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6\"/>
    </mc:Choice>
  </mc:AlternateContent>
  <xr:revisionPtr revIDLastSave="0" documentId="13_ncr:1_{3CB4D144-F25E-4DC0-A438-7BC0165EA398}" xr6:coauthVersionLast="47" xr6:coauthVersionMax="47" xr10:uidLastSave="{00000000-0000-0000-0000-000000000000}"/>
  <bookViews>
    <workbookView xWindow="-108" yWindow="-108" windowWidth="23256" windowHeight="12456" tabRatio="779" firstSheet="2" activeTab="2" xr2:uid="{00000000-000D-0000-FFFF-FFFF00000000}"/>
  </bookViews>
  <sheets>
    <sheet name="Botswana" sheetId="25" state="hidden" r:id="rId1"/>
    <sheet name="Democratic Republic of Congo" sheetId="16" state="hidden" r:id="rId2"/>
    <sheet name="Ghana" sheetId="26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state="hidden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8" l="1"/>
  <c r="O90" i="19"/>
  <c r="P90" i="19"/>
  <c r="O91" i="19"/>
  <c r="P91" i="19"/>
  <c r="P9" i="26"/>
  <c r="O9" i="26"/>
  <c r="P8" i="26"/>
  <c r="O8" i="26"/>
  <c r="P10" i="26"/>
  <c r="O10" i="26"/>
  <c r="O7" i="18"/>
  <c r="P7" i="18"/>
  <c r="O8" i="18"/>
  <c r="P8" i="18"/>
  <c r="O9" i="18"/>
  <c r="P9" i="18"/>
  <c r="P10" i="18" s="1"/>
  <c r="C10" i="18"/>
  <c r="D10" i="18"/>
  <c r="E10" i="18"/>
  <c r="F10" i="18"/>
  <c r="G10" i="18"/>
  <c r="H10" i="18"/>
  <c r="I10" i="18"/>
  <c r="J10" i="18"/>
  <c r="K10" i="18"/>
  <c r="L10" i="18"/>
  <c r="M10" i="18"/>
  <c r="N10" i="18"/>
  <c r="O10" i="18"/>
  <c r="O14" i="18"/>
  <c r="O16" i="18" s="1"/>
  <c r="P14" i="18"/>
  <c r="O15" i="18"/>
  <c r="P15" i="18"/>
  <c r="C16" i="18"/>
  <c r="D16" i="18"/>
  <c r="E16" i="18"/>
  <c r="F16" i="18"/>
  <c r="P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31" i="18" l="1"/>
  <c r="P46" i="18"/>
  <c r="P24" i="18"/>
  <c r="O24" i="18"/>
  <c r="P39" i="18"/>
  <c r="P31" i="18"/>
  <c r="O39" i="18"/>
  <c r="O46" i="18"/>
  <c r="P50" i="18"/>
  <c r="O50" i="18"/>
  <c r="O34" i="10"/>
  <c r="O11" i="26"/>
  <c r="O32" i="19"/>
  <c r="O31" i="19"/>
  <c r="O30" i="19"/>
  <c r="O29" i="19"/>
  <c r="O28" i="19"/>
  <c r="O27" i="19"/>
  <c r="O26" i="19"/>
  <c r="O25" i="19"/>
  <c r="O24" i="19"/>
  <c r="O23" i="19"/>
  <c r="O22" i="19"/>
  <c r="P15" i="8" l="1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20" i="19" l="1"/>
  <c r="O120" i="19"/>
  <c r="P119" i="19"/>
  <c r="O119" i="19"/>
  <c r="P118" i="19"/>
  <c r="O118" i="19"/>
  <c r="P121" i="19"/>
  <c r="O121" i="19"/>
  <c r="N34" i="26" l="1"/>
  <c r="M34" i="26"/>
  <c r="L34" i="26"/>
  <c r="K34" i="26"/>
  <c r="J34" i="26"/>
  <c r="I34" i="26"/>
  <c r="H34" i="26"/>
  <c r="G34" i="26"/>
  <c r="F34" i="26"/>
  <c r="E34" i="26"/>
  <c r="D34" i="26"/>
  <c r="C34" i="26"/>
  <c r="P33" i="26"/>
  <c r="O33" i="26"/>
  <c r="P32" i="26"/>
  <c r="O32" i="26"/>
  <c r="P31" i="26"/>
  <c r="O31" i="26"/>
  <c r="N27" i="26"/>
  <c r="M27" i="26"/>
  <c r="L27" i="26"/>
  <c r="K27" i="26"/>
  <c r="J27" i="26"/>
  <c r="I27" i="26"/>
  <c r="H27" i="26"/>
  <c r="G27" i="26"/>
  <c r="F27" i="26"/>
  <c r="E27" i="26"/>
  <c r="D27" i="26"/>
  <c r="C27" i="26"/>
  <c r="P26" i="26"/>
  <c r="O26" i="26"/>
  <c r="P25" i="26"/>
  <c r="O25" i="26"/>
  <c r="P24" i="26"/>
  <c r="O24" i="26"/>
  <c r="P23" i="26"/>
  <c r="O23" i="26"/>
  <c r="N19" i="26"/>
  <c r="M19" i="26"/>
  <c r="L19" i="26"/>
  <c r="K19" i="26"/>
  <c r="J19" i="26"/>
  <c r="I19" i="26"/>
  <c r="H19" i="26"/>
  <c r="G19" i="26"/>
  <c r="F19" i="26"/>
  <c r="E19" i="26"/>
  <c r="D19" i="26"/>
  <c r="C19" i="26"/>
  <c r="P18" i="26"/>
  <c r="O18" i="26"/>
  <c r="P17" i="26"/>
  <c r="O17" i="26"/>
  <c r="O19" i="26" s="1"/>
  <c r="N13" i="26"/>
  <c r="M13" i="26"/>
  <c r="L13" i="26"/>
  <c r="K13" i="26"/>
  <c r="J13" i="26"/>
  <c r="I13" i="26"/>
  <c r="H13" i="26"/>
  <c r="G13" i="26"/>
  <c r="F13" i="26"/>
  <c r="E13" i="26"/>
  <c r="D13" i="26"/>
  <c r="C13" i="26"/>
  <c r="P12" i="26"/>
  <c r="O12" i="26"/>
  <c r="P11" i="26"/>
  <c r="P7" i="26"/>
  <c r="O7" i="26"/>
  <c r="P19" i="26" l="1"/>
  <c r="O27" i="26"/>
  <c r="P27" i="26"/>
  <c r="O34" i="26"/>
  <c r="P34" i="26"/>
  <c r="O13" i="26"/>
  <c r="P13" i="26"/>
  <c r="O76" i="19"/>
  <c r="O37" i="26" l="1"/>
  <c r="B6" i="4" s="1"/>
  <c r="P37" i="26"/>
  <c r="C6" i="4" s="1"/>
  <c r="O27" i="10"/>
  <c r="O13" i="10"/>
  <c r="O8" i="10"/>
  <c r="P29" i="19"/>
  <c r="P30" i="19"/>
  <c r="P28" i="19"/>
  <c r="P27" i="19"/>
  <c r="P26" i="19"/>
  <c r="P25" i="19"/>
  <c r="P24" i="19"/>
  <c r="P23" i="19"/>
  <c r="P13" i="25"/>
  <c r="O13" i="25"/>
  <c r="P12" i="25"/>
  <c r="O12" i="25"/>
  <c r="P11" i="25"/>
  <c r="O11" i="25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99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10" i="19"/>
  <c r="O97" i="19"/>
  <c r="O37" i="19"/>
  <c r="O15" i="17"/>
  <c r="P15" i="25" l="1"/>
  <c r="C4" i="4" s="1"/>
  <c r="O15" i="25"/>
  <c r="B4" i="4" s="1"/>
  <c r="F93" i="19"/>
  <c r="P13" i="17"/>
  <c r="O13" i="17"/>
  <c r="P12" i="17"/>
  <c r="O12" i="17"/>
  <c r="P11" i="17"/>
  <c r="O11" i="17"/>
  <c r="P10" i="17"/>
  <c r="O10" i="17"/>
  <c r="P15" i="17"/>
  <c r="P14" i="17"/>
  <c r="O14" i="17"/>
  <c r="P31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N23" i="10"/>
  <c r="M23" i="10"/>
  <c r="L23" i="10"/>
  <c r="K23" i="10"/>
  <c r="J23" i="10"/>
  <c r="I23" i="10"/>
  <c r="H23" i="10"/>
  <c r="G23" i="10"/>
  <c r="F23" i="10"/>
  <c r="E23" i="10"/>
  <c r="D23" i="10"/>
  <c r="C23" i="10"/>
  <c r="P22" i="10"/>
  <c r="O22" i="10"/>
  <c r="P21" i="10"/>
  <c r="O21" i="10"/>
  <c r="P14" i="10"/>
  <c r="O14" i="10"/>
  <c r="P13" i="10"/>
  <c r="P12" i="10"/>
  <c r="O12" i="10"/>
  <c r="P11" i="10"/>
  <c r="O11" i="10"/>
  <c r="P10" i="10"/>
  <c r="O10" i="10"/>
  <c r="P9" i="10"/>
  <c r="O9" i="10"/>
  <c r="P36" i="8"/>
  <c r="O36" i="8"/>
  <c r="P35" i="8"/>
  <c r="O35" i="8"/>
  <c r="P34" i="8"/>
  <c r="O34" i="8"/>
  <c r="P33" i="8"/>
  <c r="O33" i="8"/>
  <c r="P32" i="8"/>
  <c r="O32" i="8"/>
  <c r="P31" i="8"/>
  <c r="O31" i="8"/>
  <c r="P30" i="8"/>
  <c r="O30" i="8"/>
  <c r="P29" i="8"/>
  <c r="O29" i="8"/>
  <c r="P38" i="8"/>
  <c r="O38" i="8"/>
  <c r="P37" i="8"/>
  <c r="O37" i="8"/>
  <c r="N40" i="8"/>
  <c r="M40" i="8"/>
  <c r="L40" i="8"/>
  <c r="K40" i="8"/>
  <c r="J40" i="8"/>
  <c r="I40" i="8"/>
  <c r="H40" i="8"/>
  <c r="G40" i="8"/>
  <c r="F40" i="8"/>
  <c r="E40" i="8"/>
  <c r="D40" i="8"/>
  <c r="C40" i="8"/>
  <c r="P39" i="8"/>
  <c r="O39" i="8"/>
  <c r="P28" i="8"/>
  <c r="O28" i="8"/>
  <c r="P16" i="19"/>
  <c r="O16" i="19"/>
  <c r="P16" i="17"/>
  <c r="P9" i="17"/>
  <c r="P18" i="12"/>
  <c r="P16" i="12"/>
  <c r="P9" i="12"/>
  <c r="P76" i="19"/>
  <c r="P32" i="19"/>
  <c r="P22" i="19"/>
  <c r="P23" i="8"/>
  <c r="P22" i="8"/>
  <c r="P21" i="8"/>
  <c r="P16" i="8"/>
  <c r="P7" i="8"/>
  <c r="P9" i="20"/>
  <c r="P10" i="14"/>
  <c r="P9" i="14"/>
  <c r="P10" i="16"/>
  <c r="P9" i="16"/>
  <c r="P8" i="10"/>
  <c r="O12" i="23" l="1"/>
  <c r="B13" i="4" s="1"/>
  <c r="O23" i="10"/>
  <c r="P12" i="23"/>
  <c r="C13" i="4" s="1"/>
  <c r="P23" i="10"/>
  <c r="O12" i="24"/>
  <c r="B15" i="4" s="1"/>
  <c r="P12" i="24"/>
  <c r="C15" i="4" s="1"/>
  <c r="P40" i="8"/>
  <c r="O40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50" i="19"/>
  <c r="P50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C72" i="19"/>
  <c r="D72" i="19"/>
  <c r="E72" i="19"/>
  <c r="F72" i="19"/>
  <c r="G72" i="19"/>
  <c r="H72" i="19"/>
  <c r="I72" i="19"/>
  <c r="J72" i="19"/>
  <c r="K72" i="19"/>
  <c r="L72" i="19"/>
  <c r="M72" i="19"/>
  <c r="N72" i="19"/>
  <c r="O44" i="19"/>
  <c r="P44" i="19"/>
  <c r="O45" i="19"/>
  <c r="P45" i="19"/>
  <c r="C46" i="19"/>
  <c r="D46" i="19"/>
  <c r="E46" i="19"/>
  <c r="F46" i="19"/>
  <c r="G46" i="19"/>
  <c r="H46" i="19"/>
  <c r="I46" i="19"/>
  <c r="J46" i="19"/>
  <c r="K46" i="19"/>
  <c r="L46" i="19"/>
  <c r="M46" i="19"/>
  <c r="N46" i="19"/>
  <c r="P11" i="19" l="1"/>
  <c r="O11" i="19"/>
  <c r="P46" i="19"/>
  <c r="P72" i="19"/>
  <c r="O72" i="19"/>
  <c r="O46" i="19"/>
  <c r="P35" i="10" l="1"/>
  <c r="P34" i="10"/>
  <c r="P33" i="10"/>
  <c r="P28" i="10"/>
  <c r="P27" i="10"/>
  <c r="P16" i="10"/>
  <c r="P15" i="10"/>
  <c r="P129" i="19"/>
  <c r="P128" i="19"/>
  <c r="P127" i="19"/>
  <c r="P122" i="19"/>
  <c r="P117" i="19"/>
  <c r="P112" i="19"/>
  <c r="P111" i="19"/>
  <c r="P110" i="19"/>
  <c r="P105" i="19"/>
  <c r="P104" i="19"/>
  <c r="P103" i="19"/>
  <c r="P98" i="19"/>
  <c r="P97" i="19"/>
  <c r="P92" i="19"/>
  <c r="P89" i="19"/>
  <c r="P84" i="19"/>
  <c r="P83" i="19"/>
  <c r="P78" i="19"/>
  <c r="P77" i="19"/>
  <c r="P39" i="19"/>
  <c r="P38" i="19"/>
  <c r="P37" i="19"/>
  <c r="P17" i="19"/>
  <c r="P15" i="19"/>
  <c r="O15" i="19"/>
  <c r="O111" i="19" l="1"/>
  <c r="O7" i="8" l="1"/>
  <c r="N99" i="19" l="1"/>
  <c r="M99" i="19"/>
  <c r="L99" i="19"/>
  <c r="K99" i="19"/>
  <c r="J99" i="19"/>
  <c r="I99" i="19"/>
  <c r="H99" i="19"/>
  <c r="G99" i="19"/>
  <c r="E99" i="19"/>
  <c r="D99" i="19"/>
  <c r="C99" i="19"/>
  <c r="O98" i="19"/>
  <c r="P99" i="19" l="1"/>
  <c r="O99" i="19"/>
  <c r="O38" i="19"/>
  <c r="E33" i="19" l="1"/>
  <c r="F33" i="19"/>
  <c r="G33" i="19"/>
  <c r="H33" i="19"/>
  <c r="I33" i="19"/>
  <c r="J33" i="19"/>
  <c r="K33" i="19"/>
  <c r="L33" i="19"/>
  <c r="M33" i="19"/>
  <c r="N33" i="19"/>
  <c r="E40" i="19"/>
  <c r="F40" i="19"/>
  <c r="G40" i="19"/>
  <c r="H40" i="19"/>
  <c r="I40" i="19"/>
  <c r="J40" i="19"/>
  <c r="K40" i="19"/>
  <c r="L40" i="19"/>
  <c r="M40" i="19"/>
  <c r="N40" i="19"/>
  <c r="O104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13" i="19"/>
  <c r="M113" i="19"/>
  <c r="L113" i="19"/>
  <c r="K113" i="19"/>
  <c r="J113" i="19"/>
  <c r="I113" i="19"/>
  <c r="H113" i="19"/>
  <c r="G113" i="19"/>
  <c r="F113" i="19"/>
  <c r="E113" i="19"/>
  <c r="D113" i="19"/>
  <c r="C113" i="19"/>
  <c r="O112" i="19"/>
  <c r="N93" i="19"/>
  <c r="M93" i="19"/>
  <c r="L93" i="19"/>
  <c r="K93" i="19"/>
  <c r="J93" i="19"/>
  <c r="I93" i="19"/>
  <c r="H93" i="19"/>
  <c r="G93" i="19"/>
  <c r="E93" i="19"/>
  <c r="D93" i="19"/>
  <c r="C93" i="19"/>
  <c r="O92" i="19"/>
  <c r="O89" i="19"/>
  <c r="D33" i="19"/>
  <c r="C33" i="19"/>
  <c r="N123" i="19"/>
  <c r="M123" i="19"/>
  <c r="L123" i="19"/>
  <c r="K123" i="19"/>
  <c r="J123" i="19"/>
  <c r="I123" i="19"/>
  <c r="H123" i="19"/>
  <c r="G123" i="19"/>
  <c r="F123" i="19"/>
  <c r="E123" i="19"/>
  <c r="D123" i="19"/>
  <c r="C123" i="19"/>
  <c r="O122" i="19"/>
  <c r="O117" i="19"/>
  <c r="O77" i="19"/>
  <c r="O9" i="16"/>
  <c r="N130" i="19"/>
  <c r="M130" i="19"/>
  <c r="L130" i="19"/>
  <c r="K130" i="19"/>
  <c r="J130" i="19"/>
  <c r="I130" i="19"/>
  <c r="H130" i="19"/>
  <c r="G130" i="19"/>
  <c r="F130" i="19"/>
  <c r="E130" i="19"/>
  <c r="D130" i="19"/>
  <c r="C130" i="19"/>
  <c r="O129" i="19"/>
  <c r="O128" i="19"/>
  <c r="O127" i="19"/>
  <c r="N106" i="19"/>
  <c r="M106" i="19"/>
  <c r="L106" i="19"/>
  <c r="K106" i="19"/>
  <c r="J106" i="19"/>
  <c r="I106" i="19"/>
  <c r="H106" i="19"/>
  <c r="G106" i="19"/>
  <c r="F106" i="19"/>
  <c r="E106" i="19"/>
  <c r="D106" i="19"/>
  <c r="C106" i="19"/>
  <c r="O105" i="19"/>
  <c r="O103" i="19"/>
  <c r="N85" i="19"/>
  <c r="M85" i="19"/>
  <c r="L85" i="19"/>
  <c r="K85" i="19"/>
  <c r="J85" i="19"/>
  <c r="I85" i="19"/>
  <c r="H85" i="19"/>
  <c r="G85" i="19"/>
  <c r="F85" i="19"/>
  <c r="E85" i="19"/>
  <c r="D85" i="19"/>
  <c r="C85" i="19"/>
  <c r="O84" i="19"/>
  <c r="O83" i="19"/>
  <c r="N79" i="19"/>
  <c r="M79" i="19"/>
  <c r="L79" i="19"/>
  <c r="K79" i="19"/>
  <c r="J79" i="19"/>
  <c r="I79" i="19"/>
  <c r="H79" i="19"/>
  <c r="G79" i="19"/>
  <c r="F79" i="19"/>
  <c r="E79" i="19"/>
  <c r="D79" i="19"/>
  <c r="C79" i="19"/>
  <c r="O78" i="19"/>
  <c r="D40" i="19"/>
  <c r="C40" i="19"/>
  <c r="O39" i="19"/>
  <c r="N18" i="19"/>
  <c r="M18" i="19"/>
  <c r="L18" i="19"/>
  <c r="K18" i="19"/>
  <c r="J18" i="19"/>
  <c r="I18" i="19"/>
  <c r="H18" i="19"/>
  <c r="G18" i="19"/>
  <c r="F18" i="19"/>
  <c r="E18" i="19"/>
  <c r="D18" i="19"/>
  <c r="C18" i="19"/>
  <c r="O17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17" i="8"/>
  <c r="N17" i="10"/>
  <c r="M17" i="10"/>
  <c r="L17" i="10"/>
  <c r="K17" i="10"/>
  <c r="J17" i="10"/>
  <c r="I17" i="10"/>
  <c r="H17" i="10"/>
  <c r="G17" i="10"/>
  <c r="F17" i="10"/>
  <c r="E17" i="10"/>
  <c r="D17" i="10"/>
  <c r="C17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O35" i="10"/>
  <c r="O33" i="10"/>
  <c r="O15" i="10"/>
  <c r="O16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16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9" i="10"/>
  <c r="M29" i="10"/>
  <c r="L29" i="10"/>
  <c r="K29" i="10"/>
  <c r="J29" i="10"/>
  <c r="I29" i="10"/>
  <c r="H29" i="10"/>
  <c r="G29" i="10"/>
  <c r="F29" i="10"/>
  <c r="E29" i="10"/>
  <c r="D29" i="10"/>
  <c r="C29" i="10"/>
  <c r="O28" i="10"/>
  <c r="N24" i="8"/>
  <c r="M24" i="8"/>
  <c r="L24" i="8"/>
  <c r="K24" i="8"/>
  <c r="J24" i="8"/>
  <c r="I24" i="8"/>
  <c r="H24" i="8"/>
  <c r="G24" i="8"/>
  <c r="F24" i="8"/>
  <c r="E24" i="8"/>
  <c r="D24" i="8"/>
  <c r="C24" i="8"/>
  <c r="O23" i="8"/>
  <c r="O22" i="8"/>
  <c r="N17" i="8"/>
  <c r="M17" i="8"/>
  <c r="L17" i="8"/>
  <c r="K17" i="8"/>
  <c r="J17" i="8"/>
  <c r="I17" i="8"/>
  <c r="H17" i="8"/>
  <c r="F17" i="8"/>
  <c r="E17" i="8"/>
  <c r="D17" i="8"/>
  <c r="C17" i="8"/>
  <c r="P17" i="17"/>
  <c r="C9" i="4" s="1"/>
  <c r="P18" i="16" l="1"/>
  <c r="O18" i="16"/>
  <c r="O24" i="8"/>
  <c r="O36" i="10"/>
  <c r="O11" i="14"/>
  <c r="B7" i="4" s="1"/>
  <c r="P11" i="14"/>
  <c r="C7" i="4" s="1"/>
  <c r="O29" i="10"/>
  <c r="P17" i="10"/>
  <c r="P29" i="10"/>
  <c r="O17" i="10"/>
  <c r="O17" i="17"/>
  <c r="B9" i="4" s="1"/>
  <c r="P19" i="12"/>
  <c r="C14" i="4" s="1"/>
  <c r="O19" i="12"/>
  <c r="B14" i="4" s="1"/>
  <c r="P17" i="8"/>
  <c r="P24" i="8"/>
  <c r="O113" i="19"/>
  <c r="P93" i="19"/>
  <c r="P36" i="10"/>
  <c r="O17" i="8"/>
  <c r="O130" i="19"/>
  <c r="O79" i="19"/>
  <c r="O18" i="19"/>
  <c r="P33" i="19"/>
  <c r="P40" i="19"/>
  <c r="P123" i="19"/>
  <c r="O106" i="19"/>
  <c r="O85" i="19"/>
  <c r="P85" i="19"/>
  <c r="O40" i="19"/>
  <c r="P106" i="19"/>
  <c r="O33" i="19"/>
  <c r="O123" i="19"/>
  <c r="P113" i="19"/>
  <c r="P130" i="19"/>
  <c r="P79" i="19"/>
  <c r="O93" i="19"/>
  <c r="P18" i="19"/>
  <c r="P43" i="8" l="1"/>
  <c r="C10" i="4" s="1"/>
  <c r="B11" i="4"/>
  <c r="P132" i="19"/>
  <c r="C12" i="4" s="1"/>
  <c r="O132" i="19"/>
  <c r="B12" i="4" s="1"/>
  <c r="O43" i="8"/>
  <c r="B10" i="4" s="1"/>
  <c r="O38" i="10"/>
  <c r="B8" i="4" s="1"/>
  <c r="P38" i="10"/>
  <c r="C8" i="4" s="1"/>
  <c r="C11" i="4"/>
  <c r="B18" i="4" l="1"/>
  <c r="D30" i="4" s="1"/>
  <c r="C18" i="4"/>
</calcChain>
</file>

<file path=xl/sharedStrings.xml><?xml version="1.0" encoding="utf-8"?>
<sst xmlns="http://schemas.openxmlformats.org/spreadsheetml/2006/main" count="433" uniqueCount="134">
  <si>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</si>
  <si>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</si>
  <si>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</si>
  <si>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</si>
  <si>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</si>
  <si>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</si>
  <si>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</si>
  <si>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</si>
  <si>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</si>
  <si>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</si>
  <si>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</si>
  <si>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</si>
  <si>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</si>
  <si>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</si>
  <si>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</si>
  <si>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</si>
  <si>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</si>
  <si>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</si>
  <si>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</si>
  <si>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</si>
  <si>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</si>
  <si>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</si>
  <si>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</si>
  <si>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</si>
  <si>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</si>
  <si>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</si>
  <si>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</si>
  <si>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</si>
  <si>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</si>
  <si>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</si>
  <si>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</si>
  <si>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</si>
  <si>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</si>
  <si>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</si>
  <si>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</si>
  <si>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</si>
  <si>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</si>
  <si>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</si>
  <si>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</si>
  <si>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</si>
  <si>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</si>
  <si>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</si>
  <si>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</si>
  <si>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</si>
  <si>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</si>
  <si>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</si>
  <si>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</si>
  <si>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</si>
  <si>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</si>
  <si>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</si>
  <si>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</si>
  <si>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</si>
  <si>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</si>
  <si>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</si>
  <si>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</si>
  <si>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</si>
  <si>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</si>
  <si>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</si>
  <si>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</si>
  <si>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</si>
  <si>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</si>
  <si>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</si>
  <si>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</si>
  <si>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</si>
  <si>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</si>
  <si>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</si>
  <si>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</si>
  <si>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</si>
  <si>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</si>
  <si>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</si>
  <si>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</si>
  <si>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</si>
  <si>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</si>
  <si>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</si>
  <si>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</si>
  <si>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</si>
  <si>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</si>
  <si>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</si>
  <si>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</si>
  <si>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</si>
  <si>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</si>
  <si>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</si>
  <si>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</si>
  <si>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</si>
  <si>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</si>
  <si>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</si>
  <si>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</si>
  <si>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</si>
  <si>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</si>
  <si>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</si>
  <si>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Swedru</t>
  </si>
  <si>
    <t>ISKCON NAKURU CENTRE     KENYA</t>
  </si>
  <si>
    <t>Patita Pavana Das</t>
  </si>
  <si>
    <t>MONTH : April 2026</t>
  </si>
  <si>
    <t>Acyuta Kesava Dasa</t>
  </si>
  <si>
    <t>Exclusive Books</t>
  </si>
  <si>
    <t>Gopa Kumar Das</t>
  </si>
  <si>
    <t>Nikunja Seva dasi</t>
  </si>
  <si>
    <t>Nitai Pada Kamala</t>
  </si>
  <si>
    <t>Noleen and Prabha Mataji</t>
  </si>
  <si>
    <t>Patita Pavan Das</t>
  </si>
  <si>
    <t>Radhanath’s Gifts</t>
  </si>
  <si>
    <t>Subashni</t>
  </si>
  <si>
    <t>The Brhat Mrdanga Team</t>
  </si>
  <si>
    <t>Kesava das and Kesava Priya dd</t>
  </si>
  <si>
    <t>Ramachandra das and Rasavan das</t>
  </si>
  <si>
    <t>Bahulasva Priti das</t>
  </si>
  <si>
    <t>Shyamananda das</t>
  </si>
  <si>
    <t>Jagad Vasu das</t>
  </si>
  <si>
    <t>Chaitanya Bhagavat das</t>
  </si>
  <si>
    <t>ISKCON Sunyani</t>
  </si>
  <si>
    <t>Jnana Caksus das</t>
  </si>
  <si>
    <t>Combined temple and devotees</t>
  </si>
  <si>
    <t>KEWALYA KRISHNA DAS</t>
  </si>
  <si>
    <t>UMAPATI  DAS</t>
  </si>
  <si>
    <t>MAHAMAN DAS</t>
  </si>
  <si>
    <t>MOHAN PRIYA DEVI DASI</t>
  </si>
  <si>
    <t>SACRED STREET PARTY</t>
  </si>
  <si>
    <t>AMBIKA GOPI DEVI DASI</t>
  </si>
  <si>
    <t>GIFT SHOP</t>
  </si>
  <si>
    <t>DWARKADHISH TEAM</t>
  </si>
  <si>
    <t>Sandton BTG team</t>
  </si>
  <si>
    <t>Damodar das (BCais)</t>
  </si>
  <si>
    <t xml:space="preserve">Radhakund devi dasi </t>
  </si>
  <si>
    <t>Team AGTSP</t>
  </si>
  <si>
    <t>Temple scores</t>
  </si>
  <si>
    <t>SATYABHAMA DEVI DASI/VINATA DEVI DASI/AKUTI DEVI DASI</t>
  </si>
  <si>
    <t>GHANSHYAM DAS</t>
  </si>
  <si>
    <t>SUNDARI DEVI DASI</t>
  </si>
  <si>
    <t>ARCARYA RATNA DAS AND SYAMA VILASINI DEVI DASI</t>
  </si>
  <si>
    <t>RAGHUNATH DAS AND KIRTIDA DEVI DASI</t>
  </si>
  <si>
    <t>NANDANANDAN DAS AND CITRA LEKHA DASI</t>
  </si>
  <si>
    <t>PRABHU BUTCHA</t>
  </si>
  <si>
    <t xml:space="preserve">NARA-NARAYAN 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</si>
</sst>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- 2026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38100" cap="rnd">
              <a:solidFill>
                <a:schemeClr val="accent1">
                  <a:alpha val="75000"/>
                </a:schemeClr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7945</c:v>
                </c:pt>
                <c:pt idx="1">
                  <c:v>6274</c:v>
                </c:pt>
                <c:pt idx="2">
                  <c:v>8658</c:v>
                </c:pt>
                <c:pt idx="3" formatCode="0">
                  <c:v>8447</c:v>
                </c:pt>
                <c:pt idx="4">
                  <c:v>5540</c:v>
                </c:pt>
                <c:pt idx="5">
                  <c:v>6870</c:v>
                </c:pt>
                <c:pt idx="6">
                  <c:v>8582</c:v>
                </c:pt>
                <c:pt idx="7">
                  <c:v>13095</c:v>
                </c:pt>
                <c:pt idx="8">
                  <c:v>16502</c:v>
                </c:pt>
                <c:pt idx="9">
                  <c:v>7868</c:v>
                </c:pt>
                <c:pt idx="10">
                  <c:v>4580</c:v>
                </c:pt>
                <c:pt idx="11">
                  <c:v>65957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33F-4809-802E-08F584A0C5C1}"/>
            </c:ext>
          </c:extLst>
        </c:ser>
        <c:ser>
          <c:idx val="0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38100" cap="rnd">
              <a:solidFill>
                <a:srgbClr val="92D050">
                  <a:alpha val="75000"/>
                </a:srgbClr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Summary!$C$27:$C$38</c:f>
              <c:numCache>
                <c:formatCode>General</c:formatCode>
                <c:ptCount val="12"/>
                <c:pt idx="0">
                  <c:v>6695</c:v>
                </c:pt>
                <c:pt idx="1">
                  <c:v>8666</c:v>
                </c:pt>
                <c:pt idx="2">
                  <c:v>7173</c:v>
                </c:pt>
                <c:pt idx="3" formatCode="0">
                  <c:v>5307</c:v>
                </c:pt>
                <c:pt idx="4">
                  <c:v>8905</c:v>
                </c:pt>
                <c:pt idx="5">
                  <c:v>4281</c:v>
                </c:pt>
                <c:pt idx="6">
                  <c:v>6183</c:v>
                </c:pt>
                <c:pt idx="7">
                  <c:v>10681</c:v>
                </c:pt>
                <c:pt idx="8">
                  <c:v>7107</c:v>
                </c:pt>
                <c:pt idx="9">
                  <c:v>7310</c:v>
                </c:pt>
                <c:pt idx="10">
                  <c:v>5383</c:v>
                </c:pt>
                <c:pt idx="11">
                  <c:v>65795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2"/>
          <c:tx>
            <c:strRef>
              <c:f>Summary!$D$26</c:f>
              <c:strCache>
                <c:ptCount val="1"/>
                <c:pt idx="0">
                  <c:v>2026</c:v>
                </c:pt>
              </c:strCache>
            </c:strRef>
          </c:tx>
          <c:spPr>
            <a:ln w="57150" cap="rnd">
              <a:solidFill>
                <a:srgbClr val="FFC00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Summary!$D$27:$D$30</c:f>
              <c:numCache>
                <c:formatCode>General</c:formatCode>
                <c:ptCount val="4"/>
                <c:pt idx="0">
                  <c:v>6056</c:v>
                </c:pt>
                <c:pt idx="1">
                  <c:v>14782</c:v>
                </c:pt>
                <c:pt idx="2">
                  <c:v>7043</c:v>
                </c:pt>
                <c:pt idx="3" formatCode="0">
                  <c:v>6194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  <c:max val="70000"/>
          <c:min val="1000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302208"/>
        <c:crosses val="autoZero"/>
        <c:crossBetween val="between"/>
        <c:majorUnit val="4000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2.0844187971574106E-3"/>
          <c:y val="0.45710952271069111"/>
          <c:w val="6.4867112967538609E-2"/>
          <c:h val="0.128033889904468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General</c:formatCode>
                <c:ptCount val="4"/>
                <c:pt idx="0">
                  <c:v>2250</c:v>
                </c:pt>
                <c:pt idx="1" formatCode="0">
                  <c:v>441</c:v>
                </c:pt>
                <c:pt idx="2">
                  <c:v>1400</c:v>
                </c:pt>
                <c:pt idx="3" formatCode="0">
                  <c:v>2103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0-F72A-40DA-86FD-6DBEB5E2B3F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Ghana</c:v>
                </c:pt>
                <c:pt idx="1">
                  <c:v>Kenya</c:v>
                </c:pt>
                <c:pt idx="2">
                  <c:v>Mauritius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4"/>
                <c:pt idx="0">
                  <c:v>1010.15</c:v>
                </c:pt>
                <c:pt idx="1">
                  <c:v>200.20000000000002</c:v>
                </c:pt>
                <c:pt idx="2">
                  <c:v>648.79999999999995</c:v>
                </c:pt>
                <c:pt idx="3">
                  <c:v>852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663787</xdr:colOff>
      <xdr:row>0</xdr:row>
      <xdr:rowOff>2</xdr:rowOff>
    </xdr:from>
    <xdr:to>
      <xdr:col>23</xdr:col>
      <xdr:colOff>591609</xdr:colOff>
      <xdr:row>43</xdr:row>
      <xdr:rowOff>21167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16297</xdr:colOff>
      <xdr:row>43</xdr:row>
      <xdr:rowOff>60537</xdr:rowOff>
    </xdr:from>
    <xdr:to>
      <xdr:col>13</xdr:col>
      <xdr:colOff>232832</xdr:colOff>
      <xdr:row>84</xdr:row>
      <xdr:rowOff>127000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7"/>
  <sheetViews>
    <sheetView tabSelected="1" zoomScaleNormal="100" workbookViewId="0">
      <selection activeCell="B43" sqref="B43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104</v>
      </c>
      <c r="C7" s="57"/>
      <c r="D7" s="48"/>
      <c r="E7" s="48"/>
      <c r="F7" s="49"/>
      <c r="G7" s="53">
        <v>15</v>
      </c>
      <c r="H7" s="54"/>
      <c r="I7" s="55">
        <v>26</v>
      </c>
      <c r="J7" s="54"/>
      <c r="K7" s="53">
        <v>25</v>
      </c>
      <c r="L7" s="56"/>
      <c r="M7" s="53"/>
      <c r="N7" s="54">
        <v>2</v>
      </c>
      <c r="O7" s="35">
        <f>SUM(C7:N7)</f>
        <v>68</v>
      </c>
      <c r="P7" s="36">
        <f>(D7*$D$3)+(E7*$E$3)+(F7*$F$3)+(G7*$G$3)+(H7*$H$3)+(I7*$I$3)+(J7*$J$3)+(K7*$K$3)+(L7*$L$3)+(M7*$M$3)+(N7*$N$3)</f>
        <v>45.75</v>
      </c>
    </row>
    <row r="8" spans="2:16">
      <c r="B8" s="52" t="s">
        <v>105</v>
      </c>
      <c r="C8" s="47"/>
      <c r="D8" s="48"/>
      <c r="E8" s="48"/>
      <c r="F8" s="49"/>
      <c r="G8" s="53">
        <v>125</v>
      </c>
      <c r="H8" s="54"/>
      <c r="I8" s="55">
        <v>200</v>
      </c>
      <c r="J8" s="54"/>
      <c r="K8" s="53"/>
      <c r="L8" s="56"/>
      <c r="M8" s="53"/>
      <c r="N8" s="54"/>
      <c r="O8" s="110">
        <f>SUM(F8:N8)+(E8*18)+(D8*9)</f>
        <v>325</v>
      </c>
      <c r="P8" s="36">
        <f t="shared" ref="P8:P9" si="0">(D8*$D$3)+(E8*$E$3)+(F8*$F$3)+(G8*$G$3)+(H8*$H$3)+(I8*$I$3)+(J8*$J$3)+(K8*$K$3)+(L8*$L$3)+(M8*$M$3)+(N8*$N$3)</f>
        <v>131.25</v>
      </c>
    </row>
    <row r="9" spans="2:16">
      <c r="B9" s="52" t="s">
        <v>106</v>
      </c>
      <c r="C9" s="47"/>
      <c r="D9" s="48"/>
      <c r="E9" s="48"/>
      <c r="F9" s="49"/>
      <c r="G9" s="53"/>
      <c r="H9" s="54"/>
      <c r="I9" s="55">
        <v>23</v>
      </c>
      <c r="J9" s="54"/>
      <c r="K9" s="53"/>
      <c r="L9" s="56"/>
      <c r="M9" s="53"/>
      <c r="N9" s="54"/>
      <c r="O9" s="110">
        <f>SUM(F9:N9)+(E9*18)+(D9*9)</f>
        <v>23</v>
      </c>
      <c r="P9" s="36">
        <f t="shared" si="0"/>
        <v>11.5</v>
      </c>
    </row>
    <row r="10" spans="2:16">
      <c r="B10" s="52" t="s">
        <v>107</v>
      </c>
      <c r="C10" s="47"/>
      <c r="D10" s="48"/>
      <c r="E10" s="48"/>
      <c r="F10" s="49"/>
      <c r="G10" s="53"/>
      <c r="H10" s="54"/>
      <c r="I10" s="55">
        <v>23</v>
      </c>
      <c r="J10" s="54"/>
      <c r="K10" s="53"/>
      <c r="L10" s="56"/>
      <c r="M10" s="53"/>
      <c r="N10" s="54"/>
      <c r="O10" s="110">
        <f>SUM(F10:N10)+(E10*18)+(D10*9)</f>
        <v>23</v>
      </c>
      <c r="P10" s="36">
        <f t="shared" ref="P10" si="1">(D10*$D$3)+(E10*$E$3)+(F10*$F$3)+(G10*$G$3)+(H10*$H$3)+(I10*$I$3)+(J10*$J$3)+(K10*$K$3)+(L10*$L$3)+(M10*$M$3)+(N10*$N$3)</f>
        <v>11.5</v>
      </c>
    </row>
    <row r="11" spans="2:16">
      <c r="B11" s="52" t="s">
        <v>108</v>
      </c>
      <c r="C11" s="47"/>
      <c r="D11" s="48"/>
      <c r="E11" s="48"/>
      <c r="F11" s="49"/>
      <c r="G11" s="53"/>
      <c r="H11" s="54"/>
      <c r="I11" s="55"/>
      <c r="J11" s="54"/>
      <c r="K11" s="53"/>
      <c r="L11" s="56"/>
      <c r="M11" s="53"/>
      <c r="N11" s="54">
        <v>6</v>
      </c>
      <c r="O11" s="110">
        <f>SUM(F11:N11)+(E11*18)+(D11*9)</f>
        <v>6</v>
      </c>
      <c r="P11" s="36">
        <f t="shared" ref="P11:P12" si="2">(D11*$D$3)+(E11*$E$3)+(F11*$F$3)+(G11*$G$3)+(H11*$H$3)+(I11*$I$3)+(J11*$J$3)+(K11*$K$3)+(L11*$L$3)+(M11*$M$3)+(N11*$N$3)</f>
        <v>12</v>
      </c>
    </row>
    <row r="12" spans="2:16">
      <c r="B12" s="52"/>
      <c r="C12" s="47"/>
      <c r="D12" s="48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35">
        <f t="shared" ref="O12" si="3">SUM(F12:N12)</f>
        <v>0</v>
      </c>
      <c r="P12" s="36">
        <f t="shared" si="2"/>
        <v>0</v>
      </c>
    </row>
    <row r="13" spans="2:16" ht="10.8" thickBot="1">
      <c r="B13" s="37" t="s">
        <v>21</v>
      </c>
      <c r="C13" s="37">
        <f t="shared" ref="C13:P13" si="4">SUM(C7:C12)</f>
        <v>0</v>
      </c>
      <c r="D13" s="37">
        <f t="shared" si="4"/>
        <v>0</v>
      </c>
      <c r="E13" s="37">
        <f t="shared" si="4"/>
        <v>0</v>
      </c>
      <c r="F13" s="37">
        <f t="shared" si="4"/>
        <v>0</v>
      </c>
      <c r="G13" s="37">
        <f t="shared" si="4"/>
        <v>140</v>
      </c>
      <c r="H13" s="37">
        <f t="shared" si="4"/>
        <v>0</v>
      </c>
      <c r="I13" s="37">
        <f t="shared" si="4"/>
        <v>272</v>
      </c>
      <c r="J13" s="37">
        <f t="shared" si="4"/>
        <v>0</v>
      </c>
      <c r="K13" s="37">
        <f t="shared" si="4"/>
        <v>25</v>
      </c>
      <c r="L13" s="37">
        <f t="shared" si="4"/>
        <v>0</v>
      </c>
      <c r="M13" s="37">
        <f t="shared" si="4"/>
        <v>0</v>
      </c>
      <c r="N13" s="37">
        <f t="shared" si="4"/>
        <v>8</v>
      </c>
      <c r="O13" s="100">
        <f t="shared" si="4"/>
        <v>445</v>
      </c>
      <c r="P13" s="37">
        <f t="shared" si="4"/>
        <v>212</v>
      </c>
    </row>
    <row r="14" spans="2:16">
      <c r="F14" s="38"/>
      <c r="G14" s="38"/>
      <c r="H14" s="38"/>
      <c r="I14" s="38"/>
      <c r="J14" s="38"/>
      <c r="K14" s="38"/>
      <c r="L14" s="38"/>
      <c r="M14" s="38"/>
      <c r="N14" s="38"/>
    </row>
    <row r="16" spans="2:16" ht="10.8" thickBot="1">
      <c r="B16" s="32" t="s">
        <v>89</v>
      </c>
      <c r="C16" s="32"/>
      <c r="D16" s="32"/>
      <c r="E16" s="32"/>
      <c r="F16" s="33"/>
      <c r="G16" s="33"/>
      <c r="H16" s="33"/>
      <c r="I16" s="33"/>
      <c r="J16" s="33"/>
      <c r="K16" s="33"/>
      <c r="L16" s="33"/>
      <c r="M16" s="33"/>
      <c r="N16" s="33"/>
      <c r="O16" s="34"/>
      <c r="P16" s="34"/>
    </row>
    <row r="17" spans="2:16">
      <c r="B17" s="52" t="s">
        <v>109</v>
      </c>
      <c r="C17" s="57"/>
      <c r="D17" s="48"/>
      <c r="E17" s="48"/>
      <c r="F17" s="49">
        <v>59</v>
      </c>
      <c r="G17" s="53">
        <v>105</v>
      </c>
      <c r="H17" s="54"/>
      <c r="I17" s="55">
        <v>22</v>
      </c>
      <c r="J17" s="54"/>
      <c r="K17" s="53"/>
      <c r="L17" s="56"/>
      <c r="M17" s="53"/>
      <c r="N17" s="54">
        <v>28</v>
      </c>
      <c r="O17" s="35">
        <f t="shared" ref="O17:O18" si="5">SUM(F17:N17)</f>
        <v>214</v>
      </c>
      <c r="P17" s="36">
        <f t="shared" ref="P17:P18" si="6">(D17*$D$3)+(E17*$E$3)+(F17*$F$3)+(G17*$G$3)+(H17*$H$3)+(I17*$I$3)+(J17*$J$3)+(K17*$K$3)+(L17*$L$3)+(M17*$M$3)+(N17*$N$3)</f>
        <v>99.15</v>
      </c>
    </row>
    <row r="18" spans="2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5"/>
        <v>0</v>
      </c>
      <c r="P18" s="36">
        <f t="shared" si="6"/>
        <v>0</v>
      </c>
    </row>
    <row r="19" spans="2:16" ht="10.8" thickBot="1">
      <c r="B19" s="37" t="s">
        <v>21</v>
      </c>
      <c r="C19" s="37">
        <f>SUM(C18:C18)</f>
        <v>0</v>
      </c>
      <c r="D19" s="37">
        <f>SUM(D17:D18)</f>
        <v>0</v>
      </c>
      <c r="E19" s="37">
        <f>SUM(E17:E18)</f>
        <v>0</v>
      </c>
      <c r="F19" s="37">
        <f>SUM(F18:F18)</f>
        <v>0</v>
      </c>
      <c r="G19" s="40">
        <f t="shared" ref="G19:P19" si="7">SUM(G17:G18)</f>
        <v>105</v>
      </c>
      <c r="H19" s="40">
        <f t="shared" si="7"/>
        <v>0</v>
      </c>
      <c r="I19" s="40">
        <f t="shared" si="7"/>
        <v>22</v>
      </c>
      <c r="J19" s="40">
        <f t="shared" si="7"/>
        <v>0</v>
      </c>
      <c r="K19" s="40">
        <f t="shared" si="7"/>
        <v>0</v>
      </c>
      <c r="L19" s="40">
        <f t="shared" si="7"/>
        <v>0</v>
      </c>
      <c r="M19" s="40">
        <f t="shared" si="7"/>
        <v>0</v>
      </c>
      <c r="N19" s="40">
        <f t="shared" si="7"/>
        <v>28</v>
      </c>
      <c r="O19" s="41">
        <f t="shared" si="7"/>
        <v>214</v>
      </c>
      <c r="P19" s="42">
        <f t="shared" si="7"/>
        <v>99.15</v>
      </c>
    </row>
    <row r="22" spans="2:16" ht="10.8" thickBot="1">
      <c r="B22" s="32" t="s">
        <v>110</v>
      </c>
      <c r="C22" s="32"/>
      <c r="D22" s="32"/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4"/>
    </row>
    <row r="23" spans="2:16">
      <c r="B23" s="52" t="s">
        <v>111</v>
      </c>
      <c r="C23" s="57"/>
      <c r="D23" s="48"/>
      <c r="E23" s="48"/>
      <c r="F23" s="49">
        <v>500</v>
      </c>
      <c r="G23" s="53">
        <v>512</v>
      </c>
      <c r="H23" s="54"/>
      <c r="I23" s="55">
        <v>300</v>
      </c>
      <c r="J23" s="54"/>
      <c r="K23" s="53">
        <v>187</v>
      </c>
      <c r="L23" s="56"/>
      <c r="M23" s="53"/>
      <c r="N23" s="54">
        <v>92</v>
      </c>
      <c r="O23" s="35">
        <f t="shared" ref="O23:O26" si="8">SUM(F23:N23)</f>
        <v>1591</v>
      </c>
      <c r="P23" s="36">
        <f t="shared" ref="P23:P26" si="9">(D23*$D$3)+(E23*$E$3)+(F23*$F$3)+(G23*$G$3)+(H23*$H$3)+(I23*$I$3)+(J23*$J$3)+(K23*$K$3)+(L23*$L$3)+(M23*$M$3)+(N23*$N$3)</f>
        <v>699</v>
      </c>
    </row>
    <row r="24" spans="2:16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si="8"/>
        <v>0</v>
      </c>
      <c r="P24" s="36">
        <f t="shared" si="9"/>
        <v>0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8"/>
        <v>0</v>
      </c>
      <c r="P25" s="36">
        <f t="shared" si="9"/>
        <v>0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8"/>
        <v>0</v>
      </c>
      <c r="P26" s="36">
        <f t="shared" si="9"/>
        <v>0</v>
      </c>
    </row>
    <row r="27" spans="2:16" ht="10.8" thickBot="1">
      <c r="B27" s="37" t="s">
        <v>21</v>
      </c>
      <c r="C27" s="37">
        <f>SUM(C26:C26)</f>
        <v>0</v>
      </c>
      <c r="D27" s="37">
        <f>SUM(D23:D26)</f>
        <v>0</v>
      </c>
      <c r="E27" s="37">
        <f>SUM(E23:E26)</f>
        <v>0</v>
      </c>
      <c r="F27" s="37">
        <f>SUM(F26:F26)</f>
        <v>0</v>
      </c>
      <c r="G27" s="40">
        <f t="shared" ref="G27:P27" si="10">SUM(G23:G26)</f>
        <v>512</v>
      </c>
      <c r="H27" s="40">
        <f t="shared" si="10"/>
        <v>0</v>
      </c>
      <c r="I27" s="40">
        <f t="shared" si="10"/>
        <v>300</v>
      </c>
      <c r="J27" s="40">
        <f t="shared" si="10"/>
        <v>0</v>
      </c>
      <c r="K27" s="40">
        <f t="shared" si="10"/>
        <v>187</v>
      </c>
      <c r="L27" s="40">
        <f t="shared" si="10"/>
        <v>0</v>
      </c>
      <c r="M27" s="40">
        <f t="shared" si="10"/>
        <v>0</v>
      </c>
      <c r="N27" s="40">
        <f t="shared" si="10"/>
        <v>92</v>
      </c>
      <c r="O27" s="41">
        <f t="shared" si="10"/>
        <v>1591</v>
      </c>
      <c r="P27" s="42">
        <f t="shared" si="10"/>
        <v>699</v>
      </c>
    </row>
    <row r="29" spans="2:16" hidden="1">
      <c r="B29" s="44"/>
      <c r="C29" s="44"/>
      <c r="D29" s="44"/>
      <c r="E29" s="44"/>
      <c r="F29" s="44"/>
      <c r="G29" s="45"/>
      <c r="H29" s="45"/>
      <c r="I29" s="45"/>
      <c r="J29" s="45"/>
      <c r="K29" s="45"/>
      <c r="L29" s="45"/>
      <c r="M29" s="45"/>
      <c r="N29" s="45"/>
      <c r="O29" s="50"/>
      <c r="P29" s="51"/>
    </row>
    <row r="30" spans="2:16" ht="10.8" hidden="1" thickBot="1">
      <c r="B30" s="32" t="s">
        <v>90</v>
      </c>
      <c r="C30" s="32"/>
      <c r="D30" s="3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4"/>
      <c r="P30" s="34"/>
    </row>
    <row r="31" spans="2:16" hidden="1">
      <c r="B31" s="52"/>
      <c r="C31" s="5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ref="O31:O33" si="11">SUM(F31:N31)</f>
        <v>0</v>
      </c>
      <c r="P31" s="36">
        <f t="shared" ref="P31:P33" si="12">(D31*$D$3)+(E31*$E$3)+(F31*$F$3)+(G31*$G$3)+(H31*$H$3)+(I31*$I$3)+(J31*$J$3)+(K31*$K$3)+(L31*$L$3)+(M31*$M$3)+(N31*$N$3)</f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11"/>
        <v>0</v>
      </c>
      <c r="P32" s="36">
        <f t="shared" si="12"/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11"/>
        <v>0</v>
      </c>
      <c r="P33" s="36">
        <f t="shared" si="12"/>
        <v>0</v>
      </c>
    </row>
    <row r="34" spans="2:16" ht="10.8" hidden="1" thickBot="1">
      <c r="B34" s="37" t="s">
        <v>21</v>
      </c>
      <c r="C34" s="37">
        <f t="shared" ref="C34:P34" si="13">SUM(C31:C33)</f>
        <v>0</v>
      </c>
      <c r="D34" s="37">
        <f t="shared" si="13"/>
        <v>0</v>
      </c>
      <c r="E34" s="37">
        <f t="shared" si="13"/>
        <v>0</v>
      </c>
      <c r="F34" s="37">
        <f t="shared" si="13"/>
        <v>0</v>
      </c>
      <c r="G34" s="40">
        <f t="shared" si="13"/>
        <v>0</v>
      </c>
      <c r="H34" s="40">
        <f t="shared" si="13"/>
        <v>0</v>
      </c>
      <c r="I34" s="40">
        <f t="shared" si="13"/>
        <v>0</v>
      </c>
      <c r="J34" s="40">
        <f t="shared" si="13"/>
        <v>0</v>
      </c>
      <c r="K34" s="40">
        <f t="shared" si="13"/>
        <v>0</v>
      </c>
      <c r="L34" s="40">
        <f t="shared" si="13"/>
        <v>0</v>
      </c>
      <c r="M34" s="40">
        <f t="shared" si="13"/>
        <v>0</v>
      </c>
      <c r="N34" s="40">
        <f t="shared" si="13"/>
        <v>0</v>
      </c>
      <c r="O34" s="41">
        <f t="shared" si="13"/>
        <v>0</v>
      </c>
      <c r="P34" s="42">
        <f t="shared" si="13"/>
        <v>0</v>
      </c>
    </row>
    <row r="35" spans="2:16" hidden="1">
      <c r="B35" s="44"/>
      <c r="C35" s="44"/>
      <c r="D35" s="44"/>
      <c r="E35" s="44"/>
      <c r="F35" s="44"/>
      <c r="G35" s="45"/>
      <c r="H35" s="45"/>
      <c r="I35" s="45"/>
      <c r="J35" s="45"/>
      <c r="K35" s="45"/>
      <c r="L35" s="45"/>
      <c r="M35" s="45"/>
      <c r="N35" s="45"/>
      <c r="O35" s="50"/>
      <c r="P35" s="51"/>
    </row>
    <row r="36" spans="2:16" ht="13.2">
      <c r="B36" s="2"/>
      <c r="C36" s="2"/>
      <c r="D36" s="2"/>
      <c r="E36" s="2"/>
      <c r="F36" s="43"/>
      <c r="G36" s="43"/>
      <c r="H36" s="43"/>
      <c r="I36" s="43"/>
      <c r="J36" s="43"/>
      <c r="K36" s="43"/>
      <c r="L36" s="43"/>
      <c r="M36" s="43"/>
      <c r="N36" s="43"/>
      <c r="O36" s="2"/>
      <c r="P36" s="2"/>
    </row>
    <row r="37" spans="2:16">
      <c r="M37" s="44" t="s">
        <v>21</v>
      </c>
      <c r="O37" s="45">
        <f>O13+O19+O27+O34</f>
        <v>2250</v>
      </c>
      <c r="P37" s="46">
        <f>P13+P19+P27+P34</f>
        <v>1010.15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8"/>
  <sheetViews>
    <sheetView zoomScaleNormal="100" workbookViewId="0">
      <selection activeCell="B13" sqref="B13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93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113</v>
      </c>
      <c r="C8" s="134"/>
      <c r="D8" s="47"/>
      <c r="E8" s="48"/>
      <c r="F8" s="49"/>
      <c r="G8" s="53">
        <v>150</v>
      </c>
      <c r="H8" s="54"/>
      <c r="I8" s="55"/>
      <c r="J8" s="54"/>
      <c r="K8" s="53"/>
      <c r="L8" s="56"/>
      <c r="M8" s="53"/>
      <c r="N8" s="54">
        <v>2</v>
      </c>
      <c r="O8" s="110">
        <f>SUM(F8:N8)+(E8*18)+(D8*9)</f>
        <v>152</v>
      </c>
      <c r="P8" s="36">
        <f t="shared" ref="P8" si="0">(D8*$D$4)+(E8*$E$4)+(F8*$F$4)+(G8*$G$4)+(H8*$H$4)+(I8*$I$4)+(J8*$J$4)+(K8*$K$4)+(L8*$L$4)+(M8*$M$4)+(N8*$N$4)</f>
        <v>41.5</v>
      </c>
    </row>
    <row r="9" spans="2:16">
      <c r="B9" s="52" t="s">
        <v>114</v>
      </c>
      <c r="C9" s="134"/>
      <c r="D9" s="47"/>
      <c r="E9" s="48"/>
      <c r="F9" s="49"/>
      <c r="G9" s="53"/>
      <c r="H9" s="54"/>
      <c r="I9" s="55"/>
      <c r="J9" s="54"/>
      <c r="K9" s="53">
        <v>1</v>
      </c>
      <c r="L9" s="56"/>
      <c r="M9" s="53"/>
      <c r="N9" s="54"/>
      <c r="O9" s="110">
        <f t="shared" ref="O9:O14" si="1">SUM(F9:N9)</f>
        <v>1</v>
      </c>
      <c r="P9" s="36">
        <f t="shared" ref="P9:P14" si="2">(D9*$D$4)+(E9*$E$4)+(F9*$F$4)+(G9*$G$4)+(H9*$H$4)+(I9*$I$4)+(J9*$J$4)+(K9*$K$4)+(L9*$L$4)+(M9*$M$4)+(N9*$N$4)</f>
        <v>1</v>
      </c>
    </row>
    <row r="10" spans="2:16">
      <c r="B10" s="52" t="s">
        <v>115</v>
      </c>
      <c r="C10" s="134"/>
      <c r="D10" s="47"/>
      <c r="E10" s="48"/>
      <c r="F10" s="49"/>
      <c r="G10" s="53">
        <v>2</v>
      </c>
      <c r="H10" s="54"/>
      <c r="I10" s="55"/>
      <c r="J10" s="54"/>
      <c r="K10" s="53"/>
      <c r="L10" s="56"/>
      <c r="M10" s="53"/>
      <c r="N10" s="54"/>
      <c r="O10" s="110">
        <f t="shared" si="1"/>
        <v>2</v>
      </c>
      <c r="P10" s="36">
        <f t="shared" si="2"/>
        <v>0.5</v>
      </c>
    </row>
    <row r="11" spans="2:16">
      <c r="B11" s="52" t="s">
        <v>116</v>
      </c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>
        <v>1</v>
      </c>
      <c r="O11" s="110">
        <f t="shared" si="1"/>
        <v>1</v>
      </c>
      <c r="P11" s="36">
        <f t="shared" si="2"/>
        <v>2</v>
      </c>
    </row>
    <row r="12" spans="2:16">
      <c r="B12" s="52" t="s">
        <v>117</v>
      </c>
      <c r="C12" s="134"/>
      <c r="D12" s="47"/>
      <c r="E12" s="48"/>
      <c r="F12" s="49"/>
      <c r="G12" s="53">
        <v>96</v>
      </c>
      <c r="H12" s="54"/>
      <c r="I12" s="55"/>
      <c r="J12" s="54"/>
      <c r="K12" s="53">
        <v>28</v>
      </c>
      <c r="L12" s="56"/>
      <c r="M12" s="53"/>
      <c r="N12" s="54">
        <v>3</v>
      </c>
      <c r="O12" s="110">
        <f t="shared" si="1"/>
        <v>127</v>
      </c>
      <c r="P12" s="36">
        <f t="shared" si="2"/>
        <v>58</v>
      </c>
    </row>
    <row r="13" spans="2:16">
      <c r="B13" s="52" t="s">
        <v>118</v>
      </c>
      <c r="C13" s="134"/>
      <c r="D13" s="47"/>
      <c r="E13" s="48"/>
      <c r="F13" s="49"/>
      <c r="G13" s="53"/>
      <c r="H13" s="54"/>
      <c r="I13" s="55"/>
      <c r="J13" s="54"/>
      <c r="K13" s="53">
        <v>50</v>
      </c>
      <c r="L13" s="56"/>
      <c r="M13" s="53"/>
      <c r="N13" s="54"/>
      <c r="O13" s="110">
        <f>SUM(F13:N13)+(E13*18)+(D13*9)</f>
        <v>50</v>
      </c>
      <c r="P13" s="36">
        <f t="shared" si="2"/>
        <v>50</v>
      </c>
    </row>
    <row r="14" spans="2:16">
      <c r="B14" s="52" t="s">
        <v>119</v>
      </c>
      <c r="C14" s="134"/>
      <c r="D14" s="47"/>
      <c r="E14" s="48"/>
      <c r="F14" s="49">
        <v>19</v>
      </c>
      <c r="G14" s="53">
        <v>25</v>
      </c>
      <c r="H14" s="54"/>
      <c r="I14" s="55">
        <v>1</v>
      </c>
      <c r="J14" s="54"/>
      <c r="K14" s="53">
        <v>8</v>
      </c>
      <c r="L14" s="56"/>
      <c r="M14" s="53"/>
      <c r="N14" s="54">
        <v>7</v>
      </c>
      <c r="O14" s="110">
        <f t="shared" si="1"/>
        <v>60</v>
      </c>
      <c r="P14" s="36">
        <f t="shared" si="2"/>
        <v>30.65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ref="O15" si="3">SUM(F15:N15)</f>
        <v>0</v>
      </c>
      <c r="P15" s="36">
        <f t="shared" ref="P15:P16" si="4">(D15*$D$4)+(E15*$E$4)+(F15*$F$4)+(G15*$G$4)+(H15*$H$4)+(I15*$I$4)+(J15*$J$4)+(K15*$K$4)+(L15*$L$4)+(M15*$M$4)+(N15*$N$4)</f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 t="shared" ref="O16" si="5">SUM(F16:N16)</f>
        <v>0</v>
      </c>
      <c r="P16" s="36">
        <f t="shared" si="4"/>
        <v>0</v>
      </c>
    </row>
    <row r="17" spans="2:16" ht="10.8" thickBot="1">
      <c r="B17" s="37" t="s">
        <v>21</v>
      </c>
      <c r="C17" s="37">
        <f t="shared" ref="C17:P17" si="6">SUM(C8:C16)</f>
        <v>0</v>
      </c>
      <c r="D17" s="37">
        <f t="shared" si="6"/>
        <v>0</v>
      </c>
      <c r="E17" s="37">
        <f t="shared" si="6"/>
        <v>0</v>
      </c>
      <c r="F17" s="37">
        <f t="shared" si="6"/>
        <v>19</v>
      </c>
      <c r="G17" s="37">
        <f t="shared" si="6"/>
        <v>273</v>
      </c>
      <c r="H17" s="37">
        <f t="shared" si="6"/>
        <v>0</v>
      </c>
      <c r="I17" s="37">
        <f t="shared" si="6"/>
        <v>1</v>
      </c>
      <c r="J17" s="37">
        <f t="shared" si="6"/>
        <v>0</v>
      </c>
      <c r="K17" s="37">
        <f t="shared" si="6"/>
        <v>87</v>
      </c>
      <c r="L17" s="37">
        <f t="shared" si="6"/>
        <v>0</v>
      </c>
      <c r="M17" s="37">
        <f t="shared" si="6"/>
        <v>0</v>
      </c>
      <c r="N17" s="37">
        <f t="shared" si="6"/>
        <v>13</v>
      </c>
      <c r="O17" s="37">
        <f t="shared" si="6"/>
        <v>393</v>
      </c>
      <c r="P17" s="37">
        <f t="shared" si="6"/>
        <v>183.65</v>
      </c>
    </row>
    <row r="18" spans="2:16">
      <c r="F18" s="38"/>
      <c r="G18" s="38"/>
      <c r="H18" s="38"/>
      <c r="I18" s="38"/>
      <c r="J18" s="38"/>
      <c r="K18" s="38"/>
      <c r="L18" s="38"/>
      <c r="M18" s="38"/>
      <c r="N18" s="38"/>
    </row>
    <row r="19" spans="2:16" hidden="1"/>
    <row r="20" spans="2:16" ht="10.8" hidden="1" thickBot="1">
      <c r="B20" s="32" t="s">
        <v>74</v>
      </c>
      <c r="C20" s="32"/>
      <c r="D20" s="32"/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34"/>
    </row>
    <row r="21" spans="2:16" ht="12" hidden="1" customHeight="1">
      <c r="B21" s="148"/>
      <c r="C21" s="47"/>
      <c r="D21" s="48"/>
      <c r="E21" s="48"/>
      <c r="F21" s="152"/>
      <c r="G21" s="149"/>
      <c r="H21" s="54"/>
      <c r="I21" s="150"/>
      <c r="J21" s="54"/>
      <c r="K21" s="149"/>
      <c r="L21" s="151"/>
      <c r="M21" s="53"/>
      <c r="N21" s="103"/>
      <c r="O21" s="35">
        <f>SUM(F21:N21)</f>
        <v>0</v>
      </c>
      <c r="P21" s="36">
        <f t="shared" ref="P21:P22" si="7">(D21*$D$4)+(E21*$E$4)+(F21*$F$4)+(G21*$G$4)+(H21*$H$4)+(I21*$I$4)+(J21*$J$4)+(K21*$K$4)+(L21*$L$4)+(M21*$M$4)+(N21*$N$4)</f>
        <v>0</v>
      </c>
    </row>
    <row r="22" spans="2:16" hidden="1">
      <c r="B22" s="148"/>
      <c r="C22" s="47"/>
      <c r="D22" s="48"/>
      <c r="E22" s="48"/>
      <c r="F22" s="104"/>
      <c r="G22" s="106"/>
      <c r="H22" s="105"/>
      <c r="I22" s="106"/>
      <c r="J22" s="107"/>
      <c r="K22" s="106"/>
      <c r="L22" s="107"/>
      <c r="M22" s="108"/>
      <c r="N22" s="103"/>
      <c r="O22" s="35">
        <f>SUM(F22:N22)</f>
        <v>0</v>
      </c>
      <c r="P22" s="36">
        <f t="shared" si="7"/>
        <v>0</v>
      </c>
    </row>
    <row r="23" spans="2:16" ht="10.8" hidden="1" thickBot="1">
      <c r="B23" s="37" t="s">
        <v>21</v>
      </c>
      <c r="C23" s="37">
        <f t="shared" ref="C23:P23" si="8">SUM(C21:C22)</f>
        <v>0</v>
      </c>
      <c r="D23" s="37">
        <f t="shared" si="8"/>
        <v>0</v>
      </c>
      <c r="E23" s="37">
        <f t="shared" si="8"/>
        <v>0</v>
      </c>
      <c r="F23" s="37">
        <f t="shared" si="8"/>
        <v>0</v>
      </c>
      <c r="G23" s="37">
        <f t="shared" si="8"/>
        <v>0</v>
      </c>
      <c r="H23" s="37">
        <f t="shared" si="8"/>
        <v>0</v>
      </c>
      <c r="I23" s="37">
        <f t="shared" si="8"/>
        <v>0</v>
      </c>
      <c r="J23" s="37">
        <f t="shared" si="8"/>
        <v>0</v>
      </c>
      <c r="K23" s="37">
        <f t="shared" si="8"/>
        <v>0</v>
      </c>
      <c r="L23" s="37">
        <f t="shared" si="8"/>
        <v>0</v>
      </c>
      <c r="M23" s="37">
        <f t="shared" si="8"/>
        <v>0</v>
      </c>
      <c r="N23" s="37">
        <f t="shared" si="8"/>
        <v>0</v>
      </c>
      <c r="O23" s="37">
        <f t="shared" si="8"/>
        <v>0</v>
      </c>
      <c r="P23" s="109">
        <f t="shared" si="8"/>
        <v>0</v>
      </c>
    </row>
    <row r="24" spans="2:16" hidden="1"/>
    <row r="25" spans="2:16" hidden="1"/>
    <row r="26" spans="2:16" ht="10.8" hidden="1" thickBot="1">
      <c r="B26" s="32" t="s">
        <v>91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2:16" ht="12" hidden="1" customHeight="1">
      <c r="B27" s="183"/>
      <c r="C27" s="47"/>
      <c r="D27" s="48"/>
      <c r="E27" s="48"/>
      <c r="F27" s="152"/>
      <c r="G27" s="149"/>
      <c r="H27" s="54"/>
      <c r="I27" s="150"/>
      <c r="J27" s="54"/>
      <c r="K27" s="149"/>
      <c r="L27" s="151"/>
      <c r="M27" s="53"/>
      <c r="N27" s="103"/>
      <c r="O27" s="110">
        <f>SUM(F27:N27)+(E27*18)+(D27*9)</f>
        <v>0</v>
      </c>
      <c r="P27" s="36">
        <f t="shared" ref="P27:P28" si="9">(D27*$D$4)+(E27*$E$4)+(F27*$F$4)+(G27*$G$4)+(H27*$H$4)+(I27*$I$4)+(J27*$J$4)+(K27*$K$4)+(L27*$L$4)+(M27*$M$4)+(N27*$N$4)</f>
        <v>0</v>
      </c>
    </row>
    <row r="28" spans="2:16" hidden="1">
      <c r="B28" s="148"/>
      <c r="C28" s="47"/>
      <c r="D28" s="48"/>
      <c r="E28" s="48"/>
      <c r="F28" s="104"/>
      <c r="G28" s="106"/>
      <c r="H28" s="105"/>
      <c r="I28" s="106"/>
      <c r="J28" s="107"/>
      <c r="K28" s="106"/>
      <c r="L28" s="107"/>
      <c r="M28" s="108"/>
      <c r="N28" s="103"/>
      <c r="O28" s="35">
        <f>SUM(F28:N28)</f>
        <v>0</v>
      </c>
      <c r="P28" s="36">
        <f t="shared" si="9"/>
        <v>0</v>
      </c>
    </row>
    <row r="29" spans="2:16" ht="10.8" hidden="1" thickBot="1">
      <c r="B29" s="37" t="s">
        <v>21</v>
      </c>
      <c r="C29" s="37">
        <f t="shared" ref="C29:P29" si="10">SUM(C27:C28)</f>
        <v>0</v>
      </c>
      <c r="D29" s="37">
        <f t="shared" si="10"/>
        <v>0</v>
      </c>
      <c r="E29" s="37">
        <f t="shared" si="10"/>
        <v>0</v>
      </c>
      <c r="F29" s="37">
        <f t="shared" si="10"/>
        <v>0</v>
      </c>
      <c r="G29" s="37">
        <f t="shared" si="10"/>
        <v>0</v>
      </c>
      <c r="H29" s="37">
        <f t="shared" si="10"/>
        <v>0</v>
      </c>
      <c r="I29" s="37">
        <f t="shared" si="10"/>
        <v>0</v>
      </c>
      <c r="J29" s="37">
        <f t="shared" si="10"/>
        <v>0</v>
      </c>
      <c r="K29" s="37">
        <f t="shared" si="10"/>
        <v>0</v>
      </c>
      <c r="L29" s="37">
        <f t="shared" si="10"/>
        <v>0</v>
      </c>
      <c r="M29" s="37">
        <f t="shared" si="10"/>
        <v>0</v>
      </c>
      <c r="N29" s="37">
        <f t="shared" si="10"/>
        <v>0</v>
      </c>
      <c r="O29" s="37">
        <f t="shared" si="10"/>
        <v>0</v>
      </c>
      <c r="P29" s="109">
        <f t="shared" si="10"/>
        <v>0</v>
      </c>
    </row>
    <row r="30" spans="2:16" hidden="1"/>
    <row r="32" spans="2:16" ht="10.8" thickBot="1">
      <c r="B32" s="32" t="s">
        <v>36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4"/>
      <c r="P32" s="34"/>
    </row>
    <row r="33" spans="2:16">
      <c r="B33" s="52" t="s">
        <v>120</v>
      </c>
      <c r="C33" s="57"/>
      <c r="D33" s="48"/>
      <c r="E33" s="48"/>
      <c r="F33" s="49">
        <v>8</v>
      </c>
      <c r="G33" s="53">
        <v>35</v>
      </c>
      <c r="H33" s="54"/>
      <c r="I33" s="55">
        <v>2</v>
      </c>
      <c r="J33" s="54"/>
      <c r="K33" s="53"/>
      <c r="L33" s="56"/>
      <c r="M33" s="53"/>
      <c r="N33" s="54">
        <v>3</v>
      </c>
      <c r="O33" s="35">
        <f>SUM(F33:N33)</f>
        <v>48</v>
      </c>
      <c r="P33" s="36">
        <f t="shared" ref="P33:P35" si="11">(D33*$D$4)+(E33*$E$4)+(F33*$F$4)+(G33*$G$4)+(H33*$H$4)+(I33*$I$4)+(J33*$J$4)+(K33*$K$4)+(L33*$L$4)+(M33*$M$4)+(N33*$N$4)</f>
        <v>16.55</v>
      </c>
    </row>
    <row r="34" spans="2:16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110">
        <f>SUM(F34:N34)+(E34*18)+(D34*9)</f>
        <v>0</v>
      </c>
      <c r="P34" s="36">
        <f t="shared" si="11"/>
        <v>0</v>
      </c>
    </row>
    <row r="35" spans="2:16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>SUM(C35:N35)</f>
        <v>0</v>
      </c>
      <c r="P35" s="36">
        <f t="shared" si="11"/>
        <v>0</v>
      </c>
    </row>
    <row r="36" spans="2:16" ht="10.8" thickBot="1">
      <c r="B36" s="37" t="s">
        <v>21</v>
      </c>
      <c r="C36" s="37">
        <f>SUM(C33:C34)</f>
        <v>0</v>
      </c>
      <c r="D36" s="37">
        <f>SUM(D33:D34)</f>
        <v>0</v>
      </c>
      <c r="E36" s="37">
        <f>SUM(E33:E34)</f>
        <v>0</v>
      </c>
      <c r="F36" s="37">
        <f t="shared" ref="F36:P36" si="12">SUM(F33:F35)</f>
        <v>8</v>
      </c>
      <c r="G36" s="37">
        <f t="shared" si="12"/>
        <v>35</v>
      </c>
      <c r="H36" s="37">
        <f t="shared" si="12"/>
        <v>0</v>
      </c>
      <c r="I36" s="37">
        <f t="shared" si="12"/>
        <v>2</v>
      </c>
      <c r="J36" s="37">
        <f t="shared" si="12"/>
        <v>0</v>
      </c>
      <c r="K36" s="37">
        <f t="shared" si="12"/>
        <v>0</v>
      </c>
      <c r="L36" s="37">
        <f t="shared" si="12"/>
        <v>0</v>
      </c>
      <c r="M36" s="37">
        <f t="shared" si="12"/>
        <v>0</v>
      </c>
      <c r="N36" s="37">
        <f t="shared" si="12"/>
        <v>3</v>
      </c>
      <c r="O36" s="37">
        <f t="shared" si="12"/>
        <v>48</v>
      </c>
      <c r="P36" s="109">
        <f t="shared" si="12"/>
        <v>16.55</v>
      </c>
    </row>
    <row r="37" spans="2:16"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6"/>
    </row>
    <row r="38" spans="2:16">
      <c r="N38" s="112" t="s">
        <v>28</v>
      </c>
      <c r="O38" s="111">
        <f>SUM(O23+O17+O29+O36)</f>
        <v>441</v>
      </c>
      <c r="P38" s="178">
        <f>SUM(P23+P17+P29+P36)</f>
        <v>200.20000000000002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43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F21" sqref="F21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93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126</v>
      </c>
      <c r="C7" s="147"/>
      <c r="D7" s="141"/>
      <c r="E7" s="141"/>
      <c r="F7" s="142">
        <v>13</v>
      </c>
      <c r="G7" s="143">
        <v>120</v>
      </c>
      <c r="H7" s="144"/>
      <c r="I7" s="145">
        <v>30</v>
      </c>
      <c r="J7" s="144"/>
      <c r="K7" s="143"/>
      <c r="L7" s="146"/>
      <c r="M7" s="143">
        <v>27</v>
      </c>
      <c r="N7" s="144"/>
      <c r="O7" s="35">
        <f t="shared" ref="O7" si="0">SUM(F7:N7)</f>
        <v>190</v>
      </c>
      <c r="P7" s="36">
        <f>(D7*$D$3)+(E7*$E$3)+(F7*$F$3)+(G7*$G$3)+(H7*$H$3)+(I7*$I$3)+(J7*$J$3)+(K7*$K$3)+(L7*$L$3)+(M7*$M$3)+(N7*$N$3)</f>
        <v>100.3</v>
      </c>
    </row>
    <row r="8" spans="2:16">
      <c r="B8" s="52" t="s">
        <v>127</v>
      </c>
      <c r="C8" s="147"/>
      <c r="D8" s="141"/>
      <c r="E8" s="141"/>
      <c r="F8" s="142"/>
      <c r="G8" s="143">
        <v>150</v>
      </c>
      <c r="H8" s="144"/>
      <c r="I8" s="145"/>
      <c r="J8" s="144"/>
      <c r="K8" s="143"/>
      <c r="L8" s="146"/>
      <c r="M8" s="143"/>
      <c r="N8" s="144"/>
      <c r="O8" s="35">
        <f t="shared" ref="O8:O9" si="1">SUM(F8:N8)</f>
        <v>150</v>
      </c>
      <c r="P8" s="36">
        <f t="shared" ref="P8:P15" si="2">(D8*$D$3)+(E8*$E$3)+(F8*$F$3)+(G8*$G$3)+(H8*$H$3)+(I8*$I$3)+(J8*$J$3)+(K8*$K$3)+(L8*$L$3)+(M8*$M$3)+(N8*$N$3)</f>
        <v>37.5</v>
      </c>
    </row>
    <row r="9" spans="2:16">
      <c r="B9" s="52" t="s">
        <v>128</v>
      </c>
      <c r="C9" s="147"/>
      <c r="D9" s="141"/>
      <c r="E9" s="141"/>
      <c r="F9" s="142"/>
      <c r="G9" s="143">
        <v>55</v>
      </c>
      <c r="H9" s="144"/>
      <c r="I9" s="145"/>
      <c r="J9" s="144"/>
      <c r="K9" s="143"/>
      <c r="L9" s="146"/>
      <c r="M9" s="143">
        <v>7</v>
      </c>
      <c r="N9" s="144"/>
      <c r="O9" s="35">
        <f t="shared" si="1"/>
        <v>62</v>
      </c>
      <c r="P9" s="36">
        <f t="shared" si="2"/>
        <v>27.75</v>
      </c>
    </row>
    <row r="10" spans="2:16">
      <c r="B10" s="52" t="s">
        <v>129</v>
      </c>
      <c r="C10" s="147"/>
      <c r="D10" s="141"/>
      <c r="E10" s="141"/>
      <c r="F10" s="142"/>
      <c r="G10" s="143">
        <v>50</v>
      </c>
      <c r="H10" s="144"/>
      <c r="I10" s="145"/>
      <c r="J10" s="144"/>
      <c r="K10" s="143"/>
      <c r="L10" s="146"/>
      <c r="M10" s="143"/>
      <c r="N10" s="144"/>
      <c r="O10" s="35">
        <f t="shared" ref="O10:O12" si="3">SUM(F10:N10)</f>
        <v>50</v>
      </c>
      <c r="P10" s="36">
        <f t="shared" si="2"/>
        <v>12.5</v>
      </c>
    </row>
    <row r="11" spans="2:16">
      <c r="B11" s="52" t="s">
        <v>130</v>
      </c>
      <c r="C11" s="147"/>
      <c r="D11" s="141"/>
      <c r="E11" s="141"/>
      <c r="F11" s="142"/>
      <c r="G11" s="143">
        <v>11</v>
      </c>
      <c r="H11" s="144"/>
      <c r="I11" s="145"/>
      <c r="J11" s="144"/>
      <c r="K11" s="143"/>
      <c r="L11" s="146"/>
      <c r="M11" s="143">
        <v>20</v>
      </c>
      <c r="N11" s="144"/>
      <c r="O11" s="35">
        <f t="shared" si="3"/>
        <v>31</v>
      </c>
      <c r="P11" s="36">
        <f t="shared" si="2"/>
        <v>42.75</v>
      </c>
    </row>
    <row r="12" spans="2:16">
      <c r="B12" s="52" t="s">
        <v>131</v>
      </c>
      <c r="C12" s="147"/>
      <c r="D12" s="141"/>
      <c r="E12" s="141"/>
      <c r="F12" s="142"/>
      <c r="G12" s="143">
        <v>25</v>
      </c>
      <c r="H12" s="144"/>
      <c r="I12" s="145"/>
      <c r="J12" s="144"/>
      <c r="K12" s="143"/>
      <c r="L12" s="146"/>
      <c r="M12" s="143"/>
      <c r="N12" s="144"/>
      <c r="O12" s="35">
        <f t="shared" si="3"/>
        <v>25</v>
      </c>
      <c r="P12" s="36">
        <f t="shared" si="2"/>
        <v>6.25</v>
      </c>
    </row>
    <row r="13" spans="2:16">
      <c r="B13" s="52" t="s">
        <v>132</v>
      </c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>
        <v>10</v>
      </c>
      <c r="N13" s="144"/>
      <c r="O13" s="35">
        <f t="shared" ref="O13:O15" si="4">SUM(F13:N13)</f>
        <v>10</v>
      </c>
      <c r="P13" s="36">
        <f t="shared" si="2"/>
        <v>20</v>
      </c>
    </row>
    <row r="14" spans="2:16">
      <c r="B14" s="140" t="s">
        <v>133</v>
      </c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>
        <v>1</v>
      </c>
      <c r="N14" s="144"/>
      <c r="O14" s="35">
        <f t="shared" si="4"/>
        <v>1</v>
      </c>
      <c r="P14" s="36">
        <f t="shared" si="2"/>
        <v>2</v>
      </c>
    </row>
    <row r="15" spans="2:16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4"/>
        <v>0</v>
      </c>
      <c r="P15" s="36">
        <f t="shared" si="2"/>
        <v>0</v>
      </c>
    </row>
    <row r="16" spans="2:16">
      <c r="B16" s="126"/>
      <c r="C16" s="133"/>
      <c r="D16" s="127"/>
      <c r="E16" s="127"/>
      <c r="F16" s="128"/>
      <c r="G16" s="129"/>
      <c r="H16" s="130"/>
      <c r="I16" s="131"/>
      <c r="J16" s="130"/>
      <c r="K16" s="129"/>
      <c r="L16" s="132"/>
      <c r="M16" s="129"/>
      <c r="N16" s="130"/>
      <c r="O16" s="35">
        <f>SUM(F16:N16)</f>
        <v>0</v>
      </c>
      <c r="P16" s="36">
        <f t="shared" ref="P16" si="5">(D16*$D$3)+(E16*$E$3)+(F16*$F$3)+(G16*$G$3)+(H16*$H$3)+(I16*$I$3)+(J16*$J$3)+(K16*$K$3)+(L16*$L$3)+(M16*$M$3)+(N16*$N$3)</f>
        <v>0</v>
      </c>
    </row>
    <row r="17" spans="2:16" ht="10.8" thickBot="1">
      <c r="B17" s="37" t="s">
        <v>21</v>
      </c>
      <c r="C17" s="37">
        <f t="shared" ref="C17:P17" si="6">SUM(C7:C16)</f>
        <v>0</v>
      </c>
      <c r="D17" s="37">
        <f t="shared" si="6"/>
        <v>0</v>
      </c>
      <c r="E17" s="37">
        <f t="shared" si="6"/>
        <v>0</v>
      </c>
      <c r="F17" s="37">
        <f t="shared" si="6"/>
        <v>13</v>
      </c>
      <c r="G17" s="37">
        <f t="shared" si="6"/>
        <v>411</v>
      </c>
      <c r="H17" s="37">
        <f t="shared" si="6"/>
        <v>0</v>
      </c>
      <c r="I17" s="37">
        <f t="shared" si="6"/>
        <v>30</v>
      </c>
      <c r="J17" s="37">
        <f t="shared" si="6"/>
        <v>0</v>
      </c>
      <c r="K17" s="37">
        <f t="shared" si="6"/>
        <v>0</v>
      </c>
      <c r="L17" s="37">
        <f t="shared" si="6"/>
        <v>0</v>
      </c>
      <c r="M17" s="37">
        <f t="shared" si="6"/>
        <v>65</v>
      </c>
      <c r="N17" s="37">
        <f t="shared" si="6"/>
        <v>0</v>
      </c>
      <c r="O17" s="37">
        <f t="shared" si="6"/>
        <v>519</v>
      </c>
      <c r="P17" s="37">
        <f t="shared" si="6"/>
        <v>249.05</v>
      </c>
    </row>
    <row r="18" spans="2:16">
      <c r="F18" s="38"/>
      <c r="G18" s="38"/>
      <c r="H18" s="38"/>
      <c r="I18" s="38"/>
      <c r="J18" s="38"/>
      <c r="K18" s="38"/>
      <c r="L18" s="38"/>
      <c r="M18" s="38"/>
      <c r="N18" s="38"/>
    </row>
    <row r="19" spans="2:16">
      <c r="B19" s="13"/>
      <c r="C19" s="13"/>
      <c r="D19" s="13"/>
      <c r="E19" s="13"/>
      <c r="F19" s="30"/>
      <c r="G19" s="30"/>
      <c r="H19" s="30"/>
      <c r="I19" s="30"/>
      <c r="J19" s="30"/>
      <c r="K19" s="30"/>
      <c r="L19" s="30"/>
      <c r="M19" s="30"/>
      <c r="N19" s="30"/>
      <c r="O19" s="13"/>
      <c r="P19" s="13"/>
    </row>
    <row r="20" spans="2:16" ht="10.8" thickBot="1">
      <c r="B20" s="32" t="s">
        <v>29</v>
      </c>
      <c r="C20" s="32"/>
      <c r="D20" s="32"/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34"/>
    </row>
    <row r="21" spans="2:16">
      <c r="B21" s="52" t="s">
        <v>125</v>
      </c>
      <c r="C21" s="57"/>
      <c r="D21" s="48">
        <v>1</v>
      </c>
      <c r="E21" s="48">
        <v>1</v>
      </c>
      <c r="F21" s="49"/>
      <c r="G21" s="53">
        <v>775</v>
      </c>
      <c r="H21" s="54"/>
      <c r="I21" s="55">
        <v>40</v>
      </c>
      <c r="J21" s="54"/>
      <c r="K21" s="53"/>
      <c r="L21" s="56"/>
      <c r="M21" s="53"/>
      <c r="N21" s="54">
        <v>39</v>
      </c>
      <c r="O21" s="110">
        <f>SUM(F21:N21)+(E21*18)+(D21*9)</f>
        <v>881</v>
      </c>
      <c r="P21" s="36">
        <f t="shared" ref="P21:P23" si="7">(D21*$D$3)+(E21*$E$3)+(F21*$F$3)+(G21*$G$3)+(H21*$H$3)+(I21*$I$3)+(J21*$J$3)+(K21*$K$3)+(L21*$L$3)+(M21*$M$3)+(N21*$N$3)</f>
        <v>399.75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>SUM(F22:N22)</f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>SUM(F23:N23)</f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SUM(C21:C23)</f>
        <v>0</v>
      </c>
      <c r="D24" s="37">
        <f>SUM(D21:D23)</f>
        <v>1</v>
      </c>
      <c r="E24" s="37">
        <f>SUM(E21:E23)</f>
        <v>1</v>
      </c>
      <c r="F24" s="37">
        <f>SUM(F21:F23)</f>
        <v>0</v>
      </c>
      <c r="G24" s="37">
        <f>SUM(G21:G23)</f>
        <v>775</v>
      </c>
      <c r="H24" s="37">
        <f t="shared" ref="H24:P24" si="8">SUM(H21:H23)</f>
        <v>0</v>
      </c>
      <c r="I24" s="37">
        <f t="shared" si="8"/>
        <v>40</v>
      </c>
      <c r="J24" s="37">
        <f t="shared" si="8"/>
        <v>0</v>
      </c>
      <c r="K24" s="37">
        <f t="shared" si="8"/>
        <v>0</v>
      </c>
      <c r="L24" s="37">
        <f t="shared" si="8"/>
        <v>0</v>
      </c>
      <c r="M24" s="37">
        <f t="shared" si="8"/>
        <v>0</v>
      </c>
      <c r="N24" s="37">
        <f t="shared" si="8"/>
        <v>39</v>
      </c>
      <c r="O24" s="39">
        <f t="shared" si="8"/>
        <v>881</v>
      </c>
      <c r="P24" s="39">
        <f t="shared" si="8"/>
        <v>399.75</v>
      </c>
    </row>
    <row r="25" spans="2:16">
      <c r="G25" s="38"/>
    </row>
    <row r="26" spans="2:16" hidden="1">
      <c r="B26" s="13"/>
      <c r="C26" s="13"/>
      <c r="D26" s="13"/>
      <c r="E26" s="13"/>
      <c r="F26" s="30"/>
      <c r="G26" s="30"/>
      <c r="H26" s="30"/>
      <c r="I26" s="30"/>
      <c r="J26" s="30"/>
      <c r="K26" s="30"/>
      <c r="L26" s="30"/>
      <c r="M26" s="30"/>
      <c r="N26" s="30"/>
      <c r="O26" s="13"/>
      <c r="P26" s="13"/>
    </row>
    <row r="27" spans="2:16" ht="10.8" hidden="1" thickBot="1">
      <c r="B27" s="32" t="s">
        <v>68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 hidden="1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9" si="9">SUM(F28:N28)</f>
        <v>0</v>
      </c>
      <c r="P28" s="36">
        <f t="shared" ref="P28:P39" si="10">(D28*$D$3)+(E28*$E$3)+(F28*$F$3)+(G28*$G$3)+(H28*$H$3)+(I28*$I$3)+(J28*$J$3)+(K28*$K$3)+(L28*$L$3)+(M28*$M$3)+(N28*$N$3)</f>
        <v>0</v>
      </c>
    </row>
    <row r="29" spans="2:16" hidden="1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9"/>
        <v>0</v>
      </c>
      <c r="P31" s="36">
        <f t="shared" si="10"/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9"/>
        <v>0</v>
      </c>
      <c r="P32" s="36">
        <f t="shared" si="10"/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9"/>
        <v>0</v>
      </c>
      <c r="P33" s="36">
        <f t="shared" ref="P33:P36" si="11">(D33*$D$3)+(E33*$E$3)+(F33*$F$3)+(G33*$G$3)+(H33*$H$3)+(I33*$I$3)+(J33*$J$3)+(K33*$K$3)+(L33*$L$3)+(M33*$M$3)+(N33*$N$3)</f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9"/>
        <v>0</v>
      </c>
      <c r="P34" s="36">
        <f t="shared" si="11"/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9"/>
        <v>0</v>
      </c>
      <c r="P35" s="36">
        <f t="shared" si="11"/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9"/>
        <v>0</v>
      </c>
      <c r="P36" s="36">
        <f t="shared" si="11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9"/>
        <v>0</v>
      </c>
      <c r="P37" s="36">
        <f t="shared" ref="P37:P38" si="12">(D37*$D$3)+(E37*$E$3)+(F37*$F$3)+(G37*$G$3)+(H37*$H$3)+(I37*$I$3)+(J37*$J$3)+(K37*$K$3)+(L37*$L$3)+(M37*$M$3)+(N37*$N$3)</f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9"/>
        <v>0</v>
      </c>
      <c r="P38" s="36">
        <f t="shared" si="12"/>
        <v>0</v>
      </c>
    </row>
    <row r="39" spans="2:16" hidden="1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9"/>
        <v>0</v>
      </c>
      <c r="P39" s="36">
        <f t="shared" si="10"/>
        <v>0</v>
      </c>
    </row>
    <row r="40" spans="2:16" ht="10.8" hidden="1" thickBot="1">
      <c r="B40" s="37" t="s">
        <v>21</v>
      </c>
      <c r="C40" s="37">
        <f t="shared" ref="C40:P40" si="13">SUM(C28:C39)</f>
        <v>0</v>
      </c>
      <c r="D40" s="37">
        <f t="shared" si="13"/>
        <v>0</v>
      </c>
      <c r="E40" s="37">
        <f t="shared" si="13"/>
        <v>0</v>
      </c>
      <c r="F40" s="37">
        <f t="shared" si="13"/>
        <v>0</v>
      </c>
      <c r="G40" s="37">
        <f t="shared" si="13"/>
        <v>0</v>
      </c>
      <c r="H40" s="37">
        <f t="shared" si="13"/>
        <v>0</v>
      </c>
      <c r="I40" s="37">
        <f t="shared" si="13"/>
        <v>0</v>
      </c>
      <c r="J40" s="37">
        <f t="shared" si="13"/>
        <v>0</v>
      </c>
      <c r="K40" s="37">
        <f t="shared" si="13"/>
        <v>0</v>
      </c>
      <c r="L40" s="37">
        <f t="shared" si="13"/>
        <v>0</v>
      </c>
      <c r="M40" s="37">
        <f t="shared" si="13"/>
        <v>0</v>
      </c>
      <c r="N40" s="37">
        <f t="shared" si="13"/>
        <v>0</v>
      </c>
      <c r="O40" s="39">
        <f t="shared" si="13"/>
        <v>0</v>
      </c>
      <c r="P40" s="39">
        <f t="shared" si="13"/>
        <v>0</v>
      </c>
    </row>
    <row r="41" spans="2:16">
      <c r="G41" s="38"/>
    </row>
    <row r="42" spans="2:16" ht="13.2">
      <c r="B42" s="2"/>
      <c r="C42" s="2"/>
      <c r="D42" s="2"/>
      <c r="E42" s="2"/>
      <c r="F42" s="43"/>
      <c r="G42" s="43"/>
      <c r="H42" s="43"/>
      <c r="I42" s="43"/>
      <c r="J42" s="43"/>
      <c r="K42" s="43"/>
      <c r="L42" s="43"/>
      <c r="M42" s="43"/>
      <c r="N42" s="43"/>
      <c r="O42" s="2"/>
      <c r="P42" s="2"/>
    </row>
    <row r="43" spans="2:16">
      <c r="M43" s="44" t="s">
        <v>21</v>
      </c>
      <c r="O43" s="45">
        <f>O40+O24+O17</f>
        <v>1400</v>
      </c>
      <c r="P43" s="46">
        <f>P40+P24+P17</f>
        <v>648.79999999999995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0</v>
      </c>
      <c r="P16" s="42">
        <f t="shared" si="5"/>
        <v>0</v>
      </c>
    </row>
    <row r="19" spans="2:16" ht="10.8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46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2" spans="2:16" ht="10.8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0</v>
      </c>
      <c r="P50" s="46">
        <f>P10+P16+P24+P31+P39+P46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32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37" sqref="O37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93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9" t="s">
        <v>92</v>
      </c>
      <c r="C15" s="153"/>
      <c r="D15" s="154"/>
      <c r="E15" s="154"/>
      <c r="F15" s="155"/>
      <c r="G15" s="156"/>
      <c r="H15" s="157">
        <v>100</v>
      </c>
      <c r="I15" s="158"/>
      <c r="J15" s="157">
        <v>84</v>
      </c>
      <c r="K15" s="156"/>
      <c r="L15" s="159">
        <v>71</v>
      </c>
      <c r="M15" s="156"/>
      <c r="N15" s="157">
        <v>12</v>
      </c>
      <c r="O15" s="35">
        <f>SUM(C15:N15)</f>
        <v>267</v>
      </c>
      <c r="P15" s="36">
        <f t="shared" ref="P15:P17" si="3">(D15*$D$3)+(E15*$E$3)+(F15*$F$3)+(G15*$G$3)+(H15*$H$3)+(I15*$I$3)+(J15*$J$3)+(K15*$K$3)+(L15*$L$3)+(M15*$M$3)+(N15*$N$3)</f>
        <v>162</v>
      </c>
    </row>
    <row r="16" spans="2:16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" si="4">SUM(F16:N16)</f>
        <v>0</v>
      </c>
      <c r="P16" s="36">
        <f t="shared" si="3"/>
        <v>0</v>
      </c>
    </row>
    <row r="17" spans="1:16">
      <c r="B17" s="140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>SUM(F17:N17)</f>
        <v>0</v>
      </c>
      <c r="P17" s="36">
        <f t="shared" si="3"/>
        <v>0</v>
      </c>
    </row>
    <row r="18" spans="1:16" ht="10.8" thickBot="1">
      <c r="B18" s="37" t="s">
        <v>21</v>
      </c>
      <c r="C18" s="37">
        <f t="shared" ref="C18:P18" si="5">SUM(C15:C17)</f>
        <v>0</v>
      </c>
      <c r="D18" s="37">
        <f t="shared" si="5"/>
        <v>0</v>
      </c>
      <c r="E18" s="37">
        <f t="shared" si="5"/>
        <v>0</v>
      </c>
      <c r="F18" s="37">
        <f t="shared" si="5"/>
        <v>0</v>
      </c>
      <c r="G18" s="37">
        <f t="shared" si="5"/>
        <v>0</v>
      </c>
      <c r="H18" s="37">
        <f t="shared" si="5"/>
        <v>100</v>
      </c>
      <c r="I18" s="37">
        <f t="shared" si="5"/>
        <v>0</v>
      </c>
      <c r="J18" s="37">
        <f t="shared" si="5"/>
        <v>84</v>
      </c>
      <c r="K18" s="37">
        <f t="shared" si="5"/>
        <v>0</v>
      </c>
      <c r="L18" s="37">
        <f t="shared" si="5"/>
        <v>71</v>
      </c>
      <c r="M18" s="37">
        <f t="shared" si="5"/>
        <v>0</v>
      </c>
      <c r="N18" s="37">
        <f t="shared" si="5"/>
        <v>12</v>
      </c>
      <c r="O18" s="100">
        <f t="shared" si="5"/>
        <v>267</v>
      </c>
      <c r="P18" s="37">
        <f t="shared" si="5"/>
        <v>162</v>
      </c>
    </row>
    <row r="19" spans="1:16">
      <c r="F19" s="38"/>
      <c r="G19" s="38"/>
      <c r="H19" s="38"/>
      <c r="I19" s="38"/>
      <c r="J19" s="38"/>
      <c r="K19" s="38"/>
      <c r="L19" s="38"/>
      <c r="M19" s="38"/>
      <c r="N19" s="38"/>
    </row>
    <row r="20" spans="1:16">
      <c r="B20" s="13"/>
      <c r="C20" s="13"/>
      <c r="D20" s="13"/>
      <c r="E20" s="13"/>
      <c r="F20" s="30"/>
      <c r="G20" s="30"/>
      <c r="H20" s="30"/>
      <c r="I20" s="30"/>
      <c r="J20" s="30"/>
      <c r="K20" s="30"/>
      <c r="L20" s="30"/>
      <c r="M20" s="30"/>
      <c r="N20" s="30"/>
      <c r="O20" s="13"/>
      <c r="P20" s="13"/>
    </row>
    <row r="21" spans="1:16" ht="10.8" thickBot="1">
      <c r="B21" s="32" t="s">
        <v>22</v>
      </c>
      <c r="C21" s="32"/>
      <c r="D21" s="32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4"/>
      <c r="P21" s="34"/>
    </row>
    <row r="22" spans="1:16" ht="11.25" customHeight="1">
      <c r="A22" s="119"/>
      <c r="B22" s="180" t="s">
        <v>95</v>
      </c>
      <c r="C22" s="58"/>
      <c r="D22" s="48"/>
      <c r="E22" s="48"/>
      <c r="F22" s="49"/>
      <c r="G22" s="110"/>
      <c r="H22" s="116"/>
      <c r="I22" s="110"/>
      <c r="J22" s="48"/>
      <c r="K22" s="110"/>
      <c r="L22" s="116"/>
      <c r="M22" s="110"/>
      <c r="N22" s="116">
        <v>5</v>
      </c>
      <c r="O22" s="110">
        <f t="shared" ref="O22:O32" si="6">SUM(F22:N22)+(E22*18)+(D22*9)</f>
        <v>5</v>
      </c>
      <c r="P22" s="36">
        <f t="shared" ref="P22:P32" si="7">(D22*$D$3)+(E22*$E$3)+(F22*$F$3)+(G22*$G$3)+(H22*$H$3)+(I22*$I$3)+(J22*$J$3)+(K22*$K$3)+(L22*$L$3)+(M22*$M$3)+(N22*$N$3)</f>
        <v>10</v>
      </c>
    </row>
    <row r="23" spans="1:16" ht="11.25" customHeight="1">
      <c r="A23" s="119"/>
      <c r="B23" s="181" t="s">
        <v>96</v>
      </c>
      <c r="C23" s="58"/>
      <c r="D23" s="48"/>
      <c r="E23" s="48"/>
      <c r="F23" s="49"/>
      <c r="G23" s="110">
        <v>260</v>
      </c>
      <c r="H23" s="116">
        <v>33</v>
      </c>
      <c r="I23" s="110"/>
      <c r="J23" s="48"/>
      <c r="K23" s="110"/>
      <c r="L23" s="116"/>
      <c r="M23" s="110"/>
      <c r="N23" s="116"/>
      <c r="O23" s="110">
        <f t="shared" si="6"/>
        <v>293</v>
      </c>
      <c r="P23" s="36">
        <f t="shared" ref="P23:P25" si="8">(D23*$D$3)+(E23*$E$3)+(F23*$F$3)+(G23*$G$3)+(H23*$H$3)+(I23*$I$3)+(J23*$J$3)+(K23*$K$3)+(L23*$L$3)+(M23*$M$3)+(N23*$N$3)</f>
        <v>73.25</v>
      </c>
    </row>
    <row r="24" spans="1:16" ht="11.25" customHeight="1">
      <c r="A24" s="119"/>
      <c r="B24" s="181" t="s">
        <v>97</v>
      </c>
      <c r="C24" s="58"/>
      <c r="D24" s="48"/>
      <c r="E24" s="48"/>
      <c r="F24" s="49"/>
      <c r="G24" s="110">
        <v>30</v>
      </c>
      <c r="H24" s="116"/>
      <c r="I24" s="110"/>
      <c r="J24" s="48">
        <v>10</v>
      </c>
      <c r="K24" s="110"/>
      <c r="L24" s="116"/>
      <c r="M24" s="110"/>
      <c r="N24" s="116">
        <v>4</v>
      </c>
      <c r="O24" s="110">
        <f t="shared" si="6"/>
        <v>44</v>
      </c>
      <c r="P24" s="36">
        <f t="shared" si="8"/>
        <v>20.5</v>
      </c>
    </row>
    <row r="25" spans="1:16" ht="11.25" customHeight="1">
      <c r="A25" s="119"/>
      <c r="B25" s="180" t="s">
        <v>98</v>
      </c>
      <c r="C25" s="58"/>
      <c r="D25" s="48"/>
      <c r="E25" s="48"/>
      <c r="F25" s="49"/>
      <c r="G25" s="110">
        <v>65</v>
      </c>
      <c r="H25" s="116"/>
      <c r="I25" s="110"/>
      <c r="J25" s="48"/>
      <c r="K25" s="110">
        <v>10</v>
      </c>
      <c r="L25" s="116"/>
      <c r="M25" s="110"/>
      <c r="N25" s="116">
        <v>5</v>
      </c>
      <c r="O25" s="110">
        <f t="shared" si="6"/>
        <v>80</v>
      </c>
      <c r="P25" s="36">
        <f t="shared" si="8"/>
        <v>36.25</v>
      </c>
    </row>
    <row r="26" spans="1:16" ht="11.25" customHeight="1">
      <c r="A26" s="119"/>
      <c r="B26" s="180" t="s">
        <v>99</v>
      </c>
      <c r="C26" s="58"/>
      <c r="D26" s="48"/>
      <c r="E26" s="48"/>
      <c r="F26" s="49"/>
      <c r="G26" s="110">
        <v>80</v>
      </c>
      <c r="H26" s="116"/>
      <c r="I26" s="110"/>
      <c r="J26" s="48"/>
      <c r="K26" s="110"/>
      <c r="L26" s="116"/>
      <c r="M26" s="110"/>
      <c r="N26" s="116">
        <v>5</v>
      </c>
      <c r="O26" s="110">
        <f t="shared" si="6"/>
        <v>85</v>
      </c>
      <c r="P26" s="36">
        <f t="shared" ref="P26:P30" si="9">(D26*$D$3)+(E26*$E$3)+(F26*$F$3)+(G26*$G$3)+(H26*$H$3)+(I26*$I$3)+(J26*$J$3)+(K26*$K$3)+(L26*$L$3)+(M26*$M$3)+(N26*$N$3)</f>
        <v>30</v>
      </c>
    </row>
    <row r="27" spans="1:16" ht="11.25" customHeight="1">
      <c r="A27" s="119"/>
      <c r="B27" s="181" t="s">
        <v>100</v>
      </c>
      <c r="C27" s="58"/>
      <c r="D27" s="48"/>
      <c r="E27" s="48"/>
      <c r="F27" s="49"/>
      <c r="G27" s="110"/>
      <c r="H27" s="116"/>
      <c r="I27" s="110"/>
      <c r="J27" s="48"/>
      <c r="K27" s="110"/>
      <c r="L27" s="116"/>
      <c r="M27" s="110"/>
      <c r="N27" s="116">
        <v>2</v>
      </c>
      <c r="O27" s="110">
        <f t="shared" si="6"/>
        <v>2</v>
      </c>
      <c r="P27" s="36">
        <f t="shared" si="9"/>
        <v>4</v>
      </c>
    </row>
    <row r="28" spans="1:16" ht="11.25" customHeight="1">
      <c r="A28" s="119"/>
      <c r="B28" s="180" t="s">
        <v>101</v>
      </c>
      <c r="C28" s="58"/>
      <c r="D28" s="48"/>
      <c r="E28" s="48"/>
      <c r="F28" s="49"/>
      <c r="G28" s="110">
        <v>32</v>
      </c>
      <c r="H28" s="116"/>
      <c r="I28" s="110"/>
      <c r="J28" s="48"/>
      <c r="K28" s="110">
        <v>9</v>
      </c>
      <c r="L28" s="116"/>
      <c r="M28" s="110"/>
      <c r="N28" s="116">
        <v>2</v>
      </c>
      <c r="O28" s="110">
        <f t="shared" si="6"/>
        <v>43</v>
      </c>
      <c r="P28" s="36">
        <f t="shared" si="9"/>
        <v>21</v>
      </c>
    </row>
    <row r="29" spans="1:16" ht="11.25" customHeight="1">
      <c r="A29" s="119"/>
      <c r="B29" s="181" t="s">
        <v>102</v>
      </c>
      <c r="C29" s="58"/>
      <c r="D29" s="48"/>
      <c r="E29" s="48"/>
      <c r="F29" s="49"/>
      <c r="G29" s="110">
        <v>15</v>
      </c>
      <c r="H29" s="116">
        <v>15</v>
      </c>
      <c r="I29" s="110"/>
      <c r="J29" s="48"/>
      <c r="K29" s="110"/>
      <c r="L29" s="116"/>
      <c r="M29" s="110"/>
      <c r="N29" s="116"/>
      <c r="O29" s="110">
        <f t="shared" si="6"/>
        <v>30</v>
      </c>
      <c r="P29" s="36">
        <f t="shared" si="9"/>
        <v>7.5</v>
      </c>
    </row>
    <row r="30" spans="1:16" ht="11.25" customHeight="1">
      <c r="A30" s="119"/>
      <c r="B30" s="181" t="s">
        <v>103</v>
      </c>
      <c r="C30" s="58"/>
      <c r="D30" s="48"/>
      <c r="E30" s="48"/>
      <c r="F30" s="49"/>
      <c r="G30" s="110">
        <v>198</v>
      </c>
      <c r="H30" s="116"/>
      <c r="I30" s="110">
        <v>22</v>
      </c>
      <c r="J30" s="48"/>
      <c r="K30" s="110"/>
      <c r="L30" s="116">
        <v>30</v>
      </c>
      <c r="M30" s="110"/>
      <c r="N30" s="116">
        <v>35</v>
      </c>
      <c r="O30" s="110">
        <f t="shared" si="6"/>
        <v>285</v>
      </c>
      <c r="P30" s="36">
        <f t="shared" si="9"/>
        <v>160.5</v>
      </c>
    </row>
    <row r="31" spans="1:16" ht="11.25" customHeight="1">
      <c r="A31" s="119"/>
      <c r="B31" s="180"/>
      <c r="C31" s="58"/>
      <c r="D31" s="48"/>
      <c r="E31" s="48"/>
      <c r="F31" s="49"/>
      <c r="G31" s="110"/>
      <c r="H31" s="116"/>
      <c r="I31" s="110"/>
      <c r="J31" s="48"/>
      <c r="K31" s="110"/>
      <c r="L31" s="116"/>
      <c r="M31" s="110"/>
      <c r="N31" s="116"/>
      <c r="O31" s="110">
        <f t="shared" si="6"/>
        <v>0</v>
      </c>
      <c r="P31" s="36">
        <f t="shared" ref="P31" si="10">(D31*$D$3)+(E31*$E$3)+(F31*$F$3)+(G31*$G$3)+(H31*$H$3)+(I31*$I$3)+(J31*$J$3)+(K31*$K$3)+(L31*$L$3)+(M31*$M$3)+(N31*$N$3)</f>
        <v>0</v>
      </c>
    </row>
    <row r="32" spans="1:16" ht="11.25" customHeight="1">
      <c r="A32" s="119"/>
      <c r="B32" s="181"/>
      <c r="C32" s="58"/>
      <c r="D32" s="48"/>
      <c r="E32" s="48"/>
      <c r="F32" s="49"/>
      <c r="G32" s="110"/>
      <c r="H32" s="116"/>
      <c r="I32" s="110"/>
      <c r="J32" s="48"/>
      <c r="K32" s="110"/>
      <c r="L32" s="116"/>
      <c r="M32" s="110"/>
      <c r="N32" s="116"/>
      <c r="O32" s="110">
        <f t="shared" si="6"/>
        <v>0</v>
      </c>
      <c r="P32" s="36">
        <f t="shared" si="7"/>
        <v>0</v>
      </c>
    </row>
    <row r="33" spans="1:16" ht="10.8" thickBot="1">
      <c r="B33" s="37"/>
      <c r="C33" s="40">
        <f t="shared" ref="C33:P33" si="11">SUM(C22:C32)</f>
        <v>0</v>
      </c>
      <c r="D33" s="40">
        <f t="shared" si="11"/>
        <v>0</v>
      </c>
      <c r="E33" s="40">
        <f t="shared" si="11"/>
        <v>0</v>
      </c>
      <c r="F33" s="40">
        <f t="shared" si="11"/>
        <v>0</v>
      </c>
      <c r="G33" s="40">
        <f t="shared" si="11"/>
        <v>680</v>
      </c>
      <c r="H33" s="40">
        <f t="shared" si="11"/>
        <v>48</v>
      </c>
      <c r="I33" s="40">
        <f t="shared" si="11"/>
        <v>22</v>
      </c>
      <c r="J33" s="40">
        <f t="shared" si="11"/>
        <v>10</v>
      </c>
      <c r="K33" s="40">
        <f t="shared" si="11"/>
        <v>19</v>
      </c>
      <c r="L33" s="40">
        <f t="shared" si="11"/>
        <v>30</v>
      </c>
      <c r="M33" s="40">
        <f t="shared" si="11"/>
        <v>0</v>
      </c>
      <c r="N33" s="40">
        <f t="shared" si="11"/>
        <v>58</v>
      </c>
      <c r="O33" s="41">
        <f t="shared" si="11"/>
        <v>867</v>
      </c>
      <c r="P33" s="42">
        <f t="shared" si="11"/>
        <v>363</v>
      </c>
    </row>
    <row r="34" spans="1:16">
      <c r="G34" s="38"/>
    </row>
    <row r="35" spans="1:16">
      <c r="G35" s="38"/>
    </row>
    <row r="36" spans="1:16" ht="10.8" thickBot="1">
      <c r="B36" s="32" t="s">
        <v>49</v>
      </c>
      <c r="C36" s="32"/>
      <c r="D36" s="32"/>
      <c r="E36" s="32"/>
      <c r="F36" s="33"/>
      <c r="G36" s="33"/>
      <c r="H36" s="33"/>
      <c r="I36" s="33"/>
      <c r="J36" s="33"/>
      <c r="K36" s="33"/>
      <c r="L36" s="33"/>
      <c r="M36" s="33"/>
      <c r="N36" s="33"/>
      <c r="O36" s="34"/>
      <c r="P36" s="34"/>
    </row>
    <row r="37" spans="1:16">
      <c r="A37" s="119"/>
      <c r="B37" s="181" t="s">
        <v>94</v>
      </c>
      <c r="C37" s="58"/>
      <c r="D37" s="48"/>
      <c r="E37" s="48"/>
      <c r="F37" s="49"/>
      <c r="G37" s="110">
        <v>1</v>
      </c>
      <c r="H37" s="116"/>
      <c r="I37" s="110"/>
      <c r="J37" s="48"/>
      <c r="K37" s="110">
        <v>1</v>
      </c>
      <c r="L37" s="116"/>
      <c r="M37" s="110">
        <v>1</v>
      </c>
      <c r="N37" s="120"/>
      <c r="O37" s="110">
        <f>SUM(F37:N37)+(E37*18)+(D37*9)</f>
        <v>3</v>
      </c>
      <c r="P37" s="36">
        <f t="shared" ref="P37:P39" si="12">(D37*$D$3)+(E37*$E$3)+(F37*$F$3)+(G37*$G$3)+(H37*$H$3)+(I37*$I$3)+(J37*$J$3)+(K37*$K$3)+(L37*$L$3)+(M37*$M$3)+(N37*$N$3)</f>
        <v>3.25</v>
      </c>
    </row>
    <row r="38" spans="1:16">
      <c r="A38" s="119"/>
      <c r="B38" s="180"/>
      <c r="C38" s="58"/>
      <c r="D38" s="48"/>
      <c r="E38" s="48"/>
      <c r="F38" s="49"/>
      <c r="G38" s="110"/>
      <c r="H38" s="116"/>
      <c r="I38" s="110"/>
      <c r="J38" s="48"/>
      <c r="K38" s="110"/>
      <c r="L38" s="116"/>
      <c r="M38" s="110"/>
      <c r="N38" s="120"/>
      <c r="O38" s="117">
        <f t="shared" ref="O38" si="13">SUM(F38:N38)</f>
        <v>0</v>
      </c>
      <c r="P38" s="36">
        <f t="shared" si="12"/>
        <v>0</v>
      </c>
    </row>
    <row r="39" spans="1:16" ht="12.75" customHeight="1">
      <c r="A39" s="119"/>
      <c r="B39" s="180"/>
      <c r="C39" s="58"/>
      <c r="D39" s="48"/>
      <c r="E39" s="48"/>
      <c r="F39" s="49"/>
      <c r="G39" s="123"/>
      <c r="H39" s="124"/>
      <c r="I39" s="121"/>
      <c r="K39" s="121"/>
      <c r="L39" s="101"/>
      <c r="M39" s="121"/>
      <c r="O39" s="118">
        <f t="shared" ref="O39" si="14">SUM(F39:N39)</f>
        <v>0</v>
      </c>
      <c r="P39" s="36">
        <f t="shared" si="12"/>
        <v>0</v>
      </c>
    </row>
    <row r="40" spans="1:16" ht="10.8" thickBot="1">
      <c r="B40" s="37" t="s">
        <v>21</v>
      </c>
      <c r="C40" s="37">
        <f t="shared" ref="C40:P40" si="15">SUM(C37:C39)</f>
        <v>0</v>
      </c>
      <c r="D40" s="37">
        <f t="shared" si="15"/>
        <v>0</v>
      </c>
      <c r="E40" s="37">
        <f t="shared" si="15"/>
        <v>0</v>
      </c>
      <c r="F40" s="37">
        <f t="shared" si="15"/>
        <v>0</v>
      </c>
      <c r="G40" s="122">
        <f t="shared" si="15"/>
        <v>1</v>
      </c>
      <c r="H40" s="122">
        <f t="shared" si="15"/>
        <v>0</v>
      </c>
      <c r="I40" s="40">
        <f t="shared" si="15"/>
        <v>0</v>
      </c>
      <c r="J40" s="40">
        <f t="shared" si="15"/>
        <v>0</v>
      </c>
      <c r="K40" s="40">
        <f t="shared" si="15"/>
        <v>1</v>
      </c>
      <c r="L40" s="40">
        <f t="shared" si="15"/>
        <v>0</v>
      </c>
      <c r="M40" s="40">
        <f t="shared" si="15"/>
        <v>1</v>
      </c>
      <c r="N40" s="40">
        <f t="shared" si="15"/>
        <v>0</v>
      </c>
      <c r="O40" s="41">
        <f t="shared" si="15"/>
        <v>3</v>
      </c>
      <c r="P40" s="42">
        <f t="shared" si="15"/>
        <v>3.25</v>
      </c>
    </row>
    <row r="41" spans="1:16">
      <c r="B41" s="44"/>
      <c r="C41" s="44"/>
      <c r="D41" s="44"/>
      <c r="E41" s="44"/>
      <c r="F41" s="44"/>
      <c r="G41" s="45"/>
      <c r="H41" s="45"/>
      <c r="I41" s="45"/>
      <c r="J41" s="45"/>
      <c r="K41" s="45"/>
      <c r="L41" s="45"/>
      <c r="M41" s="45"/>
      <c r="N41" s="45"/>
      <c r="O41" s="50"/>
      <c r="P41" s="51"/>
    </row>
    <row r="42" spans="1:16" hidden="1">
      <c r="B42" s="44"/>
      <c r="C42" s="44"/>
      <c r="D42" s="44"/>
      <c r="E42" s="44"/>
      <c r="F42" s="44"/>
      <c r="G42" s="45"/>
      <c r="H42" s="45"/>
      <c r="I42" s="45"/>
      <c r="J42" s="45"/>
      <c r="K42" s="45"/>
      <c r="L42" s="45"/>
      <c r="M42" s="45"/>
      <c r="N42" s="45"/>
      <c r="O42" s="50"/>
      <c r="P42" s="51"/>
    </row>
    <row r="43" spans="1:16" ht="10.8" hidden="1" thickBot="1">
      <c r="B43" s="32" t="s">
        <v>79</v>
      </c>
      <c r="C43" s="32"/>
      <c r="D43" s="32"/>
      <c r="E43" s="32"/>
      <c r="F43" s="33"/>
      <c r="G43" s="33"/>
      <c r="H43" s="33"/>
      <c r="I43" s="33"/>
      <c r="J43" s="33"/>
      <c r="K43" s="33"/>
      <c r="L43" s="33"/>
      <c r="M43" s="33"/>
      <c r="N43" s="33"/>
      <c r="O43" s="34"/>
      <c r="P43" s="34"/>
    </row>
    <row r="44" spans="1:16" hidden="1">
      <c r="B44" s="52" t="s">
        <v>71</v>
      </c>
      <c r="C44" s="48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>SUM(F44:N44)</f>
        <v>0</v>
      </c>
      <c r="P44" s="36">
        <f t="shared" ref="P44:P45" si="16">(D44*$D$3)+(E44*$E$3)+(F44*$F$3)+(G44*$G$3)+(H44*$H$3)+(I44*$I$3)+(J44*$J$3)+(K44*$K$3)+(L44*$L$3)+(M44*$M$3)+(N44*$N$3)</f>
        <v>0</v>
      </c>
    </row>
    <row r="45" spans="1:16" hidden="1">
      <c r="B45" s="52"/>
      <c r="C45" s="58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>SUM(F45:N45)</f>
        <v>0</v>
      </c>
      <c r="P45" s="36">
        <f t="shared" si="16"/>
        <v>0</v>
      </c>
    </row>
    <row r="46" spans="1:16" ht="10.8" hidden="1" thickBot="1">
      <c r="B46" s="37" t="s">
        <v>21</v>
      </c>
      <c r="C46" s="37">
        <f t="shared" ref="C46:D46" si="17">SUM(C45:C45)</f>
        <v>0</v>
      </c>
      <c r="D46" s="37">
        <f t="shared" si="17"/>
        <v>0</v>
      </c>
      <c r="E46" s="41">
        <f t="shared" ref="E46:N46" si="18">SUM(E44:E45)</f>
        <v>0</v>
      </c>
      <c r="F46" s="41">
        <f t="shared" si="18"/>
        <v>0</v>
      </c>
      <c r="G46" s="41">
        <f t="shared" si="18"/>
        <v>0</v>
      </c>
      <c r="H46" s="41">
        <f t="shared" si="18"/>
        <v>0</v>
      </c>
      <c r="I46" s="41">
        <f t="shared" si="18"/>
        <v>0</v>
      </c>
      <c r="J46" s="41">
        <f t="shared" si="18"/>
        <v>0</v>
      </c>
      <c r="K46" s="41">
        <f t="shared" si="18"/>
        <v>0</v>
      </c>
      <c r="L46" s="41">
        <f t="shared" si="18"/>
        <v>0</v>
      </c>
      <c r="M46" s="41">
        <f t="shared" si="18"/>
        <v>0</v>
      </c>
      <c r="N46" s="41">
        <f t="shared" si="18"/>
        <v>0</v>
      </c>
      <c r="O46" s="41">
        <f>SUM(O44:O45)</f>
        <v>0</v>
      </c>
      <c r="P46" s="42">
        <f>SUM(P44:P45)</f>
        <v>0</v>
      </c>
    </row>
    <row r="47" spans="1:16" hidden="1">
      <c r="B47" s="44"/>
      <c r="C47" s="44"/>
      <c r="D47" s="44"/>
      <c r="E47" s="44"/>
      <c r="F47" s="44"/>
      <c r="G47" s="45"/>
      <c r="H47" s="45"/>
      <c r="I47" s="45"/>
      <c r="J47" s="45"/>
      <c r="K47" s="45"/>
      <c r="L47" s="45"/>
      <c r="M47" s="45"/>
      <c r="N47" s="45"/>
      <c r="O47" s="50"/>
      <c r="P47" s="51"/>
    </row>
    <row r="48" spans="1:16" hidden="1">
      <c r="G48" s="38"/>
    </row>
    <row r="49" spans="1:16" ht="10.8" hidden="1" thickBot="1">
      <c r="B49" s="32" t="s">
        <v>51</v>
      </c>
      <c r="C49" s="32"/>
      <c r="D49" s="32"/>
      <c r="E49" s="32"/>
      <c r="F49" s="33"/>
      <c r="G49" s="33"/>
      <c r="H49" s="33"/>
      <c r="I49" s="33"/>
      <c r="J49" s="33"/>
      <c r="K49" s="33"/>
      <c r="L49" s="33"/>
      <c r="M49" s="33"/>
      <c r="N49" s="33"/>
      <c r="O49" s="34"/>
      <c r="P49" s="34"/>
    </row>
    <row r="50" spans="1:16" hidden="1">
      <c r="A50" s="119"/>
      <c r="B50" s="181"/>
      <c r="C50" s="58"/>
      <c r="D50" s="48"/>
      <c r="E50" s="48"/>
      <c r="F50" s="49"/>
      <c r="G50" s="110"/>
      <c r="H50" s="116"/>
      <c r="I50" s="110"/>
      <c r="J50" s="48"/>
      <c r="K50" s="110"/>
      <c r="L50" s="116"/>
      <c r="M50" s="110"/>
      <c r="N50" s="120"/>
      <c r="O50" s="117">
        <f t="shared" ref="O50:O71" si="19">SUM(F50:N50)</f>
        <v>0</v>
      </c>
      <c r="P50" s="36">
        <f t="shared" ref="P50:P71" si="20">(D50*$D$3)+(E50*$E$3)+(F50*$F$3)+(G50*$G$3)+(H50*$H$3)+(I50*$I$3)+(J50*$J$3)+(K50*$K$3)+(L50*$L$3)+(M50*$M$3)+(N50*$N$3)</f>
        <v>0</v>
      </c>
    </row>
    <row r="51" spans="1:16" hidden="1">
      <c r="A51" s="119"/>
      <c r="B51" s="180"/>
      <c r="C51" s="58"/>
      <c r="D51" s="48"/>
      <c r="E51" s="48"/>
      <c r="F51" s="49"/>
      <c r="G51" s="110"/>
      <c r="H51" s="116"/>
      <c r="I51" s="110"/>
      <c r="J51" s="48"/>
      <c r="K51" s="110"/>
      <c r="L51" s="116"/>
      <c r="M51" s="110"/>
      <c r="N51" s="120"/>
      <c r="O51" s="117">
        <f t="shared" si="19"/>
        <v>0</v>
      </c>
      <c r="P51" s="36">
        <f t="shared" si="20"/>
        <v>0</v>
      </c>
    </row>
    <row r="52" spans="1:16" hidden="1">
      <c r="A52" s="119"/>
      <c r="B52" s="181"/>
      <c r="C52" s="58"/>
      <c r="D52" s="48"/>
      <c r="E52" s="48"/>
      <c r="F52" s="49"/>
      <c r="G52" s="110"/>
      <c r="H52" s="116"/>
      <c r="I52" s="110"/>
      <c r="J52" s="48"/>
      <c r="K52" s="110"/>
      <c r="L52" s="116"/>
      <c r="M52" s="110"/>
      <c r="N52" s="120"/>
      <c r="O52" s="117">
        <f t="shared" si="19"/>
        <v>0</v>
      </c>
      <c r="P52" s="36">
        <f t="shared" si="20"/>
        <v>0</v>
      </c>
    </row>
    <row r="53" spans="1:16" hidden="1">
      <c r="A53" s="119"/>
      <c r="B53" s="180"/>
      <c r="C53" s="58"/>
      <c r="D53" s="48"/>
      <c r="E53" s="48"/>
      <c r="F53" s="49"/>
      <c r="G53" s="110"/>
      <c r="H53" s="116"/>
      <c r="I53" s="110"/>
      <c r="J53" s="48"/>
      <c r="K53" s="110"/>
      <c r="L53" s="116"/>
      <c r="M53" s="110"/>
      <c r="N53" s="120"/>
      <c r="O53" s="117">
        <f t="shared" si="19"/>
        <v>0</v>
      </c>
      <c r="P53" s="36">
        <f t="shared" si="20"/>
        <v>0</v>
      </c>
    </row>
    <row r="54" spans="1:16" hidden="1">
      <c r="A54" s="119"/>
      <c r="B54" s="181"/>
      <c r="C54" s="58"/>
      <c r="D54" s="48"/>
      <c r="E54" s="48"/>
      <c r="F54" s="49"/>
      <c r="G54" s="110"/>
      <c r="H54" s="116"/>
      <c r="I54" s="110"/>
      <c r="J54" s="48"/>
      <c r="K54" s="110"/>
      <c r="L54" s="116"/>
      <c r="M54" s="110"/>
      <c r="N54" s="120"/>
      <c r="O54" s="117">
        <f t="shared" ref="O54:O56" si="21">SUM(F54:N54)</f>
        <v>0</v>
      </c>
      <c r="P54" s="36">
        <f t="shared" si="20"/>
        <v>0</v>
      </c>
    </row>
    <row r="55" spans="1:16" hidden="1">
      <c r="A55" s="119"/>
      <c r="B55" s="180"/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20"/>
      <c r="O55" s="117">
        <f t="shared" si="21"/>
        <v>0</v>
      </c>
      <c r="P55" s="36">
        <f t="shared" si="20"/>
        <v>0</v>
      </c>
    </row>
    <row r="56" spans="1:16" hidden="1">
      <c r="A56" s="119"/>
      <c r="B56" s="181"/>
      <c r="C56" s="58"/>
      <c r="D56" s="48"/>
      <c r="E56" s="48"/>
      <c r="F56" s="49"/>
      <c r="G56" s="110"/>
      <c r="H56" s="116"/>
      <c r="I56" s="110"/>
      <c r="J56" s="48"/>
      <c r="K56" s="110"/>
      <c r="L56" s="116"/>
      <c r="M56" s="110"/>
      <c r="N56" s="120"/>
      <c r="O56" s="117">
        <f t="shared" si="21"/>
        <v>0</v>
      </c>
      <c r="P56" s="36">
        <f t="shared" si="20"/>
        <v>0</v>
      </c>
    </row>
    <row r="57" spans="1:16" hidden="1">
      <c r="A57" s="119"/>
      <c r="B57" s="180"/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20"/>
      <c r="O57" s="117">
        <f t="shared" ref="O57:O59" si="22">SUM(F57:N57)</f>
        <v>0</v>
      </c>
      <c r="P57" s="36">
        <f t="shared" si="20"/>
        <v>0</v>
      </c>
    </row>
    <row r="58" spans="1:16" hidden="1">
      <c r="A58" s="119"/>
      <c r="B58" s="181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si="22"/>
        <v>0</v>
      </c>
      <c r="P58" s="36">
        <f t="shared" si="20"/>
        <v>0</v>
      </c>
    </row>
    <row r="59" spans="1:16" hidden="1">
      <c r="A59" s="119"/>
      <c r="B59" s="180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si="22"/>
        <v>0</v>
      </c>
      <c r="P59" s="36">
        <f t="shared" si="20"/>
        <v>0</v>
      </c>
    </row>
    <row r="60" spans="1:16" hidden="1">
      <c r="A60" s="119"/>
      <c r="B60" s="181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ref="O60:O62" si="23">SUM(F60:N60)</f>
        <v>0</v>
      </c>
      <c r="P60" s="36">
        <f t="shared" si="20"/>
        <v>0</v>
      </c>
    </row>
    <row r="61" spans="1:16" hidden="1">
      <c r="A61" s="119"/>
      <c r="B61" s="180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si="23"/>
        <v>0</v>
      </c>
      <c r="P61" s="36">
        <f t="shared" si="20"/>
        <v>0</v>
      </c>
    </row>
    <row r="62" spans="1:16" hidden="1">
      <c r="A62" s="119"/>
      <c r="B62" s="181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20"/>
      <c r="O62" s="117">
        <f t="shared" si="23"/>
        <v>0</v>
      </c>
      <c r="P62" s="36">
        <f t="shared" si="20"/>
        <v>0</v>
      </c>
    </row>
    <row r="63" spans="1:16" hidden="1">
      <c r="A63" s="119"/>
      <c r="B63" s="180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20"/>
      <c r="O63" s="117">
        <f t="shared" ref="O63:O65" si="24">SUM(F63:N63)</f>
        <v>0</v>
      </c>
      <c r="P63" s="36">
        <f t="shared" si="20"/>
        <v>0</v>
      </c>
    </row>
    <row r="64" spans="1:16" hidden="1">
      <c r="A64" s="119"/>
      <c r="B64" s="181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si="24"/>
        <v>0</v>
      </c>
      <c r="P64" s="36">
        <f t="shared" si="20"/>
        <v>0</v>
      </c>
    </row>
    <row r="65" spans="1:16" hidden="1">
      <c r="A65" s="119"/>
      <c r="B65" s="180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si="24"/>
        <v>0</v>
      </c>
      <c r="P65" s="36">
        <f t="shared" si="20"/>
        <v>0</v>
      </c>
    </row>
    <row r="66" spans="1:16" hidden="1">
      <c r="A66" s="119"/>
      <c r="B66" s="181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ref="O66:O68" si="25">SUM(F66:N66)</f>
        <v>0</v>
      </c>
      <c r="P66" s="36">
        <f t="shared" si="20"/>
        <v>0</v>
      </c>
    </row>
    <row r="67" spans="1:16" hidden="1">
      <c r="A67" s="119"/>
      <c r="B67" s="180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/>
      <c r="O67" s="117">
        <f t="shared" si="25"/>
        <v>0</v>
      </c>
      <c r="P67" s="36">
        <f t="shared" si="20"/>
        <v>0</v>
      </c>
    </row>
    <row r="68" spans="1:16" hidden="1">
      <c r="A68" s="119"/>
      <c r="B68" s="181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si="25"/>
        <v>0</v>
      </c>
      <c r="P68" s="36">
        <f t="shared" si="20"/>
        <v>0</v>
      </c>
    </row>
    <row r="69" spans="1:16" hidden="1">
      <c r="A69" s="119"/>
      <c r="B69" s="180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si="19"/>
        <v>0</v>
      </c>
      <c r="P69" s="36">
        <f t="shared" si="20"/>
        <v>0</v>
      </c>
    </row>
    <row r="70" spans="1:16" hidden="1">
      <c r="A70" s="119"/>
      <c r="B70" s="181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si="19"/>
        <v>0</v>
      </c>
      <c r="P70" s="36">
        <f t="shared" si="20"/>
        <v>0</v>
      </c>
    </row>
    <row r="71" spans="1:16" ht="12.75" hidden="1" customHeight="1">
      <c r="A71" s="119"/>
      <c r="B71" s="180"/>
      <c r="C71" s="58"/>
      <c r="D71" s="48"/>
      <c r="E71" s="48"/>
      <c r="F71" s="49"/>
      <c r="G71" s="123"/>
      <c r="H71" s="124"/>
      <c r="I71" s="121"/>
      <c r="K71" s="121"/>
      <c r="L71" s="101"/>
      <c r="M71" s="121"/>
      <c r="O71" s="118">
        <f t="shared" si="19"/>
        <v>0</v>
      </c>
      <c r="P71" s="36">
        <f t="shared" si="20"/>
        <v>0</v>
      </c>
    </row>
    <row r="72" spans="1:16" ht="10.8" hidden="1" thickBot="1">
      <c r="B72" s="37" t="s">
        <v>21</v>
      </c>
      <c r="C72" s="37">
        <f t="shared" ref="C72:P72" si="26">SUM(C50:C71)</f>
        <v>0</v>
      </c>
      <c r="D72" s="37">
        <f t="shared" si="26"/>
        <v>0</v>
      </c>
      <c r="E72" s="37">
        <f t="shared" si="26"/>
        <v>0</v>
      </c>
      <c r="F72" s="37">
        <f t="shared" si="26"/>
        <v>0</v>
      </c>
      <c r="G72" s="122">
        <f t="shared" si="26"/>
        <v>0</v>
      </c>
      <c r="H72" s="122">
        <f t="shared" si="26"/>
        <v>0</v>
      </c>
      <c r="I72" s="40">
        <f t="shared" si="26"/>
        <v>0</v>
      </c>
      <c r="J72" s="40">
        <f t="shared" si="26"/>
        <v>0</v>
      </c>
      <c r="K72" s="40">
        <f t="shared" si="26"/>
        <v>0</v>
      </c>
      <c r="L72" s="40">
        <f t="shared" si="26"/>
        <v>0</v>
      </c>
      <c r="M72" s="40">
        <f t="shared" si="26"/>
        <v>0</v>
      </c>
      <c r="N72" s="40">
        <f t="shared" si="26"/>
        <v>0</v>
      </c>
      <c r="O72" s="41">
        <f t="shared" si="26"/>
        <v>0</v>
      </c>
      <c r="P72" s="42">
        <f t="shared" si="26"/>
        <v>0</v>
      </c>
    </row>
    <row r="73" spans="1:16" hidden="1">
      <c r="B73" s="44"/>
      <c r="C73" s="44"/>
      <c r="D73" s="44"/>
      <c r="E73" s="44"/>
      <c r="F73" s="44"/>
      <c r="G73" s="45"/>
      <c r="H73" s="45"/>
      <c r="I73" s="45"/>
      <c r="J73" s="45"/>
      <c r="K73" s="45"/>
      <c r="L73" s="45"/>
      <c r="M73" s="45"/>
      <c r="N73" s="45"/>
      <c r="O73" s="50"/>
      <c r="P73" s="51"/>
    </row>
    <row r="74" spans="1:16" hidden="1">
      <c r="B74" s="44"/>
      <c r="C74" s="44"/>
      <c r="D74" s="44"/>
      <c r="E74" s="44"/>
      <c r="F74" s="44"/>
      <c r="G74" s="45"/>
      <c r="H74" s="45"/>
      <c r="I74" s="45"/>
      <c r="J74" s="45"/>
      <c r="K74" s="45"/>
      <c r="L74" s="45"/>
      <c r="M74" s="45"/>
      <c r="N74" s="45"/>
      <c r="O74" s="50"/>
      <c r="P74" s="51"/>
    </row>
    <row r="75" spans="1:16" ht="10.8" hidden="1" thickBot="1">
      <c r="B75" s="32" t="s">
        <v>41</v>
      </c>
      <c r="C75" s="32"/>
      <c r="D75" s="32"/>
      <c r="E75" s="32"/>
      <c r="F75" s="33"/>
      <c r="G75" s="33"/>
      <c r="H75" s="33"/>
      <c r="I75" s="33"/>
      <c r="J75" s="33"/>
      <c r="K75" s="33"/>
      <c r="L75" s="33"/>
      <c r="M75" s="33"/>
      <c r="N75" s="33"/>
      <c r="O75" s="34"/>
      <c r="P75" s="34"/>
    </row>
    <row r="76" spans="1:16" ht="11.25" hidden="1" customHeight="1">
      <c r="B76" s="52"/>
      <c r="C76" s="47"/>
      <c r="D76" s="48"/>
      <c r="E76" s="48"/>
      <c r="F76" s="49"/>
      <c r="G76" s="53"/>
      <c r="H76" s="54"/>
      <c r="I76" s="55"/>
      <c r="J76" s="54"/>
      <c r="K76" s="53"/>
      <c r="L76" s="56"/>
      <c r="M76" s="53"/>
      <c r="N76" s="54"/>
      <c r="O76" s="110">
        <f>SUM(F76:N76)+(E76*18)+(D76*9)</f>
        <v>0</v>
      </c>
      <c r="P76" s="36">
        <f t="shared" ref="P76" si="27">(D76*$D$3)+(E76*$E$3)+(F76*$F$3)+(G76*$G$3)+(H76*$H$3)+(I76*$I$3)+(J76*$J$3)+(K76*$K$3)+(L76*$L$3)+(M76*$M$3)+(N76*$N$3)</f>
        <v>0</v>
      </c>
    </row>
    <row r="77" spans="1:16" ht="11.25" hidden="1" customHeight="1">
      <c r="B77" s="52"/>
      <c r="C77" s="47"/>
      <c r="D77" s="48"/>
      <c r="E77" s="48"/>
      <c r="F77" s="49"/>
      <c r="G77" s="53"/>
      <c r="H77" s="54"/>
      <c r="I77" s="55"/>
      <c r="J77" s="54"/>
      <c r="K77" s="53"/>
      <c r="L77" s="56"/>
      <c r="M77" s="53"/>
      <c r="N77" s="54"/>
      <c r="O77" s="35">
        <f t="shared" ref="O77:O78" si="28">SUM(F77:N77)</f>
        <v>0</v>
      </c>
      <c r="P77" s="36">
        <f t="shared" ref="P77:P78" si="29">(D77*$D$3)+(E77*$E$3)+(F77*$F$3)+(G77*$G$3)+(H77*$H$3)+(I77*$I$3)+(J77*$J$3)+(K77*$K$3)+(L77*$L$3)+(M77*$M$3)+(N77*$N$3)</f>
        <v>0</v>
      </c>
    </row>
    <row r="78" spans="1:16" ht="11.25" hidden="1" customHeight="1">
      <c r="B78" s="52"/>
      <c r="C78" s="47"/>
      <c r="D78" s="48"/>
      <c r="E78" s="48"/>
      <c r="F78" s="49"/>
      <c r="G78" s="53"/>
      <c r="H78" s="54"/>
      <c r="I78" s="55"/>
      <c r="J78" s="54"/>
      <c r="K78" s="53"/>
      <c r="L78" s="56"/>
      <c r="M78" s="53"/>
      <c r="N78" s="54"/>
      <c r="O78" s="35">
        <f t="shared" si="28"/>
        <v>0</v>
      </c>
      <c r="P78" s="36">
        <f t="shared" si="29"/>
        <v>0</v>
      </c>
    </row>
    <row r="79" spans="1:16" ht="10.8" hidden="1" thickBot="1">
      <c r="B79" s="37" t="s">
        <v>21</v>
      </c>
      <c r="C79" s="37">
        <f t="shared" ref="C79:P79" si="30">SUM(C76:C78)</f>
        <v>0</v>
      </c>
      <c r="D79" s="37">
        <f t="shared" si="30"/>
        <v>0</v>
      </c>
      <c r="E79" s="37">
        <f t="shared" si="30"/>
        <v>0</v>
      </c>
      <c r="F79" s="37">
        <f t="shared" si="30"/>
        <v>0</v>
      </c>
      <c r="G79" s="40">
        <f t="shared" si="30"/>
        <v>0</v>
      </c>
      <c r="H79" s="40">
        <f t="shared" si="30"/>
        <v>0</v>
      </c>
      <c r="I79" s="40">
        <f t="shared" si="30"/>
        <v>0</v>
      </c>
      <c r="J79" s="40">
        <f t="shared" si="30"/>
        <v>0</v>
      </c>
      <c r="K79" s="40">
        <f t="shared" si="30"/>
        <v>0</v>
      </c>
      <c r="L79" s="40">
        <f t="shared" si="30"/>
        <v>0</v>
      </c>
      <c r="M79" s="40">
        <f t="shared" si="30"/>
        <v>0</v>
      </c>
      <c r="N79" s="40">
        <f t="shared" si="30"/>
        <v>0</v>
      </c>
      <c r="O79" s="41">
        <f t="shared" si="30"/>
        <v>0</v>
      </c>
      <c r="P79" s="42">
        <f t="shared" si="30"/>
        <v>0</v>
      </c>
    </row>
    <row r="80" spans="1:16" ht="11.25" hidden="1" customHeight="1">
      <c r="B80" s="44"/>
      <c r="C80" s="44"/>
      <c r="D80" s="44"/>
      <c r="E80" s="44"/>
      <c r="F80" s="44"/>
      <c r="G80" s="45"/>
      <c r="H80" s="45"/>
      <c r="I80" s="45"/>
      <c r="J80" s="45"/>
      <c r="K80" s="45"/>
      <c r="L80" s="45"/>
      <c r="M80" s="45"/>
      <c r="N80" s="45"/>
      <c r="O80" s="50"/>
      <c r="P80" s="51"/>
    </row>
    <row r="81" spans="2:16" hidden="1"/>
    <row r="82" spans="2:16" ht="10.8" hidden="1" thickBot="1">
      <c r="B82" s="32" t="s">
        <v>84</v>
      </c>
      <c r="C82" s="32"/>
      <c r="D82" s="32"/>
      <c r="E82" s="32"/>
      <c r="F82" s="33"/>
      <c r="G82" s="33"/>
      <c r="H82" s="33"/>
      <c r="I82" s="33"/>
      <c r="J82" s="33"/>
      <c r="K82" s="33"/>
      <c r="L82" s="33"/>
      <c r="M82" s="33"/>
      <c r="N82" s="33"/>
      <c r="O82" s="34"/>
      <c r="P82" s="34"/>
    </row>
    <row r="83" spans="2:16" ht="11.25" hidden="1" customHeight="1">
      <c r="B83" s="52"/>
      <c r="C83" s="47"/>
      <c r="D83" s="48"/>
      <c r="E83" s="48"/>
      <c r="F83" s="49"/>
      <c r="G83" s="53"/>
      <c r="H83" s="54"/>
      <c r="I83" s="55"/>
      <c r="J83" s="54"/>
      <c r="K83" s="53"/>
      <c r="L83" s="56"/>
      <c r="M83" s="53"/>
      <c r="N83" s="54"/>
      <c r="O83" s="35">
        <f>SUM(F83:N83)</f>
        <v>0</v>
      </c>
      <c r="P83" s="36">
        <f t="shared" ref="P83:P84" si="31">(D83*$D$3)+(E83*$E$3)+(F83*$F$3)+(G83*$G$3)+(H83*$H$3)+(I83*$I$3)+(J83*$J$3)+(K83*$K$3)+(L83*$L$3)+(M83*$M$3)+(N83*$N$3)</f>
        <v>0</v>
      </c>
    </row>
    <row r="84" spans="2:16" ht="11.25" hidden="1" customHeight="1">
      <c r="B84" s="52"/>
      <c r="C84" s="47"/>
      <c r="D84" s="48"/>
      <c r="E84" s="48"/>
      <c r="F84" s="49"/>
      <c r="G84" s="53"/>
      <c r="H84" s="54"/>
      <c r="I84" s="55"/>
      <c r="J84" s="54"/>
      <c r="K84" s="53"/>
      <c r="L84" s="56"/>
      <c r="M84" s="53"/>
      <c r="N84" s="54"/>
      <c r="O84" s="35">
        <f>SUM(F84:N84)</f>
        <v>0</v>
      </c>
      <c r="P84" s="36">
        <f t="shared" si="31"/>
        <v>0</v>
      </c>
    </row>
    <row r="85" spans="2:16" ht="10.8" hidden="1" thickBot="1">
      <c r="B85" s="37" t="s">
        <v>21</v>
      </c>
      <c r="C85" s="37">
        <f t="shared" ref="C85:P85" si="32">SUM(C83:C84)</f>
        <v>0</v>
      </c>
      <c r="D85" s="37">
        <f t="shared" si="32"/>
        <v>0</v>
      </c>
      <c r="E85" s="37">
        <f t="shared" si="32"/>
        <v>0</v>
      </c>
      <c r="F85" s="37">
        <f t="shared" si="32"/>
        <v>0</v>
      </c>
      <c r="G85" s="40">
        <f t="shared" si="32"/>
        <v>0</v>
      </c>
      <c r="H85" s="40">
        <f t="shared" si="32"/>
        <v>0</v>
      </c>
      <c r="I85" s="40">
        <f t="shared" si="32"/>
        <v>0</v>
      </c>
      <c r="J85" s="40">
        <f t="shared" si="32"/>
        <v>0</v>
      </c>
      <c r="K85" s="40">
        <f t="shared" si="32"/>
        <v>0</v>
      </c>
      <c r="L85" s="40">
        <f t="shared" si="32"/>
        <v>0</v>
      </c>
      <c r="M85" s="40">
        <f t="shared" si="32"/>
        <v>0</v>
      </c>
      <c r="N85" s="40">
        <f t="shared" si="32"/>
        <v>0</v>
      </c>
      <c r="O85" s="41">
        <f t="shared" si="32"/>
        <v>0</v>
      </c>
      <c r="P85" s="42">
        <f t="shared" si="32"/>
        <v>0</v>
      </c>
    </row>
    <row r="86" spans="2:16" ht="11.25" hidden="1" customHeight="1">
      <c r="B86" s="44"/>
      <c r="C86" s="44"/>
      <c r="D86" s="44"/>
      <c r="E86" s="44"/>
      <c r="F86" s="44"/>
      <c r="G86" s="45"/>
      <c r="H86" s="45"/>
      <c r="I86" s="45"/>
      <c r="J86" s="45"/>
      <c r="K86" s="45"/>
      <c r="L86" s="45"/>
      <c r="M86" s="45"/>
      <c r="N86" s="45"/>
      <c r="O86" s="50"/>
      <c r="P86" s="51"/>
    </row>
    <row r="88" spans="2:16" ht="10.8" thickBot="1">
      <c r="B88" s="32" t="s">
        <v>50</v>
      </c>
      <c r="C88" s="32"/>
      <c r="D88" s="32"/>
      <c r="E88" s="32"/>
      <c r="F88" s="33"/>
      <c r="G88" s="33"/>
      <c r="H88" s="33"/>
      <c r="I88" s="33"/>
      <c r="J88" s="33"/>
      <c r="K88" s="33"/>
      <c r="L88" s="33"/>
      <c r="M88" s="33"/>
      <c r="N88" s="33"/>
      <c r="O88" s="34"/>
      <c r="P88" s="34"/>
    </row>
    <row r="89" spans="2:16">
      <c r="B89" s="52" t="s">
        <v>112</v>
      </c>
      <c r="C89" s="57"/>
      <c r="D89" s="48"/>
      <c r="E89" s="48"/>
      <c r="F89" s="49"/>
      <c r="G89" s="53">
        <v>442</v>
      </c>
      <c r="H89" s="54"/>
      <c r="I89" s="55">
        <v>6</v>
      </c>
      <c r="J89" s="54"/>
      <c r="K89" s="53"/>
      <c r="L89" s="56"/>
      <c r="M89" s="53">
        <v>23</v>
      </c>
      <c r="N89" s="54"/>
      <c r="O89" s="35">
        <f t="shared" ref="O89:O92" si="33">SUM(F89:N89)</f>
        <v>471</v>
      </c>
      <c r="P89" s="36">
        <f t="shared" ref="P89:P92" si="34">(D89*$D$3)+(E89*$E$3)+(F89*$F$3)+(G89*$G$3)+(H89*$H$3)+(I89*$I$3)+(J89*$J$3)+(K89*$K$3)+(L89*$L$3)+(M89*$M$3)+(N89*$N$3)</f>
        <v>159.5</v>
      </c>
    </row>
    <row r="90" spans="2:16">
      <c r="B90" s="52"/>
      <c r="C90" s="47"/>
      <c r="D90" s="48"/>
      <c r="E90" s="48"/>
      <c r="F90" s="49"/>
      <c r="G90" s="53"/>
      <c r="H90" s="54"/>
      <c r="I90" s="55"/>
      <c r="J90" s="54"/>
      <c r="K90" s="53"/>
      <c r="L90" s="56"/>
      <c r="M90" s="53"/>
      <c r="N90" s="54"/>
      <c r="O90" s="35">
        <f t="shared" ref="O90" si="35">SUM(F90:N90)</f>
        <v>0</v>
      </c>
      <c r="P90" s="36">
        <f t="shared" ref="P90" si="36">(D90*$D$3)+(E90*$E$3)+(F90*$F$3)+(G90*$G$3)+(H90*$H$3)+(I90*$I$3)+(J90*$J$3)+(K90*$K$3)+(L90*$L$3)+(M90*$M$3)+(N90*$N$3)</f>
        <v>0</v>
      </c>
    </row>
    <row r="91" spans="2:16">
      <c r="B91" s="52"/>
      <c r="C91" s="47"/>
      <c r="D91" s="48"/>
      <c r="E91" s="48"/>
      <c r="F91" s="49"/>
      <c r="G91" s="53"/>
      <c r="H91" s="54"/>
      <c r="I91" s="55"/>
      <c r="J91" s="54"/>
      <c r="K91" s="53"/>
      <c r="L91" s="56"/>
      <c r="M91" s="53"/>
      <c r="N91" s="54"/>
      <c r="O91" s="35">
        <f t="shared" ref="O91" si="37">SUM(F91:N91)</f>
        <v>0</v>
      </c>
      <c r="P91" s="36">
        <f t="shared" ref="P91" si="38">(D91*$D$3)+(E91*$E$3)+(F91*$F$3)+(G91*$G$3)+(H91*$H$3)+(I91*$I$3)+(J91*$J$3)+(K91*$K$3)+(L91*$L$3)+(M91*$M$3)+(N91*$N$3)</f>
        <v>0</v>
      </c>
    </row>
    <row r="92" spans="2:16">
      <c r="B92" s="52"/>
      <c r="C92" s="47"/>
      <c r="D92" s="48"/>
      <c r="E92" s="48"/>
      <c r="F92" s="49"/>
      <c r="G92" s="53"/>
      <c r="H92" s="54"/>
      <c r="I92" s="55"/>
      <c r="J92" s="54"/>
      <c r="K92" s="53"/>
      <c r="L92" s="56"/>
      <c r="M92" s="53"/>
      <c r="N92" s="54"/>
      <c r="O92" s="35">
        <f t="shared" si="33"/>
        <v>0</v>
      </c>
      <c r="P92" s="36">
        <f t="shared" si="34"/>
        <v>0</v>
      </c>
    </row>
    <row r="93" spans="2:16" ht="10.8" thickBot="1">
      <c r="B93" s="37" t="s">
        <v>21</v>
      </c>
      <c r="C93" s="37">
        <f>SUM(C92:C92)</f>
        <v>0</v>
      </c>
      <c r="D93" s="37">
        <f t="shared" ref="D93:P93" si="39">SUM(D89:D92)</f>
        <v>0</v>
      </c>
      <c r="E93" s="37">
        <f t="shared" si="39"/>
        <v>0</v>
      </c>
      <c r="F93" s="37">
        <f t="shared" si="39"/>
        <v>0</v>
      </c>
      <c r="G93" s="40">
        <f t="shared" si="39"/>
        <v>442</v>
      </c>
      <c r="H93" s="40">
        <f t="shared" si="39"/>
        <v>0</v>
      </c>
      <c r="I93" s="40">
        <f t="shared" si="39"/>
        <v>6</v>
      </c>
      <c r="J93" s="40">
        <f t="shared" si="39"/>
        <v>0</v>
      </c>
      <c r="K93" s="40">
        <f t="shared" si="39"/>
        <v>0</v>
      </c>
      <c r="L93" s="40">
        <f t="shared" si="39"/>
        <v>0</v>
      </c>
      <c r="M93" s="40">
        <f t="shared" si="39"/>
        <v>23</v>
      </c>
      <c r="N93" s="40">
        <f t="shared" si="39"/>
        <v>0</v>
      </c>
      <c r="O93" s="41">
        <f t="shared" si="39"/>
        <v>471</v>
      </c>
      <c r="P93" s="42">
        <f t="shared" si="39"/>
        <v>159.5</v>
      </c>
    </row>
    <row r="95" spans="2:16" hidden="1"/>
    <row r="96" spans="2:16" ht="10.8" hidden="1" thickBot="1">
      <c r="B96" s="32" t="s">
        <v>55</v>
      </c>
      <c r="C96" s="32"/>
      <c r="D96" s="32"/>
      <c r="E96" s="32"/>
      <c r="F96" s="33"/>
      <c r="G96" s="33"/>
      <c r="H96" s="33"/>
      <c r="I96" s="33"/>
      <c r="J96" s="33"/>
      <c r="K96" s="33"/>
      <c r="L96" s="33"/>
      <c r="M96" s="33"/>
      <c r="N96" s="33"/>
      <c r="O96" s="34"/>
      <c r="P96" s="34"/>
    </row>
    <row r="97" spans="2:16" hidden="1">
      <c r="B97" s="52"/>
      <c r="C97" s="57"/>
      <c r="D97" s="48"/>
      <c r="E97" s="48"/>
      <c r="F97" s="49"/>
      <c r="G97" s="53"/>
      <c r="H97" s="54"/>
      <c r="I97" s="55"/>
      <c r="J97" s="54"/>
      <c r="K97" s="53"/>
      <c r="L97" s="56"/>
      <c r="M97" s="53"/>
      <c r="N97" s="54"/>
      <c r="O97" s="110">
        <f>SUM(F97:N97)+(E97*18)+(D97*9)</f>
        <v>0</v>
      </c>
      <c r="P97" s="36">
        <f t="shared" ref="P97:P98" si="40">(D97*$D$3)+(E97*$E$3)+(F97*$F$3)+(G97*$G$3)+(H97*$H$3)+(I97*$I$3)+(J97*$J$3)+(K97*$K$3)+(L97*$L$3)+(M97*$M$3)+(N97*$N$3)</f>
        <v>0</v>
      </c>
    </row>
    <row r="98" spans="2:16" hidden="1">
      <c r="B98" s="52"/>
      <c r="C98" s="4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35">
        <f t="shared" ref="O98" si="41">SUM(F98:N98)</f>
        <v>0</v>
      </c>
      <c r="P98" s="36">
        <f t="shared" si="40"/>
        <v>0</v>
      </c>
    </row>
    <row r="99" spans="2:16" ht="10.8" hidden="1" thickBot="1">
      <c r="B99" s="37" t="s">
        <v>21</v>
      </c>
      <c r="C99" s="37">
        <f>SUM(C98:C98)</f>
        <v>0</v>
      </c>
      <c r="D99" s="37">
        <f t="shared" ref="D99:P99" si="42">SUM(D97:D98)</f>
        <v>0</v>
      </c>
      <c r="E99" s="37">
        <f t="shared" si="42"/>
        <v>0</v>
      </c>
      <c r="F99" s="37">
        <f t="shared" si="42"/>
        <v>0</v>
      </c>
      <c r="G99" s="40">
        <f t="shared" si="42"/>
        <v>0</v>
      </c>
      <c r="H99" s="40">
        <f t="shared" si="42"/>
        <v>0</v>
      </c>
      <c r="I99" s="40">
        <f t="shared" si="42"/>
        <v>0</v>
      </c>
      <c r="J99" s="40">
        <f t="shared" si="42"/>
        <v>0</v>
      </c>
      <c r="K99" s="40">
        <f t="shared" si="42"/>
        <v>0</v>
      </c>
      <c r="L99" s="40">
        <f t="shared" si="42"/>
        <v>0</v>
      </c>
      <c r="M99" s="40">
        <f t="shared" si="42"/>
        <v>0</v>
      </c>
      <c r="N99" s="40">
        <f t="shared" si="42"/>
        <v>0</v>
      </c>
      <c r="O99" s="41">
        <f t="shared" si="42"/>
        <v>0</v>
      </c>
      <c r="P99" s="42">
        <f t="shared" si="42"/>
        <v>0</v>
      </c>
    </row>
    <row r="100" spans="2:16" hidden="1"/>
    <row r="101" spans="2:16" hidden="1"/>
    <row r="102" spans="2:16" ht="10.8" hidden="1" thickBot="1">
      <c r="B102" s="32" t="s">
        <v>54</v>
      </c>
      <c r="C102" s="32"/>
      <c r="D102" s="32"/>
      <c r="E102" s="32"/>
      <c r="F102" s="33"/>
      <c r="G102" s="33"/>
      <c r="H102" s="33"/>
      <c r="I102" s="33"/>
      <c r="J102" s="33"/>
      <c r="K102" s="33"/>
      <c r="L102" s="33"/>
      <c r="M102" s="33"/>
      <c r="N102" s="33"/>
      <c r="O102" s="34"/>
      <c r="P102" s="34"/>
    </row>
    <row r="103" spans="2:16" hidden="1">
      <c r="B103" s="52"/>
      <c r="C103" s="57"/>
      <c r="D103" s="48"/>
      <c r="E103" s="48"/>
      <c r="F103" s="49"/>
      <c r="G103" s="53"/>
      <c r="H103" s="54"/>
      <c r="I103" s="55"/>
      <c r="J103" s="54"/>
      <c r="K103" s="53"/>
      <c r="L103" s="56"/>
      <c r="M103" s="53"/>
      <c r="N103" s="54"/>
      <c r="O103" s="35">
        <f t="shared" ref="O103:O105" si="43">SUM(F103:N103)</f>
        <v>0</v>
      </c>
      <c r="P103" s="36">
        <f t="shared" ref="P103:P105" si="44">(D103*$D$3)+(E103*$E$3)+(F103*$F$3)+(G103*$G$3)+(H103*$H$3)+(I103*$I$3)+(J103*$J$3)+(K103*$K$3)+(L103*$L$3)+(M103*$M$3)+(N103*$N$3)</f>
        <v>0</v>
      </c>
    </row>
    <row r="104" spans="2:16" hidden="1">
      <c r="B104" s="52"/>
      <c r="C104" s="47"/>
      <c r="D104" s="48"/>
      <c r="E104" s="48"/>
      <c r="F104" s="49"/>
      <c r="G104" s="53"/>
      <c r="H104" s="54"/>
      <c r="I104" s="55"/>
      <c r="J104" s="54"/>
      <c r="K104" s="53"/>
      <c r="L104" s="56"/>
      <c r="M104" s="53"/>
      <c r="N104" s="54"/>
      <c r="O104" s="35">
        <f t="shared" ref="O104" si="45">SUM(F104:N104)</f>
        <v>0</v>
      </c>
      <c r="P104" s="36">
        <f t="shared" si="44"/>
        <v>0</v>
      </c>
    </row>
    <row r="105" spans="2:16" hidden="1">
      <c r="B105" s="52"/>
      <c r="C105" s="4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35">
        <f t="shared" si="43"/>
        <v>0</v>
      </c>
      <c r="P105" s="36">
        <f t="shared" si="44"/>
        <v>0</v>
      </c>
    </row>
    <row r="106" spans="2:16" ht="10.8" hidden="1" thickBot="1">
      <c r="B106" s="37" t="s">
        <v>21</v>
      </c>
      <c r="C106" s="37">
        <f>SUM(C105:C105)</f>
        <v>0</v>
      </c>
      <c r="D106" s="37">
        <f>SUM(D103:D105)</f>
        <v>0</v>
      </c>
      <c r="E106" s="37">
        <f>SUM(E103:E105)</f>
        <v>0</v>
      </c>
      <c r="F106" s="37">
        <f>SUM(F105:F105)</f>
        <v>0</v>
      </c>
      <c r="G106" s="40">
        <f t="shared" ref="G106:P106" si="46">SUM(G103:G105)</f>
        <v>0</v>
      </c>
      <c r="H106" s="40">
        <f t="shared" si="46"/>
        <v>0</v>
      </c>
      <c r="I106" s="40">
        <f t="shared" si="46"/>
        <v>0</v>
      </c>
      <c r="J106" s="40">
        <f t="shared" si="46"/>
        <v>0</v>
      </c>
      <c r="K106" s="40">
        <f t="shared" si="46"/>
        <v>0</v>
      </c>
      <c r="L106" s="40">
        <f t="shared" si="46"/>
        <v>0</v>
      </c>
      <c r="M106" s="40">
        <f t="shared" si="46"/>
        <v>0</v>
      </c>
      <c r="N106" s="40">
        <f t="shared" si="46"/>
        <v>0</v>
      </c>
      <c r="O106" s="41">
        <f t="shared" si="46"/>
        <v>0</v>
      </c>
      <c r="P106" s="42">
        <f t="shared" si="46"/>
        <v>0</v>
      </c>
    </row>
    <row r="107" spans="2:16" hidden="1"/>
    <row r="108" spans="2:16" hidden="1"/>
    <row r="109" spans="2:16" ht="10.8" hidden="1" thickBot="1">
      <c r="B109" s="32" t="s">
        <v>45</v>
      </c>
      <c r="C109" s="32"/>
      <c r="D109" s="32"/>
      <c r="E109" s="32"/>
      <c r="F109" s="33"/>
      <c r="G109" s="33"/>
      <c r="H109" s="33"/>
      <c r="I109" s="33"/>
      <c r="J109" s="33"/>
      <c r="K109" s="33"/>
      <c r="L109" s="33"/>
      <c r="M109" s="33"/>
      <c r="N109" s="33"/>
      <c r="O109" s="34"/>
      <c r="P109" s="34"/>
    </row>
    <row r="110" spans="2:16" hidden="1">
      <c r="B110" s="52" t="s">
        <v>72</v>
      </c>
      <c r="C110" s="5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110">
        <f>SUM(F110:N110)+(E110*18)+(D110*9)</f>
        <v>0</v>
      </c>
      <c r="P110" s="36">
        <f t="shared" ref="P110:P112" si="47">(D110*$D$3)+(E110*$E$3)+(F110*$F$3)+(G110*$G$3)+(H110*$H$3)+(I110*$I$3)+(J110*$J$3)+(K110*$K$3)+(L110*$L$3)+(M110*$M$3)+(N110*$N$3)</f>
        <v>0</v>
      </c>
    </row>
    <row r="111" spans="2:16" hidden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ref="O111" si="48">SUM(F111:N111)</f>
        <v>0</v>
      </c>
      <c r="P111" s="36">
        <f t="shared" si="47"/>
        <v>0</v>
      </c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ref="O112" si="49">SUM(F112:N112)</f>
        <v>0</v>
      </c>
      <c r="P112" s="36">
        <f t="shared" si="47"/>
        <v>0</v>
      </c>
    </row>
    <row r="113" spans="2:16" ht="10.8" hidden="1" thickBot="1">
      <c r="B113" s="37" t="s">
        <v>21</v>
      </c>
      <c r="C113" s="37">
        <f>SUM(C112:C112)</f>
        <v>0</v>
      </c>
      <c r="D113" s="37">
        <f>SUM(D110:D112)</f>
        <v>0</v>
      </c>
      <c r="E113" s="37">
        <f>SUM(E110:E112)</f>
        <v>0</v>
      </c>
      <c r="F113" s="37">
        <f>SUM(F112:F112)</f>
        <v>0</v>
      </c>
      <c r="G113" s="40">
        <f t="shared" ref="G113:P113" si="50">SUM(G110:G112)</f>
        <v>0</v>
      </c>
      <c r="H113" s="40">
        <f t="shared" si="50"/>
        <v>0</v>
      </c>
      <c r="I113" s="40">
        <f t="shared" si="50"/>
        <v>0</v>
      </c>
      <c r="J113" s="40">
        <f t="shared" si="50"/>
        <v>0</v>
      </c>
      <c r="K113" s="40">
        <f t="shared" si="50"/>
        <v>0</v>
      </c>
      <c r="L113" s="40">
        <f t="shared" si="50"/>
        <v>0</v>
      </c>
      <c r="M113" s="40">
        <f t="shared" si="50"/>
        <v>0</v>
      </c>
      <c r="N113" s="40">
        <f t="shared" si="50"/>
        <v>0</v>
      </c>
      <c r="O113" s="41">
        <f t="shared" si="50"/>
        <v>0</v>
      </c>
      <c r="P113" s="42">
        <f t="shared" si="50"/>
        <v>0</v>
      </c>
    </row>
    <row r="114" spans="2:16" hidden="1"/>
    <row r="116" spans="2:16" ht="10.8" thickBot="1">
      <c r="B116" s="32" t="s">
        <v>52</v>
      </c>
      <c r="C116" s="32"/>
      <c r="D116" s="32"/>
      <c r="E116" s="32"/>
      <c r="F116" s="33"/>
      <c r="G116" s="33"/>
      <c r="H116" s="33"/>
      <c r="I116" s="33"/>
      <c r="J116" s="33"/>
      <c r="K116" s="33"/>
      <c r="L116" s="33"/>
      <c r="M116" s="33"/>
      <c r="N116" s="33"/>
      <c r="O116" s="34"/>
      <c r="P116" s="34"/>
    </row>
    <row r="117" spans="2:16" ht="11.25" customHeight="1">
      <c r="B117" s="52" t="s">
        <v>121</v>
      </c>
      <c r="C117" s="47"/>
      <c r="D117" s="48"/>
      <c r="E117" s="48"/>
      <c r="F117" s="49">
        <v>195</v>
      </c>
      <c r="G117" s="53"/>
      <c r="H117" s="54"/>
      <c r="I117" s="55"/>
      <c r="J117" s="54"/>
      <c r="K117" s="53"/>
      <c r="L117" s="56"/>
      <c r="M117" s="53"/>
      <c r="N117" s="54"/>
      <c r="O117" s="35">
        <f t="shared" ref="O117:O122" si="51">SUM(F117:N117)</f>
        <v>195</v>
      </c>
      <c r="P117" s="36">
        <f t="shared" ref="P117:P122" si="52">(D117*$D$3)+(E117*$E$3)+(F117*$F$3)+(G117*$G$3)+(H117*$H$3)+(I117*$I$3)+(J117*$J$3)+(K117*$K$3)+(L117*$L$3)+(M117*$M$3)+(N117*$N$3)</f>
        <v>19.5</v>
      </c>
    </row>
    <row r="118" spans="2:16" ht="11.25" customHeight="1">
      <c r="B118" s="52" t="s">
        <v>122</v>
      </c>
      <c r="C118" s="47"/>
      <c r="D118" s="48"/>
      <c r="E118" s="48"/>
      <c r="F118" s="49"/>
      <c r="G118" s="53">
        <v>6</v>
      </c>
      <c r="H118" s="54"/>
      <c r="I118" s="55"/>
      <c r="J118" s="54"/>
      <c r="K118" s="53"/>
      <c r="L118" s="56"/>
      <c r="M118" s="53"/>
      <c r="N118" s="54"/>
      <c r="O118" s="35">
        <f t="shared" ref="O118" si="53">SUM(F118:N118)</f>
        <v>6</v>
      </c>
      <c r="P118" s="36">
        <f t="shared" ref="P118" si="54">(D118*$D$3)+(E118*$E$3)+(F118*$F$3)+(G118*$G$3)+(H118*$H$3)+(I118*$I$3)+(J118*$J$3)+(K118*$K$3)+(L118*$L$3)+(M118*$M$3)+(N118*$N$3)</f>
        <v>1.5</v>
      </c>
    </row>
    <row r="119" spans="2:16" ht="11.25" customHeight="1">
      <c r="B119" s="52" t="s">
        <v>123</v>
      </c>
      <c r="C119" s="47"/>
      <c r="D119" s="48"/>
      <c r="E119" s="48"/>
      <c r="F119" s="49"/>
      <c r="G119" s="53">
        <v>91</v>
      </c>
      <c r="H119" s="54"/>
      <c r="I119" s="55"/>
      <c r="J119" s="54"/>
      <c r="K119" s="53"/>
      <c r="L119" s="56"/>
      <c r="M119" s="53"/>
      <c r="N119" s="54"/>
      <c r="O119" s="35">
        <f t="shared" ref="O119:O120" si="55">SUM(F119:N119)</f>
        <v>91</v>
      </c>
      <c r="P119" s="36">
        <f t="shared" ref="P119:P120" si="56">(D119*$D$3)+(E119*$E$3)+(F119*$F$3)+(G119*$G$3)+(H119*$H$3)+(I119*$I$3)+(J119*$J$3)+(K119*$K$3)+(L119*$L$3)+(M119*$M$3)+(N119*$N$3)</f>
        <v>22.75</v>
      </c>
    </row>
    <row r="120" spans="2:16" ht="11.25" customHeight="1">
      <c r="B120" s="52" t="s">
        <v>124</v>
      </c>
      <c r="C120" s="47"/>
      <c r="D120" s="48"/>
      <c r="E120" s="48"/>
      <c r="F120" s="49"/>
      <c r="G120" s="53">
        <v>140</v>
      </c>
      <c r="H120" s="54"/>
      <c r="I120" s="55">
        <v>15</v>
      </c>
      <c r="J120" s="54"/>
      <c r="K120" s="53">
        <v>18</v>
      </c>
      <c r="L120" s="56"/>
      <c r="M120" s="53">
        <v>30</v>
      </c>
      <c r="N120" s="54"/>
      <c r="O120" s="35">
        <f t="shared" si="55"/>
        <v>203</v>
      </c>
      <c r="P120" s="36">
        <f t="shared" si="56"/>
        <v>120.5</v>
      </c>
    </row>
    <row r="121" spans="2:16" ht="11.25" customHeight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 t="shared" ref="O121" si="57">SUM(F121:N121)</f>
        <v>0</v>
      </c>
      <c r="P121" s="36">
        <f t="shared" ref="P121" si="58">(D121*$D$3)+(E121*$E$3)+(F121*$F$3)+(G121*$G$3)+(H121*$H$3)+(I121*$I$3)+(J121*$J$3)+(K121*$K$3)+(L121*$L$3)+(M121*$M$3)+(N121*$N$3)</f>
        <v>0</v>
      </c>
    </row>
    <row r="122" spans="2:16" ht="11.25" customHeight="1">
      <c r="B122" s="52"/>
      <c r="C122" s="4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 t="shared" si="51"/>
        <v>0</v>
      </c>
      <c r="P122" s="36">
        <f t="shared" si="52"/>
        <v>0</v>
      </c>
    </row>
    <row r="123" spans="2:16" ht="10.8" thickBot="1">
      <c r="B123" s="37" t="s">
        <v>21</v>
      </c>
      <c r="C123" s="37">
        <f t="shared" ref="C123:P123" si="59">SUM(C117:C122)</f>
        <v>0</v>
      </c>
      <c r="D123" s="37">
        <f t="shared" si="59"/>
        <v>0</v>
      </c>
      <c r="E123" s="37">
        <f t="shared" si="59"/>
        <v>0</v>
      </c>
      <c r="F123" s="37">
        <f t="shared" si="59"/>
        <v>195</v>
      </c>
      <c r="G123" s="40">
        <f t="shared" si="59"/>
        <v>237</v>
      </c>
      <c r="H123" s="40">
        <f t="shared" si="59"/>
        <v>0</v>
      </c>
      <c r="I123" s="40">
        <f t="shared" si="59"/>
        <v>15</v>
      </c>
      <c r="J123" s="40">
        <f t="shared" si="59"/>
        <v>0</v>
      </c>
      <c r="K123" s="40">
        <f t="shared" si="59"/>
        <v>18</v>
      </c>
      <c r="L123" s="40">
        <f t="shared" si="59"/>
        <v>0</v>
      </c>
      <c r="M123" s="40">
        <f t="shared" si="59"/>
        <v>30</v>
      </c>
      <c r="N123" s="40">
        <f t="shared" si="59"/>
        <v>0</v>
      </c>
      <c r="O123" s="41">
        <f t="shared" si="59"/>
        <v>495</v>
      </c>
      <c r="P123" s="42">
        <f t="shared" si="59"/>
        <v>164.25</v>
      </c>
    </row>
    <row r="124" spans="2:16" ht="11.25" customHeight="1">
      <c r="B124" s="44"/>
      <c r="C124" s="44"/>
      <c r="D124" s="44"/>
      <c r="E124" s="44"/>
      <c r="F124" s="44"/>
      <c r="G124" s="45"/>
      <c r="H124" s="45"/>
      <c r="I124" s="45"/>
      <c r="J124" s="45"/>
      <c r="K124" s="45"/>
      <c r="L124" s="45"/>
      <c r="M124" s="45"/>
      <c r="N124" s="45"/>
      <c r="O124" s="50"/>
      <c r="P124" s="51"/>
    </row>
    <row r="125" spans="2:16" ht="11.25" hidden="1" customHeight="1"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</row>
    <row r="126" spans="2:16" ht="10.8" hidden="1" thickBot="1">
      <c r="B126" s="32" t="s">
        <v>44</v>
      </c>
      <c r="C126" s="32"/>
      <c r="D126" s="32"/>
      <c r="E126" s="32"/>
      <c r="F126" s="33"/>
      <c r="G126" s="33"/>
      <c r="H126" s="33"/>
      <c r="I126" s="33"/>
      <c r="J126" s="33"/>
      <c r="K126" s="33"/>
      <c r="L126" s="33"/>
      <c r="M126" s="33"/>
      <c r="N126" s="33"/>
      <c r="O126" s="34"/>
      <c r="P126" s="34"/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>SUM(F127:N127)</f>
        <v>0</v>
      </c>
      <c r="P127" s="36">
        <f t="shared" ref="P127:P129" si="60">(D127*$D$3)+(E127*$E$3)+(F127*$F$3)+(G127*$G$3)+(H127*$H$3)+(I127*$I$3)+(J127*$J$3)+(K127*$K$3)+(L127*$L$3)+(M127*$M$3)+(N127*$N$3)</f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>SUM(F128:N128)</f>
        <v>0</v>
      </c>
      <c r="P128" s="36">
        <f t="shared" si="60"/>
        <v>0</v>
      </c>
    </row>
    <row r="129" spans="2:16" hidden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>SUM(F129:N129)</f>
        <v>0</v>
      </c>
      <c r="P129" s="36">
        <f t="shared" si="60"/>
        <v>0</v>
      </c>
    </row>
    <row r="130" spans="2:16" ht="10.8" hidden="1" thickBot="1">
      <c r="B130" s="37" t="s">
        <v>21</v>
      </c>
      <c r="C130" s="37">
        <f t="shared" ref="C130:O130" si="61">SUM(C127:C129)</f>
        <v>0</v>
      </c>
      <c r="D130" s="37">
        <f t="shared" si="61"/>
        <v>0</v>
      </c>
      <c r="E130" s="37">
        <f t="shared" si="61"/>
        <v>0</v>
      </c>
      <c r="F130" s="37">
        <f t="shared" si="61"/>
        <v>0</v>
      </c>
      <c r="G130" s="40">
        <f t="shared" si="61"/>
        <v>0</v>
      </c>
      <c r="H130" s="40">
        <f t="shared" si="61"/>
        <v>0</v>
      </c>
      <c r="I130" s="40">
        <f t="shared" si="61"/>
        <v>0</v>
      </c>
      <c r="J130" s="40">
        <f t="shared" si="61"/>
        <v>0</v>
      </c>
      <c r="K130" s="40">
        <f t="shared" si="61"/>
        <v>0</v>
      </c>
      <c r="L130" s="40">
        <f t="shared" si="61"/>
        <v>0</v>
      </c>
      <c r="M130" s="40">
        <f t="shared" si="61"/>
        <v>0</v>
      </c>
      <c r="N130" s="40">
        <f t="shared" si="61"/>
        <v>0</v>
      </c>
      <c r="O130" s="41">
        <f t="shared" si="61"/>
        <v>0</v>
      </c>
      <c r="P130" s="42">
        <f>SUM(P127:P129)</f>
        <v>0</v>
      </c>
    </row>
    <row r="131" spans="2:16" ht="13.2">
      <c r="B131" s="2"/>
      <c r="C131" s="2"/>
      <c r="D131" s="2"/>
      <c r="E131" s="2"/>
      <c r="F131" s="43"/>
      <c r="G131" s="43"/>
      <c r="H131" s="43"/>
      <c r="I131" s="43"/>
      <c r="J131" s="43"/>
      <c r="K131" s="43"/>
      <c r="L131" s="43"/>
      <c r="M131" s="43"/>
      <c r="N131" s="43"/>
      <c r="O131" s="2"/>
      <c r="P131" s="2"/>
    </row>
    <row r="132" spans="2:16">
      <c r="M132" s="44" t="s">
        <v>21</v>
      </c>
      <c r="O132" s="45">
        <f>O130+O123+O113+O106+O99+O93+O85+O79+O46+O72+O40+O33+O18+O11</f>
        <v>2103</v>
      </c>
      <c r="P132" s="46">
        <f>P130+P123+P113+P106+P99+P93+P85+P79+P46+P72+P40+P33+P18+P11</f>
        <v>852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8"/>
  <sheetViews>
    <sheetView topLeftCell="A59" zoomScale="90" zoomScaleNormal="90" workbookViewId="0">
      <selection activeCell="N84" sqref="N84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83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73</v>
      </c>
      <c r="B6" s="167">
        <f>SUM(Ghana!O37)</f>
        <v>2250</v>
      </c>
      <c r="C6" s="168">
        <f>SUM(Ghana!P37)</f>
        <v>1010.15</v>
      </c>
      <c r="D6" s="162"/>
    </row>
    <row r="7" spans="1:4" ht="14.4" hidden="1">
      <c r="A7" s="166" t="s">
        <v>48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2">
        <f>SUM(Kenya!O38)</f>
        <v>441</v>
      </c>
      <c r="C8" s="169">
        <f>SUM(Kenya!P38)</f>
        <v>200.20000000000002</v>
      </c>
      <c r="D8" s="162"/>
    </row>
    <row r="9" spans="1:4" ht="14.4" hidden="1">
      <c r="A9" s="166" t="s">
        <v>81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SUM(Mauritius!O43)</f>
        <v>1400</v>
      </c>
      <c r="C10" s="168">
        <f>SUM(Mauritius!P43)</f>
        <v>648.79999999999995</v>
      </c>
      <c r="D10" s="162"/>
    </row>
    <row r="11" spans="1:4" ht="14.4" hidden="1">
      <c r="A11" s="166" t="s">
        <v>34</v>
      </c>
      <c r="B11" s="172">
        <f>SUM(Nigeria!O50)</f>
        <v>0</v>
      </c>
      <c r="C11" s="169">
        <f>SUM(Nigeria!P50)</f>
        <v>0</v>
      </c>
      <c r="D11" s="162"/>
    </row>
    <row r="12" spans="1:4" ht="14.4">
      <c r="A12" s="166" t="s">
        <v>27</v>
      </c>
      <c r="B12" s="172">
        <f>SUM('South Africa'!O132)</f>
        <v>2103</v>
      </c>
      <c r="C12" s="169">
        <f>SUM('South Africa'!P132)</f>
        <v>852</v>
      </c>
      <c r="D12" s="162"/>
    </row>
    <row r="13" spans="1:4" ht="14.4" hidden="1">
      <c r="A13" s="166" t="s">
        <v>78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75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70</v>
      </c>
      <c r="B16" s="170">
        <f>SUM(Zimbabwe!O11)</f>
        <v>0</v>
      </c>
      <c r="C16" s="171">
        <f>SUM(Zimbabwe!P11)</f>
        <v>0</v>
      </c>
      <c r="D16" s="162"/>
    </row>
    <row r="17" spans="1:6" ht="14.4">
      <c r="A17" s="174"/>
      <c r="B17" s="167"/>
      <c r="C17" s="168"/>
      <c r="D17" s="162"/>
    </row>
    <row r="18" spans="1:6" ht="14.4">
      <c r="A18" s="175" t="s">
        <v>28</v>
      </c>
      <c r="B18" s="176">
        <f>SUM(B4:B17)</f>
        <v>6194</v>
      </c>
      <c r="C18" s="176">
        <f>SUM(C4:C17)</f>
        <v>2711.1499999999996</v>
      </c>
      <c r="D18" s="162"/>
    </row>
    <row r="19" spans="1:6">
      <c r="A19" s="161"/>
      <c r="B19" s="161"/>
      <c r="C19" s="161"/>
      <c r="D19" s="162"/>
    </row>
    <row r="20" spans="1:6">
      <c r="D20" s="67"/>
      <c r="E20" s="67"/>
    </row>
    <row r="21" spans="1:6">
      <c r="D21" s="67"/>
      <c r="E21" s="67"/>
    </row>
    <row r="22" spans="1:6">
      <c r="D22" s="67"/>
      <c r="E22" s="67"/>
    </row>
    <row r="23" spans="1:6">
      <c r="B23" s="177"/>
      <c r="C23" s="177"/>
      <c r="D23" s="177"/>
      <c r="E23" s="177"/>
    </row>
    <row r="26" spans="1:6">
      <c r="B26" s="182">
        <v>2024</v>
      </c>
      <c r="C26" s="182">
        <v>2025</v>
      </c>
      <c r="D26" s="182">
        <v>2026</v>
      </c>
      <c r="E26" s="67"/>
    </row>
    <row r="27" spans="1:6">
      <c r="A27" s="67" t="s">
        <v>67</v>
      </c>
      <c r="B27" s="67">
        <v>7945</v>
      </c>
      <c r="C27" s="67">
        <v>6695</v>
      </c>
      <c r="D27" s="67">
        <v>6056</v>
      </c>
      <c r="E27" s="67"/>
      <c r="F27" s="67"/>
    </row>
    <row r="28" spans="1:6">
      <c r="A28" s="67" t="s">
        <v>56</v>
      </c>
      <c r="B28" s="67">
        <v>6274</v>
      </c>
      <c r="C28" s="67">
        <v>8666</v>
      </c>
      <c r="D28" s="67">
        <v>14782</v>
      </c>
      <c r="E28" s="67"/>
      <c r="F28" s="67"/>
    </row>
    <row r="29" spans="1:6">
      <c r="A29" s="67" t="s">
        <v>57</v>
      </c>
      <c r="B29" s="67">
        <v>8658</v>
      </c>
      <c r="C29" s="67">
        <v>7173</v>
      </c>
      <c r="D29" s="67">
        <v>7043</v>
      </c>
      <c r="E29" s="67"/>
      <c r="F29" s="67"/>
    </row>
    <row r="30" spans="1:6">
      <c r="A30" s="67" t="s">
        <v>58</v>
      </c>
      <c r="B30" s="177">
        <v>8447</v>
      </c>
      <c r="C30" s="177">
        <v>5307</v>
      </c>
      <c r="D30" s="177">
        <f>B18</f>
        <v>6194</v>
      </c>
      <c r="E30" s="177"/>
      <c r="F30" s="177"/>
    </row>
    <row r="31" spans="1:6">
      <c r="A31" s="67" t="s">
        <v>59</v>
      </c>
      <c r="B31" s="67">
        <v>5540</v>
      </c>
      <c r="C31" s="67">
        <v>8905</v>
      </c>
      <c r="D31" s="67"/>
      <c r="E31" s="67"/>
    </row>
    <row r="32" spans="1:6">
      <c r="A32" s="67" t="s">
        <v>60</v>
      </c>
      <c r="B32" s="67">
        <v>6870</v>
      </c>
      <c r="C32" s="67">
        <v>4281</v>
      </c>
      <c r="D32" s="67"/>
      <c r="E32" s="67"/>
    </row>
    <row r="33" spans="1:5">
      <c r="A33" s="67" t="s">
        <v>61</v>
      </c>
      <c r="B33" s="67">
        <v>8582</v>
      </c>
      <c r="C33" s="67">
        <v>6183</v>
      </c>
      <c r="D33" s="67"/>
      <c r="E33" s="67"/>
    </row>
    <row r="34" spans="1:5">
      <c r="A34" s="67" t="s">
        <v>62</v>
      </c>
      <c r="B34" s="67">
        <v>13095</v>
      </c>
      <c r="C34" s="67">
        <v>10681</v>
      </c>
      <c r="D34" s="67"/>
      <c r="E34" s="67"/>
    </row>
    <row r="35" spans="1:5">
      <c r="A35" s="67" t="s">
        <v>63</v>
      </c>
      <c r="B35" s="67">
        <v>16502</v>
      </c>
      <c r="C35" s="67">
        <v>7107</v>
      </c>
      <c r="D35" s="67"/>
    </row>
    <row r="36" spans="1:5">
      <c r="A36" s="67" t="s">
        <v>64</v>
      </c>
      <c r="B36" s="67">
        <v>7868</v>
      </c>
      <c r="C36" s="67">
        <v>7310</v>
      </c>
      <c r="D36" s="67"/>
    </row>
    <row r="37" spans="1:5">
      <c r="A37" s="67" t="s">
        <v>65</v>
      </c>
      <c r="B37" s="67">
        <v>4580</v>
      </c>
      <c r="C37" s="67">
        <v>5383</v>
      </c>
      <c r="D37" s="67"/>
    </row>
    <row r="38" spans="1:5">
      <c r="A38" s="67" t="s">
        <v>66</v>
      </c>
      <c r="B38" s="67">
        <v>65957</v>
      </c>
      <c r="C38" s="67">
        <v>65795</v>
      </c>
      <c r="D38" s="67"/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2026-05-30T07:49:15Z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