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6\"/>
    </mc:Choice>
  </mc:AlternateContent>
  <xr:revisionPtr revIDLastSave="0" documentId="13_ncr:1_{709C7DA7-EC72-45D3-86DC-C70D67BCE717}" xr6:coauthVersionLast="47" xr6:coauthVersionMax="47" xr10:uidLastSave="{00000000-0000-0000-0000-000000000000}"/>
  <bookViews>
    <workbookView xWindow="28680" yWindow="-120" windowWidth="29040" windowHeight="15720" tabRatio="779" firstSheet="2" activeTab="2" xr2:uid="{00000000-000D-0000-FFFF-FFFF00000000}"/>
  </bookViews>
  <sheets>
    <sheet name="Botswana" sheetId="25" state="hidden" r:id="rId1"/>
    <sheet name="Democratic Republic of Congo" sheetId="16" state="hidden" r:id="rId2"/>
    <sheet name="Ghana" sheetId="26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state="hidden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1" i="10" l="1"/>
  <c r="O15" i="8"/>
  <c r="O13" i="10"/>
  <c r="O12" i="10"/>
  <c r="O11" i="10"/>
  <c r="O10" i="10"/>
  <c r="O9" i="10"/>
  <c r="F28" i="26"/>
  <c r="F16" i="26"/>
  <c r="P25" i="26"/>
  <c r="O25" i="26"/>
  <c r="P24" i="26"/>
  <c r="O24" i="26"/>
  <c r="P23" i="26"/>
  <c r="O23" i="26"/>
  <c r="P22" i="26"/>
  <c r="O22" i="26"/>
  <c r="P21" i="26"/>
  <c r="O21" i="26"/>
  <c r="O7" i="18"/>
  <c r="P7" i="18"/>
  <c r="O8" i="18"/>
  <c r="P8" i="18"/>
  <c r="O9" i="18"/>
  <c r="P9" i="18"/>
  <c r="P10" i="18" s="1"/>
  <c r="C10" i="18"/>
  <c r="D10" i="18"/>
  <c r="E10" i="18"/>
  <c r="F10" i="18"/>
  <c r="G10" i="18"/>
  <c r="H10" i="18"/>
  <c r="I10" i="18"/>
  <c r="J10" i="18"/>
  <c r="K10" i="18"/>
  <c r="L10" i="18"/>
  <c r="M10" i="18"/>
  <c r="N10" i="18"/>
  <c r="O10" i="18"/>
  <c r="O14" i="18"/>
  <c r="O16" i="18" s="1"/>
  <c r="P14" i="18"/>
  <c r="O15" i="18"/>
  <c r="P15" i="18"/>
  <c r="C16" i="18"/>
  <c r="D16" i="18"/>
  <c r="E16" i="18"/>
  <c r="F16" i="18"/>
  <c r="P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31" i="18" l="1"/>
  <c r="P46" i="18"/>
  <c r="P24" i="18"/>
  <c r="O24" i="18"/>
  <c r="P39" i="18"/>
  <c r="P31" i="18"/>
  <c r="O39" i="18"/>
  <c r="O46" i="18"/>
  <c r="P50" i="18"/>
  <c r="O50" i="18"/>
  <c r="O32" i="10"/>
  <c r="O8" i="26"/>
  <c r="O142" i="19"/>
  <c r="O138" i="19"/>
  <c r="O34" i="19"/>
  <c r="O33" i="19"/>
  <c r="O32" i="19"/>
  <c r="O31" i="19"/>
  <c r="O30" i="19"/>
  <c r="O29" i="19"/>
  <c r="O28" i="19"/>
  <c r="O27" i="19"/>
  <c r="O26" i="19"/>
  <c r="O25" i="19"/>
  <c r="O24" i="19"/>
  <c r="P40" i="19"/>
  <c r="O40" i="19"/>
  <c r="P9" i="8" l="1"/>
  <c r="O9" i="8"/>
  <c r="P8" i="8"/>
  <c r="O8" i="8"/>
  <c r="P127" i="19" l="1"/>
  <c r="O127" i="19"/>
  <c r="P126" i="19"/>
  <c r="O126" i="19"/>
  <c r="P125" i="19"/>
  <c r="O125" i="19"/>
  <c r="P124" i="19"/>
  <c r="O124" i="19"/>
  <c r="P123" i="19"/>
  <c r="O123" i="19"/>
  <c r="P122" i="19"/>
  <c r="O122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1" i="19"/>
  <c r="O121" i="19"/>
  <c r="P143" i="19"/>
  <c r="O143" i="19"/>
  <c r="P142" i="19"/>
  <c r="P141" i="19"/>
  <c r="O141" i="19"/>
  <c r="P140" i="19"/>
  <c r="O140" i="19"/>
  <c r="P139" i="19"/>
  <c r="O139" i="19"/>
  <c r="P138" i="19"/>
  <c r="P145" i="19"/>
  <c r="O145" i="19"/>
  <c r="P144" i="19"/>
  <c r="O144" i="19"/>
  <c r="N35" i="26" l="1"/>
  <c r="M35" i="26"/>
  <c r="L35" i="26"/>
  <c r="K35" i="26"/>
  <c r="J35" i="26"/>
  <c r="I35" i="26"/>
  <c r="H35" i="26"/>
  <c r="G35" i="26"/>
  <c r="F35" i="26"/>
  <c r="E35" i="26"/>
  <c r="D35" i="26"/>
  <c r="C35" i="26"/>
  <c r="P34" i="26"/>
  <c r="O34" i="26"/>
  <c r="P33" i="26"/>
  <c r="O33" i="26"/>
  <c r="P32" i="26"/>
  <c r="O32" i="26"/>
  <c r="N28" i="26"/>
  <c r="M28" i="26"/>
  <c r="L28" i="26"/>
  <c r="K28" i="26"/>
  <c r="J28" i="26"/>
  <c r="I28" i="26"/>
  <c r="H28" i="26"/>
  <c r="G28" i="26"/>
  <c r="E28" i="26"/>
  <c r="D28" i="26"/>
  <c r="C28" i="26"/>
  <c r="P27" i="26"/>
  <c r="O27" i="26"/>
  <c r="P26" i="26"/>
  <c r="O26" i="26"/>
  <c r="P20" i="26"/>
  <c r="O20" i="26"/>
  <c r="N16" i="26"/>
  <c r="M16" i="26"/>
  <c r="L16" i="26"/>
  <c r="K16" i="26"/>
  <c r="J16" i="26"/>
  <c r="I16" i="26"/>
  <c r="H16" i="26"/>
  <c r="G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8" i="26" l="1"/>
  <c r="P28" i="26"/>
  <c r="O35" i="26"/>
  <c r="P35" i="26"/>
  <c r="O10" i="26"/>
  <c r="P10" i="26"/>
  <c r="O79" i="19"/>
  <c r="P38" i="26" l="1"/>
  <c r="C6" i="4" s="1"/>
  <c r="O38" i="26"/>
  <c r="B6" i="4" s="1"/>
  <c r="O25" i="10"/>
  <c r="O8" i="10"/>
  <c r="P28" i="19"/>
  <c r="P27" i="19"/>
  <c r="P26" i="19"/>
  <c r="P25" i="19"/>
  <c r="P33" i="19"/>
  <c r="P32" i="19"/>
  <c r="P31" i="19"/>
  <c r="P30" i="19"/>
  <c r="P29" i="19"/>
  <c r="P13" i="25"/>
  <c r="O13" i="25"/>
  <c r="P12" i="25"/>
  <c r="O12" i="25"/>
  <c r="P11" i="25"/>
  <c r="O11" i="25"/>
  <c r="P94" i="19"/>
  <c r="O94" i="19"/>
  <c r="P93" i="19"/>
  <c r="O93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02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13" i="19"/>
  <c r="O100" i="19"/>
  <c r="O39" i="19"/>
  <c r="O15" i="17"/>
  <c r="P15" i="25" l="1"/>
  <c r="C4" i="4" s="1"/>
  <c r="O15" i="25"/>
  <c r="B4" i="4" s="1"/>
  <c r="F96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N21" i="10"/>
  <c r="M21" i="10"/>
  <c r="L21" i="10"/>
  <c r="K21" i="10"/>
  <c r="J21" i="10"/>
  <c r="I21" i="10"/>
  <c r="H21" i="10"/>
  <c r="G21" i="10"/>
  <c r="F21" i="10"/>
  <c r="E21" i="10"/>
  <c r="D21" i="10"/>
  <c r="C21" i="10"/>
  <c r="P20" i="10"/>
  <c r="O20" i="10"/>
  <c r="P19" i="10"/>
  <c r="O19" i="10"/>
  <c r="P12" i="10"/>
  <c r="P11" i="10"/>
  <c r="P10" i="10"/>
  <c r="P9" i="10"/>
  <c r="P23" i="8"/>
  <c r="O23" i="8"/>
  <c r="P24" i="8"/>
  <c r="O24" i="8"/>
  <c r="N26" i="8"/>
  <c r="M26" i="8"/>
  <c r="L26" i="8"/>
  <c r="K26" i="8"/>
  <c r="J26" i="8"/>
  <c r="I26" i="8"/>
  <c r="H26" i="8"/>
  <c r="G26" i="8"/>
  <c r="F26" i="8"/>
  <c r="E26" i="8"/>
  <c r="D26" i="8"/>
  <c r="C26" i="8"/>
  <c r="P25" i="8"/>
  <c r="O25" i="8"/>
  <c r="P22" i="8"/>
  <c r="O22" i="8"/>
  <c r="P18" i="19"/>
  <c r="O18" i="19"/>
  <c r="P17" i="19"/>
  <c r="O17" i="19"/>
  <c r="P16" i="19"/>
  <c r="O16" i="19"/>
  <c r="P16" i="17"/>
  <c r="P9" i="17"/>
  <c r="P18" i="12"/>
  <c r="P16" i="12"/>
  <c r="P9" i="12"/>
  <c r="P79" i="19"/>
  <c r="P34" i="19"/>
  <c r="P24" i="19"/>
  <c r="P17" i="8"/>
  <c r="P16" i="8"/>
  <c r="P15" i="8"/>
  <c r="P10" i="8"/>
  <c r="P7" i="8"/>
  <c r="P9" i="20"/>
  <c r="P10" i="14"/>
  <c r="P9" i="14"/>
  <c r="P10" i="16"/>
  <c r="P9" i="16"/>
  <c r="P8" i="10"/>
  <c r="O12" i="23" l="1"/>
  <c r="B13" i="4" s="1"/>
  <c r="O21" i="10"/>
  <c r="P12" i="23"/>
  <c r="C13" i="4" s="1"/>
  <c r="P21" i="10"/>
  <c r="O12" i="24"/>
  <c r="B15" i="4" s="1"/>
  <c r="P12" i="24"/>
  <c r="C15" i="4" s="1"/>
  <c r="P26" i="8"/>
  <c r="O26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O72" i="19"/>
  <c r="P72" i="19"/>
  <c r="O73" i="19"/>
  <c r="P73" i="19"/>
  <c r="O74" i="19"/>
  <c r="P74" i="19"/>
  <c r="C75" i="19"/>
  <c r="D75" i="19"/>
  <c r="E75" i="19"/>
  <c r="F75" i="19"/>
  <c r="G75" i="19"/>
  <c r="H75" i="19"/>
  <c r="I75" i="19"/>
  <c r="J75" i="19"/>
  <c r="K75" i="19"/>
  <c r="L75" i="19"/>
  <c r="M75" i="19"/>
  <c r="N75" i="19"/>
  <c r="O47" i="19"/>
  <c r="P47" i="19"/>
  <c r="O48" i="19"/>
  <c r="P48" i="19"/>
  <c r="C49" i="19"/>
  <c r="D49" i="19"/>
  <c r="E49" i="19"/>
  <c r="F49" i="19"/>
  <c r="G49" i="19"/>
  <c r="H49" i="19"/>
  <c r="I49" i="19"/>
  <c r="J49" i="19"/>
  <c r="K49" i="19"/>
  <c r="L49" i="19"/>
  <c r="M49" i="19"/>
  <c r="N49" i="19"/>
  <c r="P11" i="19" l="1"/>
  <c r="O11" i="19"/>
  <c r="P49" i="19"/>
  <c r="P75" i="19"/>
  <c r="O75" i="19"/>
  <c r="O49" i="19"/>
  <c r="P33" i="10" l="1"/>
  <c r="P32" i="10"/>
  <c r="P31" i="10"/>
  <c r="P26" i="10"/>
  <c r="P25" i="10"/>
  <c r="P14" i="10"/>
  <c r="P13" i="10"/>
  <c r="P153" i="19"/>
  <c r="P152" i="19"/>
  <c r="P151" i="19"/>
  <c r="P146" i="19"/>
  <c r="P120" i="19"/>
  <c r="P115" i="19"/>
  <c r="P114" i="19"/>
  <c r="P113" i="19"/>
  <c r="P108" i="19"/>
  <c r="P107" i="19"/>
  <c r="P106" i="19"/>
  <c r="P101" i="19"/>
  <c r="P100" i="19"/>
  <c r="P95" i="19"/>
  <c r="P92" i="19"/>
  <c r="P87" i="19"/>
  <c r="P86" i="19"/>
  <c r="P81" i="19"/>
  <c r="P80" i="19"/>
  <c r="P42" i="19"/>
  <c r="P41" i="19"/>
  <c r="P39" i="19"/>
  <c r="P19" i="19"/>
  <c r="P15" i="19"/>
  <c r="O15" i="19"/>
  <c r="O114" i="19" l="1"/>
  <c r="O7" i="8" l="1"/>
  <c r="N102" i="19" l="1"/>
  <c r="M102" i="19"/>
  <c r="L102" i="19"/>
  <c r="K102" i="19"/>
  <c r="J102" i="19"/>
  <c r="I102" i="19"/>
  <c r="H102" i="19"/>
  <c r="G102" i="19"/>
  <c r="E102" i="19"/>
  <c r="D102" i="19"/>
  <c r="C102" i="19"/>
  <c r="O101" i="19"/>
  <c r="P102" i="19" l="1"/>
  <c r="O102" i="19"/>
  <c r="O41" i="19"/>
  <c r="E35" i="19" l="1"/>
  <c r="F35" i="19"/>
  <c r="G35" i="19"/>
  <c r="H35" i="19"/>
  <c r="I35" i="19"/>
  <c r="J35" i="19"/>
  <c r="K35" i="19"/>
  <c r="L35" i="19"/>
  <c r="M35" i="19"/>
  <c r="N35" i="19"/>
  <c r="E43" i="19"/>
  <c r="F43" i="19"/>
  <c r="G43" i="19"/>
  <c r="H43" i="19"/>
  <c r="I43" i="19"/>
  <c r="J43" i="19"/>
  <c r="K43" i="19"/>
  <c r="L43" i="19"/>
  <c r="M43" i="19"/>
  <c r="N43" i="19"/>
  <c r="O107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16" i="19"/>
  <c r="M116" i="19"/>
  <c r="L116" i="19"/>
  <c r="K116" i="19"/>
  <c r="J116" i="19"/>
  <c r="I116" i="19"/>
  <c r="H116" i="19"/>
  <c r="G116" i="19"/>
  <c r="F116" i="19"/>
  <c r="E116" i="19"/>
  <c r="D116" i="19"/>
  <c r="C116" i="19"/>
  <c r="O115" i="19"/>
  <c r="N96" i="19"/>
  <c r="M96" i="19"/>
  <c r="L96" i="19"/>
  <c r="K96" i="19"/>
  <c r="J96" i="19"/>
  <c r="I96" i="19"/>
  <c r="H96" i="19"/>
  <c r="G96" i="19"/>
  <c r="E96" i="19"/>
  <c r="D96" i="19"/>
  <c r="C96" i="19"/>
  <c r="O95" i="19"/>
  <c r="O92" i="19"/>
  <c r="D35" i="19"/>
  <c r="C35" i="19"/>
  <c r="N147" i="19"/>
  <c r="M147" i="19"/>
  <c r="L147" i="19"/>
  <c r="K147" i="19"/>
  <c r="J147" i="19"/>
  <c r="I147" i="19"/>
  <c r="H147" i="19"/>
  <c r="G147" i="19"/>
  <c r="F147" i="19"/>
  <c r="E147" i="19"/>
  <c r="D147" i="19"/>
  <c r="C147" i="19"/>
  <c r="O146" i="19"/>
  <c r="O120" i="19"/>
  <c r="O80" i="19"/>
  <c r="O9" i="16"/>
  <c r="N154" i="19"/>
  <c r="M154" i="19"/>
  <c r="L154" i="19"/>
  <c r="K154" i="19"/>
  <c r="J154" i="19"/>
  <c r="I154" i="19"/>
  <c r="H154" i="19"/>
  <c r="G154" i="19"/>
  <c r="F154" i="19"/>
  <c r="E154" i="19"/>
  <c r="D154" i="19"/>
  <c r="C154" i="19"/>
  <c r="O153" i="19"/>
  <c r="O152" i="19"/>
  <c r="O151" i="19"/>
  <c r="N109" i="19"/>
  <c r="M109" i="19"/>
  <c r="L109" i="19"/>
  <c r="K109" i="19"/>
  <c r="J109" i="19"/>
  <c r="I109" i="19"/>
  <c r="H109" i="19"/>
  <c r="G109" i="19"/>
  <c r="F109" i="19"/>
  <c r="E109" i="19"/>
  <c r="D109" i="19"/>
  <c r="C109" i="19"/>
  <c r="O108" i="19"/>
  <c r="O106" i="19"/>
  <c r="N88" i="19"/>
  <c r="M88" i="19"/>
  <c r="L88" i="19"/>
  <c r="K88" i="19"/>
  <c r="J88" i="19"/>
  <c r="I88" i="19"/>
  <c r="H88" i="19"/>
  <c r="G88" i="19"/>
  <c r="F88" i="19"/>
  <c r="E88" i="19"/>
  <c r="D88" i="19"/>
  <c r="C88" i="19"/>
  <c r="O87" i="19"/>
  <c r="O86" i="19"/>
  <c r="N82" i="19"/>
  <c r="M82" i="19"/>
  <c r="L82" i="19"/>
  <c r="K82" i="19"/>
  <c r="J82" i="19"/>
  <c r="I82" i="19"/>
  <c r="H82" i="19"/>
  <c r="G82" i="19"/>
  <c r="F82" i="19"/>
  <c r="E82" i="19"/>
  <c r="D82" i="19"/>
  <c r="C82" i="19"/>
  <c r="O81" i="19"/>
  <c r="D43" i="19"/>
  <c r="C43" i="19"/>
  <c r="O42" i="19"/>
  <c r="N20" i="19"/>
  <c r="M20" i="19"/>
  <c r="L20" i="19"/>
  <c r="K20" i="19"/>
  <c r="J20" i="19"/>
  <c r="I20" i="19"/>
  <c r="H20" i="19"/>
  <c r="G20" i="19"/>
  <c r="F20" i="19"/>
  <c r="E20" i="19"/>
  <c r="D20" i="19"/>
  <c r="C20" i="19"/>
  <c r="O19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11" i="8"/>
  <c r="N15" i="10"/>
  <c r="M15" i="10"/>
  <c r="L15" i="10"/>
  <c r="K15" i="10"/>
  <c r="J15" i="10"/>
  <c r="I15" i="10"/>
  <c r="H15" i="10"/>
  <c r="G15" i="10"/>
  <c r="F15" i="10"/>
  <c r="E15" i="10"/>
  <c r="D15" i="10"/>
  <c r="C15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14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10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N18" i="8"/>
  <c r="M18" i="8"/>
  <c r="L18" i="8"/>
  <c r="K18" i="8"/>
  <c r="J18" i="8"/>
  <c r="I18" i="8"/>
  <c r="H18" i="8"/>
  <c r="G18" i="8"/>
  <c r="F18" i="8"/>
  <c r="E18" i="8"/>
  <c r="D18" i="8"/>
  <c r="C18" i="8"/>
  <c r="O17" i="8"/>
  <c r="O16" i="8"/>
  <c r="N11" i="8"/>
  <c r="M11" i="8"/>
  <c r="L11" i="8"/>
  <c r="K11" i="8"/>
  <c r="J11" i="8"/>
  <c r="I11" i="8"/>
  <c r="H11" i="8"/>
  <c r="F11" i="8"/>
  <c r="E11" i="8"/>
  <c r="D11" i="8"/>
  <c r="C11" i="8"/>
  <c r="P17" i="17"/>
  <c r="C9" i="4" s="1"/>
  <c r="P18" i="16" l="1"/>
  <c r="O18" i="16"/>
  <c r="O18" i="8"/>
  <c r="O34" i="10"/>
  <c r="O11" i="14"/>
  <c r="B7" i="4" s="1"/>
  <c r="P11" i="14"/>
  <c r="C7" i="4" s="1"/>
  <c r="O27" i="10"/>
  <c r="P15" i="10"/>
  <c r="P27" i="10"/>
  <c r="O15" i="10"/>
  <c r="O17" i="17"/>
  <c r="B9" i="4" s="1"/>
  <c r="P19" i="12"/>
  <c r="C14" i="4" s="1"/>
  <c r="O19" i="12"/>
  <c r="B14" i="4" s="1"/>
  <c r="P11" i="8"/>
  <c r="P18" i="8"/>
  <c r="O116" i="19"/>
  <c r="P96" i="19"/>
  <c r="P34" i="10"/>
  <c r="O11" i="8"/>
  <c r="O154" i="19"/>
  <c r="O82" i="19"/>
  <c r="O20" i="19"/>
  <c r="P35" i="19"/>
  <c r="P43" i="19"/>
  <c r="P147" i="19"/>
  <c r="O109" i="19"/>
  <c r="O88" i="19"/>
  <c r="P88" i="19"/>
  <c r="O43" i="19"/>
  <c r="P109" i="19"/>
  <c r="O35" i="19"/>
  <c r="O147" i="19"/>
  <c r="P116" i="19"/>
  <c r="P154" i="19"/>
  <c r="P82" i="19"/>
  <c r="O96" i="19"/>
  <c r="P20" i="19"/>
  <c r="P29" i="8" l="1"/>
  <c r="C10" i="4" s="1"/>
  <c r="B11" i="4"/>
  <c r="P156" i="19"/>
  <c r="C12" i="4" s="1"/>
  <c r="O156" i="19"/>
  <c r="B12" i="4" s="1"/>
  <c r="O29" i="8"/>
  <c r="B10" i="4" s="1"/>
  <c r="O36" i="10"/>
  <c r="B8" i="4" s="1"/>
  <c r="P36" i="10"/>
  <c r="C8" i="4" s="1"/>
  <c r="C11" i="4"/>
  <c r="B18" i="4" l="1"/>
  <c r="D29" i="4" s="1"/>
  <c r="C18" i="4"/>
</calcChain>
</file>

<file path=xl/sharedStrings.xml><?xml version="1.0" encoding="utf-8"?>
<sst xmlns="http://schemas.openxmlformats.org/spreadsheetml/2006/main" count="431" uniqueCount="129">
  <si>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</si>
  <si>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</si>
  <si>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</si>
  <si>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</si>
  <si>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</si>
  <si>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</si>
  <si>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</si>
  <si>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</si>
  <si>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</si>
  <si>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</si>
  <si>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</si>
  <si>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</si>
  <si>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</si>
  <si>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</si>
  <si>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</si>
  <si>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</si>
  <si>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</si>
  <si>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</si>
  <si>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</si>
  <si>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</si>
  <si>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</si>
  <si>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</si>
  <si>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</si>
  <si>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</si>
  <si>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</si>
  <si>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</si>
  <si>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</si>
  <si>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</si>
  <si>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</si>
  <si>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</si>
  <si>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</si>
  <si>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</si>
  <si>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</si>
  <si>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</si>
  <si>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</si>
  <si>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</si>
  <si>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</si>
  <si>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</si>
  <si>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</si>
  <si>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</si>
  <si>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</si>
  <si>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</si>
  <si>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</si>
  <si>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</si>
  <si>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</si>
  <si>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</si>
  <si>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</si>
  <si>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</si>
  <si>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</si>
  <si>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</si>
  <si>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</si>
  <si>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</si>
  <si>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</si>
  <si>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</si>
  <si>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</si>
  <si>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</si>
  <si>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</si>
  <si>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</si>
  <si>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</si>
  <si>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</si>
  <si>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</si>
  <si>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</si>
  <si>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</si>
  <si>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</si>
  <si>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</si>
  <si>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</si>
  <si>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</si>
  <si>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</si>
  <si>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</si>
  <si>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</si>
  <si>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</si>
  <si>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</si>
  <si>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</si>
  <si>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</si>
  <si>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</si>
  <si>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</si>
  <si>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</si>
  <si>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</si>
  <si>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</si>
  <si>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</si>
  <si>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</si>
  <si>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</si>
  <si>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</si>
  <si>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</si>
  <si>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</si>
  <si>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</si>
  <si>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</si>
  <si>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</si>
  <si>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</si>
  <si>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</si>
  <si>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Swedru</t>
  </si>
  <si>
    <t>ISKCON NAKURU CENTRE     KENYA</t>
  </si>
  <si>
    <t>Patita Pavana Das</t>
  </si>
  <si>
    <t>Gift shop</t>
  </si>
  <si>
    <t>Nilacala Devi Dasi</t>
  </si>
  <si>
    <t>Book Counter</t>
  </si>
  <si>
    <t>Hare Krishna Challengers</t>
  </si>
  <si>
    <t>Namishka and Shaylin</t>
  </si>
  <si>
    <t>Nikunja Seva dasi</t>
  </si>
  <si>
    <t>Nitai Pada Kamala</t>
  </si>
  <si>
    <t>Radhanath’s Gifts</t>
  </si>
  <si>
    <t>Smart Box (Rama Tirtha Das)</t>
  </si>
  <si>
    <t>The Brhat Mrdanga Team</t>
  </si>
  <si>
    <t>Ujjvala Rasa dasi</t>
  </si>
  <si>
    <t>Bhakti Books (Takealot - Paramatma Das)</t>
  </si>
  <si>
    <t>Acyuta Kesava Dasa</t>
  </si>
  <si>
    <t>Congregation</t>
  </si>
  <si>
    <t>Temple scores</t>
  </si>
  <si>
    <t>GIFTSHOP</t>
  </si>
  <si>
    <t>SATYABHAMA DEVI DASI/VINATA DEVI DASI/AKUTI DEVI DASI</t>
  </si>
  <si>
    <t>MONTH : March 2026</t>
  </si>
  <si>
    <t>Damodar das (BCais)</t>
  </si>
  <si>
    <t xml:space="preserve">Radhakund devi dasi </t>
  </si>
  <si>
    <t>Team AGTSP</t>
  </si>
  <si>
    <t>Combined temple and devotees</t>
  </si>
  <si>
    <t>Kesava Das and Kesava Priya Mataji</t>
  </si>
  <si>
    <t>ISKCON Sunyani</t>
  </si>
  <si>
    <t>Jnana Caksus Das</t>
  </si>
  <si>
    <t>Purusotama Yatra Das</t>
  </si>
  <si>
    <t>Vibhu Caitanya Das</t>
  </si>
  <si>
    <t>Rasavan Das</t>
  </si>
  <si>
    <t>Kesava Priya dd</t>
  </si>
  <si>
    <t>Tribuvanath Das</t>
  </si>
  <si>
    <t>KEVALYA KRSNA DAS</t>
  </si>
  <si>
    <t>SACRED STREET PARTY</t>
  </si>
  <si>
    <t>UMAPATI DAS</t>
  </si>
  <si>
    <t>MOHANPRIYA DEVI DASI</t>
  </si>
  <si>
    <t>CAITANYA DEVI DASI</t>
  </si>
  <si>
    <t>HARSH ARVIND &amp;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</si>
</sst>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3" fontId="1" fillId="0" borderId="28" xfId="0" applyNumberFormat="1" applyFont="1" applyBorder="1"/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- 2026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38100" cap="rnd">
              <a:solidFill>
                <a:schemeClr val="accent1">
                  <a:alpha val="75000"/>
                </a:schemeClr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7945</c:v>
                </c:pt>
                <c:pt idx="1">
                  <c:v>6274</c:v>
                </c:pt>
                <c:pt idx="2">
                  <c:v>8658</c:v>
                </c:pt>
                <c:pt idx="3" formatCode="0">
                  <c:v>8447</c:v>
                </c:pt>
                <c:pt idx="4">
                  <c:v>5540</c:v>
                </c:pt>
                <c:pt idx="5">
                  <c:v>6870</c:v>
                </c:pt>
                <c:pt idx="6">
                  <c:v>8582</c:v>
                </c:pt>
                <c:pt idx="7">
                  <c:v>13095</c:v>
                </c:pt>
                <c:pt idx="8">
                  <c:v>16502</c:v>
                </c:pt>
                <c:pt idx="9">
                  <c:v>7868</c:v>
                </c:pt>
                <c:pt idx="10">
                  <c:v>4580</c:v>
                </c:pt>
                <c:pt idx="11">
                  <c:v>65957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33F-4809-802E-08F584A0C5C1}"/>
            </c:ext>
          </c:extLst>
        </c:ser>
        <c:ser>
          <c:idx val="0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38100" cap="rnd">
              <a:solidFill>
                <a:srgbClr val="92D050">
                  <a:alpha val="75000"/>
                </a:srgbClr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Summary!$C$27:$C$38</c:f>
              <c:numCache>
                <c:formatCode>General</c:formatCode>
                <c:ptCount val="12"/>
                <c:pt idx="0">
                  <c:v>6695</c:v>
                </c:pt>
                <c:pt idx="1">
                  <c:v>8666</c:v>
                </c:pt>
                <c:pt idx="2">
                  <c:v>7173</c:v>
                </c:pt>
                <c:pt idx="3" formatCode="0">
                  <c:v>5307</c:v>
                </c:pt>
                <c:pt idx="4">
                  <c:v>8905</c:v>
                </c:pt>
                <c:pt idx="5">
                  <c:v>4281</c:v>
                </c:pt>
                <c:pt idx="6">
                  <c:v>6183</c:v>
                </c:pt>
                <c:pt idx="7">
                  <c:v>10681</c:v>
                </c:pt>
                <c:pt idx="8">
                  <c:v>7107</c:v>
                </c:pt>
                <c:pt idx="9">
                  <c:v>7310</c:v>
                </c:pt>
                <c:pt idx="10">
                  <c:v>5383</c:v>
                </c:pt>
                <c:pt idx="11">
                  <c:v>65795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2"/>
          <c:tx>
            <c:strRef>
              <c:f>Summary!$D$26</c:f>
              <c:strCache>
                <c:ptCount val="1"/>
                <c:pt idx="0">
                  <c:v>2026</c:v>
                </c:pt>
              </c:strCache>
            </c:strRef>
          </c:tx>
          <c:spPr>
            <a:ln w="57150" cap="rnd">
              <a:solidFill>
                <a:srgbClr val="FFC00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Summary!$D$27:$D$29</c:f>
              <c:numCache>
                <c:formatCode>General</c:formatCode>
                <c:ptCount val="3"/>
                <c:pt idx="0">
                  <c:v>6056</c:v>
                </c:pt>
                <c:pt idx="1">
                  <c:v>14782</c:v>
                </c:pt>
                <c:pt idx="2">
                  <c:v>7043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  <c:max val="70000"/>
          <c:min val="1000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302208"/>
        <c:crosses val="autoZero"/>
        <c:crossBetween val="between"/>
        <c:majorUnit val="4000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2.0844187971574106E-3"/>
          <c:y val="0.45710952271069111"/>
          <c:w val="6.4867112967538609E-2"/>
          <c:h val="0.128033889904468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3"/>
              <c:layout>
                <c:manualLayout>
                  <c:x val="0"/>
                  <c:y val="0.1687375209320554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3F-47CB-A194-6BE11A42F4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4"/>
                <c:pt idx="0">
                  <c:v>1392</c:v>
                </c:pt>
                <c:pt idx="1">
                  <c:v>348</c:v>
                </c:pt>
                <c:pt idx="2" formatCode="General">
                  <c:v>4141</c:v>
                </c:pt>
                <c:pt idx="3">
                  <c:v>1162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2.2852995606712216E-2"/>
                  <c:y val="0.102974739017351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4"/>
                <c:pt idx="0">
                  <c:v>591.35</c:v>
                </c:pt>
                <c:pt idx="1">
                  <c:v>368</c:v>
                </c:pt>
                <c:pt idx="2">
                  <c:v>1769.3</c:v>
                </c:pt>
                <c:pt idx="3">
                  <c:v>579.54999999999995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663787</xdr:colOff>
      <xdr:row>0</xdr:row>
      <xdr:rowOff>2</xdr:rowOff>
    </xdr:from>
    <xdr:to>
      <xdr:col>23</xdr:col>
      <xdr:colOff>591609</xdr:colOff>
      <xdr:row>43</xdr:row>
      <xdr:rowOff>21167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16297</xdr:colOff>
      <xdr:row>43</xdr:row>
      <xdr:rowOff>60537</xdr:rowOff>
    </xdr:from>
    <xdr:to>
      <xdr:col>13</xdr:col>
      <xdr:colOff>232832</xdr:colOff>
      <xdr:row>84</xdr:row>
      <xdr:rowOff>127000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110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110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8"/>
  <sheetViews>
    <sheetView tabSelected="1" zoomScaleNormal="100"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110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115</v>
      </c>
      <c r="C7" s="57"/>
      <c r="D7" s="48"/>
      <c r="E7" s="48"/>
      <c r="F7" s="49"/>
      <c r="G7" s="53">
        <v>50</v>
      </c>
      <c r="H7" s="54"/>
      <c r="I7" s="55">
        <v>37</v>
      </c>
      <c r="J7" s="54"/>
      <c r="K7" s="53"/>
      <c r="L7" s="56"/>
      <c r="M7" s="53"/>
      <c r="N7" s="54">
        <v>29</v>
      </c>
      <c r="O7" s="35">
        <f>SUM(C7:N7)</f>
        <v>116</v>
      </c>
      <c r="P7" s="36">
        <f>(D7*$D$3)+(E7*$E$3)+(F7*$F$3)+(G7*$G$3)+(H7*$H$3)+(I7*$I$3)+(J7*$J$3)+(K7*$K$3)+(L7*$L$3)+(M7*$M$3)+(N7*$N$3)</f>
        <v>89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9" si="0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50</v>
      </c>
      <c r="H10" s="37">
        <f t="shared" si="2"/>
        <v>0</v>
      </c>
      <c r="I10" s="37">
        <f t="shared" si="2"/>
        <v>37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29</v>
      </c>
      <c r="O10" s="100">
        <f t="shared" si="2"/>
        <v>116</v>
      </c>
      <c r="P10" s="37">
        <f t="shared" si="2"/>
        <v>89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107</v>
      </c>
      <c r="C14" s="57"/>
      <c r="D14" s="48"/>
      <c r="E14" s="48"/>
      <c r="F14" s="49">
        <v>266</v>
      </c>
      <c r="G14" s="53">
        <v>131</v>
      </c>
      <c r="H14" s="54"/>
      <c r="I14" s="55">
        <v>235</v>
      </c>
      <c r="J14" s="54"/>
      <c r="K14" s="53"/>
      <c r="L14" s="56"/>
      <c r="M14" s="53"/>
      <c r="N14" s="54">
        <v>6</v>
      </c>
      <c r="O14" s="35">
        <f t="shared" ref="O14:O15" si="3">SUM(F14:N14)</f>
        <v>638</v>
      </c>
      <c r="P14" s="36">
        <f t="shared" ref="P14:P15" si="4">(D14*$D$3)+(E14*$E$3)+(F14*$F$3)+(G14*$G$3)+(H14*$H$3)+(I14*$I$3)+(J14*$J$3)+(K14*$K$3)+(L14*$L$3)+(M14*$M$3)+(N14*$N$3)</f>
        <v>188.85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SUM(F14:F15)</f>
        <v>266</v>
      </c>
      <c r="G16" s="40">
        <f t="shared" ref="G16:P16" si="5">SUM(G14:G15)</f>
        <v>131</v>
      </c>
      <c r="H16" s="40">
        <f t="shared" si="5"/>
        <v>0</v>
      </c>
      <c r="I16" s="40">
        <f t="shared" si="5"/>
        <v>235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6</v>
      </c>
      <c r="O16" s="41">
        <f t="shared" si="5"/>
        <v>638</v>
      </c>
      <c r="P16" s="42">
        <f t="shared" si="5"/>
        <v>188.85</v>
      </c>
    </row>
    <row r="19" spans="2:16" ht="10.8" thickBot="1">
      <c r="B19" s="32" t="s">
        <v>116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117</v>
      </c>
      <c r="C20" s="57"/>
      <c r="D20" s="48"/>
      <c r="E20" s="48"/>
      <c r="F20" s="49">
        <v>150</v>
      </c>
      <c r="G20" s="53">
        <v>144</v>
      </c>
      <c r="H20" s="54"/>
      <c r="I20" s="55"/>
      <c r="J20" s="54"/>
      <c r="K20" s="53">
        <v>78</v>
      </c>
      <c r="L20" s="56"/>
      <c r="M20" s="53"/>
      <c r="N20" s="54">
        <v>33</v>
      </c>
      <c r="O20" s="35">
        <f t="shared" ref="O20:O27" si="6">SUM(F20:N20)</f>
        <v>405</v>
      </c>
      <c r="P20" s="36">
        <f t="shared" ref="P20:P27" si="7">(D20*$D$3)+(E20*$E$3)+(F20*$F$3)+(G20*$G$3)+(H20*$H$3)+(I20*$I$3)+(J20*$J$3)+(K20*$K$3)+(L20*$L$3)+(M20*$M$3)+(N20*$N$3)</f>
        <v>195</v>
      </c>
    </row>
    <row r="21" spans="2:16">
      <c r="B21" s="52" t="s">
        <v>118</v>
      </c>
      <c r="C21" s="47"/>
      <c r="D21" s="48"/>
      <c r="E21" s="48"/>
      <c r="F21" s="49">
        <v>60</v>
      </c>
      <c r="G21" s="53">
        <v>25</v>
      </c>
      <c r="H21" s="54"/>
      <c r="I21" s="55">
        <v>21</v>
      </c>
      <c r="J21" s="54"/>
      <c r="K21" s="53">
        <v>11</v>
      </c>
      <c r="L21" s="56"/>
      <c r="M21" s="53"/>
      <c r="N21" s="54">
        <v>1</v>
      </c>
      <c r="O21" s="35">
        <f t="shared" ref="O21:O25" si="8">SUM(F21:N21)</f>
        <v>118</v>
      </c>
      <c r="P21" s="36">
        <f t="shared" ref="P21:P25" si="9">(D21*$D$3)+(E21*$E$3)+(F21*$F$3)+(G21*$G$3)+(H21*$H$3)+(I21*$I$3)+(J21*$J$3)+(K21*$K$3)+(L21*$L$3)+(M21*$M$3)+(N21*$N$3)</f>
        <v>35.75</v>
      </c>
    </row>
    <row r="22" spans="2:16">
      <c r="B22" s="52" t="s">
        <v>119</v>
      </c>
      <c r="C22" s="47"/>
      <c r="D22" s="48"/>
      <c r="E22" s="48"/>
      <c r="F22" s="49"/>
      <c r="G22" s="53">
        <v>8</v>
      </c>
      <c r="H22" s="54"/>
      <c r="I22" s="55"/>
      <c r="J22" s="54"/>
      <c r="K22" s="53"/>
      <c r="L22" s="56"/>
      <c r="M22" s="53"/>
      <c r="N22" s="54"/>
      <c r="O22" s="35">
        <f t="shared" si="8"/>
        <v>8</v>
      </c>
      <c r="P22" s="36">
        <f t="shared" si="9"/>
        <v>2</v>
      </c>
    </row>
    <row r="23" spans="2:16">
      <c r="B23" s="52" t="s">
        <v>120</v>
      </c>
      <c r="C23" s="47"/>
      <c r="D23" s="48"/>
      <c r="E23" s="48"/>
      <c r="F23" s="49"/>
      <c r="G23" s="53"/>
      <c r="H23" s="54"/>
      <c r="I23" s="55">
        <v>6</v>
      </c>
      <c r="J23" s="54"/>
      <c r="K23" s="53"/>
      <c r="L23" s="56"/>
      <c r="M23" s="53"/>
      <c r="N23" s="54"/>
      <c r="O23" s="35">
        <f t="shared" si="8"/>
        <v>6</v>
      </c>
      <c r="P23" s="36">
        <f t="shared" si="9"/>
        <v>3</v>
      </c>
    </row>
    <row r="24" spans="2:16">
      <c r="B24" s="52" t="s">
        <v>121</v>
      </c>
      <c r="C24" s="47"/>
      <c r="D24" s="48"/>
      <c r="E24" s="48"/>
      <c r="F24" s="49"/>
      <c r="G24" s="53">
        <v>2</v>
      </c>
      <c r="H24" s="54"/>
      <c r="I24" s="55">
        <v>5</v>
      </c>
      <c r="J24" s="54"/>
      <c r="K24" s="53"/>
      <c r="L24" s="56"/>
      <c r="M24" s="53"/>
      <c r="N24" s="54"/>
      <c r="O24" s="35">
        <f t="shared" si="8"/>
        <v>7</v>
      </c>
      <c r="P24" s="36">
        <f t="shared" si="9"/>
        <v>3</v>
      </c>
    </row>
    <row r="25" spans="2:16">
      <c r="B25" s="52" t="s">
        <v>122</v>
      </c>
      <c r="C25" s="47"/>
      <c r="D25" s="48"/>
      <c r="E25" s="48"/>
      <c r="F25" s="49"/>
      <c r="G25" s="53">
        <v>39</v>
      </c>
      <c r="H25" s="54"/>
      <c r="I25" s="55">
        <v>18</v>
      </c>
      <c r="J25" s="54"/>
      <c r="K25" s="53">
        <v>18</v>
      </c>
      <c r="L25" s="56"/>
      <c r="M25" s="53"/>
      <c r="N25" s="54">
        <v>19</v>
      </c>
      <c r="O25" s="35">
        <f t="shared" si="8"/>
        <v>94</v>
      </c>
      <c r="P25" s="36">
        <f t="shared" si="9"/>
        <v>74.75</v>
      </c>
    </row>
    <row r="26" spans="2:16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6"/>
        <v>0</v>
      </c>
      <c r="P26" s="36">
        <f t="shared" si="7"/>
        <v>0</v>
      </c>
    </row>
    <row r="27" spans="2:16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6"/>
        <v>0</v>
      </c>
      <c r="P27" s="36">
        <f t="shared" si="7"/>
        <v>0</v>
      </c>
    </row>
    <row r="28" spans="2:16" ht="10.8" thickBot="1">
      <c r="B28" s="37" t="s">
        <v>21</v>
      </c>
      <c r="C28" s="37">
        <f>SUM(C27:C27)</f>
        <v>0</v>
      </c>
      <c r="D28" s="37">
        <f t="shared" ref="D28:P28" si="10">SUM(D20:D27)</f>
        <v>0</v>
      </c>
      <c r="E28" s="37">
        <f t="shared" si="10"/>
        <v>0</v>
      </c>
      <c r="F28" s="37">
        <f t="shared" si="10"/>
        <v>210</v>
      </c>
      <c r="G28" s="40">
        <f t="shared" si="10"/>
        <v>218</v>
      </c>
      <c r="H28" s="40">
        <f t="shared" si="10"/>
        <v>0</v>
      </c>
      <c r="I28" s="40">
        <f t="shared" si="10"/>
        <v>50</v>
      </c>
      <c r="J28" s="40">
        <f t="shared" si="10"/>
        <v>0</v>
      </c>
      <c r="K28" s="40">
        <f t="shared" si="10"/>
        <v>107</v>
      </c>
      <c r="L28" s="40">
        <f t="shared" si="10"/>
        <v>0</v>
      </c>
      <c r="M28" s="40">
        <f t="shared" si="10"/>
        <v>0</v>
      </c>
      <c r="N28" s="40">
        <f t="shared" si="10"/>
        <v>53</v>
      </c>
      <c r="O28" s="41">
        <f t="shared" si="10"/>
        <v>638</v>
      </c>
      <c r="P28" s="42">
        <f t="shared" si="10"/>
        <v>313.5</v>
      </c>
    </row>
    <row r="30" spans="2:16" hidden="1">
      <c r="B30" s="44"/>
      <c r="C30" s="44"/>
      <c r="D30" s="44"/>
      <c r="E30" s="44"/>
      <c r="F30" s="44"/>
      <c r="G30" s="45"/>
      <c r="H30" s="45"/>
      <c r="I30" s="45"/>
      <c r="J30" s="45"/>
      <c r="K30" s="45"/>
      <c r="L30" s="45"/>
      <c r="M30" s="45"/>
      <c r="N30" s="45"/>
      <c r="O30" s="50"/>
      <c r="P30" s="51"/>
    </row>
    <row r="31" spans="2:16" ht="10.8" hidden="1" thickBot="1">
      <c r="B31" s="32" t="s">
        <v>90</v>
      </c>
      <c r="C31" s="32"/>
      <c r="D31" s="32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4"/>
      <c r="P31" s="34"/>
    </row>
    <row r="32" spans="2:16" hidden="1">
      <c r="B32" s="52"/>
      <c r="C32" s="5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ref="O32:O34" si="11">SUM(F32:N32)</f>
        <v>0</v>
      </c>
      <c r="P32" s="36">
        <f t="shared" ref="P32:P34" si="12">(D32*$D$3)+(E32*$E$3)+(F32*$F$3)+(G32*$G$3)+(H32*$H$3)+(I32*$I$3)+(J32*$J$3)+(K32*$K$3)+(L32*$L$3)+(M32*$M$3)+(N32*$N$3)</f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11"/>
        <v>0</v>
      </c>
      <c r="P33" s="36">
        <f t="shared" si="12"/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11"/>
        <v>0</v>
      </c>
      <c r="P34" s="36">
        <f t="shared" si="12"/>
        <v>0</v>
      </c>
    </row>
    <row r="35" spans="2:16" ht="10.8" hidden="1" thickBot="1">
      <c r="B35" s="37" t="s">
        <v>21</v>
      </c>
      <c r="C35" s="37">
        <f t="shared" ref="C35:P35" si="13">SUM(C32:C34)</f>
        <v>0</v>
      </c>
      <c r="D35" s="37">
        <f t="shared" si="13"/>
        <v>0</v>
      </c>
      <c r="E35" s="37">
        <f t="shared" si="13"/>
        <v>0</v>
      </c>
      <c r="F35" s="37">
        <f t="shared" si="13"/>
        <v>0</v>
      </c>
      <c r="G35" s="40">
        <f t="shared" si="13"/>
        <v>0</v>
      </c>
      <c r="H35" s="40">
        <f t="shared" si="13"/>
        <v>0</v>
      </c>
      <c r="I35" s="40">
        <f t="shared" si="13"/>
        <v>0</v>
      </c>
      <c r="J35" s="40">
        <f t="shared" si="13"/>
        <v>0</v>
      </c>
      <c r="K35" s="40">
        <f t="shared" si="13"/>
        <v>0</v>
      </c>
      <c r="L35" s="40">
        <f t="shared" si="13"/>
        <v>0</v>
      </c>
      <c r="M35" s="40">
        <f t="shared" si="13"/>
        <v>0</v>
      </c>
      <c r="N35" s="40">
        <f t="shared" si="13"/>
        <v>0</v>
      </c>
      <c r="O35" s="41">
        <f t="shared" si="13"/>
        <v>0</v>
      </c>
      <c r="P35" s="42">
        <f t="shared" si="13"/>
        <v>0</v>
      </c>
    </row>
    <row r="36" spans="2:16">
      <c r="B36" s="44"/>
      <c r="C36" s="44"/>
      <c r="D36" s="44"/>
      <c r="E36" s="44"/>
      <c r="F36" s="44"/>
      <c r="G36" s="45"/>
      <c r="H36" s="45"/>
      <c r="I36" s="45"/>
      <c r="J36" s="45"/>
      <c r="K36" s="45"/>
      <c r="L36" s="45"/>
      <c r="M36" s="45"/>
      <c r="N36" s="45"/>
      <c r="O36" s="50"/>
      <c r="P36" s="51"/>
    </row>
    <row r="37" spans="2:16" ht="13.2">
      <c r="B37" s="2"/>
      <c r="C37" s="2"/>
      <c r="D37" s="2"/>
      <c r="E37" s="2"/>
      <c r="F37" s="43"/>
      <c r="G37" s="43"/>
      <c r="H37" s="43"/>
      <c r="I37" s="43"/>
      <c r="J37" s="43"/>
      <c r="K37" s="43"/>
      <c r="L37" s="43"/>
      <c r="M37" s="43"/>
      <c r="N37" s="43"/>
      <c r="O37" s="2"/>
      <c r="P37" s="2"/>
    </row>
    <row r="38" spans="2:16">
      <c r="M38" s="44" t="s">
        <v>21</v>
      </c>
      <c r="O38" s="45">
        <f>O10+O16+O28+O35</f>
        <v>1392</v>
      </c>
      <c r="P38" s="46">
        <f>P10+P16+P28+P35</f>
        <v>591.35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110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6"/>
  <sheetViews>
    <sheetView zoomScaleNormal="100" workbookViewId="0">
      <selection activeCell="O31" sqref="O31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110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123</v>
      </c>
      <c r="C8" s="134"/>
      <c r="D8" s="47"/>
      <c r="E8" s="48"/>
      <c r="F8" s="49"/>
      <c r="G8" s="53">
        <v>150</v>
      </c>
      <c r="H8" s="54"/>
      <c r="I8" s="55"/>
      <c r="J8" s="54"/>
      <c r="K8" s="53"/>
      <c r="L8" s="56"/>
      <c r="M8" s="53"/>
      <c r="N8" s="54"/>
      <c r="O8" s="110">
        <f>SUM(F8:N8)+(E8*18)+(D8*9)</f>
        <v>150</v>
      </c>
      <c r="P8" s="36">
        <f t="shared" ref="P8" si="0">(D8*$D$4)+(E8*$E$4)+(F8*$F$4)+(G8*$G$4)+(H8*$H$4)+(I8*$I$4)+(J8*$J$4)+(K8*$K$4)+(L8*$L$4)+(M8*$M$4)+(N8*$N$4)</f>
        <v>37.5</v>
      </c>
    </row>
    <row r="9" spans="2:16">
      <c r="B9" s="52" t="s">
        <v>124</v>
      </c>
      <c r="C9" s="134"/>
      <c r="D9" s="47"/>
      <c r="E9" s="48"/>
      <c r="F9" s="49"/>
      <c r="G9" s="53">
        <v>90</v>
      </c>
      <c r="H9" s="54"/>
      <c r="I9" s="55"/>
      <c r="J9" s="54"/>
      <c r="K9" s="53">
        <v>5</v>
      </c>
      <c r="L9" s="56"/>
      <c r="M9" s="53"/>
      <c r="N9" s="54">
        <v>2</v>
      </c>
      <c r="O9" s="110">
        <f t="shared" ref="O9:O13" si="1">SUM(F9:N9)+(E9*18)+(D9*9)</f>
        <v>97</v>
      </c>
      <c r="P9" s="36">
        <f t="shared" ref="P9:P12" si="2">(D9*$D$4)+(E9*$E$4)+(F9*$F$4)+(G9*$G$4)+(H9*$H$4)+(I9*$I$4)+(J9*$J$4)+(K9*$K$4)+(L9*$L$4)+(M9*$M$4)+(N9*$N$4)</f>
        <v>31.5</v>
      </c>
    </row>
    <row r="10" spans="2:16">
      <c r="B10" s="52" t="s">
        <v>125</v>
      </c>
      <c r="C10" s="134"/>
      <c r="D10" s="47">
        <v>1</v>
      </c>
      <c r="E10" s="48">
        <v>2</v>
      </c>
      <c r="F10" s="49"/>
      <c r="G10" s="53">
        <v>20</v>
      </c>
      <c r="H10" s="54"/>
      <c r="I10" s="55"/>
      <c r="J10" s="54"/>
      <c r="K10" s="53"/>
      <c r="L10" s="56"/>
      <c r="M10" s="53"/>
      <c r="N10" s="54"/>
      <c r="O10" s="110">
        <f t="shared" si="1"/>
        <v>65</v>
      </c>
      <c r="P10" s="36">
        <f t="shared" si="2"/>
        <v>185</v>
      </c>
    </row>
    <row r="11" spans="2:16">
      <c r="B11" s="52" t="s">
        <v>126</v>
      </c>
      <c r="C11" s="134"/>
      <c r="D11" s="47">
        <v>1</v>
      </c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si="1"/>
        <v>9</v>
      </c>
      <c r="P11" s="36">
        <f t="shared" si="2"/>
        <v>36</v>
      </c>
    </row>
    <row r="12" spans="2:16">
      <c r="B12" s="52" t="s">
        <v>127</v>
      </c>
      <c r="C12" s="134"/>
      <c r="D12" s="47">
        <v>1</v>
      </c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si="1"/>
        <v>9</v>
      </c>
      <c r="P12" s="36">
        <f t="shared" si="2"/>
        <v>36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 t="shared" si="1"/>
        <v>0</v>
      </c>
      <c r="P13" s="36">
        <f t="shared" ref="P13:P14" si="3">(D13*$D$4)+(E13*$E$4)+(F13*$F$4)+(G13*$G$4)+(H13*$H$4)+(I13*$I$4)+(J13*$J$4)+(K13*$K$4)+(L13*$L$4)+(M13*$M$4)+(N13*$N$4)</f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ref="O14" si="4">SUM(F14:N14)</f>
        <v>0</v>
      </c>
      <c r="P14" s="36">
        <f t="shared" si="3"/>
        <v>0</v>
      </c>
    </row>
    <row r="15" spans="2:16" ht="10.8" thickBot="1">
      <c r="B15" s="37" t="s">
        <v>21</v>
      </c>
      <c r="C15" s="37">
        <f t="shared" ref="C15:P15" si="5">SUM(C8:C14)</f>
        <v>0</v>
      </c>
      <c r="D15" s="37">
        <f t="shared" si="5"/>
        <v>3</v>
      </c>
      <c r="E15" s="37">
        <f t="shared" si="5"/>
        <v>2</v>
      </c>
      <c r="F15" s="37">
        <f t="shared" si="5"/>
        <v>0</v>
      </c>
      <c r="G15" s="37">
        <f t="shared" si="5"/>
        <v>260</v>
      </c>
      <c r="H15" s="37">
        <f t="shared" si="5"/>
        <v>0</v>
      </c>
      <c r="I15" s="37">
        <f t="shared" si="5"/>
        <v>0</v>
      </c>
      <c r="J15" s="37">
        <f t="shared" si="5"/>
        <v>0</v>
      </c>
      <c r="K15" s="37">
        <f t="shared" si="5"/>
        <v>5</v>
      </c>
      <c r="L15" s="37">
        <f t="shared" si="5"/>
        <v>0</v>
      </c>
      <c r="M15" s="37">
        <f t="shared" si="5"/>
        <v>0</v>
      </c>
      <c r="N15" s="37">
        <f t="shared" si="5"/>
        <v>2</v>
      </c>
      <c r="O15" s="37">
        <f t="shared" si="5"/>
        <v>330</v>
      </c>
      <c r="P15" s="37">
        <f t="shared" si="5"/>
        <v>326</v>
      </c>
    </row>
    <row r="16" spans="2:16">
      <c r="F16" s="38"/>
      <c r="G16" s="38"/>
      <c r="H16" s="38"/>
      <c r="I16" s="38"/>
      <c r="J16" s="38"/>
      <c r="K16" s="38"/>
      <c r="L16" s="38"/>
      <c r="M16" s="38"/>
      <c r="N16" s="38"/>
    </row>
    <row r="17" spans="2:16" hidden="1"/>
    <row r="18" spans="2:16" ht="10.8" hidden="1" thickBot="1">
      <c r="B18" s="32" t="s">
        <v>74</v>
      </c>
      <c r="C18" s="32"/>
      <c r="D18" s="32"/>
      <c r="E18" s="32"/>
      <c r="F18" s="33"/>
      <c r="G18" s="33"/>
      <c r="H18" s="33"/>
      <c r="I18" s="33"/>
      <c r="J18" s="33"/>
      <c r="K18" s="33"/>
      <c r="L18" s="33"/>
      <c r="M18" s="33"/>
      <c r="N18" s="33"/>
      <c r="O18" s="34"/>
      <c r="P18" s="34"/>
    </row>
    <row r="19" spans="2:16" ht="12" hidden="1" customHeight="1">
      <c r="B19" s="148"/>
      <c r="C19" s="47"/>
      <c r="D19" s="48"/>
      <c r="E19" s="48"/>
      <c r="F19" s="152"/>
      <c r="G19" s="149"/>
      <c r="H19" s="54"/>
      <c r="I19" s="150"/>
      <c r="J19" s="54"/>
      <c r="K19" s="149"/>
      <c r="L19" s="151"/>
      <c r="M19" s="53"/>
      <c r="N19" s="103"/>
      <c r="O19" s="35">
        <f>SUM(F19:N19)</f>
        <v>0</v>
      </c>
      <c r="P19" s="36">
        <f t="shared" ref="P19:P20" si="6">(D19*$D$4)+(E19*$E$4)+(F19*$F$4)+(G19*$G$4)+(H19*$H$4)+(I19*$I$4)+(J19*$J$4)+(K19*$K$4)+(L19*$L$4)+(M19*$M$4)+(N19*$N$4)</f>
        <v>0</v>
      </c>
    </row>
    <row r="20" spans="2:16" hidden="1">
      <c r="B20" s="148"/>
      <c r="C20" s="47"/>
      <c r="D20" s="48"/>
      <c r="E20" s="48"/>
      <c r="F20" s="104"/>
      <c r="G20" s="106"/>
      <c r="H20" s="105"/>
      <c r="I20" s="106"/>
      <c r="J20" s="107"/>
      <c r="K20" s="106"/>
      <c r="L20" s="107"/>
      <c r="M20" s="108"/>
      <c r="N20" s="103"/>
      <c r="O20" s="35">
        <f>SUM(F20:N20)</f>
        <v>0</v>
      </c>
      <c r="P20" s="36">
        <f t="shared" si="6"/>
        <v>0</v>
      </c>
    </row>
    <row r="21" spans="2:16" ht="10.8" hidden="1" thickBot="1">
      <c r="B21" s="37" t="s">
        <v>21</v>
      </c>
      <c r="C21" s="37">
        <f t="shared" ref="C21:P21" si="7">SUM(C19:C20)</f>
        <v>0</v>
      </c>
      <c r="D21" s="37">
        <f t="shared" si="7"/>
        <v>0</v>
      </c>
      <c r="E21" s="37">
        <f t="shared" si="7"/>
        <v>0</v>
      </c>
      <c r="F21" s="37">
        <f t="shared" si="7"/>
        <v>0</v>
      </c>
      <c r="G21" s="37">
        <f t="shared" si="7"/>
        <v>0</v>
      </c>
      <c r="H21" s="37">
        <f t="shared" si="7"/>
        <v>0</v>
      </c>
      <c r="I21" s="37">
        <f t="shared" si="7"/>
        <v>0</v>
      </c>
      <c r="J21" s="37">
        <f t="shared" si="7"/>
        <v>0</v>
      </c>
      <c r="K21" s="37">
        <f t="shared" si="7"/>
        <v>0</v>
      </c>
      <c r="L21" s="37">
        <f t="shared" si="7"/>
        <v>0</v>
      </c>
      <c r="M21" s="37">
        <f t="shared" si="7"/>
        <v>0</v>
      </c>
      <c r="N21" s="37">
        <f t="shared" si="7"/>
        <v>0</v>
      </c>
      <c r="O21" s="37">
        <f t="shared" si="7"/>
        <v>0</v>
      </c>
      <c r="P21" s="109">
        <f t="shared" si="7"/>
        <v>0</v>
      </c>
    </row>
    <row r="22" spans="2:16" hidden="1"/>
    <row r="23" spans="2:16" hidden="1"/>
    <row r="24" spans="2:16" ht="10.8" hidden="1" thickBot="1">
      <c r="B24" s="32" t="s">
        <v>91</v>
      </c>
      <c r="C24" s="32"/>
      <c r="D24" s="32"/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4"/>
      <c r="P24" s="34"/>
    </row>
    <row r="25" spans="2:16" ht="12" hidden="1" customHeight="1">
      <c r="B25" s="184"/>
      <c r="C25" s="47"/>
      <c r="D25" s="48"/>
      <c r="E25" s="48"/>
      <c r="F25" s="152"/>
      <c r="G25" s="149"/>
      <c r="H25" s="54"/>
      <c r="I25" s="150"/>
      <c r="J25" s="54"/>
      <c r="K25" s="149"/>
      <c r="L25" s="151"/>
      <c r="M25" s="53"/>
      <c r="N25" s="103"/>
      <c r="O25" s="110">
        <f>SUM(F25:N25)+(E25*18)+(D25*9)</f>
        <v>0</v>
      </c>
      <c r="P25" s="36">
        <f t="shared" ref="P25:P26" si="8">(D25*$D$4)+(E25*$E$4)+(F25*$F$4)+(G25*$G$4)+(H25*$H$4)+(I25*$I$4)+(J25*$J$4)+(K25*$K$4)+(L25*$L$4)+(M25*$M$4)+(N25*$N$4)</f>
        <v>0</v>
      </c>
    </row>
    <row r="26" spans="2:16" hidden="1">
      <c r="B26" s="148"/>
      <c r="C26" s="47"/>
      <c r="D26" s="48"/>
      <c r="E26" s="48"/>
      <c r="F26" s="104"/>
      <c r="G26" s="106"/>
      <c r="H26" s="105"/>
      <c r="I26" s="106"/>
      <c r="J26" s="107"/>
      <c r="K26" s="106"/>
      <c r="L26" s="107"/>
      <c r="M26" s="108"/>
      <c r="N26" s="103"/>
      <c r="O26" s="35">
        <f>SUM(F26:N26)</f>
        <v>0</v>
      </c>
      <c r="P26" s="36">
        <f t="shared" si="8"/>
        <v>0</v>
      </c>
    </row>
    <row r="27" spans="2:16" ht="10.8" hidden="1" thickBot="1">
      <c r="B27" s="37" t="s">
        <v>21</v>
      </c>
      <c r="C27" s="37">
        <f t="shared" ref="C27:P27" si="9">SUM(C25:C26)</f>
        <v>0</v>
      </c>
      <c r="D27" s="37">
        <f t="shared" si="9"/>
        <v>0</v>
      </c>
      <c r="E27" s="37">
        <f t="shared" si="9"/>
        <v>0</v>
      </c>
      <c r="F27" s="37">
        <f t="shared" si="9"/>
        <v>0</v>
      </c>
      <c r="G27" s="37">
        <f t="shared" si="9"/>
        <v>0</v>
      </c>
      <c r="H27" s="37">
        <f t="shared" si="9"/>
        <v>0</v>
      </c>
      <c r="I27" s="37">
        <f t="shared" si="9"/>
        <v>0</v>
      </c>
      <c r="J27" s="37">
        <f t="shared" si="9"/>
        <v>0</v>
      </c>
      <c r="K27" s="37">
        <f t="shared" si="9"/>
        <v>0</v>
      </c>
      <c r="L27" s="37">
        <f t="shared" si="9"/>
        <v>0</v>
      </c>
      <c r="M27" s="37">
        <f t="shared" si="9"/>
        <v>0</v>
      </c>
      <c r="N27" s="37">
        <f t="shared" si="9"/>
        <v>0</v>
      </c>
      <c r="O27" s="37">
        <f t="shared" si="9"/>
        <v>0</v>
      </c>
      <c r="P27" s="109">
        <f t="shared" si="9"/>
        <v>0</v>
      </c>
    </row>
    <row r="28" spans="2:16" hidden="1"/>
    <row r="30" spans="2:16" ht="10.8" thickBot="1">
      <c r="B30" s="32" t="s">
        <v>36</v>
      </c>
      <c r="C30" s="32"/>
      <c r="D30" s="32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4"/>
      <c r="P30" s="34"/>
    </row>
    <row r="31" spans="2:16">
      <c r="B31" s="52" t="s">
        <v>128</v>
      </c>
      <c r="C31" s="57"/>
      <c r="D31" s="48">
        <v>1</v>
      </c>
      <c r="E31" s="48"/>
      <c r="F31" s="49"/>
      <c r="G31" s="53">
        <v>4</v>
      </c>
      <c r="H31" s="54"/>
      <c r="I31" s="55">
        <v>2</v>
      </c>
      <c r="J31" s="54"/>
      <c r="K31" s="53">
        <v>2</v>
      </c>
      <c r="L31" s="56"/>
      <c r="M31" s="53"/>
      <c r="N31" s="54">
        <v>1</v>
      </c>
      <c r="O31" s="110">
        <f>SUM(F31:N31)+(E31*18)+(D31*9)</f>
        <v>18</v>
      </c>
      <c r="P31" s="36">
        <f t="shared" ref="P31:P33" si="10">(D31*$D$4)+(E31*$E$4)+(F31*$F$4)+(G31*$G$4)+(H31*$H$4)+(I31*$I$4)+(J31*$J$4)+(K31*$K$4)+(L31*$L$4)+(M31*$M$4)+(N31*$N$4)</f>
        <v>42</v>
      </c>
    </row>
    <row r="32" spans="2:16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110">
        <f>SUM(F32:N32)+(E32*18)+(D32*9)</f>
        <v>0</v>
      </c>
      <c r="P32" s="36">
        <f t="shared" si="10"/>
        <v>0</v>
      </c>
    </row>
    <row r="33" spans="2:16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>SUM(C33:N33)</f>
        <v>0</v>
      </c>
      <c r="P33" s="36">
        <f t="shared" si="10"/>
        <v>0</v>
      </c>
    </row>
    <row r="34" spans="2:16" ht="10.8" thickBot="1">
      <c r="B34" s="37" t="s">
        <v>21</v>
      </c>
      <c r="C34" s="37">
        <f>SUM(C31:C32)</f>
        <v>0</v>
      </c>
      <c r="D34" s="37">
        <f>SUM(D31:D32)</f>
        <v>1</v>
      </c>
      <c r="E34" s="37">
        <f>SUM(E31:E32)</f>
        <v>0</v>
      </c>
      <c r="F34" s="37">
        <f t="shared" ref="F34:P34" si="11">SUM(F31:F33)</f>
        <v>0</v>
      </c>
      <c r="G34" s="37">
        <f t="shared" si="11"/>
        <v>4</v>
      </c>
      <c r="H34" s="37">
        <f t="shared" si="11"/>
        <v>0</v>
      </c>
      <c r="I34" s="37">
        <f t="shared" si="11"/>
        <v>2</v>
      </c>
      <c r="J34" s="37">
        <f t="shared" si="11"/>
        <v>0</v>
      </c>
      <c r="K34" s="37">
        <f t="shared" si="11"/>
        <v>2</v>
      </c>
      <c r="L34" s="37">
        <f t="shared" si="11"/>
        <v>0</v>
      </c>
      <c r="M34" s="37">
        <f t="shared" si="11"/>
        <v>0</v>
      </c>
      <c r="N34" s="37">
        <f t="shared" si="11"/>
        <v>1</v>
      </c>
      <c r="O34" s="37">
        <f t="shared" si="11"/>
        <v>18</v>
      </c>
      <c r="P34" s="109">
        <f t="shared" si="11"/>
        <v>42</v>
      </c>
    </row>
    <row r="35" spans="2:16"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6"/>
    </row>
    <row r="36" spans="2:16">
      <c r="N36" s="112" t="s">
        <v>28</v>
      </c>
      <c r="O36" s="111">
        <f>SUM(O21+O15+O27+O34)</f>
        <v>348</v>
      </c>
      <c r="P36" s="178">
        <f>SUM(P21+P15+P27+P34)</f>
        <v>368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110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29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15" sqref="O15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110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108</v>
      </c>
      <c r="C7" s="147"/>
      <c r="D7" s="141"/>
      <c r="E7" s="141"/>
      <c r="F7" s="142">
        <v>18</v>
      </c>
      <c r="G7" s="143">
        <v>126</v>
      </c>
      <c r="H7" s="144"/>
      <c r="I7" s="145">
        <v>12</v>
      </c>
      <c r="J7" s="144"/>
      <c r="K7" s="143">
        <v>11</v>
      </c>
      <c r="L7" s="146"/>
      <c r="M7" s="143">
        <v>56</v>
      </c>
      <c r="N7" s="144"/>
      <c r="O7" s="35">
        <f t="shared" ref="O7" si="0">SUM(F7:N7)</f>
        <v>223</v>
      </c>
      <c r="P7" s="36">
        <f>(D7*$D$3)+(E7*$E$3)+(F7*$F$3)+(G7*$G$3)+(H7*$H$3)+(I7*$I$3)+(J7*$J$3)+(K7*$K$3)+(L7*$L$3)+(M7*$M$3)+(N7*$N$3)</f>
        <v>162.30000000000001</v>
      </c>
    </row>
    <row r="8" spans="2:16">
      <c r="B8" s="52" t="s">
        <v>109</v>
      </c>
      <c r="C8" s="147"/>
      <c r="D8" s="141"/>
      <c r="E8" s="141"/>
      <c r="F8" s="142"/>
      <c r="G8" s="143">
        <v>60</v>
      </c>
      <c r="H8" s="144"/>
      <c r="I8" s="145"/>
      <c r="J8" s="144"/>
      <c r="K8" s="143"/>
      <c r="L8" s="146"/>
      <c r="M8" s="143">
        <v>35</v>
      </c>
      <c r="N8" s="144"/>
      <c r="O8" s="35">
        <f t="shared" ref="O8:O9" si="1">SUM(F8:N8)</f>
        <v>95</v>
      </c>
      <c r="P8" s="36">
        <f t="shared" ref="P8:P9" si="2">(D8*$D$3)+(E8*$E$3)+(F8*$F$3)+(G8*$G$3)+(H8*$H$3)+(I8*$I$3)+(J8*$J$3)+(K8*$K$3)+(L8*$L$3)+(M8*$M$3)+(N8*$N$3)</f>
        <v>85</v>
      </c>
    </row>
    <row r="9" spans="2:16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1"/>
        <v>0</v>
      </c>
      <c r="P9" s="36">
        <f t="shared" si="2"/>
        <v>0</v>
      </c>
    </row>
    <row r="10" spans="2:16">
      <c r="B10" s="126"/>
      <c r="C10" s="133"/>
      <c r="D10" s="127"/>
      <c r="E10" s="127"/>
      <c r="F10" s="128"/>
      <c r="G10" s="129"/>
      <c r="H10" s="130"/>
      <c r="I10" s="131"/>
      <c r="J10" s="130"/>
      <c r="K10" s="129"/>
      <c r="L10" s="132"/>
      <c r="M10" s="129"/>
      <c r="N10" s="130"/>
      <c r="O10" s="35">
        <f>SUM(F10:N10)</f>
        <v>0</v>
      </c>
      <c r="P10" s="36">
        <f t="shared" ref="P10" si="3">(D10*$D$3)+(E10*$E$3)+(F10*$F$3)+(G10*$G$3)+(H10*$H$3)+(I10*$I$3)+(J10*$J$3)+(K10*$K$3)+(L10*$L$3)+(M10*$M$3)+(N10*$N$3)</f>
        <v>0</v>
      </c>
    </row>
    <row r="11" spans="2:16" ht="10.8" thickBot="1">
      <c r="B11" s="37" t="s">
        <v>21</v>
      </c>
      <c r="C11" s="37">
        <f t="shared" ref="C11:P11" si="4">SUM(C7:C10)</f>
        <v>0</v>
      </c>
      <c r="D11" s="37">
        <f t="shared" si="4"/>
        <v>0</v>
      </c>
      <c r="E11" s="37">
        <f t="shared" si="4"/>
        <v>0</v>
      </c>
      <c r="F11" s="37">
        <f t="shared" si="4"/>
        <v>18</v>
      </c>
      <c r="G11" s="37">
        <f t="shared" si="4"/>
        <v>186</v>
      </c>
      <c r="H11" s="37">
        <f t="shared" si="4"/>
        <v>0</v>
      </c>
      <c r="I11" s="37">
        <f t="shared" si="4"/>
        <v>12</v>
      </c>
      <c r="J11" s="37">
        <f t="shared" si="4"/>
        <v>0</v>
      </c>
      <c r="K11" s="37">
        <f t="shared" si="4"/>
        <v>11</v>
      </c>
      <c r="L11" s="37">
        <f t="shared" si="4"/>
        <v>0</v>
      </c>
      <c r="M11" s="37">
        <f t="shared" si="4"/>
        <v>91</v>
      </c>
      <c r="N11" s="37">
        <f t="shared" si="4"/>
        <v>0</v>
      </c>
      <c r="O11" s="37">
        <f t="shared" si="4"/>
        <v>318</v>
      </c>
      <c r="P11" s="37">
        <f t="shared" si="4"/>
        <v>247.3</v>
      </c>
    </row>
    <row r="12" spans="2:16">
      <c r="F12" s="38"/>
      <c r="G12" s="38"/>
      <c r="H12" s="38"/>
      <c r="I12" s="38"/>
      <c r="J12" s="38"/>
      <c r="K12" s="38"/>
      <c r="L12" s="38"/>
      <c r="M12" s="38"/>
      <c r="N12" s="38"/>
    </row>
    <row r="13" spans="2:16">
      <c r="B13" s="13"/>
      <c r="C13" s="13"/>
      <c r="D13" s="13"/>
      <c r="E13" s="13"/>
      <c r="F13" s="30"/>
      <c r="G13" s="30"/>
      <c r="H13" s="30"/>
      <c r="I13" s="30"/>
      <c r="J13" s="30"/>
      <c r="K13" s="30"/>
      <c r="L13" s="30"/>
      <c r="M13" s="30"/>
      <c r="N13" s="30"/>
      <c r="O13" s="13"/>
      <c r="P13" s="13"/>
    </row>
    <row r="14" spans="2:16" ht="10.8" thickBot="1">
      <c r="B14" s="32" t="s">
        <v>29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52" t="s">
        <v>107</v>
      </c>
      <c r="C15" s="57"/>
      <c r="D15" s="48"/>
      <c r="E15" s="48">
        <v>1</v>
      </c>
      <c r="F15" s="49"/>
      <c r="G15" s="53">
        <v>2520</v>
      </c>
      <c r="H15" s="54"/>
      <c r="I15" s="55"/>
      <c r="J15" s="54"/>
      <c r="K15" s="53"/>
      <c r="L15" s="56"/>
      <c r="M15" s="53">
        <v>265</v>
      </c>
      <c r="N15" s="54"/>
      <c r="O15" s="110">
        <f>SUM(F15:N15)+(E15*18)+(D15*9)</f>
        <v>2803</v>
      </c>
      <c r="P15" s="36">
        <f t="shared" ref="P15:P17" si="5">(D15*$D$3)+(E15*$E$3)+(F15*$F$3)+(G15*$G$3)+(H15*$H$3)+(I15*$I$3)+(J15*$J$3)+(K15*$K$3)+(L15*$L$3)+(M15*$M$3)+(N15*$N$3)</f>
        <v>1232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>SUM(F16:N16)</f>
        <v>0</v>
      </c>
      <c r="P16" s="36">
        <f t="shared" si="5"/>
        <v>0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>SUM(F17:N17)</f>
        <v>0</v>
      </c>
      <c r="P17" s="36">
        <f t="shared" si="5"/>
        <v>0</v>
      </c>
    </row>
    <row r="18" spans="2:16" ht="10.8" thickBot="1">
      <c r="B18" s="37" t="s">
        <v>21</v>
      </c>
      <c r="C18" s="37">
        <f>SUM(C15:C17)</f>
        <v>0</v>
      </c>
      <c r="D18" s="37">
        <f>SUM(D15:D17)</f>
        <v>0</v>
      </c>
      <c r="E18" s="37">
        <f>SUM(E15:E17)</f>
        <v>1</v>
      </c>
      <c r="F18" s="37">
        <f>SUM(F15:F17)</f>
        <v>0</v>
      </c>
      <c r="G18" s="37">
        <f>SUM(G15:G17)</f>
        <v>2520</v>
      </c>
      <c r="H18" s="37">
        <f t="shared" ref="H18:P18" si="6">SUM(H15:H17)</f>
        <v>0</v>
      </c>
      <c r="I18" s="37">
        <f t="shared" si="6"/>
        <v>0</v>
      </c>
      <c r="J18" s="37">
        <f t="shared" si="6"/>
        <v>0</v>
      </c>
      <c r="K18" s="37">
        <f t="shared" si="6"/>
        <v>0</v>
      </c>
      <c r="L18" s="37">
        <f t="shared" si="6"/>
        <v>0</v>
      </c>
      <c r="M18" s="37">
        <f t="shared" si="6"/>
        <v>265</v>
      </c>
      <c r="N18" s="37">
        <f t="shared" si="6"/>
        <v>0</v>
      </c>
      <c r="O18" s="39">
        <f t="shared" si="6"/>
        <v>2803</v>
      </c>
      <c r="P18" s="39">
        <f t="shared" si="6"/>
        <v>1232</v>
      </c>
    </row>
    <row r="19" spans="2:16">
      <c r="G19" s="38"/>
    </row>
    <row r="20" spans="2:16">
      <c r="B20" s="13"/>
      <c r="C20" s="13"/>
      <c r="D20" s="13"/>
      <c r="E20" s="13"/>
      <c r="F20" s="30"/>
      <c r="G20" s="30"/>
      <c r="H20" s="30"/>
      <c r="I20" s="30"/>
      <c r="J20" s="30"/>
      <c r="K20" s="30"/>
      <c r="L20" s="30"/>
      <c r="M20" s="30"/>
      <c r="N20" s="30"/>
      <c r="O20" s="13"/>
      <c r="P20" s="13"/>
    </row>
    <row r="21" spans="2:16" ht="10.8" thickBot="1">
      <c r="B21" s="32" t="s">
        <v>68</v>
      </c>
      <c r="C21" s="32"/>
      <c r="D21" s="32"/>
      <c r="E21" s="32"/>
      <c r="F21" s="33"/>
      <c r="G21" s="33"/>
      <c r="H21" s="33"/>
      <c r="I21" s="33"/>
      <c r="J21" s="33"/>
      <c r="K21" s="33"/>
      <c r="L21" s="33"/>
      <c r="M21" s="33"/>
      <c r="N21" s="33"/>
      <c r="O21" s="34"/>
      <c r="P21" s="34"/>
    </row>
    <row r="22" spans="2:16">
      <c r="B22" s="52" t="s">
        <v>107</v>
      </c>
      <c r="C22" s="57"/>
      <c r="D22" s="48"/>
      <c r="E22" s="48"/>
      <c r="F22" s="49"/>
      <c r="G22" s="53">
        <v>1000</v>
      </c>
      <c r="H22" s="54"/>
      <c r="I22" s="55"/>
      <c r="J22" s="54"/>
      <c r="K22" s="53"/>
      <c r="L22" s="56"/>
      <c r="M22" s="53">
        <v>20</v>
      </c>
      <c r="N22" s="54"/>
      <c r="O22" s="35">
        <f t="shared" ref="O22:O25" si="7">SUM(F22:N22)</f>
        <v>1020</v>
      </c>
      <c r="P22" s="36">
        <f t="shared" ref="P22:P25" si="8">(D22*$D$3)+(E22*$E$3)+(F22*$F$3)+(G22*$G$3)+(H22*$H$3)+(I22*$I$3)+(J22*$J$3)+(K22*$K$3)+(L22*$L$3)+(M22*$M$3)+(N22*$N$3)</f>
        <v>290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7"/>
        <v>0</v>
      </c>
      <c r="P23" s="36">
        <f t="shared" si="8"/>
        <v>0</v>
      </c>
    </row>
    <row r="24" spans="2:16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si="7"/>
        <v>0</v>
      </c>
      <c r="P24" s="36">
        <f t="shared" ref="P24" si="9">(D24*$D$3)+(E24*$E$3)+(F24*$F$3)+(G24*$G$3)+(H24*$H$3)+(I24*$I$3)+(J24*$J$3)+(K24*$K$3)+(L24*$L$3)+(M24*$M$3)+(N24*$N$3)</f>
        <v>0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7"/>
        <v>0</v>
      </c>
      <c r="P25" s="36">
        <f t="shared" si="8"/>
        <v>0</v>
      </c>
    </row>
    <row r="26" spans="2:16" ht="10.8" thickBot="1">
      <c r="B26" s="37" t="s">
        <v>21</v>
      </c>
      <c r="C26" s="37">
        <f t="shared" ref="C26:P26" si="10">SUM(C22:C25)</f>
        <v>0</v>
      </c>
      <c r="D26" s="37">
        <f t="shared" si="10"/>
        <v>0</v>
      </c>
      <c r="E26" s="37">
        <f t="shared" si="10"/>
        <v>0</v>
      </c>
      <c r="F26" s="37">
        <f t="shared" si="10"/>
        <v>0</v>
      </c>
      <c r="G26" s="37">
        <f t="shared" si="10"/>
        <v>1000</v>
      </c>
      <c r="H26" s="37">
        <f t="shared" si="10"/>
        <v>0</v>
      </c>
      <c r="I26" s="37">
        <f t="shared" si="10"/>
        <v>0</v>
      </c>
      <c r="J26" s="37">
        <f t="shared" si="10"/>
        <v>0</v>
      </c>
      <c r="K26" s="37">
        <f t="shared" si="10"/>
        <v>0</v>
      </c>
      <c r="L26" s="37">
        <f t="shared" si="10"/>
        <v>0</v>
      </c>
      <c r="M26" s="37">
        <f t="shared" si="10"/>
        <v>20</v>
      </c>
      <c r="N26" s="37">
        <f t="shared" si="10"/>
        <v>0</v>
      </c>
      <c r="O26" s="39">
        <f t="shared" si="10"/>
        <v>1020</v>
      </c>
      <c r="P26" s="39">
        <f t="shared" si="10"/>
        <v>290</v>
      </c>
    </row>
    <row r="27" spans="2:16">
      <c r="G27" s="38"/>
    </row>
    <row r="28" spans="2:16" ht="13.2">
      <c r="B28" s="2"/>
      <c r="C28" s="2"/>
      <c r="D28" s="2"/>
      <c r="E28" s="2"/>
      <c r="F28" s="43"/>
      <c r="G28" s="43"/>
      <c r="H28" s="43"/>
      <c r="I28" s="43"/>
      <c r="J28" s="43"/>
      <c r="K28" s="43"/>
      <c r="L28" s="43"/>
      <c r="M28" s="43"/>
      <c r="N28" s="43"/>
      <c r="O28" s="2"/>
      <c r="P28" s="2"/>
    </row>
    <row r="29" spans="2:16">
      <c r="M29" s="44" t="s">
        <v>21</v>
      </c>
      <c r="O29" s="45">
        <f>O26+O18+O11</f>
        <v>4141</v>
      </c>
      <c r="P29" s="46">
        <f>P26+P18+P11</f>
        <v>1769.3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topLeftCell="A28"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110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0</v>
      </c>
      <c r="P16" s="42">
        <f t="shared" si="5"/>
        <v>0</v>
      </c>
    </row>
    <row r="19" spans="2:16" ht="10.8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0</v>
      </c>
      <c r="P24" s="42">
        <f t="shared" si="8"/>
        <v>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4" spans="2:16" ht="10.8" thickBot="1">
      <c r="B34" s="32" t="s">
        <v>87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>
      <c r="B35" s="52" t="s">
        <v>46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2" spans="2:16" ht="10.8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>
      <c r="B43" s="52" t="s">
        <v>46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0</v>
      </c>
      <c r="P50" s="46">
        <f>P10+P16+P24+P31+P39+P46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6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21" sqref="B121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110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9" t="s">
        <v>92</v>
      </c>
      <c r="C15" s="153"/>
      <c r="D15" s="154"/>
      <c r="E15" s="154"/>
      <c r="F15" s="155"/>
      <c r="G15" s="156">
        <v>177</v>
      </c>
      <c r="H15" s="157"/>
      <c r="I15" s="158"/>
      <c r="J15" s="157">
        <v>185</v>
      </c>
      <c r="K15" s="156"/>
      <c r="L15" s="159">
        <v>52</v>
      </c>
      <c r="M15" s="156"/>
      <c r="N15" s="157">
        <v>10</v>
      </c>
      <c r="O15" s="35">
        <f>SUM(C15:N15)</f>
        <v>424</v>
      </c>
      <c r="P15" s="36">
        <f t="shared" ref="P15:P19" si="3">(D15*$D$3)+(E15*$E$3)+(F15*$F$3)+(G15*$G$3)+(H15*$H$3)+(I15*$I$3)+(J15*$J$3)+(K15*$K$3)+(L15*$L$3)+(M15*$M$3)+(N15*$N$3)</f>
        <v>208.75</v>
      </c>
    </row>
    <row r="16" spans="2:16">
      <c r="B16" s="179" t="s">
        <v>93</v>
      </c>
      <c r="C16" s="160"/>
      <c r="D16" s="154"/>
      <c r="E16" s="154"/>
      <c r="F16" s="155"/>
      <c r="G16" s="156"/>
      <c r="H16" s="157"/>
      <c r="I16" s="158"/>
      <c r="J16" s="157">
        <v>3</v>
      </c>
      <c r="K16" s="156"/>
      <c r="L16" s="159">
        <v>1</v>
      </c>
      <c r="M16" s="156"/>
      <c r="N16" s="157"/>
      <c r="O16" s="35">
        <f t="shared" ref="O16:O18" si="4">SUM(F16:N16)</f>
        <v>4</v>
      </c>
      <c r="P16" s="36">
        <f t="shared" si="3"/>
        <v>2.5</v>
      </c>
    </row>
    <row r="17" spans="1:16">
      <c r="B17" s="179" t="s">
        <v>94</v>
      </c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>
        <v>2</v>
      </c>
      <c r="O17" s="35">
        <f t="shared" si="4"/>
        <v>2</v>
      </c>
      <c r="P17" s="36">
        <f t="shared" si="3"/>
        <v>4</v>
      </c>
    </row>
    <row r="18" spans="1:16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1:16">
      <c r="B19" s="140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>SUM(F19:N19)</f>
        <v>0</v>
      </c>
      <c r="P19" s="36">
        <f t="shared" si="3"/>
        <v>0</v>
      </c>
    </row>
    <row r="20" spans="1:16" ht="10.8" thickBot="1">
      <c r="B20" s="37" t="s">
        <v>21</v>
      </c>
      <c r="C20" s="37">
        <f t="shared" ref="C20:P20" si="5">SUM(C15:C19)</f>
        <v>0</v>
      </c>
      <c r="D20" s="37">
        <f t="shared" si="5"/>
        <v>0</v>
      </c>
      <c r="E20" s="37">
        <f t="shared" si="5"/>
        <v>0</v>
      </c>
      <c r="F20" s="37">
        <f t="shared" si="5"/>
        <v>0</v>
      </c>
      <c r="G20" s="37">
        <f t="shared" si="5"/>
        <v>177</v>
      </c>
      <c r="H20" s="37">
        <f t="shared" si="5"/>
        <v>0</v>
      </c>
      <c r="I20" s="37">
        <f t="shared" si="5"/>
        <v>0</v>
      </c>
      <c r="J20" s="37">
        <f t="shared" si="5"/>
        <v>188</v>
      </c>
      <c r="K20" s="37">
        <f t="shared" si="5"/>
        <v>0</v>
      </c>
      <c r="L20" s="37">
        <f t="shared" si="5"/>
        <v>53</v>
      </c>
      <c r="M20" s="37">
        <f t="shared" si="5"/>
        <v>0</v>
      </c>
      <c r="N20" s="37">
        <f t="shared" si="5"/>
        <v>12</v>
      </c>
      <c r="O20" s="100">
        <f t="shared" si="5"/>
        <v>430</v>
      </c>
      <c r="P20" s="37">
        <f t="shared" si="5"/>
        <v>215.25</v>
      </c>
    </row>
    <row r="21" spans="1:16">
      <c r="F21" s="38"/>
      <c r="G21" s="38"/>
      <c r="H21" s="38"/>
      <c r="I21" s="38"/>
      <c r="J21" s="38"/>
      <c r="K21" s="38"/>
      <c r="L21" s="38"/>
      <c r="M21" s="38"/>
      <c r="N21" s="38"/>
    </row>
    <row r="22" spans="1:16">
      <c r="B22" s="13"/>
      <c r="C22" s="13"/>
      <c r="D22" s="13"/>
      <c r="E22" s="13"/>
      <c r="F22" s="30"/>
      <c r="G22" s="30"/>
      <c r="H22" s="30"/>
      <c r="I22" s="30"/>
      <c r="J22" s="30"/>
      <c r="K22" s="30"/>
      <c r="L22" s="30"/>
      <c r="M22" s="30"/>
      <c r="N22" s="30"/>
      <c r="O22" s="13"/>
      <c r="P22" s="13"/>
    </row>
    <row r="23" spans="1:16" ht="10.8" thickBot="1">
      <c r="B23" s="32" t="s">
        <v>22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1:16" ht="11.25" customHeight="1">
      <c r="A24" s="119"/>
      <c r="B24" s="180" t="s">
        <v>95</v>
      </c>
      <c r="C24" s="58"/>
      <c r="D24" s="48"/>
      <c r="E24" s="48"/>
      <c r="F24" s="49"/>
      <c r="G24" s="110"/>
      <c r="H24" s="116">
        <v>30</v>
      </c>
      <c r="I24" s="110">
        <v>2</v>
      </c>
      <c r="J24" s="48"/>
      <c r="K24" s="110">
        <v>5</v>
      </c>
      <c r="L24" s="116"/>
      <c r="M24" s="110"/>
      <c r="N24" s="116">
        <v>23</v>
      </c>
      <c r="O24" s="110">
        <f t="shared" ref="O24:O34" si="6">SUM(F24:N24)+(E24*18)+(D24*9)</f>
        <v>60</v>
      </c>
      <c r="P24" s="36">
        <f t="shared" ref="P24:P34" si="7">(D24*$D$3)+(E24*$E$3)+(F24*$F$3)+(G24*$G$3)+(H24*$H$3)+(I24*$I$3)+(J24*$J$3)+(K24*$K$3)+(L24*$L$3)+(M24*$M$3)+(N24*$N$3)</f>
        <v>59.5</v>
      </c>
    </row>
    <row r="25" spans="1:16" ht="11.25" customHeight="1">
      <c r="A25" s="119"/>
      <c r="B25" s="181" t="s">
        <v>96</v>
      </c>
      <c r="C25" s="58"/>
      <c r="D25" s="48"/>
      <c r="E25" s="48"/>
      <c r="F25" s="49"/>
      <c r="G25" s="110">
        <v>25</v>
      </c>
      <c r="H25" s="116"/>
      <c r="I25" s="110"/>
      <c r="J25" s="48">
        <v>1</v>
      </c>
      <c r="K25" s="110"/>
      <c r="L25" s="116"/>
      <c r="M25" s="110"/>
      <c r="N25" s="116">
        <v>2</v>
      </c>
      <c r="O25" s="110">
        <f t="shared" si="6"/>
        <v>28</v>
      </c>
      <c r="P25" s="36">
        <f t="shared" ref="P25:P27" si="8">(D25*$D$3)+(E25*$E$3)+(F25*$F$3)+(G25*$G$3)+(H25*$H$3)+(I25*$I$3)+(J25*$J$3)+(K25*$K$3)+(L25*$L$3)+(M25*$M$3)+(N25*$N$3)</f>
        <v>10.75</v>
      </c>
    </row>
    <row r="26" spans="1:16" ht="11.25" customHeight="1">
      <c r="A26" s="119"/>
      <c r="B26" s="181" t="s">
        <v>97</v>
      </c>
      <c r="C26" s="58"/>
      <c r="D26" s="48"/>
      <c r="E26" s="48"/>
      <c r="F26" s="49"/>
      <c r="G26" s="110"/>
      <c r="H26" s="116"/>
      <c r="I26" s="110"/>
      <c r="J26" s="48"/>
      <c r="K26" s="110"/>
      <c r="L26" s="116">
        <v>1</v>
      </c>
      <c r="M26" s="110"/>
      <c r="N26" s="116"/>
      <c r="O26" s="110">
        <f t="shared" si="6"/>
        <v>1</v>
      </c>
      <c r="P26" s="36">
        <f t="shared" si="8"/>
        <v>1</v>
      </c>
    </row>
    <row r="27" spans="1:16" ht="11.25" customHeight="1">
      <c r="A27" s="119"/>
      <c r="B27" s="180" t="s">
        <v>98</v>
      </c>
      <c r="C27" s="58"/>
      <c r="D27" s="48"/>
      <c r="E27" s="48"/>
      <c r="F27" s="49"/>
      <c r="G27" s="110">
        <v>8</v>
      </c>
      <c r="H27" s="116"/>
      <c r="I27" s="110"/>
      <c r="J27" s="48"/>
      <c r="K27" s="110"/>
      <c r="L27" s="116"/>
      <c r="M27" s="110"/>
      <c r="N27" s="116">
        <v>8</v>
      </c>
      <c r="O27" s="110">
        <f t="shared" si="6"/>
        <v>16</v>
      </c>
      <c r="P27" s="36">
        <f t="shared" si="8"/>
        <v>18</v>
      </c>
    </row>
    <row r="28" spans="1:16" ht="11.25" customHeight="1">
      <c r="A28" s="119"/>
      <c r="B28" s="180" t="s">
        <v>99</v>
      </c>
      <c r="C28" s="58"/>
      <c r="D28" s="48"/>
      <c r="E28" s="48"/>
      <c r="F28" s="49"/>
      <c r="G28" s="110">
        <v>22</v>
      </c>
      <c r="H28" s="116"/>
      <c r="I28" s="110"/>
      <c r="J28" s="48"/>
      <c r="K28" s="110"/>
      <c r="L28" s="116"/>
      <c r="M28" s="110"/>
      <c r="N28" s="116"/>
      <c r="O28" s="110">
        <f t="shared" si="6"/>
        <v>22</v>
      </c>
      <c r="P28" s="36">
        <f t="shared" ref="P28" si="9">(D28*$D$3)+(E28*$E$3)+(F28*$F$3)+(G28*$G$3)+(H28*$H$3)+(I28*$I$3)+(J28*$J$3)+(K28*$K$3)+(L28*$L$3)+(M28*$M$3)+(N28*$N$3)</f>
        <v>5.5</v>
      </c>
    </row>
    <row r="29" spans="1:16" ht="11.25" customHeight="1">
      <c r="A29" s="119"/>
      <c r="B29" s="180" t="s">
        <v>100</v>
      </c>
      <c r="C29" s="58"/>
      <c r="D29" s="48"/>
      <c r="E29" s="48"/>
      <c r="F29" s="49"/>
      <c r="G29" s="110">
        <v>10</v>
      </c>
      <c r="H29" s="116"/>
      <c r="I29" s="110">
        <v>1</v>
      </c>
      <c r="J29" s="48"/>
      <c r="K29" s="110"/>
      <c r="L29" s="116"/>
      <c r="M29" s="110"/>
      <c r="N29" s="116"/>
      <c r="O29" s="110">
        <f t="shared" si="6"/>
        <v>11</v>
      </c>
      <c r="P29" s="36">
        <f t="shared" si="7"/>
        <v>3</v>
      </c>
    </row>
    <row r="30" spans="1:16" ht="11.25" customHeight="1">
      <c r="A30" s="119"/>
      <c r="B30" s="181" t="s">
        <v>101</v>
      </c>
      <c r="C30" s="58"/>
      <c r="D30" s="48"/>
      <c r="E30" s="48"/>
      <c r="F30" s="49"/>
      <c r="G30" s="110">
        <v>76</v>
      </c>
      <c r="H30" s="116"/>
      <c r="I30" s="110"/>
      <c r="J30" s="48"/>
      <c r="K30" s="110"/>
      <c r="L30" s="116"/>
      <c r="M30" s="110"/>
      <c r="N30" s="116"/>
      <c r="O30" s="110">
        <f t="shared" si="6"/>
        <v>76</v>
      </c>
      <c r="P30" s="36">
        <f t="shared" si="7"/>
        <v>19</v>
      </c>
    </row>
    <row r="31" spans="1:16" ht="11.25" customHeight="1">
      <c r="A31" s="119"/>
      <c r="B31" s="180" t="s">
        <v>102</v>
      </c>
      <c r="C31" s="58"/>
      <c r="D31" s="48"/>
      <c r="E31" s="48"/>
      <c r="F31" s="49"/>
      <c r="G31" s="110">
        <v>61</v>
      </c>
      <c r="H31" s="116"/>
      <c r="I31" s="110">
        <v>2</v>
      </c>
      <c r="J31" s="48"/>
      <c r="K31" s="110"/>
      <c r="L31" s="116">
        <v>3</v>
      </c>
      <c r="M31" s="110"/>
      <c r="N31" s="116">
        <v>5</v>
      </c>
      <c r="O31" s="110">
        <f t="shared" si="6"/>
        <v>71</v>
      </c>
      <c r="P31" s="36">
        <f t="shared" si="7"/>
        <v>29.25</v>
      </c>
    </row>
    <row r="32" spans="1:16" ht="11.25" customHeight="1">
      <c r="A32" s="119"/>
      <c r="B32" s="181" t="s">
        <v>103</v>
      </c>
      <c r="C32" s="58"/>
      <c r="D32" s="48"/>
      <c r="E32" s="48"/>
      <c r="F32" s="49"/>
      <c r="G32" s="110">
        <v>12</v>
      </c>
      <c r="H32" s="116"/>
      <c r="I32" s="110"/>
      <c r="J32" s="48"/>
      <c r="K32" s="110"/>
      <c r="L32" s="116"/>
      <c r="M32" s="110"/>
      <c r="N32" s="116"/>
      <c r="O32" s="110">
        <f t="shared" si="6"/>
        <v>12</v>
      </c>
      <c r="P32" s="36">
        <f t="shared" si="7"/>
        <v>3</v>
      </c>
    </row>
    <row r="33" spans="1:16" ht="11.25" customHeight="1">
      <c r="A33" s="119"/>
      <c r="B33" s="180" t="s">
        <v>104</v>
      </c>
      <c r="C33" s="58"/>
      <c r="D33" s="48"/>
      <c r="E33" s="48"/>
      <c r="F33" s="49"/>
      <c r="G33" s="183"/>
      <c r="H33" s="116"/>
      <c r="I33" s="110"/>
      <c r="J33" s="48"/>
      <c r="K33" s="110"/>
      <c r="L33" s="116"/>
      <c r="M33" s="110"/>
      <c r="N33" s="116">
        <v>49</v>
      </c>
      <c r="O33" s="110">
        <f t="shared" si="6"/>
        <v>49</v>
      </c>
      <c r="P33" s="36">
        <f t="shared" si="7"/>
        <v>98</v>
      </c>
    </row>
    <row r="34" spans="1:16" ht="11.25" customHeight="1">
      <c r="A34" s="119"/>
      <c r="B34" s="181"/>
      <c r="C34" s="58"/>
      <c r="D34" s="48"/>
      <c r="E34" s="48"/>
      <c r="F34" s="49"/>
      <c r="G34" s="110"/>
      <c r="H34" s="116"/>
      <c r="I34" s="110"/>
      <c r="J34" s="48"/>
      <c r="K34" s="110"/>
      <c r="L34" s="116"/>
      <c r="M34" s="110"/>
      <c r="N34" s="116"/>
      <c r="O34" s="110">
        <f t="shared" si="6"/>
        <v>0</v>
      </c>
      <c r="P34" s="36">
        <f t="shared" si="7"/>
        <v>0</v>
      </c>
    </row>
    <row r="35" spans="1:16" ht="10.8" thickBot="1">
      <c r="B35" s="37"/>
      <c r="C35" s="40">
        <f t="shared" ref="C35:P35" si="10">SUM(C24:C34)</f>
        <v>0</v>
      </c>
      <c r="D35" s="40">
        <f t="shared" si="10"/>
        <v>0</v>
      </c>
      <c r="E35" s="40">
        <f t="shared" si="10"/>
        <v>0</v>
      </c>
      <c r="F35" s="40">
        <f t="shared" si="10"/>
        <v>0</v>
      </c>
      <c r="G35" s="40">
        <f t="shared" si="10"/>
        <v>214</v>
      </c>
      <c r="H35" s="40">
        <f t="shared" si="10"/>
        <v>30</v>
      </c>
      <c r="I35" s="40">
        <f t="shared" si="10"/>
        <v>5</v>
      </c>
      <c r="J35" s="40">
        <f t="shared" si="10"/>
        <v>1</v>
      </c>
      <c r="K35" s="40">
        <f t="shared" si="10"/>
        <v>5</v>
      </c>
      <c r="L35" s="40">
        <f t="shared" si="10"/>
        <v>4</v>
      </c>
      <c r="M35" s="40">
        <f t="shared" si="10"/>
        <v>0</v>
      </c>
      <c r="N35" s="40">
        <f t="shared" si="10"/>
        <v>87</v>
      </c>
      <c r="O35" s="41">
        <f t="shared" si="10"/>
        <v>346</v>
      </c>
      <c r="P35" s="42">
        <f t="shared" si="10"/>
        <v>247</v>
      </c>
    </row>
    <row r="36" spans="1:16">
      <c r="G36" s="38"/>
    </row>
    <row r="37" spans="1:16">
      <c r="G37" s="38"/>
    </row>
    <row r="38" spans="1:16" ht="10.8" thickBot="1">
      <c r="B38" s="32" t="s">
        <v>49</v>
      </c>
      <c r="C38" s="32"/>
      <c r="D38" s="32"/>
      <c r="E38" s="32"/>
      <c r="F38" s="33"/>
      <c r="G38" s="33"/>
      <c r="H38" s="33"/>
      <c r="I38" s="33"/>
      <c r="J38" s="33"/>
      <c r="K38" s="33"/>
      <c r="L38" s="33"/>
      <c r="M38" s="33"/>
      <c r="N38" s="33"/>
      <c r="O38" s="34"/>
      <c r="P38" s="34"/>
    </row>
    <row r="39" spans="1:16">
      <c r="A39" s="119"/>
      <c r="B39" s="181" t="s">
        <v>105</v>
      </c>
      <c r="C39" s="58"/>
      <c r="D39" s="48"/>
      <c r="E39" s="48"/>
      <c r="F39" s="49"/>
      <c r="G39" s="110"/>
      <c r="H39" s="116"/>
      <c r="I39" s="110"/>
      <c r="J39" s="48"/>
      <c r="K39" s="110">
        <v>1</v>
      </c>
      <c r="L39" s="116"/>
      <c r="M39" s="110"/>
      <c r="N39" s="120"/>
      <c r="O39" s="110">
        <f>SUM(F39:N39)+(E39*18)+(D39*9)</f>
        <v>1</v>
      </c>
      <c r="P39" s="36">
        <f t="shared" ref="P39:P42" si="11">(D39*$D$3)+(E39*$E$3)+(F39*$F$3)+(G39*$G$3)+(H39*$H$3)+(I39*$I$3)+(J39*$J$3)+(K39*$K$3)+(L39*$L$3)+(M39*$M$3)+(N39*$N$3)</f>
        <v>1</v>
      </c>
    </row>
    <row r="40" spans="1:16">
      <c r="A40" s="119"/>
      <c r="B40" s="181" t="s">
        <v>106</v>
      </c>
      <c r="C40" s="58"/>
      <c r="D40" s="48"/>
      <c r="E40" s="48"/>
      <c r="F40" s="49">
        <v>8</v>
      </c>
      <c r="G40" s="110"/>
      <c r="H40" s="116"/>
      <c r="I40" s="110"/>
      <c r="J40" s="48"/>
      <c r="K40" s="110"/>
      <c r="L40" s="116"/>
      <c r="M40" s="110"/>
      <c r="N40" s="120"/>
      <c r="O40" s="117">
        <f t="shared" ref="O40" si="12">SUM(F40:N40)</f>
        <v>8</v>
      </c>
      <c r="P40" s="36">
        <f t="shared" ref="P40" si="13">(D40*$D$3)+(E40*$E$3)+(F40*$F$3)+(G40*$G$3)+(H40*$H$3)+(I40*$I$3)+(J40*$J$3)+(K40*$K$3)+(L40*$L$3)+(M40*$M$3)+(N40*$N$3)</f>
        <v>0.8</v>
      </c>
    </row>
    <row r="41" spans="1:16">
      <c r="A41" s="119"/>
      <c r="B41" s="180"/>
      <c r="C41" s="58"/>
      <c r="D41" s="48"/>
      <c r="E41" s="48"/>
      <c r="F41" s="49"/>
      <c r="G41" s="110"/>
      <c r="H41" s="116"/>
      <c r="I41" s="110"/>
      <c r="J41" s="48"/>
      <c r="K41" s="110"/>
      <c r="L41" s="116"/>
      <c r="M41" s="110"/>
      <c r="N41" s="120"/>
      <c r="O41" s="117">
        <f t="shared" ref="O41" si="14">SUM(F41:N41)</f>
        <v>0</v>
      </c>
      <c r="P41" s="36">
        <f t="shared" si="11"/>
        <v>0</v>
      </c>
    </row>
    <row r="42" spans="1:16" ht="12.75" customHeight="1">
      <c r="A42" s="119"/>
      <c r="B42" s="180"/>
      <c r="C42" s="58"/>
      <c r="D42" s="48"/>
      <c r="E42" s="48"/>
      <c r="F42" s="49"/>
      <c r="G42" s="123"/>
      <c r="H42" s="124"/>
      <c r="I42" s="121"/>
      <c r="K42" s="121"/>
      <c r="L42" s="101"/>
      <c r="M42" s="121"/>
      <c r="O42" s="118">
        <f t="shared" ref="O42" si="15">SUM(F42:N42)</f>
        <v>0</v>
      </c>
      <c r="P42" s="36">
        <f t="shared" si="11"/>
        <v>0</v>
      </c>
    </row>
    <row r="43" spans="1:16" ht="10.8" thickBot="1">
      <c r="B43" s="37" t="s">
        <v>21</v>
      </c>
      <c r="C43" s="37">
        <f t="shared" ref="C43:P43" si="16">SUM(C39:C42)</f>
        <v>0</v>
      </c>
      <c r="D43" s="37">
        <f t="shared" si="16"/>
        <v>0</v>
      </c>
      <c r="E43" s="37">
        <f t="shared" si="16"/>
        <v>0</v>
      </c>
      <c r="F43" s="37">
        <f t="shared" si="16"/>
        <v>8</v>
      </c>
      <c r="G43" s="122">
        <f t="shared" si="16"/>
        <v>0</v>
      </c>
      <c r="H43" s="122">
        <f t="shared" si="16"/>
        <v>0</v>
      </c>
      <c r="I43" s="40">
        <f t="shared" si="16"/>
        <v>0</v>
      </c>
      <c r="J43" s="40">
        <f t="shared" si="16"/>
        <v>0</v>
      </c>
      <c r="K43" s="40">
        <f t="shared" si="16"/>
        <v>1</v>
      </c>
      <c r="L43" s="40">
        <f t="shared" si="16"/>
        <v>0</v>
      </c>
      <c r="M43" s="40">
        <f t="shared" si="16"/>
        <v>0</v>
      </c>
      <c r="N43" s="40">
        <f t="shared" si="16"/>
        <v>0</v>
      </c>
      <c r="O43" s="41">
        <f t="shared" si="16"/>
        <v>9</v>
      </c>
      <c r="P43" s="42">
        <f t="shared" si="16"/>
        <v>1.8</v>
      </c>
    </row>
    <row r="44" spans="1:16">
      <c r="B44" s="44"/>
      <c r="C44" s="44"/>
      <c r="D44" s="44"/>
      <c r="E44" s="44"/>
      <c r="F44" s="44"/>
      <c r="G44" s="45"/>
      <c r="H44" s="45"/>
      <c r="I44" s="45"/>
      <c r="J44" s="45"/>
      <c r="K44" s="45"/>
      <c r="L44" s="45"/>
      <c r="M44" s="45"/>
      <c r="N44" s="45"/>
      <c r="O44" s="50"/>
      <c r="P44" s="51"/>
    </row>
    <row r="45" spans="1:16" hidden="1">
      <c r="B45" s="44"/>
      <c r="C45" s="44"/>
      <c r="D45" s="44"/>
      <c r="E45" s="44"/>
      <c r="F45" s="44"/>
      <c r="G45" s="45"/>
      <c r="H45" s="45"/>
      <c r="I45" s="45"/>
      <c r="J45" s="45"/>
      <c r="K45" s="45"/>
      <c r="L45" s="45"/>
      <c r="M45" s="45"/>
      <c r="N45" s="45"/>
      <c r="O45" s="50"/>
      <c r="P45" s="51"/>
    </row>
    <row r="46" spans="1:16" ht="10.8" hidden="1" thickBot="1">
      <c r="B46" s="32" t="s">
        <v>79</v>
      </c>
      <c r="C46" s="32"/>
      <c r="D46" s="32"/>
      <c r="E46" s="32"/>
      <c r="F46" s="33"/>
      <c r="G46" s="33"/>
      <c r="H46" s="33"/>
      <c r="I46" s="33"/>
      <c r="J46" s="33"/>
      <c r="K46" s="33"/>
      <c r="L46" s="33"/>
      <c r="M46" s="33"/>
      <c r="N46" s="33"/>
      <c r="O46" s="34"/>
      <c r="P46" s="34"/>
    </row>
    <row r="47" spans="1:16" hidden="1">
      <c r="B47" s="52" t="s">
        <v>71</v>
      </c>
      <c r="C47" s="48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>SUM(F47:N47)</f>
        <v>0</v>
      </c>
      <c r="P47" s="36">
        <f t="shared" ref="P47:P48" si="17">(D47*$D$3)+(E47*$E$3)+(F47*$F$3)+(G47*$G$3)+(H47*$H$3)+(I47*$I$3)+(J47*$J$3)+(K47*$K$3)+(L47*$L$3)+(M47*$M$3)+(N47*$N$3)</f>
        <v>0</v>
      </c>
    </row>
    <row r="48" spans="1:16" hidden="1">
      <c r="B48" s="52"/>
      <c r="C48" s="58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SUM(F48:N48)</f>
        <v>0</v>
      </c>
      <c r="P48" s="36">
        <f t="shared" si="17"/>
        <v>0</v>
      </c>
    </row>
    <row r="49" spans="1:16" ht="10.8" hidden="1" thickBot="1">
      <c r="B49" s="37" t="s">
        <v>21</v>
      </c>
      <c r="C49" s="37">
        <f t="shared" ref="C49:D49" si="18">SUM(C48:C48)</f>
        <v>0</v>
      </c>
      <c r="D49" s="37">
        <f t="shared" si="18"/>
        <v>0</v>
      </c>
      <c r="E49" s="41">
        <f t="shared" ref="E49:N49" si="19">SUM(E47:E48)</f>
        <v>0</v>
      </c>
      <c r="F49" s="41">
        <f t="shared" si="19"/>
        <v>0</v>
      </c>
      <c r="G49" s="41">
        <f t="shared" si="19"/>
        <v>0</v>
      </c>
      <c r="H49" s="41">
        <f t="shared" si="19"/>
        <v>0</v>
      </c>
      <c r="I49" s="41">
        <f t="shared" si="19"/>
        <v>0</v>
      </c>
      <c r="J49" s="41">
        <f t="shared" si="19"/>
        <v>0</v>
      </c>
      <c r="K49" s="41">
        <f t="shared" si="19"/>
        <v>0</v>
      </c>
      <c r="L49" s="41">
        <f t="shared" si="19"/>
        <v>0</v>
      </c>
      <c r="M49" s="41">
        <f t="shared" si="19"/>
        <v>0</v>
      </c>
      <c r="N49" s="41">
        <f t="shared" si="19"/>
        <v>0</v>
      </c>
      <c r="O49" s="41">
        <f>SUM(O47:O48)</f>
        <v>0</v>
      </c>
      <c r="P49" s="42">
        <f>SUM(P47:P48)</f>
        <v>0</v>
      </c>
    </row>
    <row r="50" spans="1:16" hidden="1">
      <c r="B50" s="44"/>
      <c r="C50" s="44"/>
      <c r="D50" s="44"/>
      <c r="E50" s="44"/>
      <c r="F50" s="44"/>
      <c r="G50" s="45"/>
      <c r="H50" s="45"/>
      <c r="I50" s="45"/>
      <c r="J50" s="45"/>
      <c r="K50" s="45"/>
      <c r="L50" s="45"/>
      <c r="M50" s="45"/>
      <c r="N50" s="45"/>
      <c r="O50" s="50"/>
      <c r="P50" s="51"/>
    </row>
    <row r="51" spans="1:16" hidden="1">
      <c r="G51" s="38"/>
    </row>
    <row r="52" spans="1:16" ht="10.8" hidden="1" thickBot="1">
      <c r="B52" s="32" t="s">
        <v>51</v>
      </c>
      <c r="C52" s="32"/>
      <c r="D52" s="32"/>
      <c r="E52" s="32"/>
      <c r="F52" s="33"/>
      <c r="G52" s="33"/>
      <c r="H52" s="33"/>
      <c r="I52" s="33"/>
      <c r="J52" s="33"/>
      <c r="K52" s="33"/>
      <c r="L52" s="33"/>
      <c r="M52" s="33"/>
      <c r="N52" s="33"/>
      <c r="O52" s="34"/>
      <c r="P52" s="34"/>
    </row>
    <row r="53" spans="1:16" hidden="1">
      <c r="A53" s="119"/>
      <c r="B53" s="181"/>
      <c r="C53" s="58"/>
      <c r="D53" s="48"/>
      <c r="E53" s="48"/>
      <c r="F53" s="49"/>
      <c r="G53" s="110"/>
      <c r="H53" s="116"/>
      <c r="I53" s="110"/>
      <c r="J53" s="48"/>
      <c r="K53" s="110"/>
      <c r="L53" s="116"/>
      <c r="M53" s="110"/>
      <c r="N53" s="120"/>
      <c r="O53" s="117">
        <f t="shared" ref="O53:O74" si="20">SUM(F53:N53)</f>
        <v>0</v>
      </c>
      <c r="P53" s="36">
        <f t="shared" ref="P53:P74" si="21">(D53*$D$3)+(E53*$E$3)+(F53*$F$3)+(G53*$G$3)+(H53*$H$3)+(I53*$I$3)+(J53*$J$3)+(K53*$K$3)+(L53*$L$3)+(M53*$M$3)+(N53*$N$3)</f>
        <v>0</v>
      </c>
    </row>
    <row r="54" spans="1:16" hidden="1">
      <c r="A54" s="119"/>
      <c r="B54" s="180"/>
      <c r="C54" s="58"/>
      <c r="D54" s="48"/>
      <c r="E54" s="48"/>
      <c r="F54" s="49"/>
      <c r="G54" s="110"/>
      <c r="H54" s="116"/>
      <c r="I54" s="110"/>
      <c r="J54" s="48"/>
      <c r="K54" s="110"/>
      <c r="L54" s="116"/>
      <c r="M54" s="110"/>
      <c r="N54" s="120"/>
      <c r="O54" s="117">
        <f t="shared" si="20"/>
        <v>0</v>
      </c>
      <c r="P54" s="36">
        <f t="shared" si="21"/>
        <v>0</v>
      </c>
    </row>
    <row r="55" spans="1:16" hidden="1">
      <c r="A55" s="119"/>
      <c r="B55" s="181"/>
      <c r="C55" s="58"/>
      <c r="D55" s="48"/>
      <c r="E55" s="48"/>
      <c r="F55" s="49"/>
      <c r="G55" s="110"/>
      <c r="H55" s="116"/>
      <c r="I55" s="110"/>
      <c r="J55" s="48"/>
      <c r="K55" s="110"/>
      <c r="L55" s="116"/>
      <c r="M55" s="110"/>
      <c r="N55" s="120"/>
      <c r="O55" s="117">
        <f t="shared" si="20"/>
        <v>0</v>
      </c>
      <c r="P55" s="36">
        <f t="shared" si="21"/>
        <v>0</v>
      </c>
    </row>
    <row r="56" spans="1:16" hidden="1">
      <c r="A56" s="119"/>
      <c r="B56" s="180"/>
      <c r="C56" s="58"/>
      <c r="D56" s="48"/>
      <c r="E56" s="48"/>
      <c r="F56" s="49"/>
      <c r="G56" s="110"/>
      <c r="H56" s="116"/>
      <c r="I56" s="110"/>
      <c r="J56" s="48"/>
      <c r="K56" s="110"/>
      <c r="L56" s="116"/>
      <c r="M56" s="110"/>
      <c r="N56" s="120"/>
      <c r="O56" s="117">
        <f t="shared" si="20"/>
        <v>0</v>
      </c>
      <c r="P56" s="36">
        <f t="shared" si="21"/>
        <v>0</v>
      </c>
    </row>
    <row r="57" spans="1:16" hidden="1">
      <c r="A57" s="119"/>
      <c r="B57" s="181"/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20"/>
      <c r="O57" s="117">
        <f t="shared" ref="O57:O59" si="22">SUM(F57:N57)</f>
        <v>0</v>
      </c>
      <c r="P57" s="36">
        <f t="shared" si="21"/>
        <v>0</v>
      </c>
    </row>
    <row r="58" spans="1:16" hidden="1">
      <c r="A58" s="119"/>
      <c r="B58" s="180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7">
        <f t="shared" si="22"/>
        <v>0</v>
      </c>
      <c r="P58" s="36">
        <f t="shared" si="21"/>
        <v>0</v>
      </c>
    </row>
    <row r="59" spans="1:16" hidden="1">
      <c r="A59" s="119"/>
      <c r="B59" s="181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si="22"/>
        <v>0</v>
      </c>
      <c r="P59" s="36">
        <f t="shared" si="21"/>
        <v>0</v>
      </c>
    </row>
    <row r="60" spans="1:16" hidden="1">
      <c r="A60" s="119"/>
      <c r="B60" s="180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ref="O60:O62" si="23">SUM(F60:N60)</f>
        <v>0</v>
      </c>
      <c r="P60" s="36">
        <f t="shared" si="21"/>
        <v>0</v>
      </c>
    </row>
    <row r="61" spans="1:16" hidden="1">
      <c r="A61" s="119"/>
      <c r="B61" s="181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si="23"/>
        <v>0</v>
      </c>
      <c r="P61" s="36">
        <f t="shared" si="21"/>
        <v>0</v>
      </c>
    </row>
    <row r="62" spans="1:16" hidden="1">
      <c r="A62" s="119"/>
      <c r="B62" s="180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20"/>
      <c r="O62" s="117">
        <f t="shared" si="23"/>
        <v>0</v>
      </c>
      <c r="P62" s="36">
        <f t="shared" si="21"/>
        <v>0</v>
      </c>
    </row>
    <row r="63" spans="1:16" hidden="1">
      <c r="A63" s="119"/>
      <c r="B63" s="181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ref="O63:O65" si="24">SUM(F63:N63)</f>
        <v>0</v>
      </c>
      <c r="P63" s="36">
        <f t="shared" si="21"/>
        <v>0</v>
      </c>
    </row>
    <row r="64" spans="1:16" hidden="1">
      <c r="A64" s="119"/>
      <c r="B64" s="180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20"/>
      <c r="O64" s="117">
        <f t="shared" si="24"/>
        <v>0</v>
      </c>
      <c r="P64" s="36">
        <f t="shared" si="21"/>
        <v>0</v>
      </c>
    </row>
    <row r="65" spans="1:16" hidden="1">
      <c r="A65" s="119"/>
      <c r="B65" s="181"/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/>
      <c r="O65" s="117">
        <f t="shared" si="24"/>
        <v>0</v>
      </c>
      <c r="P65" s="36">
        <f t="shared" si="21"/>
        <v>0</v>
      </c>
    </row>
    <row r="66" spans="1:16" hidden="1">
      <c r="A66" s="119"/>
      <c r="B66" s="180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/>
      <c r="O66" s="117">
        <f t="shared" ref="O66:O68" si="25">SUM(F66:N66)</f>
        <v>0</v>
      </c>
      <c r="P66" s="36">
        <f t="shared" si="21"/>
        <v>0</v>
      </c>
    </row>
    <row r="67" spans="1:16" hidden="1">
      <c r="A67" s="119"/>
      <c r="B67" s="181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20"/>
      <c r="O67" s="117">
        <f t="shared" si="25"/>
        <v>0</v>
      </c>
      <c r="P67" s="36">
        <f t="shared" si="21"/>
        <v>0</v>
      </c>
    </row>
    <row r="68" spans="1:16" hidden="1">
      <c r="A68" s="119"/>
      <c r="B68" s="180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si="25"/>
        <v>0</v>
      </c>
      <c r="P68" s="36">
        <f t="shared" si="21"/>
        <v>0</v>
      </c>
    </row>
    <row r="69" spans="1:16" hidden="1">
      <c r="A69" s="119"/>
      <c r="B69" s="181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ref="O69:O71" si="26">SUM(F69:N69)</f>
        <v>0</v>
      </c>
      <c r="P69" s="36">
        <f t="shared" si="21"/>
        <v>0</v>
      </c>
    </row>
    <row r="70" spans="1:16" hidden="1">
      <c r="A70" s="119"/>
      <c r="B70" s="180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si="26"/>
        <v>0</v>
      </c>
      <c r="P70" s="36">
        <f t="shared" si="21"/>
        <v>0</v>
      </c>
    </row>
    <row r="71" spans="1:16" hidden="1">
      <c r="A71" s="119"/>
      <c r="B71" s="181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si="26"/>
        <v>0</v>
      </c>
      <c r="P71" s="36">
        <f t="shared" si="21"/>
        <v>0</v>
      </c>
    </row>
    <row r="72" spans="1:16" hidden="1">
      <c r="A72" s="119"/>
      <c r="B72" s="180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si="20"/>
        <v>0</v>
      </c>
      <c r="P72" s="36">
        <f t="shared" si="21"/>
        <v>0</v>
      </c>
    </row>
    <row r="73" spans="1:16" hidden="1">
      <c r="A73" s="119"/>
      <c r="B73" s="181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0"/>
        <v>0</v>
      </c>
      <c r="P73" s="36">
        <f t="shared" si="21"/>
        <v>0</v>
      </c>
    </row>
    <row r="74" spans="1:16" ht="12.75" hidden="1" customHeight="1">
      <c r="A74" s="119"/>
      <c r="B74" s="180"/>
      <c r="C74" s="58"/>
      <c r="D74" s="48"/>
      <c r="E74" s="48"/>
      <c r="F74" s="49"/>
      <c r="G74" s="123"/>
      <c r="H74" s="124"/>
      <c r="I74" s="121"/>
      <c r="K74" s="121"/>
      <c r="L74" s="101"/>
      <c r="M74" s="121"/>
      <c r="O74" s="118">
        <f t="shared" si="20"/>
        <v>0</v>
      </c>
      <c r="P74" s="36">
        <f t="shared" si="21"/>
        <v>0</v>
      </c>
    </row>
    <row r="75" spans="1:16" ht="10.8" hidden="1" thickBot="1">
      <c r="B75" s="37" t="s">
        <v>21</v>
      </c>
      <c r="C75" s="37">
        <f t="shared" ref="C75:P75" si="27">SUM(C53:C74)</f>
        <v>0</v>
      </c>
      <c r="D75" s="37">
        <f t="shared" si="27"/>
        <v>0</v>
      </c>
      <c r="E75" s="37">
        <f t="shared" si="27"/>
        <v>0</v>
      </c>
      <c r="F75" s="37">
        <f t="shared" si="27"/>
        <v>0</v>
      </c>
      <c r="G75" s="122">
        <f t="shared" si="27"/>
        <v>0</v>
      </c>
      <c r="H75" s="122">
        <f t="shared" si="27"/>
        <v>0</v>
      </c>
      <c r="I75" s="40">
        <f t="shared" si="27"/>
        <v>0</v>
      </c>
      <c r="J75" s="40">
        <f t="shared" si="27"/>
        <v>0</v>
      </c>
      <c r="K75" s="40">
        <f t="shared" si="27"/>
        <v>0</v>
      </c>
      <c r="L75" s="40">
        <f t="shared" si="27"/>
        <v>0</v>
      </c>
      <c r="M75" s="40">
        <f t="shared" si="27"/>
        <v>0</v>
      </c>
      <c r="N75" s="40">
        <f t="shared" si="27"/>
        <v>0</v>
      </c>
      <c r="O75" s="41">
        <f t="shared" si="27"/>
        <v>0</v>
      </c>
      <c r="P75" s="42">
        <f t="shared" si="27"/>
        <v>0</v>
      </c>
    </row>
    <row r="76" spans="1:16" hidden="1">
      <c r="B76" s="44"/>
      <c r="C76" s="44"/>
      <c r="D76" s="44"/>
      <c r="E76" s="44"/>
      <c r="F76" s="44"/>
      <c r="G76" s="45"/>
      <c r="H76" s="45"/>
      <c r="I76" s="45"/>
      <c r="J76" s="45"/>
      <c r="K76" s="45"/>
      <c r="L76" s="45"/>
      <c r="M76" s="45"/>
      <c r="N76" s="45"/>
      <c r="O76" s="50"/>
      <c r="P76" s="51"/>
    </row>
    <row r="77" spans="1:16" hidden="1">
      <c r="B77" s="44"/>
      <c r="C77" s="44"/>
      <c r="D77" s="44"/>
      <c r="E77" s="44"/>
      <c r="F77" s="44"/>
      <c r="G77" s="45"/>
      <c r="H77" s="45"/>
      <c r="I77" s="45"/>
      <c r="J77" s="45"/>
      <c r="K77" s="45"/>
      <c r="L77" s="45"/>
      <c r="M77" s="45"/>
      <c r="N77" s="45"/>
      <c r="O77" s="50"/>
      <c r="P77" s="51"/>
    </row>
    <row r="78" spans="1:16" ht="10.8" hidden="1" thickBot="1">
      <c r="B78" s="32" t="s">
        <v>41</v>
      </c>
      <c r="C78" s="32"/>
      <c r="D78" s="32"/>
      <c r="E78" s="32"/>
      <c r="F78" s="33"/>
      <c r="G78" s="33"/>
      <c r="H78" s="33"/>
      <c r="I78" s="33"/>
      <c r="J78" s="33"/>
      <c r="K78" s="33"/>
      <c r="L78" s="33"/>
      <c r="M78" s="33"/>
      <c r="N78" s="33"/>
      <c r="O78" s="34"/>
      <c r="P78" s="34"/>
    </row>
    <row r="79" spans="1:16" ht="11.25" hidden="1" customHeight="1">
      <c r="B79" s="52"/>
      <c r="C79" s="47"/>
      <c r="D79" s="48"/>
      <c r="E79" s="48"/>
      <c r="F79" s="49"/>
      <c r="G79" s="53"/>
      <c r="H79" s="54"/>
      <c r="I79" s="55"/>
      <c r="J79" s="54"/>
      <c r="K79" s="53"/>
      <c r="L79" s="56"/>
      <c r="M79" s="53"/>
      <c r="N79" s="54"/>
      <c r="O79" s="110">
        <f>SUM(F79:N79)+(E79*18)+(D79*9)</f>
        <v>0</v>
      </c>
      <c r="P79" s="36">
        <f t="shared" ref="P79" si="28">(D79*$D$3)+(E79*$E$3)+(F79*$F$3)+(G79*$G$3)+(H79*$H$3)+(I79*$I$3)+(J79*$J$3)+(K79*$K$3)+(L79*$L$3)+(M79*$M$3)+(N79*$N$3)</f>
        <v>0</v>
      </c>
    </row>
    <row r="80" spans="1:16" ht="11.25" hidden="1" customHeight="1">
      <c r="B80" s="52"/>
      <c r="C80" s="47"/>
      <c r="D80" s="48"/>
      <c r="E80" s="48"/>
      <c r="F80" s="49"/>
      <c r="G80" s="53"/>
      <c r="H80" s="54"/>
      <c r="I80" s="55"/>
      <c r="J80" s="54"/>
      <c r="K80" s="53"/>
      <c r="L80" s="56"/>
      <c r="M80" s="53"/>
      <c r="N80" s="54"/>
      <c r="O80" s="35">
        <f t="shared" ref="O80:O81" si="29">SUM(F80:N80)</f>
        <v>0</v>
      </c>
      <c r="P80" s="36">
        <f t="shared" ref="P80:P81" si="30">(D80*$D$3)+(E80*$E$3)+(F80*$F$3)+(G80*$G$3)+(H80*$H$3)+(I80*$I$3)+(J80*$J$3)+(K80*$K$3)+(L80*$L$3)+(M80*$M$3)+(N80*$N$3)</f>
        <v>0</v>
      </c>
    </row>
    <row r="81" spans="2:16" ht="11.25" hidden="1" customHeight="1">
      <c r="B81" s="52"/>
      <c r="C81" s="47"/>
      <c r="D81" s="48"/>
      <c r="E81" s="48"/>
      <c r="F81" s="49"/>
      <c r="G81" s="53"/>
      <c r="H81" s="54"/>
      <c r="I81" s="55"/>
      <c r="J81" s="54"/>
      <c r="K81" s="53"/>
      <c r="L81" s="56"/>
      <c r="M81" s="53"/>
      <c r="N81" s="54"/>
      <c r="O81" s="35">
        <f t="shared" si="29"/>
        <v>0</v>
      </c>
      <c r="P81" s="36">
        <f t="shared" si="30"/>
        <v>0</v>
      </c>
    </row>
    <row r="82" spans="2:16" ht="10.8" hidden="1" thickBot="1">
      <c r="B82" s="37" t="s">
        <v>21</v>
      </c>
      <c r="C82" s="37">
        <f t="shared" ref="C82:P82" si="31">SUM(C79:C81)</f>
        <v>0</v>
      </c>
      <c r="D82" s="37">
        <f t="shared" si="31"/>
        <v>0</v>
      </c>
      <c r="E82" s="37">
        <f t="shared" si="31"/>
        <v>0</v>
      </c>
      <c r="F82" s="37">
        <f t="shared" si="31"/>
        <v>0</v>
      </c>
      <c r="G82" s="40">
        <f t="shared" si="31"/>
        <v>0</v>
      </c>
      <c r="H82" s="40">
        <f t="shared" si="31"/>
        <v>0</v>
      </c>
      <c r="I82" s="40">
        <f t="shared" si="31"/>
        <v>0</v>
      </c>
      <c r="J82" s="40">
        <f t="shared" si="31"/>
        <v>0</v>
      </c>
      <c r="K82" s="40">
        <f t="shared" si="31"/>
        <v>0</v>
      </c>
      <c r="L82" s="40">
        <f t="shared" si="31"/>
        <v>0</v>
      </c>
      <c r="M82" s="40">
        <f t="shared" si="31"/>
        <v>0</v>
      </c>
      <c r="N82" s="40">
        <f t="shared" si="31"/>
        <v>0</v>
      </c>
      <c r="O82" s="41">
        <f t="shared" si="31"/>
        <v>0</v>
      </c>
      <c r="P82" s="42">
        <f t="shared" si="31"/>
        <v>0</v>
      </c>
    </row>
    <row r="83" spans="2:16" ht="11.25" hidden="1" customHeight="1">
      <c r="B83" s="44"/>
      <c r="C83" s="44"/>
      <c r="D83" s="44"/>
      <c r="E83" s="44"/>
      <c r="F83" s="44"/>
      <c r="G83" s="45"/>
      <c r="H83" s="45"/>
      <c r="I83" s="45"/>
      <c r="J83" s="45"/>
      <c r="K83" s="45"/>
      <c r="L83" s="45"/>
      <c r="M83" s="45"/>
      <c r="N83" s="45"/>
      <c r="O83" s="50"/>
      <c r="P83" s="51"/>
    </row>
    <row r="84" spans="2:16" hidden="1"/>
    <row r="85" spans="2:16" ht="10.8" hidden="1" thickBot="1">
      <c r="B85" s="32" t="s">
        <v>84</v>
      </c>
      <c r="C85" s="32"/>
      <c r="D85" s="32"/>
      <c r="E85" s="32"/>
      <c r="F85" s="33"/>
      <c r="G85" s="33"/>
      <c r="H85" s="33"/>
      <c r="I85" s="33"/>
      <c r="J85" s="33"/>
      <c r="K85" s="33"/>
      <c r="L85" s="33"/>
      <c r="M85" s="33"/>
      <c r="N85" s="33"/>
      <c r="O85" s="34"/>
      <c r="P85" s="34"/>
    </row>
    <row r="86" spans="2:16" ht="11.25" hidden="1" customHeight="1">
      <c r="B86" s="52"/>
      <c r="C86" s="47"/>
      <c r="D86" s="48"/>
      <c r="E86" s="48"/>
      <c r="F86" s="49"/>
      <c r="G86" s="53"/>
      <c r="H86" s="54"/>
      <c r="I86" s="55"/>
      <c r="J86" s="54"/>
      <c r="K86" s="53"/>
      <c r="L86" s="56"/>
      <c r="M86" s="53"/>
      <c r="N86" s="54"/>
      <c r="O86" s="35">
        <f>SUM(F86:N86)</f>
        <v>0</v>
      </c>
      <c r="P86" s="36">
        <f t="shared" ref="P86:P87" si="32">(D86*$D$3)+(E86*$E$3)+(F86*$F$3)+(G86*$G$3)+(H86*$H$3)+(I86*$I$3)+(J86*$J$3)+(K86*$K$3)+(L86*$L$3)+(M86*$M$3)+(N86*$N$3)</f>
        <v>0</v>
      </c>
    </row>
    <row r="87" spans="2:16" ht="11.25" hidden="1" customHeight="1">
      <c r="B87" s="52"/>
      <c r="C87" s="47"/>
      <c r="D87" s="48"/>
      <c r="E87" s="48"/>
      <c r="F87" s="49"/>
      <c r="G87" s="53"/>
      <c r="H87" s="54"/>
      <c r="I87" s="55"/>
      <c r="J87" s="54"/>
      <c r="K87" s="53"/>
      <c r="L87" s="56"/>
      <c r="M87" s="53"/>
      <c r="N87" s="54"/>
      <c r="O87" s="35">
        <f>SUM(F87:N87)</f>
        <v>0</v>
      </c>
      <c r="P87" s="36">
        <f t="shared" si="32"/>
        <v>0</v>
      </c>
    </row>
    <row r="88" spans="2:16" ht="10.8" hidden="1" thickBot="1">
      <c r="B88" s="37" t="s">
        <v>21</v>
      </c>
      <c r="C88" s="37">
        <f t="shared" ref="C88:P88" si="33">SUM(C86:C87)</f>
        <v>0</v>
      </c>
      <c r="D88" s="37">
        <f t="shared" si="33"/>
        <v>0</v>
      </c>
      <c r="E88" s="37">
        <f t="shared" si="33"/>
        <v>0</v>
      </c>
      <c r="F88" s="37">
        <f t="shared" si="33"/>
        <v>0</v>
      </c>
      <c r="G88" s="40">
        <f t="shared" si="33"/>
        <v>0</v>
      </c>
      <c r="H88" s="40">
        <f t="shared" si="33"/>
        <v>0</v>
      </c>
      <c r="I88" s="40">
        <f t="shared" si="33"/>
        <v>0</v>
      </c>
      <c r="J88" s="40">
        <f t="shared" si="33"/>
        <v>0</v>
      </c>
      <c r="K88" s="40">
        <f t="shared" si="33"/>
        <v>0</v>
      </c>
      <c r="L88" s="40">
        <f t="shared" si="33"/>
        <v>0</v>
      </c>
      <c r="M88" s="40">
        <f t="shared" si="33"/>
        <v>0</v>
      </c>
      <c r="N88" s="40">
        <f t="shared" si="33"/>
        <v>0</v>
      </c>
      <c r="O88" s="41">
        <f t="shared" si="33"/>
        <v>0</v>
      </c>
      <c r="P88" s="42">
        <f t="shared" si="33"/>
        <v>0</v>
      </c>
    </row>
    <row r="89" spans="2:16" ht="11.25" hidden="1" customHeight="1">
      <c r="B89" s="44"/>
      <c r="C89" s="44"/>
      <c r="D89" s="44"/>
      <c r="E89" s="44"/>
      <c r="F89" s="44"/>
      <c r="G89" s="45"/>
      <c r="H89" s="45"/>
      <c r="I89" s="45"/>
      <c r="J89" s="45"/>
      <c r="K89" s="45"/>
      <c r="L89" s="45"/>
      <c r="M89" s="45"/>
      <c r="N89" s="45"/>
      <c r="O89" s="50"/>
      <c r="P89" s="51"/>
    </row>
    <row r="91" spans="2:16" ht="10.8" thickBot="1">
      <c r="B91" s="32" t="s">
        <v>50</v>
      </c>
      <c r="C91" s="32"/>
      <c r="D91" s="32"/>
      <c r="E91" s="32"/>
      <c r="F91" s="33"/>
      <c r="G91" s="33"/>
      <c r="H91" s="33"/>
      <c r="I91" s="33"/>
      <c r="J91" s="33"/>
      <c r="K91" s="33"/>
      <c r="L91" s="33"/>
      <c r="M91" s="33"/>
      <c r="N91" s="33"/>
      <c r="O91" s="34"/>
      <c r="P91" s="34"/>
    </row>
    <row r="92" spans="2:16">
      <c r="B92" s="52" t="s">
        <v>114</v>
      </c>
      <c r="C92" s="57"/>
      <c r="D92" s="48"/>
      <c r="E92" s="48"/>
      <c r="F92" s="49"/>
      <c r="G92" s="53">
        <v>261</v>
      </c>
      <c r="H92" s="54"/>
      <c r="I92" s="55">
        <v>5</v>
      </c>
      <c r="J92" s="54"/>
      <c r="K92" s="53">
        <v>15</v>
      </c>
      <c r="L92" s="56"/>
      <c r="M92" s="53">
        <v>4</v>
      </c>
      <c r="N92" s="54"/>
      <c r="O92" s="35">
        <f t="shared" ref="O92:O95" si="34">SUM(F92:N92)</f>
        <v>285</v>
      </c>
      <c r="P92" s="36">
        <f t="shared" ref="P92:P95" si="35">(D92*$D$3)+(E92*$E$3)+(F92*$F$3)+(G92*$G$3)+(H92*$H$3)+(I92*$I$3)+(J92*$J$3)+(K92*$K$3)+(L92*$L$3)+(M92*$M$3)+(N92*$N$3)</f>
        <v>90.75</v>
      </c>
    </row>
    <row r="93" spans="2:16">
      <c r="B93" s="52"/>
      <c r="C93" s="47"/>
      <c r="D93" s="48"/>
      <c r="E93" s="48"/>
      <c r="F93" s="49"/>
      <c r="G93" s="53"/>
      <c r="H93" s="54"/>
      <c r="I93" s="55"/>
      <c r="J93" s="54"/>
      <c r="K93" s="53"/>
      <c r="L93" s="56"/>
      <c r="M93" s="53"/>
      <c r="N93" s="54"/>
      <c r="O93" s="35">
        <f t="shared" si="34"/>
        <v>0</v>
      </c>
      <c r="P93" s="36">
        <f t="shared" si="35"/>
        <v>0</v>
      </c>
    </row>
    <row r="94" spans="2:16">
      <c r="B94" s="52"/>
      <c r="C94" s="47"/>
      <c r="D94" s="48"/>
      <c r="E94" s="48"/>
      <c r="F94" s="49"/>
      <c r="G94" s="53"/>
      <c r="H94" s="54"/>
      <c r="I94" s="55"/>
      <c r="J94" s="54"/>
      <c r="K94" s="53"/>
      <c r="L94" s="56"/>
      <c r="M94" s="53"/>
      <c r="N94" s="54"/>
      <c r="O94" s="35">
        <f t="shared" si="34"/>
        <v>0</v>
      </c>
      <c r="P94" s="36">
        <f t="shared" si="35"/>
        <v>0</v>
      </c>
    </row>
    <row r="95" spans="2:16">
      <c r="B95" s="52"/>
      <c r="C95" s="47"/>
      <c r="D95" s="48"/>
      <c r="E95" s="48"/>
      <c r="F95" s="49"/>
      <c r="G95" s="53"/>
      <c r="H95" s="54"/>
      <c r="I95" s="55"/>
      <c r="J95" s="54"/>
      <c r="K95" s="53"/>
      <c r="L95" s="56"/>
      <c r="M95" s="53"/>
      <c r="N95" s="54"/>
      <c r="O95" s="35">
        <f t="shared" si="34"/>
        <v>0</v>
      </c>
      <c r="P95" s="36">
        <f t="shared" si="35"/>
        <v>0</v>
      </c>
    </row>
    <row r="96" spans="2:16" ht="10.8" thickBot="1">
      <c r="B96" s="37" t="s">
        <v>21</v>
      </c>
      <c r="C96" s="37">
        <f>SUM(C95:C95)</f>
        <v>0</v>
      </c>
      <c r="D96" s="37">
        <f t="shared" ref="D96:P96" si="36">SUM(D92:D95)</f>
        <v>0</v>
      </c>
      <c r="E96" s="37">
        <f t="shared" si="36"/>
        <v>0</v>
      </c>
      <c r="F96" s="37">
        <f t="shared" si="36"/>
        <v>0</v>
      </c>
      <c r="G96" s="40">
        <f t="shared" si="36"/>
        <v>261</v>
      </c>
      <c r="H96" s="40">
        <f t="shared" si="36"/>
        <v>0</v>
      </c>
      <c r="I96" s="40">
        <f t="shared" si="36"/>
        <v>5</v>
      </c>
      <c r="J96" s="40">
        <f t="shared" si="36"/>
        <v>0</v>
      </c>
      <c r="K96" s="40">
        <f t="shared" si="36"/>
        <v>15</v>
      </c>
      <c r="L96" s="40">
        <f t="shared" si="36"/>
        <v>0</v>
      </c>
      <c r="M96" s="40">
        <f t="shared" si="36"/>
        <v>4</v>
      </c>
      <c r="N96" s="40">
        <f t="shared" si="36"/>
        <v>0</v>
      </c>
      <c r="O96" s="41">
        <f t="shared" si="36"/>
        <v>285</v>
      </c>
      <c r="P96" s="42">
        <f t="shared" si="36"/>
        <v>90.75</v>
      </c>
    </row>
    <row r="99" spans="2:16" ht="10.8" thickBot="1">
      <c r="B99" s="32" t="s">
        <v>55</v>
      </c>
      <c r="C99" s="32"/>
      <c r="D99" s="32"/>
      <c r="E99" s="32"/>
      <c r="F99" s="33"/>
      <c r="G99" s="33"/>
      <c r="H99" s="33"/>
      <c r="I99" s="33"/>
      <c r="J99" s="33"/>
      <c r="K99" s="33"/>
      <c r="L99" s="33"/>
      <c r="M99" s="33"/>
      <c r="N99" s="33"/>
      <c r="O99" s="34"/>
      <c r="P99" s="34"/>
    </row>
    <row r="100" spans="2:16">
      <c r="B100" s="52" t="s">
        <v>107</v>
      </c>
      <c r="C100" s="57"/>
      <c r="D100" s="48"/>
      <c r="E100" s="48"/>
      <c r="F100" s="49"/>
      <c r="G100" s="53"/>
      <c r="H100" s="54"/>
      <c r="I100" s="55"/>
      <c r="J100" s="54"/>
      <c r="K100" s="53"/>
      <c r="L100" s="56"/>
      <c r="M100" s="53"/>
      <c r="N100" s="54">
        <v>1</v>
      </c>
      <c r="O100" s="110">
        <f>SUM(F100:N100)+(E100*18)+(D100*9)</f>
        <v>1</v>
      </c>
      <c r="P100" s="36">
        <f t="shared" ref="P100:P101" si="37">(D100*$D$3)+(E100*$E$3)+(F100*$F$3)+(G100*$G$3)+(H100*$H$3)+(I100*$I$3)+(J100*$J$3)+(K100*$K$3)+(L100*$L$3)+(M100*$M$3)+(N100*$N$3)</f>
        <v>2</v>
      </c>
    </row>
    <row r="101" spans="2:16">
      <c r="B101" s="52"/>
      <c r="C101" s="4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35">
        <f t="shared" ref="O101" si="38">SUM(F101:N101)</f>
        <v>0</v>
      </c>
      <c r="P101" s="36">
        <f t="shared" si="37"/>
        <v>0</v>
      </c>
    </row>
    <row r="102" spans="2:16" ht="10.8" thickBot="1">
      <c r="B102" s="37" t="s">
        <v>21</v>
      </c>
      <c r="C102" s="37">
        <f>SUM(C101:C101)</f>
        <v>0</v>
      </c>
      <c r="D102" s="37">
        <f t="shared" ref="D102:P102" si="39">SUM(D100:D101)</f>
        <v>0</v>
      </c>
      <c r="E102" s="37">
        <f t="shared" si="39"/>
        <v>0</v>
      </c>
      <c r="F102" s="37">
        <f t="shared" si="39"/>
        <v>0</v>
      </c>
      <c r="G102" s="40">
        <f t="shared" si="39"/>
        <v>0</v>
      </c>
      <c r="H102" s="40">
        <f t="shared" si="39"/>
        <v>0</v>
      </c>
      <c r="I102" s="40">
        <f t="shared" si="39"/>
        <v>0</v>
      </c>
      <c r="J102" s="40">
        <f t="shared" si="39"/>
        <v>0</v>
      </c>
      <c r="K102" s="40">
        <f t="shared" si="39"/>
        <v>0</v>
      </c>
      <c r="L102" s="40">
        <f t="shared" si="39"/>
        <v>0</v>
      </c>
      <c r="M102" s="40">
        <f t="shared" si="39"/>
        <v>0</v>
      </c>
      <c r="N102" s="40">
        <f t="shared" si="39"/>
        <v>1</v>
      </c>
      <c r="O102" s="41">
        <f t="shared" si="39"/>
        <v>1</v>
      </c>
      <c r="P102" s="42">
        <f t="shared" si="39"/>
        <v>2</v>
      </c>
    </row>
    <row r="104" spans="2:16" hidden="1"/>
    <row r="105" spans="2:16" ht="10.8" hidden="1" thickBot="1">
      <c r="B105" s="32" t="s">
        <v>54</v>
      </c>
      <c r="C105" s="32"/>
      <c r="D105" s="32"/>
      <c r="E105" s="32"/>
      <c r="F105" s="33"/>
      <c r="G105" s="33"/>
      <c r="H105" s="33"/>
      <c r="I105" s="33"/>
      <c r="J105" s="33"/>
      <c r="K105" s="33"/>
      <c r="L105" s="33"/>
      <c r="M105" s="33"/>
      <c r="N105" s="33"/>
      <c r="O105" s="34"/>
      <c r="P105" s="34"/>
    </row>
    <row r="106" spans="2:16" hidden="1">
      <c r="B106" s="52"/>
      <c r="C106" s="57"/>
      <c r="D106" s="48"/>
      <c r="E106" s="48"/>
      <c r="F106" s="49"/>
      <c r="G106" s="53"/>
      <c r="H106" s="54"/>
      <c r="I106" s="55"/>
      <c r="J106" s="54"/>
      <c r="K106" s="53"/>
      <c r="L106" s="56"/>
      <c r="M106" s="53"/>
      <c r="N106" s="54"/>
      <c r="O106" s="35">
        <f t="shared" ref="O106:O108" si="40">SUM(F106:N106)</f>
        <v>0</v>
      </c>
      <c r="P106" s="36">
        <f t="shared" ref="P106:P108" si="41">(D106*$D$3)+(E106*$E$3)+(F106*$F$3)+(G106*$G$3)+(H106*$H$3)+(I106*$I$3)+(J106*$J$3)+(K106*$K$3)+(L106*$L$3)+(M106*$M$3)+(N106*$N$3)</f>
        <v>0</v>
      </c>
    </row>
    <row r="107" spans="2:16" hidden="1">
      <c r="B107" s="52"/>
      <c r="C107" s="47"/>
      <c r="D107" s="48"/>
      <c r="E107" s="48"/>
      <c r="F107" s="49"/>
      <c r="G107" s="53"/>
      <c r="H107" s="54"/>
      <c r="I107" s="55"/>
      <c r="J107" s="54"/>
      <c r="K107" s="53"/>
      <c r="L107" s="56"/>
      <c r="M107" s="53"/>
      <c r="N107" s="54"/>
      <c r="O107" s="35">
        <f t="shared" ref="O107" si="42">SUM(F107:N107)</f>
        <v>0</v>
      </c>
      <c r="P107" s="36">
        <f t="shared" si="41"/>
        <v>0</v>
      </c>
    </row>
    <row r="108" spans="2:16" hidden="1">
      <c r="B108" s="52"/>
      <c r="C108" s="47"/>
      <c r="D108" s="48"/>
      <c r="E108" s="48"/>
      <c r="F108" s="49"/>
      <c r="G108" s="53"/>
      <c r="H108" s="54"/>
      <c r="I108" s="55"/>
      <c r="J108" s="54"/>
      <c r="K108" s="53"/>
      <c r="L108" s="56"/>
      <c r="M108" s="53"/>
      <c r="N108" s="54"/>
      <c r="O108" s="35">
        <f t="shared" si="40"/>
        <v>0</v>
      </c>
      <c r="P108" s="36">
        <f t="shared" si="41"/>
        <v>0</v>
      </c>
    </row>
    <row r="109" spans="2:16" ht="10.8" hidden="1" thickBot="1">
      <c r="B109" s="37" t="s">
        <v>21</v>
      </c>
      <c r="C109" s="37">
        <f>SUM(C108:C108)</f>
        <v>0</v>
      </c>
      <c r="D109" s="37">
        <f>SUM(D106:D108)</f>
        <v>0</v>
      </c>
      <c r="E109" s="37">
        <f>SUM(E106:E108)</f>
        <v>0</v>
      </c>
      <c r="F109" s="37">
        <f>SUM(F108:F108)</f>
        <v>0</v>
      </c>
      <c r="G109" s="40">
        <f t="shared" ref="G109:P109" si="43">SUM(G106:G108)</f>
        <v>0</v>
      </c>
      <c r="H109" s="40">
        <f t="shared" si="43"/>
        <v>0</v>
      </c>
      <c r="I109" s="40">
        <f t="shared" si="43"/>
        <v>0</v>
      </c>
      <c r="J109" s="40">
        <f t="shared" si="43"/>
        <v>0</v>
      </c>
      <c r="K109" s="40">
        <f t="shared" si="43"/>
        <v>0</v>
      </c>
      <c r="L109" s="40">
        <f t="shared" si="43"/>
        <v>0</v>
      </c>
      <c r="M109" s="40">
        <f t="shared" si="43"/>
        <v>0</v>
      </c>
      <c r="N109" s="40">
        <f t="shared" si="43"/>
        <v>0</v>
      </c>
      <c r="O109" s="41">
        <f t="shared" si="43"/>
        <v>0</v>
      </c>
      <c r="P109" s="42">
        <f t="shared" si="43"/>
        <v>0</v>
      </c>
    </row>
    <row r="110" spans="2:16" hidden="1"/>
    <row r="111" spans="2:16" hidden="1"/>
    <row r="112" spans="2:16" ht="10.8" hidden="1" thickBot="1">
      <c r="B112" s="32" t="s">
        <v>45</v>
      </c>
      <c r="C112" s="32"/>
      <c r="D112" s="32"/>
      <c r="E112" s="32"/>
      <c r="F112" s="33"/>
      <c r="G112" s="33"/>
      <c r="H112" s="33"/>
      <c r="I112" s="33"/>
      <c r="J112" s="33"/>
      <c r="K112" s="33"/>
      <c r="L112" s="33"/>
      <c r="M112" s="33"/>
      <c r="N112" s="33"/>
      <c r="O112" s="34"/>
      <c r="P112" s="34"/>
    </row>
    <row r="113" spans="2:16" hidden="1">
      <c r="B113" s="52" t="s">
        <v>72</v>
      </c>
      <c r="C113" s="5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110">
        <f>SUM(F113:N113)+(E113*18)+(D113*9)</f>
        <v>0</v>
      </c>
      <c r="P113" s="36">
        <f t="shared" ref="P113:P115" si="44">(D113*$D$3)+(E113*$E$3)+(F113*$F$3)+(G113*$G$3)+(H113*$H$3)+(I113*$I$3)+(J113*$J$3)+(K113*$K$3)+(L113*$L$3)+(M113*$M$3)+(N113*$N$3)</f>
        <v>0</v>
      </c>
    </row>
    <row r="114" spans="2:16" hidden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ref="O114" si="45">SUM(F114:N114)</f>
        <v>0</v>
      </c>
      <c r="P114" s="36">
        <f t="shared" si="44"/>
        <v>0</v>
      </c>
    </row>
    <row r="115" spans="2:16" hidden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ref="O115" si="46">SUM(F115:N115)</f>
        <v>0</v>
      </c>
      <c r="P115" s="36">
        <f t="shared" si="44"/>
        <v>0</v>
      </c>
    </row>
    <row r="116" spans="2:16" ht="10.8" hidden="1" thickBot="1">
      <c r="B116" s="37" t="s">
        <v>21</v>
      </c>
      <c r="C116" s="37">
        <f>SUM(C115:C115)</f>
        <v>0</v>
      </c>
      <c r="D116" s="37">
        <f>SUM(D113:D115)</f>
        <v>0</v>
      </c>
      <c r="E116" s="37">
        <f>SUM(E113:E115)</f>
        <v>0</v>
      </c>
      <c r="F116" s="37">
        <f>SUM(F115:F115)</f>
        <v>0</v>
      </c>
      <c r="G116" s="40">
        <f t="shared" ref="G116:P116" si="47">SUM(G113:G115)</f>
        <v>0</v>
      </c>
      <c r="H116" s="40">
        <f t="shared" si="47"/>
        <v>0</v>
      </c>
      <c r="I116" s="40">
        <f t="shared" si="47"/>
        <v>0</v>
      </c>
      <c r="J116" s="40">
        <f t="shared" si="47"/>
        <v>0</v>
      </c>
      <c r="K116" s="40">
        <f t="shared" si="47"/>
        <v>0</v>
      </c>
      <c r="L116" s="40">
        <f t="shared" si="47"/>
        <v>0</v>
      </c>
      <c r="M116" s="40">
        <f t="shared" si="47"/>
        <v>0</v>
      </c>
      <c r="N116" s="40">
        <f t="shared" si="47"/>
        <v>0</v>
      </c>
      <c r="O116" s="41">
        <f t="shared" si="47"/>
        <v>0</v>
      </c>
      <c r="P116" s="42">
        <f t="shared" si="47"/>
        <v>0</v>
      </c>
    </row>
    <row r="117" spans="2:16" hidden="1"/>
    <row r="119" spans="2:16" ht="10.8" thickBot="1">
      <c r="B119" s="32" t="s">
        <v>52</v>
      </c>
      <c r="C119" s="32"/>
      <c r="D119" s="32"/>
      <c r="E119" s="32"/>
      <c r="F119" s="33"/>
      <c r="G119" s="33"/>
      <c r="H119" s="33"/>
      <c r="I119" s="33"/>
      <c r="J119" s="33"/>
      <c r="K119" s="33"/>
      <c r="L119" s="33"/>
      <c r="M119" s="33"/>
      <c r="N119" s="33"/>
      <c r="O119" s="34"/>
      <c r="P119" s="34"/>
    </row>
    <row r="120" spans="2:16" ht="11.25" customHeight="1">
      <c r="B120" s="52" t="s">
        <v>111</v>
      </c>
      <c r="C120" s="47"/>
      <c r="D120" s="48"/>
      <c r="E120" s="48"/>
      <c r="F120" s="49"/>
      <c r="G120" s="53">
        <v>6</v>
      </c>
      <c r="H120" s="54"/>
      <c r="I120" s="55"/>
      <c r="J120" s="54"/>
      <c r="K120" s="53"/>
      <c r="L120" s="56"/>
      <c r="M120" s="53"/>
      <c r="N120" s="54"/>
      <c r="O120" s="35">
        <f t="shared" ref="O120:O146" si="48">SUM(F120:N120)</f>
        <v>6</v>
      </c>
      <c r="P120" s="36">
        <f t="shared" ref="P120:P146" si="49">(D120*$D$3)+(E120*$E$3)+(F120*$F$3)+(G120*$G$3)+(H120*$H$3)+(I120*$I$3)+(J120*$J$3)+(K120*$K$3)+(L120*$L$3)+(M120*$M$3)+(N120*$N$3)</f>
        <v>1.5</v>
      </c>
    </row>
    <row r="121" spans="2:16" ht="11.25" customHeight="1">
      <c r="B121" s="52" t="s">
        <v>112</v>
      </c>
      <c r="C121" s="47"/>
      <c r="D121" s="48"/>
      <c r="E121" s="48"/>
      <c r="F121" s="49"/>
      <c r="G121" s="53">
        <v>75</v>
      </c>
      <c r="H121" s="54"/>
      <c r="I121" s="55"/>
      <c r="J121" s="54"/>
      <c r="K121" s="53"/>
      <c r="L121" s="56"/>
      <c r="M121" s="53"/>
      <c r="N121" s="54"/>
      <c r="O121" s="35">
        <f t="shared" ref="O121:O137" si="50">SUM(F121:N121)</f>
        <v>75</v>
      </c>
      <c r="P121" s="36">
        <f t="shared" ref="P121:P137" si="51">(D121*$D$3)+(E121*$E$3)+(F121*$F$3)+(G121*$G$3)+(H121*$H$3)+(I121*$I$3)+(J121*$J$3)+(K121*$K$3)+(L121*$L$3)+(M121*$M$3)+(N121*$N$3)</f>
        <v>18.75</v>
      </c>
    </row>
    <row r="122" spans="2:16" ht="11.25" customHeight="1">
      <c r="B122" s="52" t="s">
        <v>113</v>
      </c>
      <c r="C122" s="47"/>
      <c r="D122" s="48"/>
      <c r="E122" s="48"/>
      <c r="F122" s="49"/>
      <c r="G122" s="53">
        <v>10</v>
      </c>
      <c r="H122" s="54"/>
      <c r="I122" s="55"/>
      <c r="J122" s="54"/>
      <c r="K122" s="53"/>
      <c r="L122" s="56"/>
      <c r="M122" s="53"/>
      <c r="N122" s="54"/>
      <c r="O122" s="35">
        <f t="shared" ref="O122:O127" si="52">SUM(F122:N122)</f>
        <v>10</v>
      </c>
      <c r="P122" s="36">
        <f t="shared" ref="P122:P127" si="53">(D122*$D$3)+(E122*$E$3)+(F122*$F$3)+(G122*$G$3)+(H122*$H$3)+(I122*$I$3)+(J122*$J$3)+(K122*$K$3)+(L122*$L$3)+(M122*$M$3)+(N122*$N$3)</f>
        <v>2.5</v>
      </c>
    </row>
    <row r="123" spans="2:16" ht="11.25" customHeight="1">
      <c r="B123" s="52"/>
      <c r="C123" s="4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35">
        <f t="shared" si="52"/>
        <v>0</v>
      </c>
      <c r="P123" s="36">
        <f t="shared" si="53"/>
        <v>0</v>
      </c>
    </row>
    <row r="124" spans="2:16" ht="11.25" hidden="1" customHeight="1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si="52"/>
        <v>0</v>
      </c>
      <c r="P124" s="36">
        <f t="shared" si="53"/>
        <v>0</v>
      </c>
    </row>
    <row r="125" spans="2:16" ht="11.25" hidden="1" customHeight="1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si="52"/>
        <v>0</v>
      </c>
      <c r="P125" s="36">
        <f t="shared" si="53"/>
        <v>0</v>
      </c>
    </row>
    <row r="126" spans="2:16" ht="11.25" hidden="1" customHeight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si="52"/>
        <v>0</v>
      </c>
      <c r="P126" s="36">
        <f t="shared" si="53"/>
        <v>0</v>
      </c>
    </row>
    <row r="127" spans="2:16" ht="11.25" hidden="1" customHeight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52"/>
        <v>0</v>
      </c>
      <c r="P127" s="36">
        <f t="shared" si="53"/>
        <v>0</v>
      </c>
    </row>
    <row r="128" spans="2:16" ht="11.25" hidden="1" customHeight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50"/>
        <v>0</v>
      </c>
      <c r="P128" s="36">
        <f t="shared" si="51"/>
        <v>0</v>
      </c>
    </row>
    <row r="129" spans="2:16" ht="11.25" hidden="1" customHeight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si="50"/>
        <v>0</v>
      </c>
      <c r="P129" s="36">
        <f t="shared" si="51"/>
        <v>0</v>
      </c>
    </row>
    <row r="130" spans="2:16" ht="11.25" hidden="1" customHeight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si="50"/>
        <v>0</v>
      </c>
      <c r="P130" s="36">
        <f t="shared" si="51"/>
        <v>0</v>
      </c>
    </row>
    <row r="131" spans="2:16" ht="11.25" hidden="1" customHeight="1">
      <c r="B131" s="52"/>
      <c r="C131" s="4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si="50"/>
        <v>0</v>
      </c>
      <c r="P131" s="36">
        <f t="shared" si="51"/>
        <v>0</v>
      </c>
    </row>
    <row r="132" spans="2:16" ht="11.25" hidden="1" customHeight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si="50"/>
        <v>0</v>
      </c>
      <c r="P132" s="36">
        <f t="shared" si="51"/>
        <v>0</v>
      </c>
    </row>
    <row r="133" spans="2:16" ht="11.25" hidden="1" customHeight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50"/>
        <v>0</v>
      </c>
      <c r="P133" s="36">
        <f t="shared" si="51"/>
        <v>0</v>
      </c>
    </row>
    <row r="134" spans="2:16" ht="11.25" hidden="1" customHeight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si="50"/>
        <v>0</v>
      </c>
      <c r="P134" s="36">
        <f t="shared" si="51"/>
        <v>0</v>
      </c>
    </row>
    <row r="135" spans="2:16" ht="11.25" hidden="1" customHeight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si="50"/>
        <v>0</v>
      </c>
      <c r="P135" s="36">
        <f t="shared" si="51"/>
        <v>0</v>
      </c>
    </row>
    <row r="136" spans="2:16" ht="11.25" hidden="1" customHeight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si="50"/>
        <v>0</v>
      </c>
      <c r="P136" s="36">
        <f t="shared" si="51"/>
        <v>0</v>
      </c>
    </row>
    <row r="137" spans="2:16" ht="11.25" hidden="1" customHeight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si="50"/>
        <v>0</v>
      </c>
      <c r="P137" s="36">
        <f t="shared" si="51"/>
        <v>0</v>
      </c>
    </row>
    <row r="138" spans="2:16" ht="11.25" hidden="1" customHeight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110">
        <f>SUM(F138:N138)+(E138*18)+(D138*9)</f>
        <v>0</v>
      </c>
      <c r="P138" s="36">
        <f t="shared" si="49"/>
        <v>0</v>
      </c>
    </row>
    <row r="139" spans="2:16" ht="11.25" hidden="1" customHeight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si="48"/>
        <v>0</v>
      </c>
      <c r="P139" s="36">
        <f t="shared" si="49"/>
        <v>0</v>
      </c>
    </row>
    <row r="140" spans="2:16" ht="11.25" hidden="1" customHeight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si="48"/>
        <v>0</v>
      </c>
      <c r="P140" s="36">
        <f t="shared" si="49"/>
        <v>0</v>
      </c>
    </row>
    <row r="141" spans="2:16" ht="11.25" hidden="1" customHeight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ref="O141:O143" si="54">SUM(F141:N141)</f>
        <v>0</v>
      </c>
      <c r="P141" s="36">
        <f t="shared" ref="P141:P143" si="55">(D141*$D$3)+(E141*$E$3)+(F141*$F$3)+(G141*$G$3)+(H141*$H$3)+(I141*$I$3)+(J141*$J$3)+(K141*$K$3)+(L141*$L$3)+(M141*$M$3)+(N141*$N$3)</f>
        <v>0</v>
      </c>
    </row>
    <row r="142" spans="2:16" ht="11.25" hidden="1" customHeight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110">
        <f>SUM(F142:N142)+(E142*18)+(D142*9)</f>
        <v>0</v>
      </c>
      <c r="P142" s="36">
        <f t="shared" si="55"/>
        <v>0</v>
      </c>
    </row>
    <row r="143" spans="2:16" ht="11.25" customHeight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si="54"/>
        <v>0</v>
      </c>
      <c r="P143" s="36">
        <f t="shared" si="55"/>
        <v>0</v>
      </c>
    </row>
    <row r="144" spans="2:16" ht="11.25" customHeight="1">
      <c r="B144" s="52"/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/>
      <c r="N144" s="54"/>
      <c r="O144" s="35">
        <f t="shared" ref="O144:O145" si="56">SUM(F144:N144)</f>
        <v>0</v>
      </c>
      <c r="P144" s="36">
        <f t="shared" ref="P144:P145" si="57">(D144*$D$3)+(E144*$E$3)+(F144*$F$3)+(G144*$G$3)+(H144*$H$3)+(I144*$I$3)+(J144*$J$3)+(K144*$K$3)+(L144*$L$3)+(M144*$M$3)+(N144*$N$3)</f>
        <v>0</v>
      </c>
    </row>
    <row r="145" spans="2:16" ht="11.25" customHeight="1">
      <c r="B145" s="52"/>
      <c r="C145" s="47"/>
      <c r="D145" s="48"/>
      <c r="E145" s="48"/>
      <c r="F145" s="49"/>
      <c r="G145" s="53"/>
      <c r="H145" s="54"/>
      <c r="I145" s="55"/>
      <c r="J145" s="54"/>
      <c r="K145" s="53"/>
      <c r="L145" s="56"/>
      <c r="M145" s="53"/>
      <c r="N145" s="54"/>
      <c r="O145" s="35">
        <f t="shared" si="56"/>
        <v>0</v>
      </c>
      <c r="P145" s="36">
        <f t="shared" si="57"/>
        <v>0</v>
      </c>
    </row>
    <row r="146" spans="2:16" ht="11.25" customHeight="1">
      <c r="B146" s="52"/>
      <c r="C146" s="4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35">
        <f t="shared" si="48"/>
        <v>0</v>
      </c>
      <c r="P146" s="36">
        <f t="shared" si="49"/>
        <v>0</v>
      </c>
    </row>
    <row r="147" spans="2:16" ht="10.8" thickBot="1">
      <c r="B147" s="37" t="s">
        <v>21</v>
      </c>
      <c r="C147" s="37">
        <f t="shared" ref="C147:P147" si="58">SUM(C120:C146)</f>
        <v>0</v>
      </c>
      <c r="D147" s="37">
        <f t="shared" si="58"/>
        <v>0</v>
      </c>
      <c r="E147" s="37">
        <f t="shared" si="58"/>
        <v>0</v>
      </c>
      <c r="F147" s="37">
        <f t="shared" si="58"/>
        <v>0</v>
      </c>
      <c r="G147" s="40">
        <f t="shared" si="58"/>
        <v>91</v>
      </c>
      <c r="H147" s="40">
        <f t="shared" si="58"/>
        <v>0</v>
      </c>
      <c r="I147" s="40">
        <f t="shared" si="58"/>
        <v>0</v>
      </c>
      <c r="J147" s="40">
        <f t="shared" si="58"/>
        <v>0</v>
      </c>
      <c r="K147" s="40">
        <f t="shared" si="58"/>
        <v>0</v>
      </c>
      <c r="L147" s="40">
        <f t="shared" si="58"/>
        <v>0</v>
      </c>
      <c r="M147" s="40">
        <f t="shared" si="58"/>
        <v>0</v>
      </c>
      <c r="N147" s="40">
        <f t="shared" si="58"/>
        <v>0</v>
      </c>
      <c r="O147" s="41">
        <f t="shared" si="58"/>
        <v>91</v>
      </c>
      <c r="P147" s="42">
        <f t="shared" si="58"/>
        <v>22.75</v>
      </c>
    </row>
    <row r="148" spans="2:16" ht="11.25" customHeight="1">
      <c r="B148" s="44"/>
      <c r="C148" s="44"/>
      <c r="D148" s="44"/>
      <c r="E148" s="44"/>
      <c r="F148" s="44"/>
      <c r="G148" s="45"/>
      <c r="H148" s="45"/>
      <c r="I148" s="45"/>
      <c r="J148" s="45"/>
      <c r="K148" s="45"/>
      <c r="L148" s="45"/>
      <c r="M148" s="45"/>
      <c r="N148" s="45"/>
      <c r="O148" s="50"/>
      <c r="P148" s="51"/>
    </row>
    <row r="149" spans="2:16" ht="11.25" hidden="1" customHeight="1"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spans="2:16" ht="10.8" hidden="1" thickBot="1">
      <c r="B150" s="32" t="s">
        <v>44</v>
      </c>
      <c r="C150" s="32"/>
      <c r="D150" s="32"/>
      <c r="E150" s="32"/>
      <c r="F150" s="33"/>
      <c r="G150" s="33"/>
      <c r="H150" s="33"/>
      <c r="I150" s="33"/>
      <c r="J150" s="33"/>
      <c r="K150" s="33"/>
      <c r="L150" s="33"/>
      <c r="M150" s="33"/>
      <c r="N150" s="33"/>
      <c r="O150" s="34"/>
      <c r="P150" s="34"/>
    </row>
    <row r="151" spans="2:16" hidden="1">
      <c r="B151" s="52"/>
      <c r="C151" s="47"/>
      <c r="D151" s="48"/>
      <c r="E151" s="48"/>
      <c r="F151" s="49"/>
      <c r="G151" s="53"/>
      <c r="H151" s="54"/>
      <c r="I151" s="55"/>
      <c r="J151" s="54"/>
      <c r="K151" s="53"/>
      <c r="L151" s="56"/>
      <c r="M151" s="53"/>
      <c r="N151" s="54"/>
      <c r="O151" s="35">
        <f>SUM(F151:N151)</f>
        <v>0</v>
      </c>
      <c r="P151" s="36">
        <f t="shared" ref="P151:P153" si="59">(D151*$D$3)+(E151*$E$3)+(F151*$F$3)+(G151*$G$3)+(H151*$H$3)+(I151*$I$3)+(J151*$J$3)+(K151*$K$3)+(L151*$L$3)+(M151*$M$3)+(N151*$N$3)</f>
        <v>0</v>
      </c>
    </row>
    <row r="152" spans="2:16" hidden="1">
      <c r="B152" s="52"/>
      <c r="C152" s="47"/>
      <c r="D152" s="48"/>
      <c r="E152" s="48"/>
      <c r="F152" s="49"/>
      <c r="G152" s="53"/>
      <c r="H152" s="54"/>
      <c r="I152" s="55"/>
      <c r="J152" s="54"/>
      <c r="K152" s="53"/>
      <c r="L152" s="56"/>
      <c r="M152" s="53"/>
      <c r="N152" s="54"/>
      <c r="O152" s="35">
        <f>SUM(F152:N152)</f>
        <v>0</v>
      </c>
      <c r="P152" s="36">
        <f t="shared" si="59"/>
        <v>0</v>
      </c>
    </row>
    <row r="153" spans="2:16" hidden="1">
      <c r="B153" s="52"/>
      <c r="C153" s="47"/>
      <c r="D153" s="48"/>
      <c r="E153" s="48"/>
      <c r="F153" s="49"/>
      <c r="G153" s="53"/>
      <c r="H153" s="54"/>
      <c r="I153" s="55"/>
      <c r="J153" s="54"/>
      <c r="K153" s="53"/>
      <c r="L153" s="56"/>
      <c r="M153" s="53"/>
      <c r="N153" s="54"/>
      <c r="O153" s="35">
        <f>SUM(F153:N153)</f>
        <v>0</v>
      </c>
      <c r="P153" s="36">
        <f t="shared" si="59"/>
        <v>0</v>
      </c>
    </row>
    <row r="154" spans="2:16" ht="10.8" hidden="1" thickBot="1">
      <c r="B154" s="37" t="s">
        <v>21</v>
      </c>
      <c r="C154" s="37">
        <f t="shared" ref="C154:O154" si="60">SUM(C151:C153)</f>
        <v>0</v>
      </c>
      <c r="D154" s="37">
        <f t="shared" si="60"/>
        <v>0</v>
      </c>
      <c r="E154" s="37">
        <f t="shared" si="60"/>
        <v>0</v>
      </c>
      <c r="F154" s="37">
        <f t="shared" si="60"/>
        <v>0</v>
      </c>
      <c r="G154" s="40">
        <f t="shared" si="60"/>
        <v>0</v>
      </c>
      <c r="H154" s="40">
        <f t="shared" si="60"/>
        <v>0</v>
      </c>
      <c r="I154" s="40">
        <f t="shared" si="60"/>
        <v>0</v>
      </c>
      <c r="J154" s="40">
        <f t="shared" si="60"/>
        <v>0</v>
      </c>
      <c r="K154" s="40">
        <f t="shared" si="60"/>
        <v>0</v>
      </c>
      <c r="L154" s="40">
        <f t="shared" si="60"/>
        <v>0</v>
      </c>
      <c r="M154" s="40">
        <f t="shared" si="60"/>
        <v>0</v>
      </c>
      <c r="N154" s="40">
        <f t="shared" si="60"/>
        <v>0</v>
      </c>
      <c r="O154" s="41">
        <f t="shared" si="60"/>
        <v>0</v>
      </c>
      <c r="P154" s="42">
        <f>SUM(P151:P153)</f>
        <v>0</v>
      </c>
    </row>
    <row r="155" spans="2:16" ht="13.2">
      <c r="B155" s="2"/>
      <c r="C155" s="2"/>
      <c r="D155" s="2"/>
      <c r="E155" s="2"/>
      <c r="F155" s="43"/>
      <c r="G155" s="43"/>
      <c r="H155" s="43"/>
      <c r="I155" s="43"/>
      <c r="J155" s="43"/>
      <c r="K155" s="43"/>
      <c r="L155" s="43"/>
      <c r="M155" s="43"/>
      <c r="N155" s="43"/>
      <c r="O155" s="2"/>
      <c r="P155" s="2"/>
    </row>
    <row r="156" spans="2:16">
      <c r="M156" s="44" t="s">
        <v>21</v>
      </c>
      <c r="O156" s="45">
        <f>O154+O147+O116+O109+O102+O96+O88+O82+O49+O75+O43+O35+O20+O11</f>
        <v>1162</v>
      </c>
      <c r="P156" s="46">
        <f>P154+P147+P116+P109+P102+P96+P88+P82+P49+P75+P43+P35+P20+P11</f>
        <v>579.54999999999995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110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110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110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110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8"/>
  <sheetViews>
    <sheetView zoomScale="90" zoomScaleNormal="90" workbookViewId="0">
      <selection activeCell="D21" sqref="D21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83</v>
      </c>
      <c r="B4" s="167">
        <f>SUM(Botswana!O15)</f>
        <v>0</v>
      </c>
      <c r="C4" s="168">
        <f>SUM(Botswana!P15)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73</v>
      </c>
      <c r="B6" s="172">
        <f>SUM(Ghana!O38)</f>
        <v>1392</v>
      </c>
      <c r="C6" s="169">
        <f>SUM(Ghana!P38)</f>
        <v>591.35</v>
      </c>
      <c r="D6" s="162"/>
    </row>
    <row r="7" spans="1:4" ht="14.4" hidden="1">
      <c r="A7" s="166" t="s">
        <v>48</v>
      </c>
      <c r="B7" s="167">
        <f>SUM('Ivory Coast'!O11)</f>
        <v>0</v>
      </c>
      <c r="C7" s="168">
        <f>SUM('Ivory Coast'!P11)</f>
        <v>0</v>
      </c>
      <c r="D7" s="162"/>
    </row>
    <row r="8" spans="1:4" ht="14.4">
      <c r="A8" s="166" t="s">
        <v>25</v>
      </c>
      <c r="B8" s="172">
        <f>SUM(Kenya!O36)</f>
        <v>348</v>
      </c>
      <c r="C8" s="169">
        <f>SUM(Kenya!P36)</f>
        <v>368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SUM(Mauritius!O29)</f>
        <v>4141</v>
      </c>
      <c r="C10" s="168">
        <f>SUM(Mauritius!P29)</f>
        <v>1769.3</v>
      </c>
      <c r="D10" s="162"/>
    </row>
    <row r="11" spans="1:4" ht="14.4" hidden="1">
      <c r="A11" s="166" t="s">
        <v>34</v>
      </c>
      <c r="B11" s="172">
        <f>SUM(Nigeria!O50)</f>
        <v>0</v>
      </c>
      <c r="C11" s="169">
        <f>SUM(Nigeria!P50)</f>
        <v>0</v>
      </c>
      <c r="D11" s="162"/>
    </row>
    <row r="12" spans="1:4" ht="14.4">
      <c r="A12" s="166" t="s">
        <v>27</v>
      </c>
      <c r="B12" s="173">
        <f>SUM('South Africa'!O156)</f>
        <v>1162</v>
      </c>
      <c r="C12" s="168">
        <f>SUM('South Africa'!P156)</f>
        <v>579.54999999999995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75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6" ht="14.4">
      <c r="A17" s="174"/>
      <c r="B17" s="172"/>
      <c r="C17" s="169"/>
      <c r="D17" s="162"/>
    </row>
    <row r="18" spans="1:6" ht="14.4">
      <c r="A18" s="175" t="s">
        <v>28</v>
      </c>
      <c r="B18" s="176">
        <f>SUM(B4:B17)</f>
        <v>7043</v>
      </c>
      <c r="C18" s="176">
        <f>SUM(C4:C17)</f>
        <v>3308.2</v>
      </c>
      <c r="D18" s="162"/>
    </row>
    <row r="19" spans="1:6">
      <c r="A19" s="161"/>
      <c r="B19" s="161"/>
      <c r="C19" s="161"/>
      <c r="D19" s="162"/>
    </row>
    <row r="20" spans="1:6">
      <c r="D20" s="67"/>
      <c r="E20" s="67"/>
    </row>
    <row r="21" spans="1:6">
      <c r="D21" s="67"/>
      <c r="E21" s="67"/>
    </row>
    <row r="22" spans="1:6">
      <c r="D22" s="67"/>
      <c r="E22" s="67"/>
    </row>
    <row r="23" spans="1:6">
      <c r="B23" s="177"/>
      <c r="C23" s="177"/>
      <c r="D23" s="177"/>
      <c r="E23" s="177"/>
    </row>
    <row r="26" spans="1:6">
      <c r="B26" s="182">
        <v>2024</v>
      </c>
      <c r="C26" s="182">
        <v>2025</v>
      </c>
      <c r="D26" s="182">
        <v>2026</v>
      </c>
      <c r="E26" s="67"/>
    </row>
    <row r="27" spans="1:6">
      <c r="A27" s="67" t="s">
        <v>67</v>
      </c>
      <c r="B27" s="67">
        <v>7945</v>
      </c>
      <c r="C27" s="67">
        <v>6695</v>
      </c>
      <c r="D27" s="67">
        <v>6056</v>
      </c>
      <c r="E27" s="67"/>
      <c r="F27" s="67"/>
    </row>
    <row r="28" spans="1:6">
      <c r="A28" s="67" t="s">
        <v>56</v>
      </c>
      <c r="B28" s="67">
        <v>6274</v>
      </c>
      <c r="C28" s="67">
        <v>8666</v>
      </c>
      <c r="D28" s="67">
        <v>14782</v>
      </c>
      <c r="E28" s="67"/>
      <c r="F28" s="67"/>
    </row>
    <row r="29" spans="1:6">
      <c r="A29" s="67" t="s">
        <v>57</v>
      </c>
      <c r="B29" s="67">
        <v>8658</v>
      </c>
      <c r="C29" s="67">
        <v>7173</v>
      </c>
      <c r="D29" s="67">
        <f>B18</f>
        <v>7043</v>
      </c>
      <c r="E29" s="67"/>
      <c r="F29" s="67"/>
    </row>
    <row r="30" spans="1:6">
      <c r="A30" s="67" t="s">
        <v>58</v>
      </c>
      <c r="B30" s="177">
        <v>8447</v>
      </c>
      <c r="C30" s="177">
        <v>5307</v>
      </c>
      <c r="D30" s="177"/>
      <c r="E30" s="177"/>
      <c r="F30" s="177"/>
    </row>
    <row r="31" spans="1:6">
      <c r="A31" s="67" t="s">
        <v>59</v>
      </c>
      <c r="B31" s="67">
        <v>5540</v>
      </c>
      <c r="C31" s="67">
        <v>8905</v>
      </c>
      <c r="D31" s="67"/>
      <c r="E31" s="67"/>
    </row>
    <row r="32" spans="1:6">
      <c r="A32" s="67" t="s">
        <v>60</v>
      </c>
      <c r="B32" s="67">
        <v>6870</v>
      </c>
      <c r="C32" s="67">
        <v>4281</v>
      </c>
      <c r="D32" s="67"/>
      <c r="E32" s="67"/>
    </row>
    <row r="33" spans="1:5">
      <c r="A33" s="67" t="s">
        <v>61</v>
      </c>
      <c r="B33" s="67">
        <v>8582</v>
      </c>
      <c r="C33" s="67">
        <v>6183</v>
      </c>
      <c r="D33" s="67"/>
      <c r="E33" s="67"/>
    </row>
    <row r="34" spans="1:5">
      <c r="A34" s="67" t="s">
        <v>62</v>
      </c>
      <c r="B34" s="67">
        <v>13095</v>
      </c>
      <c r="C34" s="67">
        <v>10681</v>
      </c>
      <c r="D34" s="67"/>
      <c r="E34" s="67"/>
    </row>
    <row r="35" spans="1:5">
      <c r="A35" s="67" t="s">
        <v>63</v>
      </c>
      <c r="B35" s="67">
        <v>16502</v>
      </c>
      <c r="C35" s="67">
        <v>7107</v>
      </c>
      <c r="D35" s="67"/>
    </row>
    <row r="36" spans="1:5">
      <c r="A36" s="67" t="s">
        <v>64</v>
      </c>
      <c r="B36" s="67">
        <v>7868</v>
      </c>
      <c r="C36" s="67">
        <v>7310</v>
      </c>
      <c r="D36" s="67"/>
    </row>
    <row r="37" spans="1:5">
      <c r="A37" s="67" t="s">
        <v>65</v>
      </c>
      <c r="B37" s="67">
        <v>4580</v>
      </c>
      <c r="C37" s="67">
        <v>5383</v>
      </c>
      <c r="D37" s="67"/>
    </row>
    <row r="38" spans="1:5">
      <c r="A38" s="67" t="s">
        <v>66</v>
      </c>
      <c r="B38" s="67">
        <v>65957</v>
      </c>
      <c r="C38" s="67">
        <v>65795</v>
      </c>
      <c r="D38" s="67"/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2026-04-23T16:59:19Z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