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5\"/>
    </mc:Choice>
  </mc:AlternateContent>
  <xr:revisionPtr revIDLastSave="0" documentId="13_ncr:1_{A927912A-1FF3-4867-B4A9-EC84D5C09D88}" xr6:coauthVersionLast="47" xr6:coauthVersionMax="47" xr10:uidLastSave="{00000000-0000-0000-0000-000000000000}"/>
  <bookViews>
    <workbookView xWindow="28680" yWindow="-120" windowWidth="29040" windowHeight="15720" tabRatio="779" firstSheet="2" activeTab="2" xr2:uid="{00000000-000D-0000-FFFF-FFFF00000000}"/>
  </bookViews>
  <sheets>
    <sheet name="Botswana" sheetId="25" state="hidden" r:id="rId1"/>
    <sheet name="Democratic Republic of Congo" sheetId="16" state="hidden" r:id="rId2"/>
    <sheet name="Ghana" sheetId="26" r:id="rId3"/>
    <sheet name="Ivory Coast" sheetId="14" state="hidden" r:id="rId4"/>
    <sheet name="Kenya" sheetId="10" state="hidden" r:id="rId5"/>
    <sheet name="Malawi" sheetId="17" state="hidden" r:id="rId6"/>
    <sheet name="Mauritius" sheetId="8" r:id="rId7"/>
    <sheet name="Nigeria" sheetId="18" state="hidden" r:id="rId8"/>
    <sheet name="South Africa" sheetId="19" r:id="rId9"/>
    <sheet name="Tanzania" sheetId="23" state="hidden" r:id="rId10"/>
    <sheet name="Togo" sheetId="12" state="hidden" r:id="rId11"/>
    <sheet name="Uganda" sheetId="24" state="hidden" r:id="rId12"/>
    <sheet name="Zimbabwe" sheetId="20" state="hidden" r:id="rId13"/>
    <sheet name="Summary" sheetId="4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3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7">[1]Malawi!#REF!</definedName>
    <definedName name="Excel_BuiltIn_Print_Area_1" localSheetId="13">[2]Malawi!#REF!</definedName>
    <definedName name="Excel_BuiltIn_Print_Area_1" localSheetId="12">[1]Malawi!#REF!</definedName>
    <definedName name="Excel_BuiltIn_Print_Area_1">[1]Malawi!#REF!</definedName>
    <definedName name="_xlnm.Print_Area" localSheetId="2">Ghana!#REF!</definedName>
    <definedName name="_xlnm.Print_Area" localSheetId="6">Mauritius!#REF!</definedName>
    <definedName name="_xlnm.Print_Area" localSheetId="7">Nigeria!#REF!</definedName>
    <definedName name="_xlnm.Print_Area" localSheetId="8">'South Africa'!#REF!</definedName>
    <definedName name="_xlnm.Print_Area" localSheetId="9">Tanzania!#REF!</definedName>
    <definedName name="_xlnm.Print_Area" localSheetId="10">Togo!#REF!</definedName>
    <definedName name="_xlnm.Print_Area" localSheetId="11">Uganda!#REF!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11" i="19" l="1"/>
  <c r="O49" i="19"/>
  <c r="O35" i="19"/>
  <c r="O7" i="18"/>
  <c r="P7" i="18"/>
  <c r="O8" i="18"/>
  <c r="P8" i="18"/>
  <c r="O9" i="18"/>
  <c r="P9" i="18"/>
  <c r="P10" i="18" s="1"/>
  <c r="C10" i="18"/>
  <c r="D10" i="18"/>
  <c r="E10" i="18"/>
  <c r="F10" i="18"/>
  <c r="G10" i="18"/>
  <c r="H10" i="18"/>
  <c r="I10" i="18"/>
  <c r="J10" i="18"/>
  <c r="K10" i="18"/>
  <c r="L10" i="18"/>
  <c r="M10" i="18"/>
  <c r="N10" i="18"/>
  <c r="O10" i="18"/>
  <c r="O14" i="18"/>
  <c r="O16" i="18" s="1"/>
  <c r="P14" i="18"/>
  <c r="O15" i="18"/>
  <c r="P15" i="18"/>
  <c r="C16" i="18"/>
  <c r="D16" i="18"/>
  <c r="E16" i="18"/>
  <c r="F16" i="18"/>
  <c r="P16" i="18"/>
  <c r="O20" i="18"/>
  <c r="P20" i="18"/>
  <c r="O21" i="18"/>
  <c r="P21" i="18"/>
  <c r="O22" i="18"/>
  <c r="P22" i="18"/>
  <c r="O23" i="18"/>
  <c r="P23" i="18"/>
  <c r="C24" i="18"/>
  <c r="D24" i="18"/>
  <c r="E24" i="18"/>
  <c r="F24" i="18"/>
  <c r="O28" i="18"/>
  <c r="P28" i="18"/>
  <c r="O29" i="18"/>
  <c r="P29" i="18"/>
  <c r="O30" i="18"/>
  <c r="P30" i="18"/>
  <c r="C31" i="18"/>
  <c r="D31" i="18"/>
  <c r="E31" i="18"/>
  <c r="F31" i="18"/>
  <c r="G31" i="18"/>
  <c r="H31" i="18"/>
  <c r="I31" i="18"/>
  <c r="J31" i="18"/>
  <c r="K31" i="18"/>
  <c r="L31" i="18"/>
  <c r="M31" i="18"/>
  <c r="N31" i="18"/>
  <c r="O35" i="18"/>
  <c r="P35" i="18"/>
  <c r="O36" i="18"/>
  <c r="P36" i="18"/>
  <c r="O37" i="18"/>
  <c r="P37" i="18"/>
  <c r="O38" i="18"/>
  <c r="P38" i="18"/>
  <c r="C39" i="18"/>
  <c r="D39" i="18"/>
  <c r="E39" i="18"/>
  <c r="F39" i="18"/>
  <c r="G39" i="18"/>
  <c r="H39" i="18"/>
  <c r="I39" i="18"/>
  <c r="J39" i="18"/>
  <c r="K39" i="18"/>
  <c r="L39" i="18"/>
  <c r="M39" i="18"/>
  <c r="N39" i="18"/>
  <c r="O43" i="18"/>
  <c r="P43" i="18"/>
  <c r="O44" i="18"/>
  <c r="P44" i="18"/>
  <c r="O45" i="18"/>
  <c r="P45" i="18"/>
  <c r="C46" i="18"/>
  <c r="D46" i="18"/>
  <c r="E46" i="18"/>
  <c r="F46" i="18"/>
  <c r="G46" i="18"/>
  <c r="H46" i="18"/>
  <c r="I46" i="18"/>
  <c r="J46" i="18"/>
  <c r="K46" i="18"/>
  <c r="L46" i="18"/>
  <c r="M46" i="18"/>
  <c r="N46" i="18"/>
  <c r="O31" i="18" l="1"/>
  <c r="P46" i="18"/>
  <c r="P24" i="18"/>
  <c r="O24" i="18"/>
  <c r="P39" i="18"/>
  <c r="P31" i="18"/>
  <c r="O39" i="18"/>
  <c r="O46" i="18"/>
  <c r="P50" i="18"/>
  <c r="O50" i="18"/>
  <c r="O47" i="10"/>
  <c r="O26" i="10"/>
  <c r="O20" i="10"/>
  <c r="O19" i="10"/>
  <c r="O8" i="26"/>
  <c r="O51" i="19"/>
  <c r="O50" i="19"/>
  <c r="O48" i="19"/>
  <c r="O47" i="19"/>
  <c r="O46" i="19"/>
  <c r="O45" i="19"/>
  <c r="O44" i="19"/>
  <c r="O43" i="19"/>
  <c r="O42" i="19"/>
  <c r="O41" i="19"/>
  <c r="O40" i="19"/>
  <c r="O39" i="19"/>
  <c r="O38" i="19"/>
  <c r="O37" i="19"/>
  <c r="O36" i="19"/>
  <c r="O34" i="19"/>
  <c r="O33" i="19"/>
  <c r="O32" i="19"/>
  <c r="O31" i="19"/>
  <c r="O30" i="19"/>
  <c r="O29" i="19"/>
  <c r="O28" i="19"/>
  <c r="O27" i="19"/>
  <c r="O26" i="19"/>
  <c r="O25" i="19"/>
  <c r="O24" i="19"/>
  <c r="O23" i="19"/>
  <c r="O22" i="19"/>
  <c r="O21" i="19"/>
  <c r="P58" i="19"/>
  <c r="O58" i="19"/>
  <c r="P57" i="19"/>
  <c r="O57" i="19"/>
  <c r="P12" i="8" l="1"/>
  <c r="O12" i="8"/>
  <c r="P11" i="8"/>
  <c r="O11" i="8"/>
  <c r="P10" i="8"/>
  <c r="O10" i="8"/>
  <c r="P9" i="8"/>
  <c r="O9" i="8"/>
  <c r="P8" i="8"/>
  <c r="O8" i="8"/>
  <c r="P141" i="19" l="1"/>
  <c r="O141" i="19"/>
  <c r="P140" i="19"/>
  <c r="O140" i="19"/>
  <c r="N31" i="26" l="1"/>
  <c r="M31" i="26"/>
  <c r="L31" i="26"/>
  <c r="K31" i="26"/>
  <c r="J31" i="26"/>
  <c r="I31" i="26"/>
  <c r="H31" i="26"/>
  <c r="G31" i="26"/>
  <c r="F31" i="26"/>
  <c r="E31" i="26"/>
  <c r="D31" i="26"/>
  <c r="C31" i="26"/>
  <c r="P30" i="26"/>
  <c r="O30" i="26"/>
  <c r="P29" i="26"/>
  <c r="O29" i="26"/>
  <c r="P28" i="26"/>
  <c r="O28" i="26"/>
  <c r="N24" i="26"/>
  <c r="M24" i="26"/>
  <c r="L24" i="26"/>
  <c r="K24" i="26"/>
  <c r="J24" i="26"/>
  <c r="I24" i="26"/>
  <c r="H24" i="26"/>
  <c r="G24" i="26"/>
  <c r="F24" i="26"/>
  <c r="E24" i="26"/>
  <c r="D24" i="26"/>
  <c r="C24" i="26"/>
  <c r="P23" i="26"/>
  <c r="O23" i="26"/>
  <c r="P22" i="26"/>
  <c r="O22" i="26"/>
  <c r="P21" i="26"/>
  <c r="O21" i="26"/>
  <c r="P20" i="26"/>
  <c r="O20" i="26"/>
  <c r="N16" i="26"/>
  <c r="M16" i="26"/>
  <c r="L16" i="26"/>
  <c r="K16" i="26"/>
  <c r="J16" i="26"/>
  <c r="I16" i="26"/>
  <c r="H16" i="26"/>
  <c r="G16" i="26"/>
  <c r="F16" i="26"/>
  <c r="E16" i="26"/>
  <c r="D16" i="26"/>
  <c r="C16" i="26"/>
  <c r="P15" i="26"/>
  <c r="O15" i="26"/>
  <c r="P14" i="26"/>
  <c r="P16" i="26" s="1"/>
  <c r="O14" i="26"/>
  <c r="O16" i="26" s="1"/>
  <c r="N10" i="26"/>
  <c r="M10" i="26"/>
  <c r="L10" i="26"/>
  <c r="K10" i="26"/>
  <c r="J10" i="26"/>
  <c r="I10" i="26"/>
  <c r="H10" i="26"/>
  <c r="G10" i="26"/>
  <c r="F10" i="26"/>
  <c r="E10" i="26"/>
  <c r="D10" i="26"/>
  <c r="C10" i="26"/>
  <c r="P9" i="26"/>
  <c r="O9" i="26"/>
  <c r="P8" i="26"/>
  <c r="P7" i="26"/>
  <c r="O7" i="26"/>
  <c r="O24" i="26" l="1"/>
  <c r="P24" i="26"/>
  <c r="O31" i="26"/>
  <c r="P31" i="26"/>
  <c r="O10" i="26"/>
  <c r="O34" i="26" s="1"/>
  <c r="B6" i="4" s="1"/>
  <c r="P10" i="26"/>
  <c r="P34" i="26" s="1"/>
  <c r="C6" i="4" s="1"/>
  <c r="O98" i="19"/>
  <c r="O40" i="10" l="1"/>
  <c r="O13" i="10"/>
  <c r="O8" i="10"/>
  <c r="P44" i="19"/>
  <c r="P28" i="19"/>
  <c r="P41" i="19"/>
  <c r="P40" i="19"/>
  <c r="P39" i="19"/>
  <c r="P38" i="19"/>
  <c r="P37" i="19"/>
  <c r="P36" i="19"/>
  <c r="P35" i="19"/>
  <c r="P34" i="19"/>
  <c r="P33" i="19"/>
  <c r="P32" i="19"/>
  <c r="P31" i="19"/>
  <c r="P30" i="19"/>
  <c r="P29" i="19"/>
  <c r="P27" i="19"/>
  <c r="P26" i="19"/>
  <c r="P25" i="19"/>
  <c r="P49" i="19"/>
  <c r="P48" i="19"/>
  <c r="P47" i="19"/>
  <c r="P46" i="19"/>
  <c r="P45" i="19"/>
  <c r="P43" i="19"/>
  <c r="P42" i="19"/>
  <c r="P24" i="19"/>
  <c r="P23" i="19"/>
  <c r="P22" i="19"/>
  <c r="P13" i="25"/>
  <c r="O13" i="25"/>
  <c r="P12" i="25"/>
  <c r="O12" i="25"/>
  <c r="P11" i="25"/>
  <c r="O11" i="25"/>
  <c r="P113" i="19"/>
  <c r="O113" i="19"/>
  <c r="P112" i="19"/>
  <c r="O112" i="19"/>
  <c r="P13" i="12"/>
  <c r="O13" i="12"/>
  <c r="P12" i="12"/>
  <c r="O12" i="12"/>
  <c r="P11" i="12"/>
  <c r="O11" i="12"/>
  <c r="P10" i="12"/>
  <c r="O10" i="12"/>
  <c r="P15" i="12"/>
  <c r="O15" i="12"/>
  <c r="P14" i="12"/>
  <c r="O14" i="12"/>
  <c r="P17" i="12"/>
  <c r="O17" i="12"/>
  <c r="F121" i="19" l="1"/>
  <c r="C5" i="4"/>
  <c r="B5" i="4"/>
  <c r="N15" i="25"/>
  <c r="M15" i="25"/>
  <c r="L15" i="25"/>
  <c r="K15" i="25"/>
  <c r="J15" i="25"/>
  <c r="I15" i="25"/>
  <c r="H15" i="25"/>
  <c r="G15" i="25"/>
  <c r="F15" i="25"/>
  <c r="E15" i="25"/>
  <c r="D15" i="25"/>
  <c r="C15" i="25"/>
  <c r="P14" i="25"/>
  <c r="O14" i="25"/>
  <c r="P10" i="25"/>
  <c r="O10" i="25"/>
  <c r="P9" i="25"/>
  <c r="O9" i="25"/>
  <c r="O132" i="19"/>
  <c r="O119" i="19"/>
  <c r="O56" i="19"/>
  <c r="O15" i="17"/>
  <c r="O16" i="10"/>
  <c r="P15" i="25" l="1"/>
  <c r="C4" i="4" s="1"/>
  <c r="O15" i="25"/>
  <c r="B4" i="4" s="1"/>
  <c r="F115" i="19"/>
  <c r="P13" i="17"/>
  <c r="O13" i="17"/>
  <c r="P12" i="17"/>
  <c r="O12" i="17"/>
  <c r="P11" i="17"/>
  <c r="O11" i="17"/>
  <c r="P10" i="17"/>
  <c r="O10" i="17"/>
  <c r="P15" i="17"/>
  <c r="P14" i="17"/>
  <c r="O14" i="17"/>
  <c r="P50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O9" i="23"/>
  <c r="O12" i="23" s="1"/>
  <c r="B13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O34" i="10"/>
  <c r="P19" i="10"/>
  <c r="P18" i="10"/>
  <c r="O18" i="10"/>
  <c r="P17" i="10"/>
  <c r="O17" i="10"/>
  <c r="P16" i="10"/>
  <c r="P15" i="10"/>
  <c r="O15" i="10"/>
  <c r="P14" i="10"/>
  <c r="O14" i="10"/>
  <c r="P13" i="10"/>
  <c r="P12" i="10"/>
  <c r="O12" i="10"/>
  <c r="P11" i="10"/>
  <c r="O11" i="10"/>
  <c r="P10" i="10"/>
  <c r="O10" i="10"/>
  <c r="P9" i="10"/>
  <c r="O9" i="10"/>
  <c r="P33" i="8"/>
  <c r="O33" i="8"/>
  <c r="P32" i="8"/>
  <c r="O32" i="8"/>
  <c r="P31" i="8"/>
  <c r="O31" i="8"/>
  <c r="P30" i="8"/>
  <c r="O30" i="8"/>
  <c r="P29" i="8"/>
  <c r="O29" i="8"/>
  <c r="P28" i="8"/>
  <c r="O28" i="8"/>
  <c r="P27" i="8"/>
  <c r="O27" i="8"/>
  <c r="P26" i="8"/>
  <c r="O26" i="8"/>
  <c r="P35" i="8"/>
  <c r="O35" i="8"/>
  <c r="P34" i="8"/>
  <c r="O34" i="8"/>
  <c r="N37" i="8"/>
  <c r="M37" i="8"/>
  <c r="L37" i="8"/>
  <c r="K37" i="8"/>
  <c r="J37" i="8"/>
  <c r="I37" i="8"/>
  <c r="H37" i="8"/>
  <c r="G37" i="8"/>
  <c r="F37" i="8"/>
  <c r="E37" i="8"/>
  <c r="D37" i="8"/>
  <c r="C37" i="8"/>
  <c r="P36" i="8"/>
  <c r="O36" i="8"/>
  <c r="P25" i="8"/>
  <c r="O25" i="8"/>
  <c r="P16" i="17"/>
  <c r="P9" i="17"/>
  <c r="P18" i="12"/>
  <c r="P16" i="12"/>
  <c r="P9" i="12"/>
  <c r="P98" i="19"/>
  <c r="P51" i="19"/>
  <c r="P21" i="19"/>
  <c r="P20" i="8"/>
  <c r="P19" i="8"/>
  <c r="P18" i="8"/>
  <c r="P13" i="8"/>
  <c r="P7" i="8"/>
  <c r="P9" i="20"/>
  <c r="P10" i="14"/>
  <c r="P9" i="14"/>
  <c r="P10" i="16"/>
  <c r="P9" i="16"/>
  <c r="P27" i="10"/>
  <c r="P26" i="10"/>
  <c r="P24" i="10"/>
  <c r="P23" i="10"/>
  <c r="P22" i="10"/>
  <c r="P21" i="10"/>
  <c r="P20" i="10"/>
  <c r="P8" i="10"/>
  <c r="O36" i="10" l="1"/>
  <c r="P12" i="23"/>
  <c r="C13" i="4" s="1"/>
  <c r="P36" i="10"/>
  <c r="O12" i="24"/>
  <c r="B15" i="4" s="1"/>
  <c r="P12" i="24"/>
  <c r="C15" i="4" s="1"/>
  <c r="P37" i="8"/>
  <c r="O37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2" i="19"/>
  <c r="P72" i="19"/>
  <c r="O73" i="19"/>
  <c r="P73" i="19"/>
  <c r="O74" i="19"/>
  <c r="P74" i="19"/>
  <c r="O75" i="19"/>
  <c r="P75" i="19"/>
  <c r="O76" i="19"/>
  <c r="P76" i="19"/>
  <c r="O77" i="19"/>
  <c r="P77" i="19"/>
  <c r="O78" i="19"/>
  <c r="P78" i="19"/>
  <c r="O79" i="19"/>
  <c r="P79" i="19"/>
  <c r="O80" i="19"/>
  <c r="P80" i="19"/>
  <c r="O81" i="19"/>
  <c r="P81" i="19"/>
  <c r="O82" i="19"/>
  <c r="P82" i="19"/>
  <c r="O83" i="19"/>
  <c r="P83" i="19"/>
  <c r="O84" i="19"/>
  <c r="P84" i="19"/>
  <c r="O85" i="19"/>
  <c r="P85" i="19"/>
  <c r="O86" i="19"/>
  <c r="P86" i="19"/>
  <c r="O87" i="19"/>
  <c r="P87" i="19"/>
  <c r="O88" i="19"/>
  <c r="P88" i="19"/>
  <c r="O89" i="19"/>
  <c r="P89" i="19"/>
  <c r="O90" i="19"/>
  <c r="P90" i="19"/>
  <c r="O91" i="19"/>
  <c r="P91" i="19"/>
  <c r="O92" i="19"/>
  <c r="P92" i="19"/>
  <c r="O93" i="19"/>
  <c r="P93" i="19"/>
  <c r="C94" i="19"/>
  <c r="D94" i="19"/>
  <c r="E94" i="19"/>
  <c r="F94" i="19"/>
  <c r="G94" i="19"/>
  <c r="H94" i="19"/>
  <c r="I94" i="19"/>
  <c r="J94" i="19"/>
  <c r="K94" i="19"/>
  <c r="L94" i="19"/>
  <c r="M94" i="19"/>
  <c r="N94" i="19"/>
  <c r="O66" i="19"/>
  <c r="P66" i="19"/>
  <c r="O67" i="19"/>
  <c r="P67" i="19"/>
  <c r="C68" i="19"/>
  <c r="D68" i="19"/>
  <c r="E68" i="19"/>
  <c r="F68" i="19"/>
  <c r="G68" i="19"/>
  <c r="H68" i="19"/>
  <c r="I68" i="19"/>
  <c r="J68" i="19"/>
  <c r="K68" i="19"/>
  <c r="L68" i="19"/>
  <c r="M68" i="19"/>
  <c r="N68" i="19"/>
  <c r="P11" i="19" l="1"/>
  <c r="O11" i="19"/>
  <c r="P68" i="19"/>
  <c r="P94" i="19"/>
  <c r="O94" i="19"/>
  <c r="O68" i="19"/>
  <c r="O27" i="10" l="1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49" i="19"/>
  <c r="P148" i="19"/>
  <c r="P147" i="19"/>
  <c r="P142" i="19"/>
  <c r="P139" i="19"/>
  <c r="P134" i="19"/>
  <c r="P133" i="19"/>
  <c r="P132" i="19"/>
  <c r="P127" i="19"/>
  <c r="P126" i="19"/>
  <c r="P125" i="19"/>
  <c r="P120" i="19"/>
  <c r="P119" i="19"/>
  <c r="P114" i="19"/>
  <c r="P111" i="19"/>
  <c r="P106" i="19"/>
  <c r="P105" i="19"/>
  <c r="P100" i="19"/>
  <c r="P99" i="19"/>
  <c r="P61" i="19"/>
  <c r="P60" i="19"/>
  <c r="P59" i="19"/>
  <c r="P56" i="19"/>
  <c r="P16" i="19"/>
  <c r="P15" i="19"/>
  <c r="O15" i="19"/>
  <c r="O59" i="19" l="1"/>
  <c r="O133" i="19" l="1"/>
  <c r="O7" i="8" l="1"/>
  <c r="N121" i="19" l="1"/>
  <c r="M121" i="19"/>
  <c r="L121" i="19"/>
  <c r="K121" i="19"/>
  <c r="J121" i="19"/>
  <c r="I121" i="19"/>
  <c r="H121" i="19"/>
  <c r="G121" i="19"/>
  <c r="E121" i="19"/>
  <c r="D121" i="19"/>
  <c r="C121" i="19"/>
  <c r="O120" i="19"/>
  <c r="P121" i="19" l="1"/>
  <c r="O121" i="19"/>
  <c r="O60" i="19"/>
  <c r="E52" i="19" l="1"/>
  <c r="F52" i="19"/>
  <c r="G52" i="19"/>
  <c r="H52" i="19"/>
  <c r="I52" i="19"/>
  <c r="J52" i="19"/>
  <c r="K52" i="19"/>
  <c r="L52" i="19"/>
  <c r="M52" i="19"/>
  <c r="N52" i="19"/>
  <c r="E62" i="19"/>
  <c r="F62" i="19"/>
  <c r="G62" i="19"/>
  <c r="H62" i="19"/>
  <c r="I62" i="19"/>
  <c r="J62" i="19"/>
  <c r="K62" i="19"/>
  <c r="L62" i="19"/>
  <c r="M62" i="19"/>
  <c r="N62" i="19"/>
  <c r="O126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6" i="4" s="1"/>
  <c r="O9" i="20"/>
  <c r="O11" i="20" s="1"/>
  <c r="B16" i="4" s="1"/>
  <c r="N135" i="19"/>
  <c r="M135" i="19"/>
  <c r="L135" i="19"/>
  <c r="K135" i="19"/>
  <c r="J135" i="19"/>
  <c r="I135" i="19"/>
  <c r="H135" i="19"/>
  <c r="G135" i="19"/>
  <c r="F135" i="19"/>
  <c r="E135" i="19"/>
  <c r="D135" i="19"/>
  <c r="C135" i="19"/>
  <c r="O134" i="19"/>
  <c r="N115" i="19"/>
  <c r="M115" i="19"/>
  <c r="L115" i="19"/>
  <c r="K115" i="19"/>
  <c r="J115" i="19"/>
  <c r="I115" i="19"/>
  <c r="H115" i="19"/>
  <c r="G115" i="19"/>
  <c r="E115" i="19"/>
  <c r="D115" i="19"/>
  <c r="C115" i="19"/>
  <c r="O114" i="19"/>
  <c r="D52" i="19"/>
  <c r="C52" i="19"/>
  <c r="N143" i="19"/>
  <c r="M143" i="19"/>
  <c r="L143" i="19"/>
  <c r="K143" i="19"/>
  <c r="J143" i="19"/>
  <c r="I143" i="19"/>
  <c r="H143" i="19"/>
  <c r="G143" i="19"/>
  <c r="F143" i="19"/>
  <c r="E143" i="19"/>
  <c r="D143" i="19"/>
  <c r="C143" i="19"/>
  <c r="O142" i="19"/>
  <c r="O139" i="19"/>
  <c r="O99" i="19"/>
  <c r="O9" i="16"/>
  <c r="N150" i="19"/>
  <c r="M150" i="19"/>
  <c r="L150" i="19"/>
  <c r="K150" i="19"/>
  <c r="J150" i="19"/>
  <c r="I150" i="19"/>
  <c r="H150" i="19"/>
  <c r="G150" i="19"/>
  <c r="F150" i="19"/>
  <c r="E150" i="19"/>
  <c r="D150" i="19"/>
  <c r="C150" i="19"/>
  <c r="O149" i="19"/>
  <c r="O148" i="19"/>
  <c r="O147" i="19"/>
  <c r="N128" i="19"/>
  <c r="M128" i="19"/>
  <c r="L128" i="19"/>
  <c r="K128" i="19"/>
  <c r="J128" i="19"/>
  <c r="I128" i="19"/>
  <c r="H128" i="19"/>
  <c r="G128" i="19"/>
  <c r="F128" i="19"/>
  <c r="E128" i="19"/>
  <c r="D128" i="19"/>
  <c r="C128" i="19"/>
  <c r="O127" i="19"/>
  <c r="O125" i="19"/>
  <c r="N107" i="19"/>
  <c r="M107" i="19"/>
  <c r="L107" i="19"/>
  <c r="K107" i="19"/>
  <c r="J107" i="19"/>
  <c r="I107" i="19"/>
  <c r="H107" i="19"/>
  <c r="G107" i="19"/>
  <c r="F107" i="19"/>
  <c r="E107" i="19"/>
  <c r="D107" i="19"/>
  <c r="C107" i="19"/>
  <c r="O106" i="19"/>
  <c r="O105" i="19"/>
  <c r="N101" i="19"/>
  <c r="M101" i="19"/>
  <c r="L101" i="19"/>
  <c r="K101" i="19"/>
  <c r="J101" i="19"/>
  <c r="I101" i="19"/>
  <c r="H101" i="19"/>
  <c r="G101" i="19"/>
  <c r="F101" i="19"/>
  <c r="E101" i="19"/>
  <c r="D101" i="19"/>
  <c r="C101" i="19"/>
  <c r="O100" i="19"/>
  <c r="D62" i="19"/>
  <c r="C62" i="19"/>
  <c r="O61" i="19"/>
  <c r="N17" i="19"/>
  <c r="M17" i="19"/>
  <c r="L17" i="19"/>
  <c r="K17" i="19"/>
  <c r="J17" i="19"/>
  <c r="I17" i="19"/>
  <c r="H17" i="19"/>
  <c r="G17" i="19"/>
  <c r="F17" i="19"/>
  <c r="E17" i="19"/>
  <c r="D17" i="19"/>
  <c r="C17" i="19"/>
  <c r="O16" i="19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14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6" i="10"/>
  <c r="O28" i="10"/>
  <c r="O21" i="10"/>
  <c r="O29" i="10"/>
  <c r="N18" i="16"/>
  <c r="M18" i="16"/>
  <c r="L18" i="16"/>
  <c r="K18" i="16"/>
  <c r="J18" i="16"/>
  <c r="I18" i="16"/>
  <c r="H18" i="16"/>
  <c r="G18" i="16"/>
  <c r="F18" i="16"/>
  <c r="E18" i="16"/>
  <c r="D18" i="16"/>
  <c r="C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O10" i="14"/>
  <c r="N11" i="14"/>
  <c r="M11" i="14"/>
  <c r="L11" i="14"/>
  <c r="K11" i="14"/>
  <c r="J11" i="14"/>
  <c r="I11" i="14"/>
  <c r="H11" i="14"/>
  <c r="G11" i="14"/>
  <c r="F11" i="14"/>
  <c r="E11" i="14"/>
  <c r="D11" i="14"/>
  <c r="C11" i="14"/>
  <c r="O9" i="14"/>
  <c r="O13" i="8"/>
  <c r="O9" i="12"/>
  <c r="O16" i="12"/>
  <c r="O18" i="12"/>
  <c r="C19" i="12"/>
  <c r="D19" i="12"/>
  <c r="E19" i="12"/>
  <c r="F19" i="12"/>
  <c r="G19" i="12"/>
  <c r="H19" i="12"/>
  <c r="I19" i="12"/>
  <c r="J19" i="12"/>
  <c r="K19" i="12"/>
  <c r="L19" i="12"/>
  <c r="M19" i="12"/>
  <c r="N19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N21" i="8"/>
  <c r="M21" i="8"/>
  <c r="L21" i="8"/>
  <c r="K21" i="8"/>
  <c r="J21" i="8"/>
  <c r="I21" i="8"/>
  <c r="H21" i="8"/>
  <c r="G21" i="8"/>
  <c r="F21" i="8"/>
  <c r="E21" i="8"/>
  <c r="D21" i="8"/>
  <c r="C21" i="8"/>
  <c r="O20" i="8"/>
  <c r="O19" i="8"/>
  <c r="O18" i="8"/>
  <c r="N14" i="8"/>
  <c r="M14" i="8"/>
  <c r="L14" i="8"/>
  <c r="K14" i="8"/>
  <c r="J14" i="8"/>
  <c r="I14" i="8"/>
  <c r="H14" i="8"/>
  <c r="F14" i="8"/>
  <c r="E14" i="8"/>
  <c r="D14" i="8"/>
  <c r="C14" i="8"/>
  <c r="P17" i="17"/>
  <c r="C9" i="4" s="1"/>
  <c r="P18" i="16" l="1"/>
  <c r="O18" i="16"/>
  <c r="O21" i="8"/>
  <c r="O49" i="10"/>
  <c r="O11" i="14"/>
  <c r="B7" i="4" s="1"/>
  <c r="P11" i="14"/>
  <c r="C7" i="4" s="1"/>
  <c r="O42" i="10"/>
  <c r="P30" i="10"/>
  <c r="P42" i="10"/>
  <c r="O30" i="10"/>
  <c r="O17" i="17"/>
  <c r="B9" i="4" s="1"/>
  <c r="P19" i="12"/>
  <c r="C14" i="4" s="1"/>
  <c r="O19" i="12"/>
  <c r="B14" i="4" s="1"/>
  <c r="P14" i="8"/>
  <c r="P21" i="8"/>
  <c r="O135" i="19"/>
  <c r="P115" i="19"/>
  <c r="P49" i="10"/>
  <c r="O14" i="8"/>
  <c r="O150" i="19"/>
  <c r="O101" i="19"/>
  <c r="O17" i="19"/>
  <c r="P52" i="19"/>
  <c r="P62" i="19"/>
  <c r="P143" i="19"/>
  <c r="O128" i="19"/>
  <c r="O107" i="19"/>
  <c r="P107" i="19"/>
  <c r="O62" i="19"/>
  <c r="P128" i="19"/>
  <c r="O52" i="19"/>
  <c r="O143" i="19"/>
  <c r="P135" i="19"/>
  <c r="P150" i="19"/>
  <c r="P101" i="19"/>
  <c r="O115" i="19"/>
  <c r="P17" i="19"/>
  <c r="P40" i="8" l="1"/>
  <c r="C10" i="4" s="1"/>
  <c r="B11" i="4"/>
  <c r="P152" i="19"/>
  <c r="C12" i="4" s="1"/>
  <c r="O152" i="19"/>
  <c r="B12" i="4" s="1"/>
  <c r="O40" i="8"/>
  <c r="B10" i="4" s="1"/>
  <c r="O51" i="10"/>
  <c r="B8" i="4" s="1"/>
  <c r="P51" i="10"/>
  <c r="C8" i="4" s="1"/>
  <c r="C11" i="4"/>
  <c r="B18" i="4" l="1"/>
  <c r="C37" i="4" s="1"/>
  <c r="C18" i="4"/>
</calcChain>
</file>

<file path=xl/sharedStrings.xml><?xml version="1.0" encoding="utf-8"?>
<sst xmlns="http://schemas.openxmlformats.org/spreadsheetml/2006/main" count="438" uniqueCount="138">
  <si>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</si>
  <si>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</si>
  <si>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</si>
  <si>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</si>
  <si>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</si>
  <si>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</si>
  <si>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</si>
  <si>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</si>
  <si>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</si>
  <si>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</si>
  <si>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</si>
  <si>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</si>
  <si>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</si>
  <si>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</si>
  <si>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</si>
  <si>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</si>
  <si>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</si>
  <si>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</si>
  <si>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</si>
  <si>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</si>
  <si>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</si>
  <si>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</si>
  <si>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</si>
  <si>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</si>
  <si>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</si>
  <si>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</si>
  <si>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</si>
  <si>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</si>
  <si>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</si>
  <si>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 xml:space="preserve">ISKCON Bon Accueil Mauritius     Sri Sri Krsna Balaram Mandir </t>
  </si>
  <si>
    <t>ISKCON Phoenix  Sri Sri Radha Gokulananda Mandir</t>
  </si>
  <si>
    <t>mag</t>
  </si>
  <si>
    <t>Country</t>
  </si>
  <si>
    <t>DRC</t>
  </si>
  <si>
    <t>Nigeria</t>
  </si>
  <si>
    <t>Iskcon Nairobi</t>
  </si>
  <si>
    <t>Iskcon Mombassa</t>
  </si>
  <si>
    <t>Togo</t>
  </si>
  <si>
    <t>ISKCON PORT HARCOURT</t>
  </si>
  <si>
    <t>ISKCON LAGOS</t>
  </si>
  <si>
    <t>ISKCON BENIN CITY</t>
  </si>
  <si>
    <t>ISKCON MIDRAND</t>
  </si>
  <si>
    <t>TEMPLE: Kinshasa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</si>
  <si>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</si>
  <si>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</si>
  <si>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</si>
  <si>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</si>
  <si>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</si>
  <si>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</si>
  <si>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</si>
  <si>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</si>
  <si>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</si>
  <si>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</si>
  <si>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</si>
  <si>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</si>
  <si>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</si>
  <si>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</si>
  <si>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</si>
  <si>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</si>
  <si>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</si>
  <si>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</si>
  <si>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</si>
  <si>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</si>
  <si>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</si>
  <si>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</si>
  <si>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</si>
  <si>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</si>
  <si>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</si>
  <si>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</si>
  <si>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</si>
  <si>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</si>
  <si>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</si>
  <si>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</si>
  <si>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</si>
  <si>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</si>
  <si>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</si>
  <si>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</si>
  <si>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</si>
  <si>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</si>
  <si>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</si>
  <si>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</si>
  <si>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</si>
  <si>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TEMPLE: Gabarone</t>
  </si>
  <si>
    <t>Botswana</t>
  </si>
  <si>
    <t>ISKCON MAFIKENG</t>
  </si>
  <si>
    <t>ISKCON ABEOKUTA</t>
  </si>
  <si>
    <t>ISKCON JOS</t>
  </si>
  <si>
    <t>ISKCON OTA</t>
  </si>
  <si>
    <t>ISKCON Accra</t>
  </si>
  <si>
    <t>ISKCON Kumasi</t>
  </si>
  <si>
    <t>ISKCON Nkawkaw</t>
  </si>
  <si>
    <t>ISKCON Swedru</t>
  </si>
  <si>
    <t>ISKCON NAKURU CENTRE     KENYA</t>
  </si>
  <si>
    <t>Purushottam das</t>
  </si>
  <si>
    <t>Ramachandra das</t>
  </si>
  <si>
    <t>Chaitanya Bhagavat das</t>
  </si>
  <si>
    <t>Anandamaya Krishna Das</t>
  </si>
  <si>
    <t>Bhakti Devi Dasi</t>
  </si>
  <si>
    <t>Book Counter</t>
  </si>
  <si>
    <t>Hare Krishna Challengers</t>
  </si>
  <si>
    <t>IIHE  Smita Krishna Das</t>
  </si>
  <si>
    <t>Maithili Mataji</t>
  </si>
  <si>
    <t>Kaveshni Perumal</t>
  </si>
  <si>
    <t>Kovilan  Naicker</t>
  </si>
  <si>
    <t>Nikunja Seva dasi</t>
  </si>
  <si>
    <t>Nitai Pada Kamala</t>
  </si>
  <si>
    <t>Padyavali  Devi Dasi</t>
  </si>
  <si>
    <t>Paramatma Das</t>
  </si>
  <si>
    <t>Radha Dasi</t>
  </si>
  <si>
    <t>Radhanath’s Gifts</t>
  </si>
  <si>
    <t>Rammie Reddy</t>
  </si>
  <si>
    <t>Rukmini Sundari devi dasi</t>
  </si>
  <si>
    <t>Shalina</t>
  </si>
  <si>
    <t>Smart Box (Rama Tirtha Das)</t>
  </si>
  <si>
    <t>Srila Prabhupada's Warriors</t>
  </si>
  <si>
    <t>Subashni</t>
  </si>
  <si>
    <t>Sukumari and Swarup Damodar</t>
  </si>
  <si>
    <t>Super Sunday Sankirtan - Ekachakra Das And Kripamoya Das</t>
  </si>
  <si>
    <t>The Brhat Mrdanga Team</t>
  </si>
  <si>
    <t>Tulsi Family</t>
  </si>
  <si>
    <t>Virabhadra Das</t>
  </si>
  <si>
    <t>Westville Namahatta - Gaura Premi</t>
  </si>
  <si>
    <t>Yadhav Nundkishore Maharaj</t>
  </si>
  <si>
    <t>Bhakti Books (Takealot - Paramatma Das)</t>
  </si>
  <si>
    <t>Nihal  Singh</t>
  </si>
  <si>
    <t>MONTH : November 2025</t>
  </si>
  <si>
    <t>Damodar das (BCais)</t>
  </si>
  <si>
    <t xml:space="preserve">Radhakund devi dasi </t>
  </si>
  <si>
    <t>Team AGTSP</t>
  </si>
  <si>
    <t>Patita Pavana Das</t>
  </si>
  <si>
    <t>Temple Cumulattive Scores</t>
  </si>
  <si>
    <t>GIFTSHOP TEAM</t>
  </si>
  <si>
    <t>PRABHU GUNESS</t>
  </si>
  <si>
    <t>VIDURA DASA</t>
  </si>
  <si>
    <t>TUESDAY HARINAAM TEAM</t>
  </si>
  <si>
    <t>INDRANEE SHAKTI DEVI DASI</t>
  </si>
  <si>
    <t>SATYABHAMA DEVI DASI/VINATA DEVI DASI/AKUTI DEVI DASI</t>
  </si>
  <si>
    <t>ISKCON Midrand Team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</si>
</sst>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</fills>
  <borders count="86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4" applyNumberFormat="0" applyAlignment="0" applyProtection="0"/>
    <xf numFmtId="0" fontId="17" fillId="28" borderId="75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6" applyNumberFormat="0" applyFill="0" applyAlignment="0" applyProtection="0"/>
    <xf numFmtId="0" fontId="21" fillId="0" borderId="77" applyNumberFormat="0" applyFill="0" applyAlignment="0" applyProtection="0"/>
    <xf numFmtId="0" fontId="22" fillId="0" borderId="78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4" applyNumberFormat="0" applyAlignment="0" applyProtection="0"/>
    <xf numFmtId="0" fontId="24" fillId="0" borderId="79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80" applyNumberFormat="0" applyFont="0" applyAlignment="0" applyProtection="0"/>
    <xf numFmtId="0" fontId="27" fillId="27" borderId="81" applyNumberFormat="0" applyAlignment="0" applyProtection="0"/>
    <xf numFmtId="0" fontId="28" fillId="0" borderId="0" applyNumberFormat="0" applyFill="0" applyBorder="0" applyAlignment="0" applyProtection="0"/>
    <xf numFmtId="0" fontId="29" fillId="0" borderId="82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18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3" fillId="0" borderId="0" xfId="0" applyFont="1" applyAlignment="1">
      <alignment horizontal="center"/>
    </xf>
    <xf numFmtId="2" fontId="3" fillId="0" borderId="0" xfId="0" applyNumberFormat="1" applyFont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4" fillId="0" borderId="15" xfId="0" applyFont="1" applyBorder="1"/>
    <xf numFmtId="0" fontId="1" fillId="0" borderId="0" xfId="0" applyFont="1" applyAlignment="1">
      <alignment horizontal="center"/>
    </xf>
    <xf numFmtId="0" fontId="4" fillId="0" borderId="23" xfId="0" applyFont="1" applyBorder="1" applyAlignment="1">
      <alignment horizontal="right"/>
    </xf>
    <xf numFmtId="1" fontId="4" fillId="0" borderId="15" xfId="0" applyNumberFormat="1" applyFont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1" fontId="4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6" xfId="0" applyFont="1" applyBorder="1" applyAlignment="1">
      <alignment horizontal="center"/>
    </xf>
    <xf numFmtId="0" fontId="1" fillId="0" borderId="47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49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50" xfId="0" applyFont="1" applyBorder="1"/>
    <xf numFmtId="2" fontId="1" fillId="0" borderId="51" xfId="0" applyNumberFormat="1" applyFont="1" applyBorder="1"/>
    <xf numFmtId="0" fontId="1" fillId="0" borderId="46" xfId="0" applyFont="1" applyBorder="1"/>
    <xf numFmtId="0" fontId="4" fillId="0" borderId="42" xfId="0" applyFont="1" applyBorder="1"/>
    <xf numFmtId="0" fontId="4" fillId="0" borderId="52" xfId="0" applyFont="1" applyBorder="1"/>
    <xf numFmtId="0" fontId="1" fillId="0" borderId="53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6" xfId="0" applyFont="1" applyBorder="1" applyAlignment="1">
      <alignment horizontal="right"/>
    </xf>
    <xf numFmtId="0" fontId="1" fillId="0" borderId="57" xfId="0" applyFont="1" applyBorder="1" applyAlignment="1">
      <alignment horizontal="center"/>
    </xf>
    <xf numFmtId="0" fontId="1" fillId="0" borderId="54" xfId="0" applyFont="1" applyBorder="1" applyAlignment="1">
      <alignment horizontal="center"/>
    </xf>
    <xf numFmtId="2" fontId="4" fillId="0" borderId="15" xfId="0" applyNumberFormat="1" applyFont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9" xfId="0" applyFont="1" applyBorder="1" applyAlignment="1">
      <alignment horizontal="center"/>
    </xf>
    <xf numFmtId="0" fontId="1" fillId="0" borderId="60" xfId="0" applyFont="1" applyBorder="1" applyAlignment="1">
      <alignment horizontal="center"/>
    </xf>
    <xf numFmtId="0" fontId="1" fillId="0" borderId="61" xfId="0" applyFont="1" applyBorder="1" applyAlignment="1">
      <alignment horizontal="center"/>
    </xf>
    <xf numFmtId="0" fontId="1" fillId="0" borderId="55" xfId="0" applyFont="1" applyBorder="1"/>
    <xf numFmtId="0" fontId="1" fillId="0" borderId="62" xfId="0" applyFont="1" applyBorder="1"/>
    <xf numFmtId="0" fontId="1" fillId="0" borderId="63" xfId="0" applyFont="1" applyBorder="1"/>
    <xf numFmtId="0" fontId="1" fillId="0" borderId="64" xfId="0" applyFont="1" applyBorder="1"/>
    <xf numFmtId="0" fontId="1" fillId="0" borderId="66" xfId="0" applyFont="1" applyBorder="1"/>
    <xf numFmtId="0" fontId="1" fillId="0" borderId="67" xfId="0" applyFont="1" applyBorder="1"/>
    <xf numFmtId="1" fontId="4" fillId="0" borderId="20" xfId="0" applyNumberFormat="1" applyFont="1" applyBorder="1"/>
    <xf numFmtId="0" fontId="1" fillId="0" borderId="58" xfId="0" applyFont="1" applyBorder="1"/>
    <xf numFmtId="0" fontId="1" fillId="0" borderId="68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9" xfId="0" applyFont="1" applyBorder="1"/>
    <xf numFmtId="0" fontId="1" fillId="0" borderId="70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" fillId="0" borderId="72" xfId="0" applyFont="1" applyBorder="1" applyAlignment="1">
      <alignment horizontal="center"/>
    </xf>
    <xf numFmtId="0" fontId="1" fillId="0" borderId="50" xfId="0" applyFont="1" applyBorder="1" applyAlignment="1">
      <alignment horizontal="center"/>
    </xf>
    <xf numFmtId="0" fontId="1" fillId="0" borderId="73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6" fillId="33" borderId="0" xfId="39" applyFill="1" applyAlignment="1">
      <alignment horizontal="right" indent="1"/>
    </xf>
    <xf numFmtId="0" fontId="6" fillId="33" borderId="0" xfId="39" applyFill="1"/>
    <xf numFmtId="0" fontId="36" fillId="33" borderId="83" xfId="39" applyFont="1" applyFill="1" applyBorder="1" applyAlignment="1">
      <alignment horizontal="right" indent="1"/>
    </xf>
    <xf numFmtId="0" fontId="36" fillId="33" borderId="0" xfId="39" applyFont="1" applyFill="1" applyAlignment="1">
      <alignment horizontal="right" indent="1"/>
    </xf>
    <xf numFmtId="0" fontId="31" fillId="0" borderId="84" xfId="39" applyFont="1" applyBorder="1" applyAlignment="1">
      <alignment horizontal="right" indent="1"/>
    </xf>
    <xf numFmtId="0" fontId="37" fillId="0" borderId="84" xfId="39" applyFont="1" applyBorder="1" applyAlignment="1">
      <alignment horizontal="right" indent="1"/>
    </xf>
    <xf numFmtId="0" fontId="31" fillId="34" borderId="84" xfId="39" applyFont="1" applyFill="1" applyBorder="1" applyAlignment="1">
      <alignment horizontal="right" indent="1"/>
    </xf>
    <xf numFmtId="2" fontId="31" fillId="34" borderId="84" xfId="39" applyNumberFormat="1" applyFont="1" applyFill="1" applyBorder="1" applyAlignment="1">
      <alignment horizontal="right" indent="1"/>
    </xf>
    <xf numFmtId="2" fontId="31" fillId="35" borderId="84" xfId="39" applyNumberFormat="1" applyFont="1" applyFill="1" applyBorder="1" applyAlignment="1">
      <alignment horizontal="right" indent="1"/>
    </xf>
    <xf numFmtId="1" fontId="31" fillId="0" borderId="84" xfId="39" applyNumberFormat="1" applyFont="1" applyBorder="1" applyAlignment="1">
      <alignment horizontal="right" indent="1"/>
    </xf>
    <xf numFmtId="2" fontId="31" fillId="0" borderId="84" xfId="39" applyNumberFormat="1" applyFont="1" applyBorder="1" applyAlignment="1">
      <alignment horizontal="right" indent="1"/>
    </xf>
    <xf numFmtId="1" fontId="31" fillId="35" borderId="84" xfId="39" applyNumberFormat="1" applyFont="1" applyFill="1" applyBorder="1" applyAlignment="1">
      <alignment horizontal="right" indent="1"/>
    </xf>
    <xf numFmtId="1" fontId="31" fillId="34" borderId="84" xfId="39" applyNumberFormat="1" applyFont="1" applyFill="1" applyBorder="1" applyAlignment="1">
      <alignment horizontal="right" indent="1"/>
    </xf>
    <xf numFmtId="0" fontId="35" fillId="0" borderId="84" xfId="39" applyFont="1" applyBorder="1" applyAlignment="1">
      <alignment horizontal="right" indent="1"/>
    </xf>
    <xf numFmtId="0" fontId="36" fillId="0" borderId="84" xfId="39" applyFont="1" applyBorder="1" applyAlignment="1">
      <alignment horizontal="right" indent="1"/>
    </xf>
    <xf numFmtId="0" fontId="38" fillId="0" borderId="84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32" fillId="0" borderId="0" xfId="0" applyNumberFormat="1" applyFont="1"/>
    <xf numFmtId="0" fontId="1" fillId="0" borderId="27" xfId="39" applyFont="1" applyBorder="1"/>
    <xf numFmtId="164" fontId="1" fillId="0" borderId="0" xfId="28" applyFont="1" applyFill="1"/>
    <xf numFmtId="164" fontId="1" fillId="0" borderId="65" xfId="28" applyFont="1" applyFill="1" applyBorder="1"/>
    <xf numFmtId="0" fontId="6" fillId="36" borderId="0" xfId="39" applyFill="1" applyAlignment="1">
      <alignment horizontal="center"/>
    </xf>
    <xf numFmtId="0" fontId="1" fillId="0" borderId="85" xfId="0" applyFont="1" applyBorder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ZA"/>
              <a:t>2024</a:t>
            </a:r>
            <a:r>
              <a:rPr lang="en-ZA" baseline="0"/>
              <a:t> - 2025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Summary!$B$26</c:f>
              <c:strCache>
                <c:ptCount val="1"/>
                <c:pt idx="0">
                  <c:v>2024</c:v>
                </c:pt>
              </c:strCache>
            </c:strRef>
          </c:tx>
          <c:spPr>
            <a:ln w="57150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10"/>
              <c:layout>
                <c:manualLayout>
                  <c:x val="-3.2606245259588613E-2"/>
                  <c:y val="-5.330990409867918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C115-42C2-8325-5C6BEB702C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Summary!$B$27:$B$38</c:f>
              <c:numCache>
                <c:formatCode>General</c:formatCode>
                <c:ptCount val="12"/>
                <c:pt idx="0">
                  <c:v>7360</c:v>
                </c:pt>
                <c:pt idx="1">
                  <c:v>5618</c:v>
                </c:pt>
                <c:pt idx="2">
                  <c:v>8658</c:v>
                </c:pt>
                <c:pt idx="3" formatCode="0">
                  <c:v>7938</c:v>
                </c:pt>
                <c:pt idx="4">
                  <c:v>3024</c:v>
                </c:pt>
                <c:pt idx="5">
                  <c:v>6256</c:v>
                </c:pt>
                <c:pt idx="6">
                  <c:v>7863</c:v>
                </c:pt>
                <c:pt idx="7">
                  <c:v>13131</c:v>
                </c:pt>
                <c:pt idx="8">
                  <c:v>16114</c:v>
                </c:pt>
                <c:pt idx="9">
                  <c:v>6433</c:v>
                </c:pt>
                <c:pt idx="10">
                  <c:v>4399</c:v>
                </c:pt>
                <c:pt idx="11">
                  <c:v>64825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D-4CAC-9256-5E49086BE89E}"/>
            </c:ext>
          </c:extLst>
        </c:ser>
        <c:ser>
          <c:idx val="1"/>
          <c:order val="1"/>
          <c:tx>
            <c:strRef>
              <c:f>Summary!$C$26</c:f>
              <c:strCache>
                <c:ptCount val="1"/>
                <c:pt idx="0">
                  <c:v>2025</c:v>
                </c:pt>
              </c:strCache>
            </c:strRef>
          </c:tx>
          <c:spPr>
            <a:ln w="53975" cap="rnd">
              <a:solidFill>
                <a:srgbClr val="92D050"/>
              </a:solidFill>
            </a:ln>
            <a:effectLst>
              <a:glow rad="139700">
                <a:srgbClr val="92D050">
                  <a:alpha val="14000"/>
                </a:srgbClr>
              </a:glow>
            </a:effectLst>
          </c:spPr>
          <c:marker>
            <c:symbol val="none"/>
          </c:marker>
          <c:dLbls>
            <c:dLbl>
              <c:idx val="0"/>
              <c:dLblPos val="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2.8188624934095956E-2"/>
                      <c:h val="2.43157673670655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0-2C72-4C9D-A7AF-38B1119FEF2C}"/>
                </c:ext>
              </c:extLst>
            </c:dLbl>
            <c:dLbl>
              <c:idx val="2"/>
              <c:layout>
                <c:manualLayout>
                  <c:x val="-1.8929273775832409E-2"/>
                  <c:y val="1.92325559421353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C4-4C71-B089-7BE5B4BBFFFE}"/>
                </c:ext>
              </c:extLst>
            </c:dLbl>
            <c:dLbl>
              <c:idx val="3"/>
              <c:layout>
                <c:manualLayout>
                  <c:x val="-1.892927377583245E-2"/>
                  <c:y val="3.094339697183479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2C4-4C71-B089-7BE5B4BBFFFE}"/>
                </c:ext>
              </c:extLst>
            </c:dLbl>
            <c:dLbl>
              <c:idx val="10"/>
              <c:layout>
                <c:manualLayout>
                  <c:x val="6.7105756372959789E-3"/>
                  <c:y val="3.0909088854305369E-3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C115-42C2-8325-5C6BEB702CA3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Summary!$A$27:$A$38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Summary!$C$27:$C$37</c:f>
              <c:numCache>
                <c:formatCode>General</c:formatCode>
                <c:ptCount val="11"/>
                <c:pt idx="0">
                  <c:v>6664</c:v>
                </c:pt>
                <c:pt idx="1">
                  <c:v>7171</c:v>
                </c:pt>
                <c:pt idx="2">
                  <c:v>7173</c:v>
                </c:pt>
                <c:pt idx="3" formatCode="0">
                  <c:v>5307</c:v>
                </c:pt>
                <c:pt idx="4">
                  <c:v>8905</c:v>
                </c:pt>
                <c:pt idx="5">
                  <c:v>4281</c:v>
                </c:pt>
                <c:pt idx="6">
                  <c:v>6183</c:v>
                </c:pt>
                <c:pt idx="7">
                  <c:v>10686</c:v>
                </c:pt>
                <c:pt idx="8">
                  <c:v>7107</c:v>
                </c:pt>
                <c:pt idx="9">
                  <c:v>7310</c:v>
                </c:pt>
                <c:pt idx="10">
                  <c:v>5383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88D-4CAC-9256-5E49086BE8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45302208"/>
        <c:axId val="545292488"/>
      </c:lineChart>
      <c:catAx>
        <c:axId val="5453022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292488"/>
        <c:crosses val="autoZero"/>
        <c:auto val="1"/>
        <c:lblAlgn val="ctr"/>
        <c:lblOffset val="100"/>
        <c:noMultiLvlLbl val="0"/>
      </c:catAx>
      <c:valAx>
        <c:axId val="54529248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3022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layout>
        <c:manualLayout>
          <c:xMode val="edge"/>
          <c:yMode val="edge"/>
          <c:x val="0"/>
          <c:y val="0.46896047552879422"/>
          <c:w val="7.798402621456095E-2"/>
          <c:h val="0.1328436004322989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zero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ZA"/>
              <a:t>Books vs</a:t>
            </a:r>
            <a:r>
              <a:rPr lang="en-ZA" baseline="0"/>
              <a:t> Points Comparison</a:t>
            </a:r>
            <a:endParaRPr lang="en-ZA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ZA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Summary!$B$2</c:f>
              <c:strCache>
                <c:ptCount val="1"/>
                <c:pt idx="0">
                  <c:v>Books: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3"/>
                <c:pt idx="0">
                  <c:v>Ghana</c:v>
                </c:pt>
                <c:pt idx="1">
                  <c:v>Mauritius</c:v>
                </c:pt>
                <c:pt idx="2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Summary!$B$3:$B$16</c15:sqref>
                  </c15:fullRef>
                </c:ext>
              </c:extLst>
              <c:f>Summary!$B$4:$B$16</c:f>
              <c:numCache>
                <c:formatCode>0</c:formatCode>
                <c:ptCount val="3"/>
                <c:pt idx="0">
                  <c:v>656</c:v>
                </c:pt>
                <c:pt idx="1" formatCode="General">
                  <c:v>1114</c:v>
                </c:pt>
                <c:pt idx="2">
                  <c:v>3613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-25"/>
        <c:axId val="497595072"/>
        <c:axId val="497596152"/>
      </c:barChart>
      <c:lineChart>
        <c:grouping val="standard"/>
        <c:varyColors val="0"/>
        <c:ser>
          <c:idx val="1"/>
          <c:order val="1"/>
          <c:tx>
            <c:strRef>
              <c:f>Summary!$C$2</c:f>
              <c:strCache>
                <c:ptCount val="1"/>
                <c:pt idx="0">
                  <c:v>Points:</c:v>
                </c:pt>
              </c:strCache>
            </c:strRef>
          </c:tx>
          <c:spPr>
            <a:ln w="34925" cap="rnd">
              <a:solidFill>
                <a:schemeClr val="accent2"/>
              </a:solidFill>
              <a:round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</c:spPr>
          <c:marker>
            <c:symbol val="none"/>
          </c:marker>
          <c:dLbls>
            <c:dLbl>
              <c:idx val="0"/>
              <c:layout>
                <c:manualLayout>
                  <c:x val="-2.1122867021696107E-2"/>
                  <c:y val="-5.811129403364904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70F8-4B77-A5E9-54039DCFF2FD}"/>
                </c:ext>
              </c:extLst>
            </c:dLbl>
            <c:dLbl>
              <c:idx val="2"/>
              <c:layout>
                <c:manualLayout>
                  <c:x val="-1.3447590268928561E-2"/>
                  <c:y val="-5.8111294033649182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70F8-4B77-A5E9-54039DCFF2FD}"/>
                </c:ext>
              </c:extLst>
            </c:dLbl>
            <c:dLbl>
              <c:idx val="7"/>
              <c:layout>
                <c:manualLayout>
                  <c:x val="-1.9773367812418435E-2"/>
                  <c:y val="-4.4771003941613048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70F8-4B77-A5E9-54039DCFF2FD}"/>
                </c:ext>
              </c:extLst>
            </c:dLbl>
            <c:dLbl>
              <c:idx val="8"/>
              <c:layout>
                <c:manualLayout>
                  <c:x val="-1.9773367812418435E-2"/>
                  <c:y val="-5.620553830621533E-2"/>
                </c:manualLayout>
              </c:layout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70F8-4B77-A5E9-54039DCFF2F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Summary!$A$3:$A$16</c15:sqref>
                  </c15:fullRef>
                </c:ext>
              </c:extLst>
              <c:f>Summary!$A$4:$A$16</c:f>
              <c:strCache>
                <c:ptCount val="3"/>
                <c:pt idx="0">
                  <c:v>Ghana</c:v>
                </c:pt>
                <c:pt idx="1">
                  <c:v>Mauritius</c:v>
                </c:pt>
                <c:pt idx="2">
                  <c:v>South Africa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Summary!$C$3:$C$16</c15:sqref>
                  </c15:fullRef>
                </c:ext>
              </c:extLst>
              <c:f>Summary!$C$4:$C$16</c:f>
              <c:numCache>
                <c:formatCode>0.00</c:formatCode>
                <c:ptCount val="3"/>
                <c:pt idx="0">
                  <c:v>192.85</c:v>
                </c:pt>
                <c:pt idx="1">
                  <c:v>952.85</c:v>
                </c:pt>
                <c:pt idx="2">
                  <c:v>3049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43-4C6B-9ABA-228EAE8FA7F9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97595072"/>
        <c:axId val="497596152"/>
      </c:lineChart>
      <c:catAx>
        <c:axId val="497595072"/>
        <c:scaling>
          <c:orientation val="minMax"/>
        </c:scaling>
        <c:delete val="0"/>
        <c:axPos val="b"/>
        <c:minorGridlines>
          <c:spPr>
            <a:ln>
              <a:solidFill>
                <a:schemeClr val="lt1">
                  <a:lumMod val="95000"/>
                  <a:alpha val="5000"/>
                </a:schemeClr>
              </a:solidFill>
            </a:ln>
            <a:effectLst/>
          </c:spPr>
        </c:minorGridlines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6152"/>
        <c:crosses val="autoZero"/>
        <c:auto val="1"/>
        <c:lblAlgn val="ctr"/>
        <c:lblOffset val="100"/>
        <c:noMultiLvlLbl val="0"/>
      </c:catAx>
      <c:valAx>
        <c:axId val="497596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9759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l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328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gradFill>
        <a:gsLst>
          <a:gs pos="100000">
            <a:schemeClr val="dk1">
              <a:lumMod val="95000"/>
              <a:lumOff val="5000"/>
            </a:schemeClr>
          </a:gs>
          <a:gs pos="0">
            <a:schemeClr val="dk1">
              <a:lumMod val="75000"/>
              <a:lumOff val="25000"/>
            </a:schemeClr>
          </a:gs>
        </a:gsLst>
        <a:path path="circle">
          <a:fillToRect l="50000" t="50000" r="50000" b="50000"/>
        </a:path>
      </a:gradFill>
      <a:ln w="9525">
        <a:solidFill>
          <a:schemeClr val="dk1">
            <a:lumMod val="75000"/>
            <a:lumOff val="2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/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gradFill>
        <a:gsLst>
          <a:gs pos="100000">
            <a:schemeClr val="lt1">
              <a:lumMod val="85000"/>
            </a:schemeClr>
          </a:gs>
          <a:gs pos="0">
            <a:schemeClr val="lt1"/>
          </a:gs>
        </a:gsLst>
        <a:path path="circle">
          <a:fillToRect l="50000" t="50000" r="50000" b="50000"/>
        </a:path>
      </a:gradFill>
      <a:ln w="9525" cap="flat" cmpd="sng" algn="ctr">
        <a:solidFill>
          <a:schemeClr val="lt1"/>
        </a:solidFill>
        <a:round/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656167</xdr:colOff>
      <xdr:row>0</xdr:row>
      <xdr:rowOff>0</xdr:rowOff>
    </xdr:from>
    <xdr:to>
      <xdr:col>23</xdr:col>
      <xdr:colOff>582084</xdr:colOff>
      <xdr:row>47</xdr:row>
      <xdr:rowOff>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479C2D7-7639-444C-AEDA-0B538CC1D45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42333</xdr:colOff>
      <xdr:row>46</xdr:row>
      <xdr:rowOff>127000</xdr:rowOff>
    </xdr:from>
    <xdr:to>
      <xdr:col>13</xdr:col>
      <xdr:colOff>201083</xdr:colOff>
      <xdr:row>87</xdr:row>
      <xdr:rowOff>96309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DA18E8C-694A-44A0-8187-933760FF7C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98BFD-86EE-4A71-B7C3-0385583995BF}">
  <dimension ref="B2:P15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82</v>
      </c>
    </row>
    <row r="3" spans="2:16" ht="13.2">
      <c r="B3" s="2" t="s">
        <v>125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4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ref="O11:O13" si="1">SUM(F11:N11)</f>
        <v>0</v>
      </c>
      <c r="P11" s="97">
        <f t="shared" ref="P11:P13" si="2">(F11*$F$5)+(G11*$G$5)+(H11*$H$5)+(I11*$I$5)+(J11*$J$5)+(K11*$K$5)+(L11*$L$5)+(M11*$M$5)+(N11*$N$5)</f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97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97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ref="P14" si="3">(F14*$F$5)+(G14*$G$5)+(H14*$H$5)+(I14*$I$5)+(J14*$J$5)+(K14*$K$5)+(L14*$L$5)+(M14*$M$5)+(N14*$N$5)</f>
        <v>0</v>
      </c>
    </row>
    <row r="15" spans="2:16">
      <c r="B15" s="99" t="s">
        <v>21</v>
      </c>
      <c r="C15" s="99">
        <f t="shared" ref="C15:P15" si="4">SUM(C9:C14)</f>
        <v>0</v>
      </c>
      <c r="D15" s="99">
        <f t="shared" si="4"/>
        <v>0</v>
      </c>
      <c r="E15" s="99">
        <f t="shared" si="4"/>
        <v>0</v>
      </c>
      <c r="F15" s="99">
        <f t="shared" si="4"/>
        <v>0</v>
      </c>
      <c r="G15" s="99">
        <f t="shared" si="4"/>
        <v>0</v>
      </c>
      <c r="H15" s="99">
        <f t="shared" si="4"/>
        <v>0</v>
      </c>
      <c r="I15" s="99">
        <f t="shared" si="4"/>
        <v>0</v>
      </c>
      <c r="J15" s="99">
        <f t="shared" si="4"/>
        <v>0</v>
      </c>
      <c r="K15" s="99">
        <f t="shared" si="4"/>
        <v>0</v>
      </c>
      <c r="L15" s="99">
        <f t="shared" si="4"/>
        <v>0</v>
      </c>
      <c r="M15" s="99">
        <f t="shared" si="4"/>
        <v>0</v>
      </c>
      <c r="N15" s="99">
        <f t="shared" si="4"/>
        <v>0</v>
      </c>
      <c r="O15" s="99">
        <f t="shared" si="4"/>
        <v>0</v>
      </c>
      <c r="P15" s="99">
        <f t="shared" si="4"/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P18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42</v>
      </c>
    </row>
    <row r="3" spans="2:16" ht="13.2">
      <c r="B3" s="2" t="s">
        <v>125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89"/>
      <c r="C9" s="98"/>
      <c r="D9" s="90"/>
      <c r="E9" s="90"/>
      <c r="F9" s="135"/>
      <c r="G9" s="136"/>
      <c r="H9" s="137"/>
      <c r="I9" s="138"/>
      <c r="J9" s="137"/>
      <c r="K9" s="136"/>
      <c r="L9" s="139"/>
      <c r="M9" s="136"/>
      <c r="N9" s="137"/>
      <c r="O9" s="96">
        <f t="shared" ref="O9:O17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si="0"/>
        <v>0</v>
      </c>
      <c r="P10" s="97">
        <f>(D10*$D$5)+(E10*$E$5)+(F10*$F$5)+(G10*$G$5)+(H10*$H$5)+(I10*$I$5)+(J10*$J$5)+(K10*$K$5)+(L10*$L$5)+(M10*$M$5)+(N10*$N$5)</f>
        <v>0</v>
      </c>
    </row>
    <row r="11" spans="2:16" hidden="1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0"/>
        <v>0</v>
      </c>
      <c r="P11" s="97">
        <f t="shared" ref="P11:P17" si="1">(F11*$F$5)+(G11*$G$5)+(H11*$H$5)+(I11*$I$5)+(J11*$J$5)+(K11*$K$5)+(L11*$L$5)+(M11*$M$5)+(N11*$N$5)</f>
        <v>0</v>
      </c>
    </row>
    <row r="12" spans="2:16" hidden="1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0"/>
        <v>0</v>
      </c>
      <c r="P12" s="97">
        <f t="shared" si="1"/>
        <v>0</v>
      </c>
    </row>
    <row r="13" spans="2:16" hidden="1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0"/>
        <v>0</v>
      </c>
      <c r="P13" s="97">
        <f t="shared" si="1"/>
        <v>0</v>
      </c>
    </row>
    <row r="14" spans="2:16" hidden="1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97">
        <f t="shared" si="1"/>
        <v>0</v>
      </c>
    </row>
    <row r="15" spans="2:16" hidden="1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96">
        <f t="shared" si="0"/>
        <v>0</v>
      </c>
      <c r="P15" s="97">
        <f t="shared" si="1"/>
        <v>0</v>
      </c>
    </row>
    <row r="16" spans="2:16" hidden="1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97">
        <f t="shared" si="1"/>
        <v>0</v>
      </c>
    </row>
    <row r="17" spans="2:16" hidden="1">
      <c r="B17" s="89"/>
      <c r="C17" s="98"/>
      <c r="D17" s="90"/>
      <c r="E17" s="90"/>
      <c r="F17" s="91"/>
      <c r="G17" s="92"/>
      <c r="H17" s="93"/>
      <c r="I17" s="94"/>
      <c r="J17" s="93"/>
      <c r="K17" s="92"/>
      <c r="L17" s="95"/>
      <c r="M17" s="92"/>
      <c r="N17" s="93"/>
      <c r="O17" s="96">
        <f t="shared" si="0"/>
        <v>0</v>
      </c>
      <c r="P17" s="97">
        <f t="shared" si="1"/>
        <v>0</v>
      </c>
    </row>
    <row r="18" spans="2:16">
      <c r="B18" s="99" t="s">
        <v>21</v>
      </c>
      <c r="C18" s="99">
        <f t="shared" ref="C18:P18" si="2">SUM(C9:C17)</f>
        <v>0</v>
      </c>
      <c r="D18" s="99">
        <f t="shared" si="2"/>
        <v>0</v>
      </c>
      <c r="E18" s="99">
        <f t="shared" si="2"/>
        <v>0</v>
      </c>
      <c r="F18" s="99">
        <f t="shared" si="2"/>
        <v>0</v>
      </c>
      <c r="G18" s="99">
        <f t="shared" si="2"/>
        <v>0</v>
      </c>
      <c r="H18" s="99">
        <f t="shared" si="2"/>
        <v>0</v>
      </c>
      <c r="I18" s="99">
        <f t="shared" si="2"/>
        <v>0</v>
      </c>
      <c r="J18" s="99">
        <f t="shared" si="2"/>
        <v>0</v>
      </c>
      <c r="K18" s="99">
        <f t="shared" si="2"/>
        <v>0</v>
      </c>
      <c r="L18" s="99">
        <f t="shared" si="2"/>
        <v>0</v>
      </c>
      <c r="M18" s="99">
        <f t="shared" si="2"/>
        <v>0</v>
      </c>
      <c r="N18" s="99">
        <f t="shared" si="2"/>
        <v>0</v>
      </c>
      <c r="O18" s="99">
        <f t="shared" si="2"/>
        <v>0</v>
      </c>
      <c r="P18" s="99">
        <f t="shared" si="2"/>
        <v>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5A976-5D70-4B93-81CB-F4CE79283ED8}">
  <dimension ref="B1:P34"/>
  <sheetViews>
    <sheetView tabSelected="1" zoomScaleNormal="100" workbookViewId="0">
      <selection activeCell="B36" sqref="B36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125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88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93</v>
      </c>
      <c r="C7" s="57"/>
      <c r="D7" s="48"/>
      <c r="E7" s="48"/>
      <c r="F7" s="49">
        <v>100</v>
      </c>
      <c r="G7" s="53">
        <v>10</v>
      </c>
      <c r="H7" s="54"/>
      <c r="I7" s="55">
        <v>7</v>
      </c>
      <c r="J7" s="54"/>
      <c r="K7" s="53">
        <v>15</v>
      </c>
      <c r="L7" s="56"/>
      <c r="M7" s="53"/>
      <c r="N7" s="54"/>
      <c r="O7" s="35">
        <f>SUM(C7:N7)</f>
        <v>132</v>
      </c>
      <c r="P7" s="36">
        <f>(D7*$D$3)+(E7*$E$3)+(F7*$F$3)+(G7*$G$3)+(H7*$H$3)+(I7*$I$3)+(J7*$J$3)+(K7*$K$3)+(L7*$L$3)+(M7*$M$3)+(N7*$N$3)</f>
        <v>31</v>
      </c>
    </row>
    <row r="8" spans="2:16">
      <c r="B8" s="52" t="s">
        <v>94</v>
      </c>
      <c r="C8" s="47"/>
      <c r="D8" s="48"/>
      <c r="E8" s="48"/>
      <c r="F8" s="49"/>
      <c r="G8" s="53">
        <v>319</v>
      </c>
      <c r="H8" s="54"/>
      <c r="I8" s="55">
        <v>48</v>
      </c>
      <c r="J8" s="54"/>
      <c r="K8" s="53">
        <v>13</v>
      </c>
      <c r="L8" s="56"/>
      <c r="M8" s="53"/>
      <c r="N8" s="54"/>
      <c r="O8" s="110">
        <f>SUM(F8:N8)+(E8*18)+(D8*9)</f>
        <v>380</v>
      </c>
      <c r="P8" s="36">
        <f t="shared" ref="P8:P9" si="0">(D8*$D$3)+(E8*$E$3)+(F8*$F$3)+(G8*$G$3)+(H8*$H$3)+(I8*$I$3)+(J8*$J$3)+(K8*$K$3)+(L8*$L$3)+(M8*$M$3)+(N8*$N$3)</f>
        <v>116.75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" si="1">SUM(F9:N9)</f>
        <v>0</v>
      </c>
      <c r="P9" s="36">
        <f t="shared" si="0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100</v>
      </c>
      <c r="G10" s="37">
        <f t="shared" si="2"/>
        <v>329</v>
      </c>
      <c r="H10" s="37">
        <f t="shared" si="2"/>
        <v>0</v>
      </c>
      <c r="I10" s="37">
        <f t="shared" si="2"/>
        <v>55</v>
      </c>
      <c r="J10" s="37">
        <f t="shared" si="2"/>
        <v>0</v>
      </c>
      <c r="K10" s="37">
        <f t="shared" si="2"/>
        <v>28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512</v>
      </c>
      <c r="P10" s="37">
        <f t="shared" si="2"/>
        <v>147.75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89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95</v>
      </c>
      <c r="C14" s="57"/>
      <c r="D14" s="48"/>
      <c r="E14" s="48"/>
      <c r="F14" s="49">
        <v>41</v>
      </c>
      <c r="G14" s="53">
        <v>42</v>
      </c>
      <c r="H14" s="54"/>
      <c r="I14" s="55">
        <v>61</v>
      </c>
      <c r="J14" s="54"/>
      <c r="K14" s="53"/>
      <c r="L14" s="56"/>
      <c r="M14" s="53"/>
      <c r="N14" s="54"/>
      <c r="O14" s="35">
        <f t="shared" ref="O14:O15" si="3">SUM(F14:N14)</f>
        <v>144</v>
      </c>
      <c r="P14" s="36">
        <f t="shared" ref="P14:P15" si="4">(D14*$D$3)+(E14*$E$3)+(F14*$F$3)+(G14*$G$3)+(H14*$H$3)+(I14*$I$3)+(J14*$J$3)+(K14*$K$3)+(L14*$L$3)+(M14*$M$3)+(N14*$N$3)</f>
        <v>45.1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>
        <f t="shared" ref="G16:P16" si="5">SUM(G14:G15)</f>
        <v>42</v>
      </c>
      <c r="H16" s="40">
        <f t="shared" si="5"/>
        <v>0</v>
      </c>
      <c r="I16" s="40">
        <f t="shared" si="5"/>
        <v>61</v>
      </c>
      <c r="J16" s="40">
        <f t="shared" si="5"/>
        <v>0</v>
      </c>
      <c r="K16" s="40">
        <f t="shared" si="5"/>
        <v>0</v>
      </c>
      <c r="L16" s="40">
        <f t="shared" si="5"/>
        <v>0</v>
      </c>
      <c r="M16" s="40">
        <f t="shared" si="5"/>
        <v>0</v>
      </c>
      <c r="N16" s="40">
        <f t="shared" si="5"/>
        <v>0</v>
      </c>
      <c r="O16" s="41">
        <f t="shared" si="5"/>
        <v>144</v>
      </c>
      <c r="P16" s="42">
        <f t="shared" si="5"/>
        <v>45.1</v>
      </c>
    </row>
    <row r="18" spans="2:16" hidden="1"/>
    <row r="19" spans="2:16" ht="10.8" hidden="1" thickBot="1">
      <c r="B19" s="32" t="s">
        <v>90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 hidden="1">
      <c r="B20" s="52"/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 hidden="1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 hidden="1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 hidden="1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hidden="1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>
        <f t="shared" ref="G24:P24" si="8">SUM(G20:G23)</f>
        <v>0</v>
      </c>
      <c r="H24" s="40">
        <f t="shared" si="8"/>
        <v>0</v>
      </c>
      <c r="I24" s="40">
        <f t="shared" si="8"/>
        <v>0</v>
      </c>
      <c r="J24" s="40">
        <f t="shared" si="8"/>
        <v>0</v>
      </c>
      <c r="K24" s="40">
        <f t="shared" si="8"/>
        <v>0</v>
      </c>
      <c r="L24" s="40">
        <f t="shared" si="8"/>
        <v>0</v>
      </c>
      <c r="M24" s="40">
        <f t="shared" si="8"/>
        <v>0</v>
      </c>
      <c r="N24" s="40">
        <f t="shared" si="8"/>
        <v>0</v>
      </c>
      <c r="O24" s="41">
        <f t="shared" si="8"/>
        <v>0</v>
      </c>
      <c r="P24" s="42">
        <f t="shared" si="8"/>
        <v>0</v>
      </c>
    </row>
    <row r="25" spans="2:16" hidden="1"/>
    <row r="26" spans="2:16" hidden="1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hidden="1" thickBot="1">
      <c r="B27" s="32" t="s">
        <v>91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 hidden="1">
      <c r="B28" s="52"/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hidden="1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 hidden="1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3" spans="2:16" ht="13.2">
      <c r="B33" s="2"/>
      <c r="C33" s="2"/>
      <c r="D33" s="2"/>
      <c r="E33" s="2"/>
      <c r="F33" s="43"/>
      <c r="G33" s="43"/>
      <c r="H33" s="43"/>
      <c r="I33" s="43"/>
      <c r="J33" s="43"/>
      <c r="K33" s="43"/>
      <c r="L33" s="43"/>
      <c r="M33" s="43"/>
      <c r="N33" s="43"/>
      <c r="O33" s="2"/>
      <c r="P33" s="2"/>
    </row>
    <row r="34" spans="2:16">
      <c r="M34" s="44" t="s">
        <v>21</v>
      </c>
      <c r="O34" s="45">
        <f>O10+O16+O24+O31</f>
        <v>656</v>
      </c>
      <c r="P34" s="46">
        <f>P10+P16+P24+P31</f>
        <v>192.85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11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47</v>
      </c>
    </row>
    <row r="3" spans="2:16" ht="13.2">
      <c r="B3" s="2" t="s">
        <v>125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>SUM(F10:N10)</f>
        <v>0</v>
      </c>
      <c r="P10" s="97">
        <f t="shared" ref="P10" si="1">(D10*$D$5)+(E10*$E$5)+(F10*$F$5)+(G10*$G$5)+(H10*$H$5)+(I10*$I$5)+(J10*$J$5)+(K10*$K$5)+(L10*$L$5)+(M10*$M$5)+(N10*$N$5)</f>
        <v>0</v>
      </c>
    </row>
    <row r="11" spans="2:16">
      <c r="B11" s="99" t="s">
        <v>21</v>
      </c>
      <c r="C11" s="99">
        <f t="shared" ref="C11:P11" si="2">SUM(C9:C10)</f>
        <v>0</v>
      </c>
      <c r="D11" s="99">
        <f t="shared" si="2"/>
        <v>0</v>
      </c>
      <c r="E11" s="99">
        <f t="shared" si="2"/>
        <v>0</v>
      </c>
      <c r="F11" s="99">
        <f t="shared" si="2"/>
        <v>0</v>
      </c>
      <c r="G11" s="99">
        <f t="shared" si="2"/>
        <v>0</v>
      </c>
      <c r="H11" s="99">
        <f t="shared" si="2"/>
        <v>0</v>
      </c>
      <c r="I11" s="99">
        <f t="shared" si="2"/>
        <v>0</v>
      </c>
      <c r="J11" s="99">
        <f t="shared" si="2"/>
        <v>0</v>
      </c>
      <c r="K11" s="99">
        <f t="shared" si="2"/>
        <v>0</v>
      </c>
      <c r="L11" s="99">
        <f t="shared" si="2"/>
        <v>0</v>
      </c>
      <c r="M11" s="99">
        <f t="shared" si="2"/>
        <v>0</v>
      </c>
      <c r="N11" s="99">
        <f t="shared" si="2"/>
        <v>0</v>
      </c>
      <c r="O11" s="99">
        <f t="shared" si="2"/>
        <v>0</v>
      </c>
      <c r="P11" s="99">
        <f t="shared" si="2"/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P51"/>
  <sheetViews>
    <sheetView zoomScaleNormal="100" workbookViewId="0">
      <selection activeCell="B2" sqref="B2"/>
    </sheetView>
  </sheetViews>
  <sheetFormatPr defaultColWidth="9.109375" defaultRowHeight="10.199999999999999"/>
  <cols>
    <col min="1" max="1" width="3.109375" style="1" customWidth="1"/>
    <col min="2" max="2" width="38.5546875" style="1" customWidth="1"/>
    <col min="3" max="3" width="11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125</v>
      </c>
      <c r="C2" s="2"/>
      <c r="D2" s="102"/>
      <c r="E2" s="2"/>
    </row>
    <row r="3" spans="2:16">
      <c r="B3" s="3"/>
      <c r="C3" s="4" t="s">
        <v>0</v>
      </c>
      <c r="D3" s="4" t="s">
        <v>1</v>
      </c>
      <c r="E3" s="3" t="s">
        <v>2</v>
      </c>
      <c r="F3" s="5" t="s">
        <v>31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2:16">
      <c r="B4" s="11"/>
      <c r="C4" s="12"/>
      <c r="D4" s="13">
        <v>36</v>
      </c>
      <c r="E4" s="30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2:16" ht="10.8" thickBot="1"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2:16">
      <c r="B6" s="13"/>
      <c r="C6" s="13"/>
      <c r="D6" s="13"/>
      <c r="E6" s="13"/>
      <c r="F6" s="30"/>
      <c r="G6" s="30"/>
      <c r="H6" s="30"/>
      <c r="I6" s="30"/>
      <c r="J6" s="30"/>
      <c r="K6" s="30"/>
      <c r="L6" s="30"/>
      <c r="M6" s="30"/>
      <c r="N6" s="30"/>
      <c r="O6" s="13"/>
      <c r="P6" s="31"/>
    </row>
    <row r="7" spans="2:16" ht="10.8" thickBot="1">
      <c r="B7" s="32" t="s">
        <v>35</v>
      </c>
      <c r="C7" s="32"/>
      <c r="D7" s="32"/>
      <c r="E7" s="32"/>
      <c r="F7" s="33"/>
      <c r="G7" s="33"/>
      <c r="H7" s="33"/>
      <c r="I7" s="33"/>
      <c r="J7" s="33"/>
      <c r="K7" s="33"/>
      <c r="L7" s="33"/>
      <c r="M7" s="33"/>
      <c r="N7" s="33"/>
      <c r="O7" s="34"/>
      <c r="P7" s="34"/>
    </row>
    <row r="8" spans="2:16">
      <c r="B8" s="52"/>
      <c r="C8" s="134"/>
      <c r="D8" s="47"/>
      <c r="E8" s="48"/>
      <c r="F8" s="49"/>
      <c r="G8" s="53"/>
      <c r="H8" s="54"/>
      <c r="I8" s="55"/>
      <c r="J8" s="54"/>
      <c r="K8" s="53"/>
      <c r="L8" s="56"/>
      <c r="M8" s="53"/>
      <c r="N8" s="54"/>
      <c r="O8" s="110">
        <f>SUM(F8:N8)+(E8*18)+(D8*9)</f>
        <v>0</v>
      </c>
      <c r="P8" s="36">
        <f t="shared" ref="P8:P27" si="0">(D8*$D$4)+(E8*$E$4)+(F8*$F$4)+(G8*$G$4)+(H8*$H$4)+(I8*$I$4)+(J8*$J$4)+(K8*$K$4)+(L8*$L$4)+(M8*$M$4)+(N8*$N$4)</f>
        <v>0</v>
      </c>
    </row>
    <row r="9" spans="2:16">
      <c r="B9" s="52"/>
      <c r="C9" s="134"/>
      <c r="D9" s="47"/>
      <c r="E9" s="48"/>
      <c r="F9" s="49"/>
      <c r="G9" s="53"/>
      <c r="H9" s="54"/>
      <c r="I9" s="55"/>
      <c r="J9" s="54"/>
      <c r="K9" s="53"/>
      <c r="L9" s="56"/>
      <c r="M9" s="53"/>
      <c r="N9" s="54"/>
      <c r="O9" s="110">
        <f t="shared" ref="O9:O18" si="1">SUM(F9:N9)</f>
        <v>0</v>
      </c>
      <c r="P9" s="36">
        <f t="shared" ref="P9:P19" si="2">(D9*$D$4)+(E9*$E$4)+(F9*$F$4)+(G9*$G$4)+(H9*$H$4)+(I9*$I$4)+(J9*$J$4)+(K9*$K$4)+(L9*$L$4)+(M9*$M$4)+(N9*$N$4)</f>
        <v>0</v>
      </c>
    </row>
    <row r="10" spans="2:16">
      <c r="B10" s="52"/>
      <c r="C10" s="134"/>
      <c r="D10" s="47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110">
        <f t="shared" si="1"/>
        <v>0</v>
      </c>
      <c r="P10" s="36">
        <f t="shared" si="2"/>
        <v>0</v>
      </c>
    </row>
    <row r="11" spans="2:16">
      <c r="B11" s="52"/>
      <c r="C11" s="134"/>
      <c r="D11" s="47"/>
      <c r="E11" s="48"/>
      <c r="F11" s="49"/>
      <c r="G11" s="53"/>
      <c r="H11" s="54"/>
      <c r="I11" s="55"/>
      <c r="J11" s="54"/>
      <c r="K11" s="53"/>
      <c r="L11" s="56"/>
      <c r="M11" s="53"/>
      <c r="N11" s="54"/>
      <c r="O11" s="110">
        <f t="shared" si="1"/>
        <v>0</v>
      </c>
      <c r="P11" s="36">
        <f t="shared" si="2"/>
        <v>0</v>
      </c>
    </row>
    <row r="12" spans="2:16">
      <c r="B12" s="52"/>
      <c r="C12" s="134"/>
      <c r="D12" s="47"/>
      <c r="E12" s="48"/>
      <c r="F12" s="49"/>
      <c r="G12" s="53"/>
      <c r="H12" s="54"/>
      <c r="I12" s="55"/>
      <c r="J12" s="54"/>
      <c r="K12" s="53"/>
      <c r="L12" s="56"/>
      <c r="M12" s="53"/>
      <c r="N12" s="54"/>
      <c r="O12" s="110">
        <f t="shared" si="1"/>
        <v>0</v>
      </c>
      <c r="P12" s="36">
        <f t="shared" si="2"/>
        <v>0</v>
      </c>
    </row>
    <row r="13" spans="2:16">
      <c r="B13" s="52"/>
      <c r="C13" s="134"/>
      <c r="D13" s="47"/>
      <c r="E13" s="48"/>
      <c r="F13" s="49"/>
      <c r="G13" s="53"/>
      <c r="H13" s="54"/>
      <c r="I13" s="55"/>
      <c r="J13" s="54"/>
      <c r="K13" s="53"/>
      <c r="L13" s="56"/>
      <c r="M13" s="53"/>
      <c r="N13" s="54"/>
      <c r="O13" s="110">
        <f>SUM(F13:N13)+(E13*18)+(D13*9)</f>
        <v>0</v>
      </c>
      <c r="P13" s="36">
        <f t="shared" si="2"/>
        <v>0</v>
      </c>
    </row>
    <row r="14" spans="2:16">
      <c r="B14" s="52"/>
      <c r="C14" s="134"/>
      <c r="D14" s="47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110">
        <f t="shared" si="1"/>
        <v>0</v>
      </c>
      <c r="P14" s="36">
        <f t="shared" si="2"/>
        <v>0</v>
      </c>
    </row>
    <row r="15" spans="2:16">
      <c r="B15" s="52"/>
      <c r="C15" s="134"/>
      <c r="D15" s="47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110">
        <f t="shared" si="1"/>
        <v>0</v>
      </c>
      <c r="P15" s="36">
        <f t="shared" si="2"/>
        <v>0</v>
      </c>
    </row>
    <row r="16" spans="2:16">
      <c r="B16" s="52"/>
      <c r="C16" s="134"/>
      <c r="D16" s="47"/>
      <c r="E16" s="48"/>
      <c r="F16" s="49"/>
      <c r="G16" s="53"/>
      <c r="H16" s="54"/>
      <c r="I16" s="55"/>
      <c r="J16" s="54"/>
      <c r="K16" s="53"/>
      <c r="L16" s="56"/>
      <c r="M16" s="53"/>
      <c r="N16" s="54"/>
      <c r="O16" s="110">
        <f>SUM(F16:N16)+(E16*18)+(D16*9)</f>
        <v>0</v>
      </c>
      <c r="P16" s="36">
        <f t="shared" si="2"/>
        <v>0</v>
      </c>
    </row>
    <row r="17" spans="2:16">
      <c r="B17" s="52"/>
      <c r="C17" s="134"/>
      <c r="D17" s="47"/>
      <c r="E17" s="48"/>
      <c r="F17" s="49"/>
      <c r="G17" s="53"/>
      <c r="H17" s="54"/>
      <c r="I17" s="55"/>
      <c r="J17" s="54"/>
      <c r="K17" s="53"/>
      <c r="L17" s="56"/>
      <c r="M17" s="53"/>
      <c r="N17" s="54"/>
      <c r="O17" s="110">
        <f t="shared" si="1"/>
        <v>0</v>
      </c>
      <c r="P17" s="36">
        <f t="shared" si="2"/>
        <v>0</v>
      </c>
    </row>
    <row r="18" spans="2:16">
      <c r="B18" s="52"/>
      <c r="C18" s="134"/>
      <c r="D18" s="47"/>
      <c r="E18" s="48"/>
      <c r="F18" s="49"/>
      <c r="G18" s="53"/>
      <c r="H18" s="54"/>
      <c r="I18" s="55"/>
      <c r="J18" s="54"/>
      <c r="K18" s="53"/>
      <c r="L18" s="56"/>
      <c r="M18" s="53"/>
      <c r="N18" s="54"/>
      <c r="O18" s="110">
        <f t="shared" si="1"/>
        <v>0</v>
      </c>
      <c r="P18" s="36">
        <f t="shared" si="2"/>
        <v>0</v>
      </c>
    </row>
    <row r="19" spans="2:16">
      <c r="B19" s="52"/>
      <c r="C19" s="134"/>
      <c r="D19" s="47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110">
        <f>SUM(F19:N19)+(E19*18)+(D19*9)</f>
        <v>0</v>
      </c>
      <c r="P19" s="36">
        <f t="shared" si="2"/>
        <v>0</v>
      </c>
    </row>
    <row r="20" spans="2:16">
      <c r="B20" s="52"/>
      <c r="C20" s="134"/>
      <c r="D20" s="47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110">
        <f>SUM(F20:N20)+(E20*18)+(D20*9)</f>
        <v>0</v>
      </c>
      <c r="P20" s="36">
        <f t="shared" si="0"/>
        <v>0</v>
      </c>
    </row>
    <row r="21" spans="2:16">
      <c r="B21" s="52"/>
      <c r="C21" s="134"/>
      <c r="D21" s="47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110">
        <f t="shared" ref="O21:O28" si="3">SUM(F21:N21)</f>
        <v>0</v>
      </c>
      <c r="P21" s="36">
        <f t="shared" si="0"/>
        <v>0</v>
      </c>
    </row>
    <row r="22" spans="2:16">
      <c r="B22" s="52"/>
      <c r="C22" s="134"/>
      <c r="D22" s="47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110">
        <f t="shared" si="3"/>
        <v>0</v>
      </c>
      <c r="P22" s="36">
        <f t="shared" si="0"/>
        <v>0</v>
      </c>
    </row>
    <row r="23" spans="2:16">
      <c r="B23" s="52"/>
      <c r="C23" s="134"/>
      <c r="D23" s="47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110">
        <f t="shared" si="3"/>
        <v>0</v>
      </c>
      <c r="P23" s="36">
        <f t="shared" si="0"/>
        <v>0</v>
      </c>
    </row>
    <row r="24" spans="2:16">
      <c r="B24" s="52"/>
      <c r="C24" s="134"/>
      <c r="D24" s="47"/>
      <c r="E24" s="48"/>
      <c r="F24" s="49"/>
      <c r="G24" s="53"/>
      <c r="H24" s="54"/>
      <c r="I24" s="55"/>
      <c r="J24" s="54"/>
      <c r="K24" s="53"/>
      <c r="L24" s="56"/>
      <c r="M24" s="53"/>
      <c r="N24" s="54"/>
      <c r="O24" s="110">
        <f t="shared" si="3"/>
        <v>0</v>
      </c>
      <c r="P24" s="36">
        <f t="shared" si="0"/>
        <v>0</v>
      </c>
    </row>
    <row r="25" spans="2:16">
      <c r="B25" s="52"/>
      <c r="C25" s="134"/>
      <c r="D25" s="47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110">
        <f t="shared" si="3"/>
        <v>0</v>
      </c>
      <c r="P25" s="36">
        <f t="shared" ref="P25:P29" si="4">(D25*$D$4)+(E25*$E$4)+(F25*$F$4)+(G25*$G$4)+(H25*$H$4)+(I25*$I$4)+(J25*$J$4)+(K25*$K$4)+(L25*$L$4)+(M25*$M$4)+(N25*$N$4)</f>
        <v>0</v>
      </c>
    </row>
    <row r="26" spans="2:16">
      <c r="B26" s="52"/>
      <c r="C26" s="134"/>
      <c r="D26" s="47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110">
        <f>SUM(F26:N26)+(E26*18)+(D26*9)</f>
        <v>0</v>
      </c>
      <c r="P26" s="36">
        <f t="shared" si="0"/>
        <v>0</v>
      </c>
    </row>
    <row r="27" spans="2:16">
      <c r="B27" s="52"/>
      <c r="C27" s="134"/>
      <c r="D27" s="47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110">
        <f t="shared" si="3"/>
        <v>0</v>
      </c>
      <c r="P27" s="36">
        <f t="shared" si="0"/>
        <v>0</v>
      </c>
    </row>
    <row r="28" spans="2:16">
      <c r="B28" s="52"/>
      <c r="C28" s="134"/>
      <c r="D28" s="47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110">
        <f t="shared" si="3"/>
        <v>0</v>
      </c>
      <c r="P28" s="36">
        <f t="shared" si="4"/>
        <v>0</v>
      </c>
    </row>
    <row r="29" spans="2:16">
      <c r="B29" s="52"/>
      <c r="C29" s="134"/>
      <c r="D29" s="47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110">
        <f t="shared" ref="O29" si="5">SUM(F29:N29)</f>
        <v>0</v>
      </c>
      <c r="P29" s="36">
        <f t="shared" si="4"/>
        <v>0</v>
      </c>
    </row>
    <row r="30" spans="2:16" ht="10.8" thickBot="1">
      <c r="B30" s="37" t="s">
        <v>21</v>
      </c>
      <c r="C30" s="37">
        <f t="shared" ref="C30:P30" si="6">SUM(C8:C29)</f>
        <v>0</v>
      </c>
      <c r="D30" s="37">
        <f t="shared" si="6"/>
        <v>0</v>
      </c>
      <c r="E30" s="37">
        <f t="shared" si="6"/>
        <v>0</v>
      </c>
      <c r="F30" s="37">
        <f t="shared" si="6"/>
        <v>0</v>
      </c>
      <c r="G30" s="37">
        <f t="shared" si="6"/>
        <v>0</v>
      </c>
      <c r="H30" s="37">
        <f t="shared" si="6"/>
        <v>0</v>
      </c>
      <c r="I30" s="37">
        <f t="shared" si="6"/>
        <v>0</v>
      </c>
      <c r="J30" s="37">
        <f t="shared" si="6"/>
        <v>0</v>
      </c>
      <c r="K30" s="37">
        <f t="shared" si="6"/>
        <v>0</v>
      </c>
      <c r="L30" s="37">
        <f t="shared" si="6"/>
        <v>0</v>
      </c>
      <c r="M30" s="37">
        <f t="shared" si="6"/>
        <v>0</v>
      </c>
      <c r="N30" s="37">
        <f t="shared" si="6"/>
        <v>0</v>
      </c>
      <c r="O30" s="37">
        <f t="shared" si="6"/>
        <v>0</v>
      </c>
      <c r="P30" s="37">
        <f t="shared" si="6"/>
        <v>0</v>
      </c>
    </row>
    <row r="31" spans="2:16">
      <c r="F31" s="38"/>
      <c r="G31" s="38"/>
      <c r="H31" s="38"/>
      <c r="I31" s="38"/>
      <c r="J31" s="38"/>
      <c r="K31" s="38"/>
      <c r="L31" s="38"/>
      <c r="M31" s="38"/>
      <c r="N31" s="38"/>
    </row>
    <row r="33" spans="2:16" ht="10.8" thickBot="1">
      <c r="B33" s="32" t="s">
        <v>74</v>
      </c>
      <c r="C33" s="32"/>
      <c r="D33" s="32"/>
      <c r="E33" s="32"/>
      <c r="F33" s="33"/>
      <c r="G33" s="33"/>
      <c r="H33" s="33"/>
      <c r="I33" s="33"/>
      <c r="J33" s="33"/>
      <c r="K33" s="33"/>
      <c r="L33" s="33"/>
      <c r="M33" s="33"/>
      <c r="N33" s="33"/>
      <c r="O33" s="34"/>
      <c r="P33" s="34"/>
    </row>
    <row r="34" spans="2:16" ht="12" customHeight="1">
      <c r="B34" s="148"/>
      <c r="C34" s="47"/>
      <c r="D34" s="48"/>
      <c r="E34" s="48"/>
      <c r="F34" s="152"/>
      <c r="G34" s="149"/>
      <c r="H34" s="54"/>
      <c r="I34" s="150"/>
      <c r="J34" s="54"/>
      <c r="K34" s="149"/>
      <c r="L34" s="151"/>
      <c r="M34" s="53"/>
      <c r="N34" s="103"/>
      <c r="O34" s="35">
        <f>SUM(F34:N34)</f>
        <v>0</v>
      </c>
      <c r="P34" s="36">
        <f t="shared" ref="P34:P35" si="7">(D34*$D$4)+(E34*$E$4)+(F34*$F$4)+(G34*$G$4)+(H34*$H$4)+(I34*$I$4)+(J34*$J$4)+(K34*$K$4)+(L34*$L$4)+(M34*$M$4)+(N34*$N$4)</f>
        <v>0</v>
      </c>
    </row>
    <row r="35" spans="2:16">
      <c r="B35" s="148"/>
      <c r="C35" s="47"/>
      <c r="D35" s="48"/>
      <c r="E35" s="48"/>
      <c r="F35" s="104"/>
      <c r="G35" s="106"/>
      <c r="H35" s="105"/>
      <c r="I35" s="106"/>
      <c r="J35" s="107"/>
      <c r="K35" s="106"/>
      <c r="L35" s="107"/>
      <c r="M35" s="108"/>
      <c r="N35" s="103"/>
      <c r="O35" s="35">
        <f>SUM(F35:N35)</f>
        <v>0</v>
      </c>
      <c r="P35" s="36">
        <f t="shared" si="7"/>
        <v>0</v>
      </c>
    </row>
    <row r="36" spans="2:16" ht="10.8" thickBot="1">
      <c r="B36" s="37" t="s">
        <v>21</v>
      </c>
      <c r="C36" s="37">
        <f t="shared" ref="C36:P36" si="8">SUM(C34:C35)</f>
        <v>0</v>
      </c>
      <c r="D36" s="37">
        <f t="shared" si="8"/>
        <v>0</v>
      </c>
      <c r="E36" s="37">
        <f t="shared" si="8"/>
        <v>0</v>
      </c>
      <c r="F36" s="37">
        <f t="shared" si="8"/>
        <v>0</v>
      </c>
      <c r="G36" s="37">
        <f t="shared" si="8"/>
        <v>0</v>
      </c>
      <c r="H36" s="37">
        <f t="shared" si="8"/>
        <v>0</v>
      </c>
      <c r="I36" s="37">
        <f t="shared" si="8"/>
        <v>0</v>
      </c>
      <c r="J36" s="37">
        <f t="shared" si="8"/>
        <v>0</v>
      </c>
      <c r="K36" s="37">
        <f t="shared" si="8"/>
        <v>0</v>
      </c>
      <c r="L36" s="37">
        <f t="shared" si="8"/>
        <v>0</v>
      </c>
      <c r="M36" s="37">
        <f t="shared" si="8"/>
        <v>0</v>
      </c>
      <c r="N36" s="37">
        <f t="shared" si="8"/>
        <v>0</v>
      </c>
      <c r="O36" s="37">
        <f t="shared" si="8"/>
        <v>0</v>
      </c>
      <c r="P36" s="109">
        <f t="shared" si="8"/>
        <v>0</v>
      </c>
    </row>
    <row r="39" spans="2:16" ht="10.8" thickBot="1">
      <c r="B39" s="32" t="s">
        <v>92</v>
      </c>
      <c r="C39" s="32"/>
      <c r="D39" s="32"/>
      <c r="E39" s="32"/>
      <c r="F39" s="33"/>
      <c r="G39" s="33"/>
      <c r="H39" s="33"/>
      <c r="I39" s="33"/>
      <c r="J39" s="33"/>
      <c r="K39" s="33"/>
      <c r="L39" s="33"/>
      <c r="M39" s="33"/>
      <c r="N39" s="33"/>
      <c r="O39" s="34"/>
      <c r="P39" s="34"/>
    </row>
    <row r="40" spans="2:16" ht="12" customHeight="1">
      <c r="B40" s="182"/>
      <c r="C40" s="47"/>
      <c r="D40" s="48"/>
      <c r="E40" s="48"/>
      <c r="F40" s="152"/>
      <c r="G40" s="149"/>
      <c r="H40" s="54"/>
      <c r="I40" s="150"/>
      <c r="J40" s="54"/>
      <c r="K40" s="149"/>
      <c r="L40" s="151"/>
      <c r="M40" s="53"/>
      <c r="N40" s="103"/>
      <c r="O40" s="110">
        <f>SUM(F40:N40)+(E40*18)+(D40*9)</f>
        <v>0</v>
      </c>
      <c r="P40" s="36">
        <f t="shared" ref="P40:P41" si="9">(D40*$D$4)+(E40*$E$4)+(F40*$F$4)+(G40*$G$4)+(H40*$H$4)+(I40*$I$4)+(J40*$J$4)+(K40*$K$4)+(L40*$L$4)+(M40*$M$4)+(N40*$N$4)</f>
        <v>0</v>
      </c>
    </row>
    <row r="41" spans="2:16">
      <c r="B41" s="148"/>
      <c r="C41" s="47"/>
      <c r="D41" s="48"/>
      <c r="E41" s="48"/>
      <c r="F41" s="104"/>
      <c r="G41" s="106"/>
      <c r="H41" s="105"/>
      <c r="I41" s="106"/>
      <c r="J41" s="107"/>
      <c r="K41" s="106"/>
      <c r="L41" s="107"/>
      <c r="M41" s="108"/>
      <c r="N41" s="103"/>
      <c r="O41" s="35">
        <f>SUM(F41:N41)</f>
        <v>0</v>
      </c>
      <c r="P41" s="36">
        <f t="shared" si="9"/>
        <v>0</v>
      </c>
    </row>
    <row r="42" spans="2:16" ht="10.8" thickBot="1">
      <c r="B42" s="37" t="s">
        <v>21</v>
      </c>
      <c r="C42" s="37">
        <f t="shared" ref="C42:P42" si="10">SUM(C40:C41)</f>
        <v>0</v>
      </c>
      <c r="D42" s="37">
        <f t="shared" si="10"/>
        <v>0</v>
      </c>
      <c r="E42" s="37">
        <f t="shared" si="10"/>
        <v>0</v>
      </c>
      <c r="F42" s="37">
        <f t="shared" si="10"/>
        <v>0</v>
      </c>
      <c r="G42" s="37">
        <f t="shared" si="10"/>
        <v>0</v>
      </c>
      <c r="H42" s="37">
        <f t="shared" si="10"/>
        <v>0</v>
      </c>
      <c r="I42" s="37">
        <f t="shared" si="10"/>
        <v>0</v>
      </c>
      <c r="J42" s="37">
        <f t="shared" si="10"/>
        <v>0</v>
      </c>
      <c r="K42" s="37">
        <f t="shared" si="10"/>
        <v>0</v>
      </c>
      <c r="L42" s="37">
        <f t="shared" si="10"/>
        <v>0</v>
      </c>
      <c r="M42" s="37">
        <f t="shared" si="10"/>
        <v>0</v>
      </c>
      <c r="N42" s="37">
        <f t="shared" si="10"/>
        <v>0</v>
      </c>
      <c r="O42" s="37">
        <f t="shared" si="10"/>
        <v>0</v>
      </c>
      <c r="P42" s="109">
        <f t="shared" si="10"/>
        <v>0</v>
      </c>
    </row>
    <row r="45" spans="2:16" ht="10.8" thickBot="1">
      <c r="B45" s="32" t="s">
        <v>36</v>
      </c>
      <c r="C45" s="32"/>
      <c r="D45" s="32"/>
      <c r="E45" s="32"/>
      <c r="F45" s="33"/>
      <c r="G45" s="33"/>
      <c r="H45" s="33"/>
      <c r="I45" s="33"/>
      <c r="J45" s="33"/>
      <c r="K45" s="33"/>
      <c r="L45" s="33"/>
      <c r="M45" s="33"/>
      <c r="N45" s="33"/>
      <c r="O45" s="34"/>
      <c r="P45" s="34"/>
    </row>
    <row r="46" spans="2:16">
      <c r="B46" s="52"/>
      <c r="C46" s="57"/>
      <c r="D46" s="48"/>
      <c r="E46" s="48"/>
      <c r="F46" s="49"/>
      <c r="G46" s="53"/>
      <c r="H46" s="54"/>
      <c r="I46" s="55"/>
      <c r="J46" s="54"/>
      <c r="K46" s="53"/>
      <c r="L46" s="56"/>
      <c r="M46" s="53"/>
      <c r="N46" s="54"/>
      <c r="O46" s="35">
        <f>SUM(F46:N46)</f>
        <v>0</v>
      </c>
      <c r="P46" s="36">
        <f t="shared" ref="P46:P48" si="11">(D46*$D$4)+(E46*$E$4)+(F46*$F$4)+(G46*$G$4)+(H46*$H$4)+(I46*$I$4)+(J46*$J$4)+(K46*$K$4)+(L46*$L$4)+(M46*$M$4)+(N46*$N$4)</f>
        <v>0</v>
      </c>
    </row>
    <row r="47" spans="2:16">
      <c r="B47" s="52"/>
      <c r="C47" s="47"/>
      <c r="D47" s="48"/>
      <c r="E47" s="48"/>
      <c r="F47" s="49"/>
      <c r="G47" s="53"/>
      <c r="H47" s="54"/>
      <c r="I47" s="55"/>
      <c r="J47" s="54"/>
      <c r="K47" s="53"/>
      <c r="L47" s="56"/>
      <c r="M47" s="53"/>
      <c r="N47" s="54"/>
      <c r="O47" s="110">
        <f>SUM(F47:N47)+(E47*18)+(D47*9)</f>
        <v>0</v>
      </c>
      <c r="P47" s="36">
        <f t="shared" si="11"/>
        <v>0</v>
      </c>
    </row>
    <row r="48" spans="2:16">
      <c r="B48" s="52"/>
      <c r="C48" s="47"/>
      <c r="D48" s="48"/>
      <c r="E48" s="48"/>
      <c r="F48" s="49"/>
      <c r="G48" s="53"/>
      <c r="H48" s="54"/>
      <c r="I48" s="55"/>
      <c r="J48" s="54"/>
      <c r="K48" s="53"/>
      <c r="L48" s="56"/>
      <c r="M48" s="53"/>
      <c r="N48" s="54"/>
      <c r="O48" s="35">
        <f>SUM(C48:N48)</f>
        <v>0</v>
      </c>
      <c r="P48" s="36">
        <f t="shared" si="11"/>
        <v>0</v>
      </c>
    </row>
    <row r="49" spans="2:16" ht="10.8" thickBot="1">
      <c r="B49" s="37" t="s">
        <v>21</v>
      </c>
      <c r="C49" s="37">
        <f>SUM(C46:C47)</f>
        <v>0</v>
      </c>
      <c r="D49" s="37">
        <f>SUM(D46:D47)</f>
        <v>0</v>
      </c>
      <c r="E49" s="37">
        <f>SUM(E46:E47)</f>
        <v>0</v>
      </c>
      <c r="F49" s="37">
        <f t="shared" ref="F49:P49" si="12">SUM(F46:F48)</f>
        <v>0</v>
      </c>
      <c r="G49" s="37">
        <f t="shared" si="12"/>
        <v>0</v>
      </c>
      <c r="H49" s="37">
        <f t="shared" si="12"/>
        <v>0</v>
      </c>
      <c r="I49" s="37">
        <f t="shared" si="12"/>
        <v>0</v>
      </c>
      <c r="J49" s="37">
        <f t="shared" si="12"/>
        <v>0</v>
      </c>
      <c r="K49" s="37">
        <f t="shared" si="12"/>
        <v>0</v>
      </c>
      <c r="L49" s="37">
        <f t="shared" si="12"/>
        <v>0</v>
      </c>
      <c r="M49" s="37">
        <f t="shared" si="12"/>
        <v>0</v>
      </c>
      <c r="N49" s="37">
        <f t="shared" si="12"/>
        <v>0</v>
      </c>
      <c r="O49" s="37">
        <f t="shared" si="12"/>
        <v>0</v>
      </c>
      <c r="P49" s="109">
        <f t="shared" si="12"/>
        <v>0</v>
      </c>
    </row>
    <row r="50" spans="2:16"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6"/>
    </row>
    <row r="51" spans="2:16">
      <c r="N51" s="112" t="s">
        <v>28</v>
      </c>
      <c r="O51" s="111">
        <f>SUM(O36+O30+O42+O49)</f>
        <v>0</v>
      </c>
      <c r="P51" s="177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2:O25 O27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B2:P17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80</v>
      </c>
    </row>
    <row r="3" spans="2:16" ht="13.2">
      <c r="B3" s="2" t="s">
        <v>125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/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:O16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>
        <f t="shared" ref="O10:O13" si="1">SUM(F10:N10)</f>
        <v>0</v>
      </c>
      <c r="P10" s="36">
        <f t="shared" ref="P10:P13" si="2">(D10*$D$5)+(E10*$E$5)+(F10*$F$5)+(G10*$G$5)+(H10*$H$5)+(I10*$I$5)+(J10*$J$5)+(K10*$K$5)+(L10*$L$5)+(M10*$M$5)+(N10*$N$5)</f>
        <v>0</v>
      </c>
    </row>
    <row r="11" spans="2:16">
      <c r="B11" s="89"/>
      <c r="C11" s="98"/>
      <c r="D11" s="90"/>
      <c r="E11" s="90"/>
      <c r="F11" s="113"/>
      <c r="G11" s="114"/>
      <c r="H11" s="115"/>
      <c r="I11" s="94"/>
      <c r="J11" s="115"/>
      <c r="K11" s="114"/>
      <c r="L11" s="95"/>
      <c r="M11" s="114"/>
      <c r="N11" s="115"/>
      <c r="O11" s="96">
        <f t="shared" si="1"/>
        <v>0</v>
      </c>
      <c r="P11" s="36">
        <f t="shared" si="2"/>
        <v>0</v>
      </c>
    </row>
    <row r="12" spans="2:16">
      <c r="B12" s="89"/>
      <c r="C12" s="98"/>
      <c r="D12" s="90"/>
      <c r="E12" s="90"/>
      <c r="F12" s="113"/>
      <c r="G12" s="114"/>
      <c r="H12" s="115"/>
      <c r="I12" s="94"/>
      <c r="J12" s="115"/>
      <c r="K12" s="114"/>
      <c r="L12" s="95"/>
      <c r="M12" s="114"/>
      <c r="N12" s="115"/>
      <c r="O12" s="96">
        <f t="shared" si="1"/>
        <v>0</v>
      </c>
      <c r="P12" s="36">
        <f t="shared" si="2"/>
        <v>0</v>
      </c>
    </row>
    <row r="13" spans="2:16">
      <c r="B13" s="89"/>
      <c r="C13" s="98"/>
      <c r="D13" s="90"/>
      <c r="E13" s="90"/>
      <c r="F13" s="113"/>
      <c r="G13" s="114"/>
      <c r="H13" s="115"/>
      <c r="I13" s="94"/>
      <c r="J13" s="115"/>
      <c r="K13" s="114"/>
      <c r="L13" s="95"/>
      <c r="M13" s="114"/>
      <c r="N13" s="115"/>
      <c r="O13" s="96">
        <f t="shared" si="1"/>
        <v>0</v>
      </c>
      <c r="P13" s="36">
        <f t="shared" si="2"/>
        <v>0</v>
      </c>
    </row>
    <row r="14" spans="2:16">
      <c r="B14" s="89"/>
      <c r="C14" s="98"/>
      <c r="D14" s="90"/>
      <c r="E14" s="90"/>
      <c r="F14" s="113"/>
      <c r="G14" s="114"/>
      <c r="H14" s="115"/>
      <c r="I14" s="94"/>
      <c r="J14" s="115"/>
      <c r="K14" s="114"/>
      <c r="L14" s="95"/>
      <c r="M14" s="114"/>
      <c r="N14" s="115"/>
      <c r="O14" s="96">
        <f t="shared" si="0"/>
        <v>0</v>
      </c>
      <c r="P14" s="36">
        <f t="shared" ref="P14:P15" si="3">(D14*$D$5)+(E14*$E$5)+(F14*$F$5)+(G14*$G$5)+(H14*$H$5)+(I14*$I$5)+(J14*$J$5)+(K14*$K$5)+(L14*$L$5)+(M14*$M$5)+(N14*$N$5)</f>
        <v>0</v>
      </c>
    </row>
    <row r="15" spans="2:16">
      <c r="B15" s="89"/>
      <c r="C15" s="98"/>
      <c r="D15" s="90"/>
      <c r="E15" s="90"/>
      <c r="F15" s="113"/>
      <c r="G15" s="114"/>
      <c r="H15" s="115"/>
      <c r="I15" s="94"/>
      <c r="J15" s="115"/>
      <c r="K15" s="114"/>
      <c r="L15" s="95"/>
      <c r="M15" s="114"/>
      <c r="N15" s="115"/>
      <c r="O15" s="110">
        <f>SUM(F15:N15)+(E15*18)+(D15*9)</f>
        <v>0</v>
      </c>
      <c r="P15" s="36">
        <f t="shared" si="3"/>
        <v>0</v>
      </c>
    </row>
    <row r="16" spans="2:16">
      <c r="B16" s="89"/>
      <c r="C16" s="98"/>
      <c r="D16" s="90"/>
      <c r="E16" s="90"/>
      <c r="F16" s="113"/>
      <c r="G16" s="114"/>
      <c r="H16" s="115"/>
      <c r="I16" s="94"/>
      <c r="J16" s="115"/>
      <c r="K16" s="114"/>
      <c r="L16" s="95"/>
      <c r="M16" s="114"/>
      <c r="N16" s="115"/>
      <c r="O16" s="96">
        <f t="shared" si="0"/>
        <v>0</v>
      </c>
      <c r="P16" s="36">
        <f t="shared" ref="P16" si="4">(D16*$D$5)+(E16*$E$5)+(F16*$F$5)+(G16*$G$5)+(H16*$H$5)+(I16*$I$5)+(J16*$J$5)+(K16*$K$5)+(L16*$L$5)+(M16*$M$5)+(N16*$N$5)</f>
        <v>0</v>
      </c>
    </row>
    <row r="17" spans="2:16">
      <c r="B17" s="99" t="s">
        <v>21</v>
      </c>
      <c r="C17" s="99">
        <f t="shared" ref="C17:P17" si="5">SUM(C9:C16)</f>
        <v>0</v>
      </c>
      <c r="D17" s="99">
        <f t="shared" si="5"/>
        <v>0</v>
      </c>
      <c r="E17" s="99">
        <f t="shared" si="5"/>
        <v>0</v>
      </c>
      <c r="F17" s="99">
        <f t="shared" si="5"/>
        <v>0</v>
      </c>
      <c r="G17" s="99">
        <f t="shared" si="5"/>
        <v>0</v>
      </c>
      <c r="H17" s="99">
        <f t="shared" si="5"/>
        <v>0</v>
      </c>
      <c r="I17" s="99">
        <f t="shared" si="5"/>
        <v>0</v>
      </c>
      <c r="J17" s="99">
        <f t="shared" si="5"/>
        <v>0</v>
      </c>
      <c r="K17" s="99">
        <f t="shared" si="5"/>
        <v>0</v>
      </c>
      <c r="L17" s="99">
        <f t="shared" si="5"/>
        <v>0</v>
      </c>
      <c r="M17" s="99">
        <f t="shared" si="5"/>
        <v>0</v>
      </c>
      <c r="N17" s="99">
        <f t="shared" si="5"/>
        <v>0</v>
      </c>
      <c r="O17" s="99">
        <f t="shared" si="5"/>
        <v>0</v>
      </c>
      <c r="P17" s="99">
        <f t="shared" si="5"/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1:P40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58" sqref="B58"/>
    </sheetView>
  </sheetViews>
  <sheetFormatPr defaultColWidth="9.109375" defaultRowHeight="10.199999999999999"/>
  <cols>
    <col min="1" max="1" width="3.109375" style="1" customWidth="1"/>
    <col min="2" max="2" width="40.8867187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/>
      <c r="C1" s="2"/>
      <c r="D1" s="2"/>
      <c r="E1" s="2"/>
    </row>
    <row r="2" spans="2:16" ht="13.2">
      <c r="B2" s="2" t="s">
        <v>125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30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140" t="s">
        <v>131</v>
      </c>
      <c r="C7" s="147"/>
      <c r="D7" s="141"/>
      <c r="E7" s="141"/>
      <c r="F7" s="142">
        <v>21</v>
      </c>
      <c r="G7" s="143">
        <v>121</v>
      </c>
      <c r="H7" s="144"/>
      <c r="I7" s="145">
        <v>15</v>
      </c>
      <c r="J7" s="144"/>
      <c r="K7" s="143">
        <v>7</v>
      </c>
      <c r="L7" s="146"/>
      <c r="M7" s="143">
        <v>68</v>
      </c>
      <c r="N7" s="144"/>
      <c r="O7" s="35">
        <f t="shared" ref="O7" si="0">SUM(F7:N7)</f>
        <v>232</v>
      </c>
      <c r="P7" s="36">
        <f>(D7*$D$3)+(E7*$E$3)+(F7*$F$3)+(G7*$G$3)+(H7*$H$3)+(I7*$I$3)+(J7*$J$3)+(K7*$K$3)+(L7*$L$3)+(M7*$M$3)+(N7*$N$3)</f>
        <v>182.85</v>
      </c>
    </row>
    <row r="8" spans="2:16">
      <c r="B8" s="52" t="s">
        <v>132</v>
      </c>
      <c r="C8" s="147"/>
      <c r="D8" s="141"/>
      <c r="E8" s="141"/>
      <c r="F8" s="142"/>
      <c r="G8" s="143"/>
      <c r="H8" s="144"/>
      <c r="I8" s="145"/>
      <c r="J8" s="144"/>
      <c r="K8" s="143"/>
      <c r="L8" s="146"/>
      <c r="M8" s="143">
        <v>50</v>
      </c>
      <c r="N8" s="144"/>
      <c r="O8" s="35">
        <f t="shared" ref="O8:O9" si="1">SUM(F8:N8)</f>
        <v>50</v>
      </c>
      <c r="P8" s="36">
        <f t="shared" ref="P8:P12" si="2">(D8*$D$3)+(E8*$E$3)+(F8*$F$3)+(G8*$G$3)+(H8*$H$3)+(I8*$I$3)+(J8*$J$3)+(K8*$K$3)+(L8*$L$3)+(M8*$M$3)+(N8*$N$3)</f>
        <v>100</v>
      </c>
    </row>
    <row r="9" spans="2:16">
      <c r="B9" s="52" t="s">
        <v>133</v>
      </c>
      <c r="C9" s="147"/>
      <c r="D9" s="141"/>
      <c r="E9" s="141"/>
      <c r="F9" s="142"/>
      <c r="G9" s="143">
        <v>100</v>
      </c>
      <c r="H9" s="144"/>
      <c r="I9" s="145"/>
      <c r="J9" s="144"/>
      <c r="K9" s="143"/>
      <c r="L9" s="146"/>
      <c r="M9" s="143">
        <v>26</v>
      </c>
      <c r="N9" s="144"/>
      <c r="O9" s="35">
        <f t="shared" si="1"/>
        <v>126</v>
      </c>
      <c r="P9" s="36">
        <f t="shared" si="2"/>
        <v>77</v>
      </c>
    </row>
    <row r="10" spans="2:16">
      <c r="B10" s="52" t="s">
        <v>134</v>
      </c>
      <c r="C10" s="147"/>
      <c r="D10" s="141"/>
      <c r="E10" s="141"/>
      <c r="F10" s="142"/>
      <c r="G10" s="143">
        <v>98</v>
      </c>
      <c r="H10" s="144"/>
      <c r="I10" s="145"/>
      <c r="J10" s="144"/>
      <c r="K10" s="143"/>
      <c r="L10" s="146"/>
      <c r="M10" s="143">
        <v>7</v>
      </c>
      <c r="N10" s="144"/>
      <c r="O10" s="35">
        <f t="shared" ref="O10:O12" si="3">SUM(F10:N10)</f>
        <v>105</v>
      </c>
      <c r="P10" s="36">
        <f t="shared" si="2"/>
        <v>38.5</v>
      </c>
    </row>
    <row r="11" spans="2:16">
      <c r="B11" s="52" t="s">
        <v>135</v>
      </c>
      <c r="C11" s="147"/>
      <c r="D11" s="141"/>
      <c r="E11" s="141"/>
      <c r="F11" s="142"/>
      <c r="G11" s="143">
        <v>80</v>
      </c>
      <c r="H11" s="144"/>
      <c r="I11" s="145"/>
      <c r="J11" s="144"/>
      <c r="K11" s="143"/>
      <c r="L11" s="146"/>
      <c r="M11" s="143"/>
      <c r="N11" s="144"/>
      <c r="O11" s="35">
        <f t="shared" si="3"/>
        <v>80</v>
      </c>
      <c r="P11" s="36">
        <f t="shared" si="2"/>
        <v>20</v>
      </c>
    </row>
    <row r="12" spans="2:16">
      <c r="B12" s="52" t="s">
        <v>136</v>
      </c>
      <c r="C12" s="147"/>
      <c r="D12" s="141"/>
      <c r="E12" s="141"/>
      <c r="F12" s="142"/>
      <c r="G12" s="143">
        <v>50</v>
      </c>
      <c r="H12" s="144"/>
      <c r="I12" s="145"/>
      <c r="J12" s="144"/>
      <c r="K12" s="143"/>
      <c r="L12" s="146"/>
      <c r="M12" s="143"/>
      <c r="N12" s="144"/>
      <c r="O12" s="35">
        <f t="shared" si="3"/>
        <v>50</v>
      </c>
      <c r="P12" s="36">
        <f t="shared" si="2"/>
        <v>12.5</v>
      </c>
    </row>
    <row r="13" spans="2:16">
      <c r="B13" s="126"/>
      <c r="C13" s="133"/>
      <c r="D13" s="127"/>
      <c r="E13" s="127"/>
      <c r="F13" s="128"/>
      <c r="G13" s="129"/>
      <c r="H13" s="130"/>
      <c r="I13" s="131"/>
      <c r="J13" s="130"/>
      <c r="K13" s="129"/>
      <c r="L13" s="132"/>
      <c r="M13" s="129"/>
      <c r="N13" s="130"/>
      <c r="O13" s="35">
        <f>SUM(F13:N13)</f>
        <v>0</v>
      </c>
      <c r="P13" s="36">
        <f t="shared" ref="P13" si="4">(D13*$D$3)+(E13*$E$3)+(F13*$F$3)+(G13*$G$3)+(H13*$H$3)+(I13*$I$3)+(J13*$J$3)+(K13*$K$3)+(L13*$L$3)+(M13*$M$3)+(N13*$N$3)</f>
        <v>0</v>
      </c>
    </row>
    <row r="14" spans="2:16" ht="10.8" thickBot="1">
      <c r="B14" s="37" t="s">
        <v>21</v>
      </c>
      <c r="C14" s="37">
        <f t="shared" ref="C14:P14" si="5">SUM(C7:C13)</f>
        <v>0</v>
      </c>
      <c r="D14" s="37">
        <f t="shared" si="5"/>
        <v>0</v>
      </c>
      <c r="E14" s="37">
        <f t="shared" si="5"/>
        <v>0</v>
      </c>
      <c r="F14" s="37">
        <f t="shared" si="5"/>
        <v>21</v>
      </c>
      <c r="G14" s="37">
        <f t="shared" si="5"/>
        <v>449</v>
      </c>
      <c r="H14" s="37">
        <f t="shared" si="5"/>
        <v>0</v>
      </c>
      <c r="I14" s="37">
        <f t="shared" si="5"/>
        <v>15</v>
      </c>
      <c r="J14" s="37">
        <f t="shared" si="5"/>
        <v>0</v>
      </c>
      <c r="K14" s="37">
        <f t="shared" si="5"/>
        <v>7</v>
      </c>
      <c r="L14" s="37">
        <f t="shared" si="5"/>
        <v>0</v>
      </c>
      <c r="M14" s="37">
        <f t="shared" si="5"/>
        <v>151</v>
      </c>
      <c r="N14" s="37">
        <f t="shared" si="5"/>
        <v>0</v>
      </c>
      <c r="O14" s="37">
        <f t="shared" si="5"/>
        <v>643</v>
      </c>
      <c r="P14" s="37">
        <f t="shared" si="5"/>
        <v>430.85</v>
      </c>
    </row>
    <row r="15" spans="2:16">
      <c r="F15" s="38"/>
      <c r="G15" s="38"/>
      <c r="H15" s="38"/>
      <c r="I15" s="38"/>
      <c r="J15" s="38"/>
      <c r="K15" s="38"/>
      <c r="L15" s="38"/>
      <c r="M15" s="38"/>
      <c r="N15" s="38"/>
    </row>
    <row r="16" spans="2:16">
      <c r="B16" s="13"/>
      <c r="C16" s="13"/>
      <c r="D16" s="13"/>
      <c r="E16" s="13"/>
      <c r="F16" s="30"/>
      <c r="G16" s="30"/>
      <c r="H16" s="30"/>
      <c r="I16" s="30"/>
      <c r="J16" s="30"/>
      <c r="K16" s="30"/>
      <c r="L16" s="30"/>
      <c r="M16" s="30"/>
      <c r="N16" s="30"/>
      <c r="O16" s="13"/>
      <c r="P16" s="13"/>
    </row>
    <row r="17" spans="2:16" ht="10.8" thickBot="1">
      <c r="B17" s="32" t="s">
        <v>29</v>
      </c>
      <c r="C17" s="32"/>
      <c r="D17" s="32"/>
      <c r="E17" s="32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4"/>
    </row>
    <row r="18" spans="2:16">
      <c r="B18" s="52" t="s">
        <v>71</v>
      </c>
      <c r="C18" s="57"/>
      <c r="D18" s="48"/>
      <c r="E18" s="48"/>
      <c r="F18" s="49"/>
      <c r="G18" s="53">
        <v>240</v>
      </c>
      <c r="H18" s="54"/>
      <c r="I18" s="55"/>
      <c r="J18" s="54"/>
      <c r="K18" s="53"/>
      <c r="L18" s="56"/>
      <c r="M18" s="53"/>
      <c r="N18" s="54">
        <v>231</v>
      </c>
      <c r="O18" s="35">
        <f>SUM(F18:N18)</f>
        <v>471</v>
      </c>
      <c r="P18" s="36">
        <f t="shared" ref="P18:P20" si="6">(D18*$D$3)+(E18*$E$3)+(F18*$F$3)+(G18*$G$3)+(H18*$H$3)+(I18*$I$3)+(J18*$J$3)+(K18*$K$3)+(L18*$L$3)+(M18*$M$3)+(N18*$N$3)</f>
        <v>522</v>
      </c>
    </row>
    <row r="19" spans="2:16">
      <c r="B19" s="52"/>
      <c r="C19" s="47"/>
      <c r="D19" s="48"/>
      <c r="E19" s="48"/>
      <c r="F19" s="49"/>
      <c r="G19" s="53"/>
      <c r="H19" s="54"/>
      <c r="I19" s="55"/>
      <c r="J19" s="54"/>
      <c r="K19" s="53"/>
      <c r="L19" s="56"/>
      <c r="M19" s="53"/>
      <c r="N19" s="54"/>
      <c r="O19" s="35">
        <f>SUM(F19:N19)</f>
        <v>0</v>
      </c>
      <c r="P19" s="36">
        <f t="shared" si="6"/>
        <v>0</v>
      </c>
    </row>
    <row r="20" spans="2:16">
      <c r="B20" s="52"/>
      <c r="C20" s="4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>SUM(F20:N20)</f>
        <v>0</v>
      </c>
      <c r="P20" s="36">
        <f t="shared" si="6"/>
        <v>0</v>
      </c>
    </row>
    <row r="21" spans="2:16" ht="10.8" thickBot="1">
      <c r="B21" s="37" t="s">
        <v>21</v>
      </c>
      <c r="C21" s="37">
        <f>SUM(C18:C20)</f>
        <v>0</v>
      </c>
      <c r="D21" s="37">
        <f>SUM(D18:D20)</f>
        <v>0</v>
      </c>
      <c r="E21" s="37">
        <f>SUM(E18:E20)</f>
        <v>0</v>
      </c>
      <c r="F21" s="37">
        <f>SUM(F18:F20)</f>
        <v>0</v>
      </c>
      <c r="G21" s="37">
        <f>SUM(G18:G20)</f>
        <v>240</v>
      </c>
      <c r="H21" s="37">
        <f t="shared" ref="H21:P21" si="7">SUM(H18:H20)</f>
        <v>0</v>
      </c>
      <c r="I21" s="37">
        <f t="shared" si="7"/>
        <v>0</v>
      </c>
      <c r="J21" s="37">
        <f t="shared" si="7"/>
        <v>0</v>
      </c>
      <c r="K21" s="37">
        <f t="shared" si="7"/>
        <v>0</v>
      </c>
      <c r="L21" s="37">
        <f t="shared" si="7"/>
        <v>0</v>
      </c>
      <c r="M21" s="37">
        <f t="shared" si="7"/>
        <v>0</v>
      </c>
      <c r="N21" s="37">
        <f t="shared" si="7"/>
        <v>231</v>
      </c>
      <c r="O21" s="39">
        <f t="shared" si="7"/>
        <v>471</v>
      </c>
      <c r="P21" s="39">
        <f t="shared" si="7"/>
        <v>522</v>
      </c>
    </row>
    <row r="22" spans="2:16">
      <c r="G22" s="38"/>
    </row>
    <row r="23" spans="2:16" hidden="1">
      <c r="B23" s="13"/>
      <c r="C23" s="13"/>
      <c r="D23" s="13"/>
      <c r="E23" s="13"/>
      <c r="F23" s="30"/>
      <c r="G23" s="30"/>
      <c r="H23" s="30"/>
      <c r="I23" s="30"/>
      <c r="J23" s="30"/>
      <c r="K23" s="30"/>
      <c r="L23" s="30"/>
      <c r="M23" s="30"/>
      <c r="N23" s="30"/>
      <c r="O23" s="13"/>
      <c r="P23" s="13"/>
    </row>
    <row r="24" spans="2:16" ht="10.8" hidden="1" thickBot="1">
      <c r="B24" s="32" t="s">
        <v>68</v>
      </c>
      <c r="C24" s="32"/>
      <c r="D24" s="32"/>
      <c r="E24" s="32"/>
      <c r="F24" s="33"/>
      <c r="G24" s="33"/>
      <c r="H24" s="33"/>
      <c r="I24" s="33"/>
      <c r="J24" s="33"/>
      <c r="K24" s="33"/>
      <c r="L24" s="33"/>
      <c r="M24" s="33"/>
      <c r="N24" s="33"/>
      <c r="O24" s="34"/>
      <c r="P24" s="34"/>
    </row>
    <row r="25" spans="2:16" hidden="1">
      <c r="B25" s="52"/>
      <c r="C25" s="57"/>
      <c r="D25" s="48"/>
      <c r="E25" s="48"/>
      <c r="F25" s="49"/>
      <c r="G25" s="53"/>
      <c r="H25" s="54"/>
      <c r="I25" s="55"/>
      <c r="J25" s="54"/>
      <c r="K25" s="53"/>
      <c r="L25" s="56"/>
      <c r="M25" s="53"/>
      <c r="N25" s="54"/>
      <c r="O25" s="35">
        <f t="shared" ref="O25:O36" si="8">SUM(F25:N25)</f>
        <v>0</v>
      </c>
      <c r="P25" s="36">
        <f t="shared" ref="P25:P36" si="9">(D25*$D$3)+(E25*$E$3)+(F25*$F$3)+(G25*$G$3)+(H25*$H$3)+(I25*$I$3)+(J25*$J$3)+(K25*$K$3)+(L25*$L$3)+(M25*$M$3)+(N25*$N$3)</f>
        <v>0</v>
      </c>
    </row>
    <row r="26" spans="2:16" hidden="1">
      <c r="B26" s="52"/>
      <c r="C26" s="47"/>
      <c r="D26" s="48"/>
      <c r="E26" s="48"/>
      <c r="F26" s="49"/>
      <c r="G26" s="53"/>
      <c r="H26" s="54"/>
      <c r="I26" s="55"/>
      <c r="J26" s="54"/>
      <c r="K26" s="53"/>
      <c r="L26" s="56"/>
      <c r="M26" s="53"/>
      <c r="N26" s="54"/>
      <c r="O26" s="35">
        <f t="shared" si="8"/>
        <v>0</v>
      </c>
      <c r="P26" s="36">
        <f t="shared" si="9"/>
        <v>0</v>
      </c>
    </row>
    <row r="27" spans="2:16" hidden="1">
      <c r="B27" s="52"/>
      <c r="C27" s="47"/>
      <c r="D27" s="48"/>
      <c r="E27" s="48"/>
      <c r="F27" s="49"/>
      <c r="G27" s="53"/>
      <c r="H27" s="54"/>
      <c r="I27" s="55"/>
      <c r="J27" s="54"/>
      <c r="K27" s="53"/>
      <c r="L27" s="56"/>
      <c r="M27" s="53"/>
      <c r="N27" s="54"/>
      <c r="O27" s="35">
        <f t="shared" si="8"/>
        <v>0</v>
      </c>
      <c r="P27" s="36">
        <f t="shared" si="9"/>
        <v>0</v>
      </c>
    </row>
    <row r="28" spans="2:16" hidden="1">
      <c r="B28" s="52"/>
      <c r="C28" s="4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si="8"/>
        <v>0</v>
      </c>
      <c r="P28" s="36">
        <f t="shared" si="9"/>
        <v>0</v>
      </c>
    </row>
    <row r="29" spans="2:16" hidden="1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8"/>
        <v>0</v>
      </c>
      <c r="P29" s="36">
        <f t="shared" si="9"/>
        <v>0</v>
      </c>
    </row>
    <row r="30" spans="2:16" hidden="1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8"/>
        <v>0</v>
      </c>
      <c r="P30" s="36">
        <f t="shared" ref="P30:P33" si="10">(D30*$D$3)+(E30*$E$3)+(F30*$F$3)+(G30*$G$3)+(H30*$H$3)+(I30*$I$3)+(J30*$J$3)+(K30*$K$3)+(L30*$L$3)+(M30*$M$3)+(N30*$N$3)</f>
        <v>0</v>
      </c>
    </row>
    <row r="31" spans="2:16" hidden="1">
      <c r="B31" s="52"/>
      <c r="C31" s="47"/>
      <c r="D31" s="48"/>
      <c r="E31" s="48"/>
      <c r="F31" s="49"/>
      <c r="G31" s="53"/>
      <c r="H31" s="54"/>
      <c r="I31" s="55"/>
      <c r="J31" s="54"/>
      <c r="K31" s="53"/>
      <c r="L31" s="56"/>
      <c r="M31" s="53"/>
      <c r="N31" s="54"/>
      <c r="O31" s="35">
        <f t="shared" si="8"/>
        <v>0</v>
      </c>
      <c r="P31" s="36">
        <f t="shared" si="10"/>
        <v>0</v>
      </c>
    </row>
    <row r="32" spans="2:16" hidden="1">
      <c r="B32" s="52"/>
      <c r="C32" s="47"/>
      <c r="D32" s="48"/>
      <c r="E32" s="48"/>
      <c r="F32" s="49"/>
      <c r="G32" s="53"/>
      <c r="H32" s="54"/>
      <c r="I32" s="55"/>
      <c r="J32" s="54"/>
      <c r="K32" s="53"/>
      <c r="L32" s="56"/>
      <c r="M32" s="53"/>
      <c r="N32" s="54"/>
      <c r="O32" s="35">
        <f t="shared" si="8"/>
        <v>0</v>
      </c>
      <c r="P32" s="36">
        <f t="shared" si="10"/>
        <v>0</v>
      </c>
    </row>
    <row r="33" spans="2:16" hidden="1">
      <c r="B33" s="52"/>
      <c r="C33" s="47"/>
      <c r="D33" s="48"/>
      <c r="E33" s="48"/>
      <c r="F33" s="49"/>
      <c r="G33" s="53"/>
      <c r="H33" s="54"/>
      <c r="I33" s="55"/>
      <c r="J33" s="54"/>
      <c r="K33" s="53"/>
      <c r="L33" s="56"/>
      <c r="M33" s="53"/>
      <c r="N33" s="54"/>
      <c r="O33" s="35">
        <f t="shared" si="8"/>
        <v>0</v>
      </c>
      <c r="P33" s="36">
        <f t="shared" si="10"/>
        <v>0</v>
      </c>
    </row>
    <row r="34" spans="2:16" hidden="1">
      <c r="B34" s="52"/>
      <c r="C34" s="47"/>
      <c r="D34" s="48"/>
      <c r="E34" s="48"/>
      <c r="F34" s="49"/>
      <c r="G34" s="53"/>
      <c r="H34" s="54"/>
      <c r="I34" s="55"/>
      <c r="J34" s="54"/>
      <c r="K34" s="53"/>
      <c r="L34" s="56"/>
      <c r="M34" s="53"/>
      <c r="N34" s="54"/>
      <c r="O34" s="35">
        <f t="shared" si="8"/>
        <v>0</v>
      </c>
      <c r="P34" s="36">
        <f t="shared" ref="P34:P35" si="11">(D34*$D$3)+(E34*$E$3)+(F34*$F$3)+(G34*$G$3)+(H34*$H$3)+(I34*$I$3)+(J34*$J$3)+(K34*$K$3)+(L34*$L$3)+(M34*$M$3)+(N34*$N$3)</f>
        <v>0</v>
      </c>
    </row>
    <row r="35" spans="2:16" hidden="1">
      <c r="B35" s="52"/>
      <c r="C35" s="4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si="8"/>
        <v>0</v>
      </c>
      <c r="P35" s="36">
        <f t="shared" si="11"/>
        <v>0</v>
      </c>
    </row>
    <row r="36" spans="2:16" hidden="1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8"/>
        <v>0</v>
      </c>
      <c r="P36" s="36">
        <f t="shared" si="9"/>
        <v>0</v>
      </c>
    </row>
    <row r="37" spans="2:16" ht="10.8" hidden="1" thickBot="1">
      <c r="B37" s="37" t="s">
        <v>21</v>
      </c>
      <c r="C37" s="37">
        <f t="shared" ref="C37:P37" si="12">SUM(C25:C36)</f>
        <v>0</v>
      </c>
      <c r="D37" s="37">
        <f t="shared" si="12"/>
        <v>0</v>
      </c>
      <c r="E37" s="37">
        <f t="shared" si="12"/>
        <v>0</v>
      </c>
      <c r="F37" s="37">
        <f t="shared" si="12"/>
        <v>0</v>
      </c>
      <c r="G37" s="37">
        <f t="shared" si="12"/>
        <v>0</v>
      </c>
      <c r="H37" s="37">
        <f t="shared" si="12"/>
        <v>0</v>
      </c>
      <c r="I37" s="37">
        <f t="shared" si="12"/>
        <v>0</v>
      </c>
      <c r="J37" s="37">
        <f t="shared" si="12"/>
        <v>0</v>
      </c>
      <c r="K37" s="37">
        <f t="shared" si="12"/>
        <v>0</v>
      </c>
      <c r="L37" s="37">
        <f t="shared" si="12"/>
        <v>0</v>
      </c>
      <c r="M37" s="37">
        <f t="shared" si="12"/>
        <v>0</v>
      </c>
      <c r="N37" s="37">
        <f t="shared" si="12"/>
        <v>0</v>
      </c>
      <c r="O37" s="39">
        <f t="shared" si="12"/>
        <v>0</v>
      </c>
      <c r="P37" s="39">
        <f t="shared" si="12"/>
        <v>0</v>
      </c>
    </row>
    <row r="38" spans="2:16" hidden="1">
      <c r="G38" s="38"/>
    </row>
    <row r="39" spans="2:16" ht="13.2">
      <c r="B39" s="2"/>
      <c r="C39" s="2"/>
      <c r="D39" s="2"/>
      <c r="E39" s="2"/>
      <c r="F39" s="43"/>
      <c r="G39" s="43"/>
      <c r="H39" s="43"/>
      <c r="I39" s="43"/>
      <c r="J39" s="43"/>
      <c r="K39" s="43"/>
      <c r="L39" s="43"/>
      <c r="M39" s="43"/>
      <c r="N39" s="43"/>
      <c r="O39" s="2"/>
      <c r="P39" s="2"/>
    </row>
    <row r="40" spans="2:16">
      <c r="M40" s="44" t="s">
        <v>21</v>
      </c>
      <c r="O40" s="45">
        <f>O37+O21+O14</f>
        <v>1114</v>
      </c>
      <c r="P40" s="46">
        <f>P37+P21+P14</f>
        <v>952.85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B1:P50"/>
  <sheetViews>
    <sheetView zoomScaleNormal="100" workbookViewId="0">
      <selection activeCell="B1" sqref="B1"/>
    </sheetView>
  </sheetViews>
  <sheetFormatPr defaultColWidth="9.109375" defaultRowHeight="10.199999999999999"/>
  <cols>
    <col min="1" max="1" width="3.109375" style="1" customWidth="1"/>
    <col min="2" max="2" width="29.1093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125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30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t="10.8" thickBot="1">
      <c r="B6" s="32" t="s">
        <v>85</v>
      </c>
      <c r="C6" s="32"/>
      <c r="D6" s="32"/>
      <c r="E6" s="32"/>
      <c r="F6" s="33"/>
      <c r="G6" s="33"/>
      <c r="H6" s="33"/>
      <c r="I6" s="33"/>
      <c r="J6" s="33"/>
      <c r="K6" s="33"/>
      <c r="L6" s="33"/>
      <c r="M6" s="33"/>
      <c r="N6" s="33"/>
      <c r="O6" s="34"/>
      <c r="P6" s="34"/>
    </row>
    <row r="7" spans="2:16">
      <c r="B7" s="52" t="s">
        <v>46</v>
      </c>
      <c r="C7" s="57"/>
      <c r="D7" s="48"/>
      <c r="E7" s="48"/>
      <c r="F7" s="49"/>
      <c r="G7" s="53"/>
      <c r="H7" s="54"/>
      <c r="I7" s="55"/>
      <c r="J7" s="54"/>
      <c r="K7" s="53"/>
      <c r="L7" s="56"/>
      <c r="M7" s="53"/>
      <c r="N7" s="54"/>
      <c r="O7" s="35">
        <f>SUM(C7:N7)</f>
        <v>0</v>
      </c>
      <c r="P7" s="36">
        <f>(D7*$D$3)+(E7*$E$3)+(F7*$F$3)+(G7*$G$3)+(H7*$H$3)+(I7*$I$3)+(J7*$J$3)+(K7*$K$3)+(L7*$L$3)+(M7*$M$3)+(N7*$N$3)</f>
        <v>0</v>
      </c>
    </row>
    <row r="8" spans="2:16">
      <c r="B8" s="52"/>
      <c r="C8" s="47"/>
      <c r="D8" s="48"/>
      <c r="E8" s="48"/>
      <c r="F8" s="49"/>
      <c r="G8" s="53"/>
      <c r="H8" s="54"/>
      <c r="I8" s="55"/>
      <c r="J8" s="54"/>
      <c r="K8" s="53"/>
      <c r="L8" s="56"/>
      <c r="M8" s="53"/>
      <c r="N8" s="54"/>
      <c r="O8" s="35">
        <f t="shared" ref="O8:O9" si="0">SUM(F8:N8)</f>
        <v>0</v>
      </c>
      <c r="P8" s="36">
        <f t="shared" ref="P8:P9" si="1">(D8*$D$3)+(E8*$E$3)+(F8*$F$3)+(G8*$G$3)+(H8*$H$3)+(I8*$I$3)+(J8*$J$3)+(K8*$K$3)+(L8*$L$3)+(M8*$M$3)+(N8*$N$3)</f>
        <v>0</v>
      </c>
    </row>
    <row r="9" spans="2:16">
      <c r="B9" s="52"/>
      <c r="C9" s="4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si="0"/>
        <v>0</v>
      </c>
      <c r="P9" s="36">
        <f t="shared" si="1"/>
        <v>0</v>
      </c>
    </row>
    <row r="10" spans="2:16" ht="10.8" thickBot="1">
      <c r="B10" s="37" t="s">
        <v>21</v>
      </c>
      <c r="C10" s="37">
        <f t="shared" ref="C10:P10" si="2">SUM(C7:C9)</f>
        <v>0</v>
      </c>
      <c r="D10" s="37">
        <f t="shared" si="2"/>
        <v>0</v>
      </c>
      <c r="E10" s="37">
        <f t="shared" si="2"/>
        <v>0</v>
      </c>
      <c r="F10" s="37">
        <f t="shared" si="2"/>
        <v>0</v>
      </c>
      <c r="G10" s="37">
        <f t="shared" si="2"/>
        <v>0</v>
      </c>
      <c r="H10" s="37">
        <f t="shared" si="2"/>
        <v>0</v>
      </c>
      <c r="I10" s="37">
        <f t="shared" si="2"/>
        <v>0</v>
      </c>
      <c r="J10" s="37">
        <f t="shared" si="2"/>
        <v>0</v>
      </c>
      <c r="K10" s="37">
        <f t="shared" si="2"/>
        <v>0</v>
      </c>
      <c r="L10" s="37">
        <f t="shared" si="2"/>
        <v>0</v>
      </c>
      <c r="M10" s="37">
        <f t="shared" si="2"/>
        <v>0</v>
      </c>
      <c r="N10" s="37">
        <f t="shared" si="2"/>
        <v>0</v>
      </c>
      <c r="O10" s="100">
        <f t="shared" si="2"/>
        <v>0</v>
      </c>
      <c r="P10" s="37">
        <f t="shared" si="2"/>
        <v>0</v>
      </c>
    </row>
    <row r="11" spans="2:16">
      <c r="F11" s="38"/>
      <c r="G11" s="38"/>
      <c r="H11" s="38"/>
      <c r="I11" s="38"/>
      <c r="J11" s="38"/>
      <c r="K11" s="38"/>
      <c r="L11" s="38"/>
      <c r="M11" s="38"/>
      <c r="N11" s="38"/>
    </row>
    <row r="13" spans="2:16" ht="10.8" thickBot="1">
      <c r="B13" s="32" t="s">
        <v>40</v>
      </c>
      <c r="C13" s="32"/>
      <c r="D13" s="32"/>
      <c r="E13" s="32"/>
      <c r="F13" s="33"/>
      <c r="G13" s="33"/>
      <c r="H13" s="33"/>
      <c r="I13" s="33"/>
      <c r="J13" s="33"/>
      <c r="K13" s="33"/>
      <c r="L13" s="33"/>
      <c r="M13" s="33"/>
      <c r="N13" s="33"/>
      <c r="O13" s="34"/>
      <c r="P13" s="34"/>
    </row>
    <row r="14" spans="2:16">
      <c r="B14" s="52" t="s">
        <v>46</v>
      </c>
      <c r="C14" s="57"/>
      <c r="D14" s="48"/>
      <c r="E14" s="48"/>
      <c r="F14" s="49"/>
      <c r="G14" s="53"/>
      <c r="H14" s="54"/>
      <c r="I14" s="55"/>
      <c r="J14" s="54"/>
      <c r="K14" s="53"/>
      <c r="L14" s="56"/>
      <c r="M14" s="53"/>
      <c r="N14" s="54"/>
      <c r="O14" s="35">
        <f t="shared" ref="O14:O15" si="3">SUM(F14:N14)</f>
        <v>0</v>
      </c>
      <c r="P14" s="36">
        <f t="shared" ref="P14:P15" si="4">(D14*$D$3)+(E14*$E$3)+(F14*$F$3)+(G14*$G$3)+(H14*$H$3)+(I14*$I$3)+(J14*$J$3)+(K14*$K$3)+(L14*$L$3)+(M14*$M$3)+(N14*$N$3)</f>
        <v>0</v>
      </c>
    </row>
    <row r="15" spans="2:16">
      <c r="B15" s="52"/>
      <c r="C15" s="47"/>
      <c r="D15" s="48"/>
      <c r="E15" s="48"/>
      <c r="F15" s="49"/>
      <c r="G15" s="53"/>
      <c r="H15" s="54"/>
      <c r="I15" s="55"/>
      <c r="J15" s="54"/>
      <c r="K15" s="53"/>
      <c r="L15" s="56"/>
      <c r="M15" s="53"/>
      <c r="N15" s="54"/>
      <c r="O15" s="35">
        <f t="shared" si="3"/>
        <v>0</v>
      </c>
      <c r="P15" s="36">
        <f t="shared" si="4"/>
        <v>0</v>
      </c>
    </row>
    <row r="16" spans="2:16" ht="10.8" thickBot="1">
      <c r="B16" s="37" t="s">
        <v>21</v>
      </c>
      <c r="C16" s="37">
        <f>SUM(C15:C15)</f>
        <v>0</v>
      </c>
      <c r="D16" s="37">
        <f>SUM(D14:D15)</f>
        <v>0</v>
      </c>
      <c r="E16" s="37">
        <f>SUM(E14:E15)</f>
        <v>0</v>
      </c>
      <c r="F16" s="37">
        <f>SUM(F15:F15)</f>
        <v>0</v>
      </c>
      <c r="G16" s="40"/>
      <c r="H16" s="40"/>
      <c r="I16" s="40"/>
      <c r="J16" s="40"/>
      <c r="K16" s="40"/>
      <c r="L16" s="40"/>
      <c r="M16" s="40"/>
      <c r="N16" s="40"/>
      <c r="O16" s="41">
        <f t="shared" ref="O16:P16" si="5">SUM(O14:O15)</f>
        <v>0</v>
      </c>
      <c r="P16" s="42">
        <f t="shared" si="5"/>
        <v>0</v>
      </c>
    </row>
    <row r="19" spans="2:16" ht="10.8" thickBot="1">
      <c r="B19" s="32" t="s">
        <v>86</v>
      </c>
      <c r="C19" s="32"/>
      <c r="D19" s="32"/>
      <c r="E19" s="32"/>
      <c r="F19" s="33"/>
      <c r="G19" s="33"/>
      <c r="H19" s="33"/>
      <c r="I19" s="33"/>
      <c r="J19" s="33"/>
      <c r="K19" s="33"/>
      <c r="L19" s="33"/>
      <c r="M19" s="33"/>
      <c r="N19" s="33"/>
      <c r="O19" s="34"/>
      <c r="P19" s="34"/>
    </row>
    <row r="20" spans="2:16">
      <c r="B20" s="52" t="s">
        <v>46</v>
      </c>
      <c r="C20" s="57"/>
      <c r="D20" s="48"/>
      <c r="E20" s="48"/>
      <c r="F20" s="49"/>
      <c r="G20" s="53"/>
      <c r="H20" s="54"/>
      <c r="I20" s="55"/>
      <c r="J20" s="54"/>
      <c r="K20" s="53"/>
      <c r="L20" s="56"/>
      <c r="M20" s="53"/>
      <c r="N20" s="54"/>
      <c r="O20" s="35">
        <f t="shared" ref="O20:O23" si="6">SUM(F20:N20)</f>
        <v>0</v>
      </c>
      <c r="P20" s="36">
        <f t="shared" ref="P20:P23" si="7">(D20*$D$3)+(E20*$E$3)+(F20*$F$3)+(G20*$G$3)+(H20*$H$3)+(I20*$I$3)+(J20*$J$3)+(K20*$K$3)+(L20*$L$3)+(M20*$M$3)+(N20*$N$3)</f>
        <v>0</v>
      </c>
    </row>
    <row r="21" spans="2:16">
      <c r="B21" s="52"/>
      <c r="C21" s="47"/>
      <c r="D21" s="48"/>
      <c r="E21" s="48"/>
      <c r="F21" s="49"/>
      <c r="G21" s="53"/>
      <c r="H21" s="54"/>
      <c r="I21" s="55"/>
      <c r="J21" s="54"/>
      <c r="K21" s="53"/>
      <c r="L21" s="56"/>
      <c r="M21" s="53"/>
      <c r="N21" s="54"/>
      <c r="O21" s="35">
        <f t="shared" si="6"/>
        <v>0</v>
      </c>
      <c r="P21" s="36">
        <f t="shared" si="7"/>
        <v>0</v>
      </c>
    </row>
    <row r="22" spans="2:16">
      <c r="B22" s="52"/>
      <c r="C22" s="47"/>
      <c r="D22" s="48"/>
      <c r="E22" s="48"/>
      <c r="F22" s="49"/>
      <c r="G22" s="53"/>
      <c r="H22" s="54"/>
      <c r="I22" s="55"/>
      <c r="J22" s="54"/>
      <c r="K22" s="53"/>
      <c r="L22" s="56"/>
      <c r="M22" s="53"/>
      <c r="N22" s="54"/>
      <c r="O22" s="35">
        <f t="shared" si="6"/>
        <v>0</v>
      </c>
      <c r="P22" s="36">
        <f t="shared" si="7"/>
        <v>0</v>
      </c>
    </row>
    <row r="23" spans="2:16">
      <c r="B23" s="52"/>
      <c r="C23" s="47"/>
      <c r="D23" s="48"/>
      <c r="E23" s="48"/>
      <c r="F23" s="49"/>
      <c r="G23" s="53"/>
      <c r="H23" s="54"/>
      <c r="I23" s="55"/>
      <c r="J23" s="54"/>
      <c r="K23" s="53"/>
      <c r="L23" s="56"/>
      <c r="M23" s="53"/>
      <c r="N23" s="54"/>
      <c r="O23" s="35">
        <f t="shared" si="6"/>
        <v>0</v>
      </c>
      <c r="P23" s="36">
        <f t="shared" si="7"/>
        <v>0</v>
      </c>
    </row>
    <row r="24" spans="2:16" ht="10.8" thickBot="1">
      <c r="B24" s="37" t="s">
        <v>21</v>
      </c>
      <c r="C24" s="37">
        <f>SUM(C23:C23)</f>
        <v>0</v>
      </c>
      <c r="D24" s="37">
        <f>SUM(D20:D23)</f>
        <v>0</v>
      </c>
      <c r="E24" s="37">
        <f>SUM(E20:E23)</f>
        <v>0</v>
      </c>
      <c r="F24" s="37">
        <f>SUM(F23:F23)</f>
        <v>0</v>
      </c>
      <c r="G24" s="40"/>
      <c r="H24" s="40"/>
      <c r="I24" s="40"/>
      <c r="J24" s="40"/>
      <c r="K24" s="40"/>
      <c r="L24" s="40"/>
      <c r="M24" s="40"/>
      <c r="N24" s="40"/>
      <c r="O24" s="41">
        <f t="shared" ref="O24:P24" si="8">SUM(O20:O23)</f>
        <v>0</v>
      </c>
      <c r="P24" s="42">
        <f t="shared" si="8"/>
        <v>0</v>
      </c>
    </row>
    <row r="26" spans="2:16">
      <c r="B26" s="44"/>
      <c r="C26" s="44"/>
      <c r="D26" s="44"/>
      <c r="E26" s="44"/>
      <c r="F26" s="44"/>
      <c r="G26" s="45"/>
      <c r="H26" s="45"/>
      <c r="I26" s="45"/>
      <c r="J26" s="45"/>
      <c r="K26" s="45"/>
      <c r="L26" s="45"/>
      <c r="M26" s="45"/>
      <c r="N26" s="45"/>
      <c r="O26" s="50"/>
      <c r="P26" s="51"/>
    </row>
    <row r="27" spans="2:16" ht="10.8" thickBot="1">
      <c r="B27" s="32" t="s">
        <v>39</v>
      </c>
      <c r="C27" s="32"/>
      <c r="D27" s="32"/>
      <c r="E27" s="32"/>
      <c r="F27" s="33"/>
      <c r="G27" s="33"/>
      <c r="H27" s="33"/>
      <c r="I27" s="33"/>
      <c r="J27" s="33"/>
      <c r="K27" s="33"/>
      <c r="L27" s="33"/>
      <c r="M27" s="33"/>
      <c r="N27" s="33"/>
      <c r="O27" s="34"/>
      <c r="P27" s="34"/>
    </row>
    <row r="28" spans="2:16">
      <c r="B28" s="52" t="s">
        <v>46</v>
      </c>
      <c r="C28" s="57"/>
      <c r="D28" s="48"/>
      <c r="E28" s="48"/>
      <c r="F28" s="49"/>
      <c r="G28" s="53"/>
      <c r="H28" s="54"/>
      <c r="I28" s="55"/>
      <c r="J28" s="54"/>
      <c r="K28" s="53"/>
      <c r="L28" s="56"/>
      <c r="M28" s="53"/>
      <c r="N28" s="54"/>
      <c r="O28" s="35">
        <f t="shared" ref="O28:O30" si="9">SUM(F28:N28)</f>
        <v>0</v>
      </c>
      <c r="P28" s="36">
        <f t="shared" ref="P28:P30" si="10">(D28*$D$3)+(E28*$E$3)+(F28*$F$3)+(G28*$G$3)+(H28*$H$3)+(I28*$I$3)+(J28*$J$3)+(K28*$K$3)+(L28*$L$3)+(M28*$M$3)+(N28*$N$3)</f>
        <v>0</v>
      </c>
    </row>
    <row r="29" spans="2:16">
      <c r="B29" s="52"/>
      <c r="C29" s="47"/>
      <c r="D29" s="48"/>
      <c r="E29" s="48"/>
      <c r="F29" s="49"/>
      <c r="G29" s="53"/>
      <c r="H29" s="54"/>
      <c r="I29" s="55"/>
      <c r="J29" s="54"/>
      <c r="K29" s="53"/>
      <c r="L29" s="56"/>
      <c r="M29" s="53"/>
      <c r="N29" s="54"/>
      <c r="O29" s="35">
        <f t="shared" si="9"/>
        <v>0</v>
      </c>
      <c r="P29" s="36">
        <f t="shared" si="10"/>
        <v>0</v>
      </c>
    </row>
    <row r="30" spans="2:16">
      <c r="B30" s="52"/>
      <c r="C30" s="47"/>
      <c r="D30" s="48"/>
      <c r="E30" s="48"/>
      <c r="F30" s="49"/>
      <c r="G30" s="53"/>
      <c r="H30" s="54"/>
      <c r="I30" s="55"/>
      <c r="J30" s="54"/>
      <c r="K30" s="53"/>
      <c r="L30" s="56"/>
      <c r="M30" s="53"/>
      <c r="N30" s="54"/>
      <c r="O30" s="35">
        <f t="shared" si="9"/>
        <v>0</v>
      </c>
      <c r="P30" s="36">
        <f t="shared" si="10"/>
        <v>0</v>
      </c>
    </row>
    <row r="31" spans="2:16" ht="10.8" thickBot="1">
      <c r="B31" s="37" t="s">
        <v>21</v>
      </c>
      <c r="C31" s="37">
        <f t="shared" ref="C31:P31" si="11">SUM(C28:C30)</f>
        <v>0</v>
      </c>
      <c r="D31" s="37">
        <f t="shared" si="11"/>
        <v>0</v>
      </c>
      <c r="E31" s="37">
        <f t="shared" si="11"/>
        <v>0</v>
      </c>
      <c r="F31" s="37">
        <f t="shared" si="11"/>
        <v>0</v>
      </c>
      <c r="G31" s="40">
        <f t="shared" si="11"/>
        <v>0</v>
      </c>
      <c r="H31" s="40">
        <f t="shared" si="11"/>
        <v>0</v>
      </c>
      <c r="I31" s="40">
        <f t="shared" si="11"/>
        <v>0</v>
      </c>
      <c r="J31" s="40">
        <f t="shared" si="11"/>
        <v>0</v>
      </c>
      <c r="K31" s="40">
        <f t="shared" si="11"/>
        <v>0</v>
      </c>
      <c r="L31" s="40">
        <f t="shared" si="11"/>
        <v>0</v>
      </c>
      <c r="M31" s="40">
        <f t="shared" si="11"/>
        <v>0</v>
      </c>
      <c r="N31" s="40">
        <f t="shared" si="11"/>
        <v>0</v>
      </c>
      <c r="O31" s="41">
        <f t="shared" si="11"/>
        <v>0</v>
      </c>
      <c r="P31" s="42">
        <f t="shared" si="11"/>
        <v>0</v>
      </c>
    </row>
    <row r="32" spans="2:16">
      <c r="B32" s="44"/>
      <c r="C32" s="44"/>
      <c r="D32" s="44"/>
      <c r="E32" s="44"/>
      <c r="F32" s="44"/>
      <c r="G32" s="45"/>
      <c r="H32" s="45"/>
      <c r="I32" s="45"/>
      <c r="J32" s="45"/>
      <c r="K32" s="45"/>
      <c r="L32" s="45"/>
      <c r="M32" s="45"/>
      <c r="N32" s="45"/>
      <c r="O32" s="50"/>
      <c r="P32" s="51"/>
    </row>
    <row r="34" spans="2:16" ht="10.8" thickBot="1">
      <c r="B34" s="32" t="s">
        <v>87</v>
      </c>
      <c r="C34" s="32"/>
      <c r="D34" s="32"/>
      <c r="E34" s="32"/>
      <c r="F34" s="33"/>
      <c r="G34" s="33"/>
      <c r="H34" s="33"/>
      <c r="I34" s="33"/>
      <c r="J34" s="33"/>
      <c r="K34" s="33"/>
      <c r="L34" s="33"/>
      <c r="M34" s="33"/>
      <c r="N34" s="33"/>
      <c r="O34" s="34"/>
      <c r="P34" s="34"/>
    </row>
    <row r="35" spans="2:16">
      <c r="B35" s="52" t="s">
        <v>46</v>
      </c>
      <c r="C35" s="57"/>
      <c r="D35" s="48"/>
      <c r="E35" s="48"/>
      <c r="F35" s="49"/>
      <c r="G35" s="53"/>
      <c r="H35" s="54"/>
      <c r="I35" s="55"/>
      <c r="J35" s="54"/>
      <c r="K35" s="53"/>
      <c r="L35" s="56"/>
      <c r="M35" s="53"/>
      <c r="N35" s="54"/>
      <c r="O35" s="35">
        <f t="shared" ref="O35:O38" si="12">SUM(F35:N35)</f>
        <v>0</v>
      </c>
      <c r="P35" s="36">
        <f t="shared" ref="P35:P38" si="13">(D35*$D$3)+(E35*$E$3)+(F35*$F$3)+(G35*$G$3)+(H35*$H$3)+(I35*$I$3)+(J35*$J$3)+(K35*$K$3)+(L35*$L$3)+(M35*$M$3)+(N35*$N$3)</f>
        <v>0</v>
      </c>
    </row>
    <row r="36" spans="2:16">
      <c r="B36" s="52"/>
      <c r="C36" s="47"/>
      <c r="D36" s="48"/>
      <c r="E36" s="48"/>
      <c r="F36" s="49"/>
      <c r="G36" s="53"/>
      <c r="H36" s="54"/>
      <c r="I36" s="55"/>
      <c r="J36" s="54"/>
      <c r="K36" s="53"/>
      <c r="L36" s="56"/>
      <c r="M36" s="53"/>
      <c r="N36" s="54"/>
      <c r="O36" s="35">
        <f t="shared" si="12"/>
        <v>0</v>
      </c>
      <c r="P36" s="36">
        <f t="shared" si="13"/>
        <v>0</v>
      </c>
    </row>
    <row r="37" spans="2:16">
      <c r="B37" s="52"/>
      <c r="C37" s="47"/>
      <c r="D37" s="48"/>
      <c r="E37" s="48"/>
      <c r="F37" s="49"/>
      <c r="G37" s="53"/>
      <c r="H37" s="54"/>
      <c r="I37" s="55"/>
      <c r="J37" s="54"/>
      <c r="K37" s="53"/>
      <c r="L37" s="56"/>
      <c r="M37" s="53"/>
      <c r="N37" s="54"/>
      <c r="O37" s="35">
        <f t="shared" si="12"/>
        <v>0</v>
      </c>
      <c r="P37" s="36">
        <f t="shared" si="13"/>
        <v>0</v>
      </c>
    </row>
    <row r="38" spans="2:16">
      <c r="B38" s="52"/>
      <c r="C38" s="47"/>
      <c r="D38" s="48"/>
      <c r="E38" s="48"/>
      <c r="F38" s="49"/>
      <c r="G38" s="53"/>
      <c r="H38" s="54"/>
      <c r="I38" s="55"/>
      <c r="J38" s="54"/>
      <c r="K38" s="53"/>
      <c r="L38" s="56"/>
      <c r="M38" s="53"/>
      <c r="N38" s="54"/>
      <c r="O38" s="35">
        <f t="shared" si="12"/>
        <v>0</v>
      </c>
      <c r="P38" s="36">
        <f t="shared" si="13"/>
        <v>0</v>
      </c>
    </row>
    <row r="39" spans="2:16" ht="10.8" thickBot="1">
      <c r="B39" s="37" t="s">
        <v>21</v>
      </c>
      <c r="C39" s="37">
        <f>SUM(C38:C38)</f>
        <v>0</v>
      </c>
      <c r="D39" s="37">
        <f>SUM(D35:D38)</f>
        <v>0</v>
      </c>
      <c r="E39" s="37">
        <f>SUM(E35:E38)</f>
        <v>0</v>
      </c>
      <c r="F39" s="37">
        <f>SUM(F38:F38)</f>
        <v>0</v>
      </c>
      <c r="G39" s="40">
        <f t="shared" ref="G39:P39" si="14">SUM(G35:G38)</f>
        <v>0</v>
      </c>
      <c r="H39" s="40">
        <f t="shared" si="14"/>
        <v>0</v>
      </c>
      <c r="I39" s="40">
        <f t="shared" si="14"/>
        <v>0</v>
      </c>
      <c r="J39" s="40">
        <f t="shared" si="14"/>
        <v>0</v>
      </c>
      <c r="K39" s="40">
        <f t="shared" si="14"/>
        <v>0</v>
      </c>
      <c r="L39" s="40">
        <f t="shared" si="14"/>
        <v>0</v>
      </c>
      <c r="M39" s="40">
        <f t="shared" si="14"/>
        <v>0</v>
      </c>
      <c r="N39" s="40">
        <f t="shared" si="14"/>
        <v>0</v>
      </c>
      <c r="O39" s="41">
        <f t="shared" si="14"/>
        <v>0</v>
      </c>
      <c r="P39" s="42">
        <f t="shared" si="14"/>
        <v>0</v>
      </c>
    </row>
    <row r="42" spans="2:16" ht="10.8" thickBot="1">
      <c r="B42" s="32" t="s">
        <v>38</v>
      </c>
      <c r="C42" s="32"/>
      <c r="D42" s="32"/>
      <c r="E42" s="32"/>
      <c r="F42" s="33"/>
      <c r="G42" s="33"/>
      <c r="H42" s="33"/>
      <c r="I42" s="33"/>
      <c r="J42" s="33"/>
      <c r="K42" s="33"/>
      <c r="L42" s="33"/>
      <c r="M42" s="33"/>
      <c r="N42" s="33"/>
      <c r="O42" s="34"/>
      <c r="P42" s="34"/>
    </row>
    <row r="43" spans="2:16">
      <c r="B43" s="52" t="s">
        <v>46</v>
      </c>
      <c r="C43" s="57"/>
      <c r="D43" s="48"/>
      <c r="E43" s="48"/>
      <c r="F43" s="49"/>
      <c r="G43" s="53"/>
      <c r="H43" s="54"/>
      <c r="I43" s="55"/>
      <c r="J43" s="54"/>
      <c r="K43" s="53"/>
      <c r="L43" s="56"/>
      <c r="M43" s="53"/>
      <c r="N43" s="54"/>
      <c r="O43" s="35">
        <f t="shared" ref="O43:O45" si="15">SUM(F43:N43)</f>
        <v>0</v>
      </c>
      <c r="P43" s="36">
        <f t="shared" ref="P43:P45" si="16">(D43*$D$3)+(E43*$E$3)+(F43*$F$3)+(G43*$G$3)+(H43*$H$3)+(I43*$I$3)+(J43*$J$3)+(K43*$K$3)+(L43*$L$3)+(M43*$M$3)+(N43*$N$3)</f>
        <v>0</v>
      </c>
    </row>
    <row r="44" spans="2:16">
      <c r="B44" s="52"/>
      <c r="C44" s="47"/>
      <c r="D44" s="48"/>
      <c r="E44" s="48"/>
      <c r="F44" s="49"/>
      <c r="G44" s="53"/>
      <c r="H44" s="54"/>
      <c r="I44" s="55"/>
      <c r="J44" s="54"/>
      <c r="K44" s="53"/>
      <c r="L44" s="56"/>
      <c r="M44" s="53"/>
      <c r="N44" s="54"/>
      <c r="O44" s="35">
        <f t="shared" si="15"/>
        <v>0</v>
      </c>
      <c r="P44" s="36">
        <f t="shared" si="16"/>
        <v>0</v>
      </c>
    </row>
    <row r="45" spans="2:16">
      <c r="B45" s="52"/>
      <c r="C45" s="47"/>
      <c r="D45" s="48"/>
      <c r="E45" s="48"/>
      <c r="F45" s="49"/>
      <c r="G45" s="53"/>
      <c r="H45" s="54"/>
      <c r="I45" s="55"/>
      <c r="J45" s="54"/>
      <c r="K45" s="53"/>
      <c r="L45" s="56"/>
      <c r="M45" s="53"/>
      <c r="N45" s="54"/>
      <c r="O45" s="35">
        <f t="shared" si="15"/>
        <v>0</v>
      </c>
      <c r="P45" s="36">
        <f t="shared" si="16"/>
        <v>0</v>
      </c>
    </row>
    <row r="46" spans="2:16" ht="10.8" thickBot="1">
      <c r="B46" s="37" t="s">
        <v>21</v>
      </c>
      <c r="C46" s="37">
        <f>SUM(C45:C45)</f>
        <v>0</v>
      </c>
      <c r="D46" s="37">
        <f>SUM(D43:D45)</f>
        <v>0</v>
      </c>
      <c r="E46" s="37">
        <f>SUM(E43:E45)</f>
        <v>0</v>
      </c>
      <c r="F46" s="37">
        <f>SUM(F45:F45)</f>
        <v>0</v>
      </c>
      <c r="G46" s="40">
        <f t="shared" ref="G46:P46" si="17">SUM(G43:G45)</f>
        <v>0</v>
      </c>
      <c r="H46" s="40">
        <f t="shared" si="17"/>
        <v>0</v>
      </c>
      <c r="I46" s="40">
        <f t="shared" si="17"/>
        <v>0</v>
      </c>
      <c r="J46" s="40">
        <f t="shared" si="17"/>
        <v>0</v>
      </c>
      <c r="K46" s="40">
        <f t="shared" si="17"/>
        <v>0</v>
      </c>
      <c r="L46" s="40">
        <f t="shared" si="17"/>
        <v>0</v>
      </c>
      <c r="M46" s="40">
        <f t="shared" si="17"/>
        <v>0</v>
      </c>
      <c r="N46" s="40">
        <f t="shared" si="17"/>
        <v>0</v>
      </c>
      <c r="O46" s="41">
        <f t="shared" si="17"/>
        <v>0</v>
      </c>
      <c r="P46" s="42">
        <f t="shared" si="17"/>
        <v>0</v>
      </c>
    </row>
    <row r="48" spans="2:16" ht="11.25" customHeight="1"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</row>
    <row r="49" spans="2:16" ht="13.2">
      <c r="B49" s="2"/>
      <c r="C49" s="2"/>
      <c r="D49" s="2"/>
      <c r="E49" s="2"/>
      <c r="F49" s="43"/>
      <c r="G49" s="43"/>
      <c r="H49" s="43"/>
      <c r="I49" s="43"/>
      <c r="J49" s="43"/>
      <c r="K49" s="43"/>
      <c r="L49" s="43"/>
      <c r="M49" s="43"/>
      <c r="N49" s="43"/>
      <c r="O49" s="2"/>
      <c r="P49" s="2"/>
    </row>
    <row r="50" spans="2:16">
      <c r="M50" s="44" t="s">
        <v>21</v>
      </c>
      <c r="O50" s="45">
        <f>O10+O16+O24+O31+O39+O46</f>
        <v>0</v>
      </c>
      <c r="P50" s="46">
        <f>P10+P16+P24+P31+P39+P46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2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11" sqref="O111"/>
    </sheetView>
  </sheetViews>
  <sheetFormatPr defaultColWidth="9.109375" defaultRowHeight="10.199999999999999"/>
  <cols>
    <col min="1" max="1" width="3.109375" style="1" customWidth="1"/>
    <col min="2" max="2" width="39.5546875" style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1" spans="2:16" ht="13.2">
      <c r="B1" s="2" t="s">
        <v>125</v>
      </c>
      <c r="C1" s="2"/>
      <c r="D1" s="2"/>
      <c r="E1" s="2"/>
    </row>
    <row r="2" spans="2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2:16">
      <c r="B3" s="11"/>
      <c r="C3" s="12"/>
      <c r="D3" s="13">
        <v>36</v>
      </c>
      <c r="E3" s="30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2:16" ht="10.8" thickBot="1"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2:16">
      <c r="B5" s="13"/>
      <c r="C5" s="13"/>
      <c r="D5" s="13"/>
      <c r="E5" s="13"/>
      <c r="F5" s="30"/>
      <c r="G5" s="30"/>
      <c r="H5" s="30"/>
      <c r="I5" s="30"/>
      <c r="J5" s="30"/>
      <c r="K5" s="30"/>
      <c r="L5" s="30"/>
      <c r="M5" s="30"/>
      <c r="N5" s="30"/>
      <c r="O5" s="13"/>
      <c r="P5" s="31"/>
    </row>
    <row r="6" spans="2:16" hidden="1">
      <c r="B6" s="44"/>
      <c r="C6" s="44"/>
      <c r="D6" s="44"/>
      <c r="E6" s="44"/>
      <c r="F6" s="44"/>
      <c r="G6" s="45"/>
      <c r="H6" s="45"/>
      <c r="I6" s="45"/>
      <c r="J6" s="45"/>
      <c r="K6" s="45"/>
      <c r="L6" s="45"/>
      <c r="M6" s="45"/>
      <c r="N6" s="45"/>
      <c r="O6" s="50"/>
      <c r="P6" s="51"/>
    </row>
    <row r="7" spans="2:16" hidden="1">
      <c r="B7" s="44"/>
      <c r="C7" s="44"/>
      <c r="D7" s="44"/>
      <c r="E7" s="44"/>
      <c r="F7" s="44"/>
      <c r="G7" s="45"/>
      <c r="H7" s="45"/>
      <c r="I7" s="45"/>
      <c r="J7" s="45"/>
      <c r="K7" s="45"/>
      <c r="L7" s="45"/>
      <c r="M7" s="45"/>
      <c r="N7" s="45"/>
      <c r="O7" s="50"/>
      <c r="P7" s="51"/>
    </row>
    <row r="8" spans="2:16" ht="10.8" hidden="1" thickBot="1">
      <c r="B8" s="32" t="s">
        <v>53</v>
      </c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 hidden="1">
      <c r="B9" s="52"/>
      <c r="C9" s="48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>SUM(F9:N9)</f>
        <v>0</v>
      </c>
      <c r="P9" s="36">
        <f t="shared" ref="P9:P10" si="0">(D9*$D$3)+(E9*$E$3)+(F9*$F$3)+(G9*$G$3)+(H9*$H$3)+(I9*$I$3)+(J9*$J$3)+(K9*$K$3)+(L9*$L$3)+(M9*$M$3)+(N9*$N$3)</f>
        <v>0</v>
      </c>
    </row>
    <row r="10" spans="2:16" hidden="1">
      <c r="B10" s="52"/>
      <c r="C10" s="58"/>
      <c r="D10" s="48"/>
      <c r="E10" s="48"/>
      <c r="F10" s="49"/>
      <c r="G10" s="53"/>
      <c r="H10" s="54"/>
      <c r="I10" s="55"/>
      <c r="J10" s="54"/>
      <c r="K10" s="53"/>
      <c r="L10" s="56"/>
      <c r="M10" s="53"/>
      <c r="N10" s="54"/>
      <c r="O10" s="35">
        <f>SUM(F10:N10)</f>
        <v>0</v>
      </c>
      <c r="P10" s="36">
        <f t="shared" si="0"/>
        <v>0</v>
      </c>
    </row>
    <row r="11" spans="2:16" ht="10.8" hidden="1" thickBot="1">
      <c r="B11" s="37" t="s">
        <v>21</v>
      </c>
      <c r="C11" s="37">
        <f t="shared" ref="C11:D11" si="1">SUM(C10:C10)</f>
        <v>0</v>
      </c>
      <c r="D11" s="37">
        <f t="shared" si="1"/>
        <v>0</v>
      </c>
      <c r="E11" s="41">
        <f t="shared" ref="E11:N11" si="2">SUM(E9:E10)</f>
        <v>0</v>
      </c>
      <c r="F11" s="41">
        <f t="shared" si="2"/>
        <v>0</v>
      </c>
      <c r="G11" s="41">
        <f t="shared" si="2"/>
        <v>0</v>
      </c>
      <c r="H11" s="41">
        <f t="shared" si="2"/>
        <v>0</v>
      </c>
      <c r="I11" s="41">
        <f t="shared" si="2"/>
        <v>0</v>
      </c>
      <c r="J11" s="41">
        <f t="shared" si="2"/>
        <v>0</v>
      </c>
      <c r="K11" s="41">
        <f t="shared" si="2"/>
        <v>0</v>
      </c>
      <c r="L11" s="41">
        <f t="shared" si="2"/>
        <v>0</v>
      </c>
      <c r="M11" s="41">
        <f t="shared" si="2"/>
        <v>0</v>
      </c>
      <c r="N11" s="41">
        <f t="shared" si="2"/>
        <v>0</v>
      </c>
      <c r="O11" s="41">
        <f>SUM(O9:O10)</f>
        <v>0</v>
      </c>
      <c r="P11" s="37">
        <f>SUM(P9:P10)</f>
        <v>0</v>
      </c>
    </row>
    <row r="12" spans="2:16" hidden="1">
      <c r="B12" s="44"/>
      <c r="C12" s="44"/>
      <c r="D12" s="44"/>
      <c r="E12" s="44"/>
      <c r="F12" s="44"/>
      <c r="G12" s="45"/>
      <c r="H12" s="45"/>
      <c r="I12" s="45"/>
      <c r="J12" s="45"/>
      <c r="K12" s="45"/>
      <c r="L12" s="45"/>
      <c r="M12" s="45"/>
      <c r="N12" s="45"/>
      <c r="O12" s="50"/>
      <c r="P12" s="51"/>
    </row>
    <row r="13" spans="2:16">
      <c r="B13" s="44"/>
      <c r="C13" s="44"/>
      <c r="D13" s="44"/>
      <c r="E13" s="44"/>
      <c r="F13" s="44"/>
      <c r="G13" s="45"/>
      <c r="H13" s="45"/>
      <c r="I13" s="45"/>
      <c r="J13" s="45"/>
      <c r="K13" s="45"/>
      <c r="L13" s="45"/>
      <c r="M13" s="45"/>
      <c r="N13" s="45"/>
      <c r="O13" s="50"/>
      <c r="P13" s="51"/>
    </row>
    <row r="14" spans="2:16" ht="10.8" thickBot="1">
      <c r="B14" s="32" t="s">
        <v>20</v>
      </c>
      <c r="C14" s="32"/>
      <c r="D14" s="32"/>
      <c r="E14" s="32"/>
      <c r="F14" s="33"/>
      <c r="G14" s="33"/>
      <c r="H14" s="33"/>
      <c r="I14" s="33"/>
      <c r="J14" s="33"/>
      <c r="K14" s="33"/>
      <c r="L14" s="33"/>
      <c r="M14" s="33"/>
      <c r="N14" s="33"/>
      <c r="O14" s="34"/>
      <c r="P14" s="34"/>
    </row>
    <row r="15" spans="2:16">
      <c r="B15" s="178" t="s">
        <v>129</v>
      </c>
      <c r="C15" s="153"/>
      <c r="D15" s="154"/>
      <c r="E15" s="154"/>
      <c r="F15" s="155"/>
      <c r="G15" s="156">
        <v>90</v>
      </c>
      <c r="H15" s="157"/>
      <c r="I15" s="158">
        <v>169</v>
      </c>
      <c r="J15" s="157"/>
      <c r="K15" s="156">
        <v>32</v>
      </c>
      <c r="L15" s="159"/>
      <c r="M15" s="156"/>
      <c r="N15" s="157">
        <v>10</v>
      </c>
      <c r="O15" s="35">
        <f>SUM(C15:N15)</f>
        <v>301</v>
      </c>
      <c r="P15" s="36">
        <f t="shared" ref="P15:P16" si="3">(D15*$D$3)+(E15*$E$3)+(F15*$F$3)+(G15*$G$3)+(H15*$H$3)+(I15*$I$3)+(J15*$J$3)+(K15*$K$3)+(L15*$L$3)+(M15*$M$3)+(N15*$N$3)</f>
        <v>159</v>
      </c>
    </row>
    <row r="16" spans="2:16">
      <c r="B16" s="140"/>
      <c r="C16" s="147"/>
      <c r="D16" s="141"/>
      <c r="E16" s="141"/>
      <c r="F16" s="142"/>
      <c r="G16" s="143"/>
      <c r="H16" s="144"/>
      <c r="I16" s="145"/>
      <c r="J16" s="144"/>
      <c r="K16" s="143"/>
      <c r="L16" s="146"/>
      <c r="M16" s="143"/>
      <c r="N16" s="144"/>
      <c r="O16" s="35">
        <f>SUM(F16:N16)</f>
        <v>0</v>
      </c>
      <c r="P16" s="36">
        <f t="shared" si="3"/>
        <v>0</v>
      </c>
    </row>
    <row r="17" spans="1:16" ht="10.8" thickBot="1">
      <c r="B17" s="37" t="s">
        <v>21</v>
      </c>
      <c r="C17" s="37">
        <f t="shared" ref="C17:P17" si="4">SUM(C15:C16)</f>
        <v>0</v>
      </c>
      <c r="D17" s="37">
        <f t="shared" si="4"/>
        <v>0</v>
      </c>
      <c r="E17" s="37">
        <f t="shared" si="4"/>
        <v>0</v>
      </c>
      <c r="F17" s="37">
        <f t="shared" si="4"/>
        <v>0</v>
      </c>
      <c r="G17" s="37">
        <f t="shared" si="4"/>
        <v>90</v>
      </c>
      <c r="H17" s="37">
        <f t="shared" si="4"/>
        <v>0</v>
      </c>
      <c r="I17" s="37">
        <f t="shared" si="4"/>
        <v>169</v>
      </c>
      <c r="J17" s="37">
        <f t="shared" si="4"/>
        <v>0</v>
      </c>
      <c r="K17" s="37">
        <f t="shared" si="4"/>
        <v>32</v>
      </c>
      <c r="L17" s="37">
        <f t="shared" si="4"/>
        <v>0</v>
      </c>
      <c r="M17" s="37">
        <f t="shared" si="4"/>
        <v>0</v>
      </c>
      <c r="N17" s="37">
        <f t="shared" si="4"/>
        <v>10</v>
      </c>
      <c r="O17" s="100">
        <f t="shared" si="4"/>
        <v>301</v>
      </c>
      <c r="P17" s="37">
        <f t="shared" si="4"/>
        <v>159</v>
      </c>
    </row>
    <row r="18" spans="1:16">
      <c r="F18" s="38"/>
      <c r="G18" s="38"/>
      <c r="H18" s="38"/>
      <c r="I18" s="38"/>
      <c r="J18" s="38"/>
      <c r="K18" s="38"/>
      <c r="L18" s="38"/>
      <c r="M18" s="38"/>
      <c r="N18" s="38"/>
    </row>
    <row r="19" spans="1:16">
      <c r="B19" s="13"/>
      <c r="C19" s="13"/>
      <c r="D19" s="13"/>
      <c r="E19" s="13"/>
      <c r="F19" s="30"/>
      <c r="G19" s="30"/>
      <c r="H19" s="30"/>
      <c r="I19" s="30"/>
      <c r="J19" s="30"/>
      <c r="K19" s="30"/>
      <c r="L19" s="30"/>
      <c r="M19" s="30"/>
      <c r="N19" s="30"/>
      <c r="O19" s="13"/>
      <c r="P19" s="13"/>
    </row>
    <row r="20" spans="1:16" ht="10.8" thickBot="1">
      <c r="B20" s="32" t="s">
        <v>22</v>
      </c>
      <c r="C20" s="32"/>
      <c r="D20" s="32"/>
      <c r="E20" s="32"/>
      <c r="F20" s="33"/>
      <c r="G20" s="33"/>
      <c r="H20" s="33"/>
      <c r="I20" s="33"/>
      <c r="J20" s="33"/>
      <c r="K20" s="33"/>
      <c r="L20" s="33"/>
      <c r="M20" s="33"/>
      <c r="N20" s="33"/>
      <c r="O20" s="34"/>
      <c r="P20" s="34"/>
    </row>
    <row r="21" spans="1:16" ht="11.25" customHeight="1">
      <c r="A21" s="119"/>
      <c r="B21" s="179" t="s">
        <v>96</v>
      </c>
      <c r="C21" s="58"/>
      <c r="D21" s="48"/>
      <c r="E21" s="48"/>
      <c r="F21" s="49"/>
      <c r="G21" s="110"/>
      <c r="H21" s="116"/>
      <c r="I21" s="110"/>
      <c r="J21" s="48"/>
      <c r="K21" s="110"/>
      <c r="L21" s="116"/>
      <c r="M21" s="110"/>
      <c r="N21" s="116">
        <v>20</v>
      </c>
      <c r="O21" s="110">
        <f t="shared" ref="O21:O51" si="5">SUM(F21:N21)+(E21*18)+(D21*9)</f>
        <v>20</v>
      </c>
      <c r="P21" s="36">
        <f t="shared" ref="P21:P51" si="6">(D21*$D$3)+(E21*$E$3)+(F21*$F$3)+(G21*$G$3)+(H21*$H$3)+(I21*$I$3)+(J21*$J$3)+(K21*$K$3)+(L21*$L$3)+(M21*$M$3)+(N21*$N$3)</f>
        <v>40</v>
      </c>
    </row>
    <row r="22" spans="1:16" ht="11.25" customHeight="1">
      <c r="A22" s="119"/>
      <c r="B22" s="180" t="s">
        <v>97</v>
      </c>
      <c r="C22" s="58"/>
      <c r="D22" s="48"/>
      <c r="E22" s="48"/>
      <c r="F22" s="49"/>
      <c r="G22" s="110"/>
      <c r="H22" s="116"/>
      <c r="I22" s="110"/>
      <c r="J22" s="48"/>
      <c r="K22" s="110"/>
      <c r="L22" s="116"/>
      <c r="M22" s="110"/>
      <c r="N22" s="116">
        <v>4</v>
      </c>
      <c r="O22" s="110">
        <f t="shared" si="5"/>
        <v>4</v>
      </c>
      <c r="P22" s="36">
        <f t="shared" ref="P22:P49" si="7">(D22*$D$3)+(E22*$E$3)+(F22*$F$3)+(G22*$G$3)+(H22*$H$3)+(I22*$I$3)+(J22*$J$3)+(K22*$K$3)+(L22*$L$3)+(M22*$M$3)+(N22*$N$3)</f>
        <v>8</v>
      </c>
    </row>
    <row r="23" spans="1:16" ht="11.25" customHeight="1">
      <c r="A23" s="119"/>
      <c r="B23" s="180" t="s">
        <v>98</v>
      </c>
      <c r="C23" s="58"/>
      <c r="D23" s="48"/>
      <c r="E23" s="48"/>
      <c r="F23" s="49"/>
      <c r="G23" s="110">
        <v>48</v>
      </c>
      <c r="H23" s="116"/>
      <c r="I23" s="110"/>
      <c r="J23" s="48"/>
      <c r="K23" s="110">
        <v>1</v>
      </c>
      <c r="L23" s="116">
        <v>8</v>
      </c>
      <c r="M23" s="110"/>
      <c r="N23" s="116">
        <v>10</v>
      </c>
      <c r="O23" s="110">
        <f t="shared" si="5"/>
        <v>67</v>
      </c>
      <c r="P23" s="36">
        <f t="shared" si="7"/>
        <v>41</v>
      </c>
    </row>
    <row r="24" spans="1:16" ht="11.25" customHeight="1">
      <c r="A24" s="119"/>
      <c r="B24" s="179" t="s">
        <v>99</v>
      </c>
      <c r="C24" s="58"/>
      <c r="D24" s="48"/>
      <c r="E24" s="48"/>
      <c r="F24" s="49"/>
      <c r="G24" s="110">
        <v>117</v>
      </c>
      <c r="H24" s="116"/>
      <c r="I24" s="110">
        <v>7</v>
      </c>
      <c r="J24" s="48"/>
      <c r="K24" s="110">
        <v>4</v>
      </c>
      <c r="L24" s="116"/>
      <c r="M24" s="110">
        <v>10</v>
      </c>
      <c r="N24" s="116"/>
      <c r="O24" s="110">
        <f t="shared" si="5"/>
        <v>138</v>
      </c>
      <c r="P24" s="36">
        <f t="shared" si="7"/>
        <v>56.75</v>
      </c>
    </row>
    <row r="25" spans="1:16" ht="11.25" customHeight="1">
      <c r="A25" s="119"/>
      <c r="B25" s="179" t="s">
        <v>100</v>
      </c>
      <c r="C25" s="58"/>
      <c r="D25" s="48"/>
      <c r="E25" s="48"/>
      <c r="F25" s="49"/>
      <c r="G25" s="110"/>
      <c r="H25" s="116"/>
      <c r="I25" s="110"/>
      <c r="J25" s="48"/>
      <c r="K25" s="110"/>
      <c r="L25" s="116"/>
      <c r="M25" s="110"/>
      <c r="N25" s="116">
        <v>80</v>
      </c>
      <c r="O25" s="110">
        <f t="shared" si="5"/>
        <v>80</v>
      </c>
      <c r="P25" s="36">
        <f t="shared" ref="P25:P41" si="8">(D25*$D$3)+(E25*$E$3)+(F25*$F$3)+(G25*$G$3)+(H25*$H$3)+(I25*$I$3)+(J25*$J$3)+(K25*$K$3)+(L25*$L$3)+(M25*$M$3)+(N25*$N$3)</f>
        <v>160</v>
      </c>
    </row>
    <row r="26" spans="1:16" ht="11.25" customHeight="1">
      <c r="A26" s="119"/>
      <c r="B26" s="180" t="s">
        <v>101</v>
      </c>
      <c r="C26" s="58"/>
      <c r="D26" s="48"/>
      <c r="E26" s="48"/>
      <c r="F26" s="49"/>
      <c r="G26" s="110"/>
      <c r="H26" s="116"/>
      <c r="I26" s="110">
        <v>2</v>
      </c>
      <c r="J26" s="48"/>
      <c r="K26" s="110"/>
      <c r="L26" s="116"/>
      <c r="M26" s="110"/>
      <c r="N26" s="116"/>
      <c r="O26" s="110">
        <f t="shared" si="5"/>
        <v>2</v>
      </c>
      <c r="P26" s="36">
        <f t="shared" si="8"/>
        <v>1</v>
      </c>
    </row>
    <row r="27" spans="1:16" ht="11.25" customHeight="1">
      <c r="A27" s="119"/>
      <c r="B27" s="179" t="s">
        <v>102</v>
      </c>
      <c r="C27" s="58"/>
      <c r="D27" s="48"/>
      <c r="E27" s="48"/>
      <c r="F27" s="49"/>
      <c r="G27" s="110"/>
      <c r="H27" s="116"/>
      <c r="I27" s="110"/>
      <c r="J27" s="48"/>
      <c r="K27" s="110"/>
      <c r="L27" s="116"/>
      <c r="M27" s="110"/>
      <c r="N27" s="116">
        <v>109</v>
      </c>
      <c r="O27" s="110">
        <f t="shared" si="5"/>
        <v>109</v>
      </c>
      <c r="P27" s="36">
        <f t="shared" si="8"/>
        <v>218</v>
      </c>
    </row>
    <row r="28" spans="1:16" ht="11.25" customHeight="1">
      <c r="A28" s="119"/>
      <c r="B28" s="180" t="s">
        <v>103</v>
      </c>
      <c r="C28" s="58"/>
      <c r="D28" s="48"/>
      <c r="E28" s="48"/>
      <c r="F28" s="49"/>
      <c r="G28" s="110"/>
      <c r="H28" s="116"/>
      <c r="I28" s="110"/>
      <c r="J28" s="48"/>
      <c r="K28" s="110"/>
      <c r="L28" s="116"/>
      <c r="M28" s="110"/>
      <c r="N28" s="116">
        <v>7</v>
      </c>
      <c r="O28" s="110">
        <f t="shared" si="5"/>
        <v>7</v>
      </c>
      <c r="P28" s="36">
        <f t="shared" si="8"/>
        <v>14</v>
      </c>
    </row>
    <row r="29" spans="1:16" ht="11.25" customHeight="1">
      <c r="A29" s="119"/>
      <c r="B29" s="180" t="s">
        <v>104</v>
      </c>
      <c r="C29" s="58"/>
      <c r="D29" s="48"/>
      <c r="E29" s="48"/>
      <c r="F29" s="49"/>
      <c r="G29" s="110">
        <v>82</v>
      </c>
      <c r="H29" s="116"/>
      <c r="I29" s="110">
        <v>5</v>
      </c>
      <c r="J29" s="48"/>
      <c r="K29" s="110">
        <v>5</v>
      </c>
      <c r="L29" s="116"/>
      <c r="M29" s="110"/>
      <c r="N29" s="116">
        <v>42</v>
      </c>
      <c r="O29" s="110">
        <f t="shared" si="5"/>
        <v>134</v>
      </c>
      <c r="P29" s="36">
        <f t="shared" si="8"/>
        <v>112</v>
      </c>
    </row>
    <row r="30" spans="1:16" ht="11.25" customHeight="1">
      <c r="A30" s="119"/>
      <c r="B30" s="179" t="s">
        <v>105</v>
      </c>
      <c r="C30" s="58"/>
      <c r="D30" s="48"/>
      <c r="E30" s="48"/>
      <c r="F30" s="49"/>
      <c r="G30" s="110">
        <v>173</v>
      </c>
      <c r="H30" s="116"/>
      <c r="I30" s="110"/>
      <c r="J30" s="48"/>
      <c r="K30" s="110">
        <v>56</v>
      </c>
      <c r="L30" s="116"/>
      <c r="M30" s="110"/>
      <c r="N30" s="116">
        <v>100</v>
      </c>
      <c r="O30" s="110">
        <f t="shared" si="5"/>
        <v>329</v>
      </c>
      <c r="P30" s="36">
        <f t="shared" si="8"/>
        <v>299.25</v>
      </c>
    </row>
    <row r="31" spans="1:16" ht="11.25" customHeight="1">
      <c r="A31" s="119"/>
      <c r="B31" s="180" t="s">
        <v>106</v>
      </c>
      <c r="C31" s="58"/>
      <c r="D31" s="48"/>
      <c r="E31" s="48"/>
      <c r="F31" s="49"/>
      <c r="G31" s="110">
        <v>21</v>
      </c>
      <c r="H31" s="116"/>
      <c r="I31" s="110">
        <v>4</v>
      </c>
      <c r="J31" s="48"/>
      <c r="K31" s="110"/>
      <c r="L31" s="116"/>
      <c r="M31" s="110"/>
      <c r="N31" s="116">
        <v>30</v>
      </c>
      <c r="O31" s="110">
        <f t="shared" si="5"/>
        <v>55</v>
      </c>
      <c r="P31" s="36">
        <f t="shared" si="8"/>
        <v>67.25</v>
      </c>
    </row>
    <row r="32" spans="1:16" ht="11.25" customHeight="1">
      <c r="A32" s="119"/>
      <c r="B32" s="180" t="s">
        <v>107</v>
      </c>
      <c r="C32" s="58"/>
      <c r="D32" s="48"/>
      <c r="E32" s="48"/>
      <c r="F32" s="49"/>
      <c r="G32" s="110"/>
      <c r="H32" s="116"/>
      <c r="I32" s="110"/>
      <c r="J32" s="48"/>
      <c r="K32" s="110"/>
      <c r="L32" s="116"/>
      <c r="M32" s="110"/>
      <c r="N32" s="116">
        <v>20</v>
      </c>
      <c r="O32" s="110">
        <f t="shared" si="5"/>
        <v>20</v>
      </c>
      <c r="P32" s="36">
        <f t="shared" si="8"/>
        <v>40</v>
      </c>
    </row>
    <row r="33" spans="1:16" ht="11.25" customHeight="1">
      <c r="A33" s="119"/>
      <c r="B33" s="180" t="s">
        <v>108</v>
      </c>
      <c r="C33" s="58"/>
      <c r="D33" s="48"/>
      <c r="E33" s="48"/>
      <c r="F33" s="49"/>
      <c r="G33" s="110"/>
      <c r="H33" s="116"/>
      <c r="I33" s="110"/>
      <c r="J33" s="48"/>
      <c r="K33" s="110"/>
      <c r="L33" s="116"/>
      <c r="M33" s="110"/>
      <c r="N33" s="116">
        <v>1</v>
      </c>
      <c r="O33" s="110">
        <f t="shared" si="5"/>
        <v>1</v>
      </c>
      <c r="P33" s="36">
        <f t="shared" si="8"/>
        <v>2</v>
      </c>
    </row>
    <row r="34" spans="1:16" ht="11.25" customHeight="1">
      <c r="A34" s="119"/>
      <c r="B34" s="179" t="s">
        <v>109</v>
      </c>
      <c r="C34" s="58"/>
      <c r="D34" s="48"/>
      <c r="E34" s="48"/>
      <c r="F34" s="49"/>
      <c r="G34" s="110">
        <v>40</v>
      </c>
      <c r="H34" s="116"/>
      <c r="I34" s="110"/>
      <c r="J34" s="48"/>
      <c r="K34" s="110">
        <v>4</v>
      </c>
      <c r="L34" s="116"/>
      <c r="M34" s="110"/>
      <c r="N34" s="116">
        <v>31</v>
      </c>
      <c r="O34" s="110">
        <f t="shared" si="5"/>
        <v>75</v>
      </c>
      <c r="P34" s="36">
        <f t="shared" si="8"/>
        <v>76</v>
      </c>
    </row>
    <row r="35" spans="1:16" ht="11.25" customHeight="1">
      <c r="A35" s="119"/>
      <c r="B35" s="180" t="s">
        <v>110</v>
      </c>
      <c r="C35" s="58"/>
      <c r="D35" s="48"/>
      <c r="E35" s="48">
        <v>1</v>
      </c>
      <c r="F35" s="49"/>
      <c r="G35" s="110"/>
      <c r="H35" s="116"/>
      <c r="I35" s="110"/>
      <c r="J35" s="48"/>
      <c r="K35" s="110"/>
      <c r="L35" s="116"/>
      <c r="M35" s="110"/>
      <c r="N35" s="116"/>
      <c r="O35" s="110">
        <f t="shared" si="5"/>
        <v>18</v>
      </c>
      <c r="P35" s="36">
        <f t="shared" si="8"/>
        <v>72</v>
      </c>
    </row>
    <row r="36" spans="1:16" ht="11.25" customHeight="1">
      <c r="A36" s="119"/>
      <c r="B36" s="179" t="s">
        <v>111</v>
      </c>
      <c r="C36" s="58"/>
      <c r="D36" s="48"/>
      <c r="E36" s="48"/>
      <c r="F36" s="49"/>
      <c r="G36" s="110"/>
      <c r="H36" s="116"/>
      <c r="I36" s="110"/>
      <c r="J36" s="48"/>
      <c r="K36" s="110"/>
      <c r="L36" s="116"/>
      <c r="M36" s="110"/>
      <c r="N36" s="116">
        <v>20</v>
      </c>
      <c r="O36" s="110">
        <f t="shared" si="5"/>
        <v>20</v>
      </c>
      <c r="P36" s="36">
        <f t="shared" si="8"/>
        <v>40</v>
      </c>
    </row>
    <row r="37" spans="1:16" ht="11.25" customHeight="1">
      <c r="A37" s="119"/>
      <c r="B37" s="180" t="s">
        <v>112</v>
      </c>
      <c r="C37" s="58"/>
      <c r="D37" s="48"/>
      <c r="E37" s="48"/>
      <c r="F37" s="49"/>
      <c r="G37" s="110">
        <v>6</v>
      </c>
      <c r="H37" s="116"/>
      <c r="I37" s="110"/>
      <c r="J37" s="48"/>
      <c r="K37" s="110"/>
      <c r="L37" s="116"/>
      <c r="M37" s="110"/>
      <c r="N37" s="116"/>
      <c r="O37" s="110">
        <f t="shared" si="5"/>
        <v>6</v>
      </c>
      <c r="P37" s="36">
        <f t="shared" si="8"/>
        <v>1.5</v>
      </c>
    </row>
    <row r="38" spans="1:16" ht="11.25" customHeight="1">
      <c r="A38" s="119"/>
      <c r="B38" s="180" t="s">
        <v>113</v>
      </c>
      <c r="C38" s="58"/>
      <c r="D38" s="48"/>
      <c r="E38" s="48"/>
      <c r="F38" s="49"/>
      <c r="G38" s="110">
        <v>76</v>
      </c>
      <c r="H38" s="116"/>
      <c r="I38" s="110"/>
      <c r="J38" s="48"/>
      <c r="K38" s="110">
        <v>3</v>
      </c>
      <c r="L38" s="116"/>
      <c r="M38" s="110"/>
      <c r="N38" s="116"/>
      <c r="O38" s="110">
        <f t="shared" si="5"/>
        <v>79</v>
      </c>
      <c r="P38" s="36">
        <f t="shared" si="8"/>
        <v>22</v>
      </c>
    </row>
    <row r="39" spans="1:16" ht="11.25" customHeight="1">
      <c r="A39" s="119"/>
      <c r="B39" s="180" t="s">
        <v>114</v>
      </c>
      <c r="C39" s="58"/>
      <c r="D39" s="48"/>
      <c r="E39" s="48"/>
      <c r="F39" s="49"/>
      <c r="G39" s="110"/>
      <c r="H39" s="116"/>
      <c r="I39" s="110"/>
      <c r="J39" s="48"/>
      <c r="K39" s="110"/>
      <c r="L39" s="116"/>
      <c r="M39" s="110"/>
      <c r="N39" s="116">
        <v>1</v>
      </c>
      <c r="O39" s="110">
        <f t="shared" si="5"/>
        <v>1</v>
      </c>
      <c r="P39" s="36">
        <f t="shared" si="8"/>
        <v>2</v>
      </c>
    </row>
    <row r="40" spans="1:16" ht="11.25" customHeight="1">
      <c r="A40" s="119"/>
      <c r="B40" s="179" t="s">
        <v>115</v>
      </c>
      <c r="C40" s="58"/>
      <c r="D40" s="48"/>
      <c r="E40" s="48"/>
      <c r="F40" s="49"/>
      <c r="G40" s="110"/>
      <c r="H40" s="116"/>
      <c r="I40" s="110"/>
      <c r="J40" s="48"/>
      <c r="K40" s="110"/>
      <c r="L40" s="116"/>
      <c r="M40" s="110"/>
      <c r="N40" s="116">
        <v>20</v>
      </c>
      <c r="O40" s="110">
        <f t="shared" si="5"/>
        <v>20</v>
      </c>
      <c r="P40" s="36">
        <f t="shared" si="8"/>
        <v>40</v>
      </c>
    </row>
    <row r="41" spans="1:16" ht="11.25" customHeight="1">
      <c r="A41" s="119"/>
      <c r="B41" s="180" t="s">
        <v>116</v>
      </c>
      <c r="C41" s="58"/>
      <c r="D41" s="48"/>
      <c r="E41" s="48"/>
      <c r="F41" s="49"/>
      <c r="G41" s="110"/>
      <c r="H41" s="116"/>
      <c r="I41" s="110"/>
      <c r="J41" s="48"/>
      <c r="K41" s="110">
        <v>20</v>
      </c>
      <c r="L41" s="116"/>
      <c r="M41" s="110"/>
      <c r="N41" s="116">
        <v>33</v>
      </c>
      <c r="O41" s="110">
        <f t="shared" si="5"/>
        <v>53</v>
      </c>
      <c r="P41" s="36">
        <f t="shared" si="8"/>
        <v>86</v>
      </c>
    </row>
    <row r="42" spans="1:16" ht="11.25" customHeight="1">
      <c r="A42" s="119"/>
      <c r="B42" s="180" t="s">
        <v>117</v>
      </c>
      <c r="C42" s="58"/>
      <c r="D42" s="48"/>
      <c r="E42" s="48"/>
      <c r="F42" s="49"/>
      <c r="G42" s="110">
        <v>89</v>
      </c>
      <c r="H42" s="116"/>
      <c r="I42" s="110"/>
      <c r="J42" s="48"/>
      <c r="K42" s="110"/>
      <c r="L42" s="116"/>
      <c r="M42" s="110"/>
      <c r="N42" s="116"/>
      <c r="O42" s="110">
        <f t="shared" si="5"/>
        <v>89</v>
      </c>
      <c r="P42" s="36">
        <f t="shared" si="7"/>
        <v>22.25</v>
      </c>
    </row>
    <row r="43" spans="1:16" ht="11.25" customHeight="1">
      <c r="A43" s="119"/>
      <c r="B43" s="179" t="s">
        <v>118</v>
      </c>
      <c r="C43" s="58"/>
      <c r="D43" s="48"/>
      <c r="E43" s="48"/>
      <c r="F43" s="49"/>
      <c r="G43" s="110">
        <v>545</v>
      </c>
      <c r="H43" s="116"/>
      <c r="I43" s="110">
        <v>16</v>
      </c>
      <c r="J43" s="48"/>
      <c r="K43" s="110">
        <v>36</v>
      </c>
      <c r="L43" s="116"/>
      <c r="M43" s="110"/>
      <c r="N43" s="116">
        <v>72</v>
      </c>
      <c r="O43" s="110">
        <f t="shared" si="5"/>
        <v>669</v>
      </c>
      <c r="P43" s="36">
        <f t="shared" si="7"/>
        <v>324.25</v>
      </c>
    </row>
    <row r="44" spans="1:16" ht="11.25" customHeight="1">
      <c r="A44" s="119"/>
      <c r="B44" s="180" t="s">
        <v>119</v>
      </c>
      <c r="C44" s="58"/>
      <c r="D44" s="48"/>
      <c r="E44" s="48"/>
      <c r="F44" s="49"/>
      <c r="G44" s="110"/>
      <c r="H44" s="116"/>
      <c r="I44" s="110"/>
      <c r="J44" s="48"/>
      <c r="K44" s="110"/>
      <c r="L44" s="116"/>
      <c r="M44" s="110"/>
      <c r="N44" s="116">
        <v>7</v>
      </c>
      <c r="O44" s="110">
        <f t="shared" si="5"/>
        <v>7</v>
      </c>
      <c r="P44" s="36">
        <f t="shared" si="7"/>
        <v>14</v>
      </c>
    </row>
    <row r="45" spans="1:16" ht="11.25" customHeight="1">
      <c r="A45" s="119"/>
      <c r="B45" s="179" t="s">
        <v>120</v>
      </c>
      <c r="C45" s="58"/>
      <c r="D45" s="48"/>
      <c r="E45" s="48"/>
      <c r="F45" s="49"/>
      <c r="G45" s="110">
        <v>100</v>
      </c>
      <c r="H45" s="116"/>
      <c r="I45" s="110"/>
      <c r="J45" s="48"/>
      <c r="K45" s="110"/>
      <c r="L45" s="116"/>
      <c r="M45" s="110"/>
      <c r="N45" s="116">
        <v>40</v>
      </c>
      <c r="O45" s="110">
        <f t="shared" si="5"/>
        <v>140</v>
      </c>
      <c r="P45" s="36">
        <f t="shared" si="7"/>
        <v>105</v>
      </c>
    </row>
    <row r="46" spans="1:16" ht="11.25" customHeight="1">
      <c r="A46" s="119"/>
      <c r="B46" s="180" t="s">
        <v>121</v>
      </c>
      <c r="C46" s="58"/>
      <c r="D46" s="48"/>
      <c r="E46" s="48"/>
      <c r="F46" s="49"/>
      <c r="G46" s="110">
        <v>30</v>
      </c>
      <c r="H46" s="116"/>
      <c r="I46" s="110"/>
      <c r="J46" s="48"/>
      <c r="K46" s="110"/>
      <c r="L46" s="116"/>
      <c r="M46" s="110"/>
      <c r="N46" s="116">
        <v>40</v>
      </c>
      <c r="O46" s="110">
        <f t="shared" si="5"/>
        <v>70</v>
      </c>
      <c r="P46" s="36">
        <f t="shared" si="7"/>
        <v>87.5</v>
      </c>
    </row>
    <row r="47" spans="1:16" ht="11.25" customHeight="1">
      <c r="A47" s="119"/>
      <c r="B47" s="180" t="s">
        <v>122</v>
      </c>
      <c r="C47" s="58"/>
      <c r="D47" s="48"/>
      <c r="E47" s="48"/>
      <c r="F47" s="49"/>
      <c r="G47" s="110"/>
      <c r="H47" s="116"/>
      <c r="I47" s="110"/>
      <c r="J47" s="48"/>
      <c r="K47" s="110"/>
      <c r="L47" s="116"/>
      <c r="M47" s="110"/>
      <c r="N47" s="116">
        <v>5</v>
      </c>
      <c r="O47" s="110">
        <f t="shared" si="5"/>
        <v>5</v>
      </c>
      <c r="P47" s="36">
        <f t="shared" si="7"/>
        <v>10</v>
      </c>
    </row>
    <row r="48" spans="1:16" ht="11.25" customHeight="1">
      <c r="A48" s="119"/>
      <c r="B48" s="179" t="s">
        <v>123</v>
      </c>
      <c r="C48" s="58"/>
      <c r="D48" s="48"/>
      <c r="E48" s="48"/>
      <c r="F48" s="49"/>
      <c r="G48" s="110"/>
      <c r="H48" s="116"/>
      <c r="I48" s="110"/>
      <c r="J48" s="48"/>
      <c r="K48" s="110"/>
      <c r="L48" s="116"/>
      <c r="M48" s="110"/>
      <c r="N48" s="116">
        <v>20</v>
      </c>
      <c r="O48" s="110">
        <f t="shared" si="5"/>
        <v>20</v>
      </c>
      <c r="P48" s="36">
        <f t="shared" si="7"/>
        <v>40</v>
      </c>
    </row>
    <row r="49" spans="1:16" ht="11.25" customHeight="1">
      <c r="A49" s="119"/>
      <c r="B49" s="180" t="s">
        <v>124</v>
      </c>
      <c r="C49" s="58"/>
      <c r="D49" s="48"/>
      <c r="E49" s="48">
        <v>1</v>
      </c>
      <c r="F49" s="49"/>
      <c r="G49" s="110"/>
      <c r="H49" s="116"/>
      <c r="I49" s="110"/>
      <c r="J49" s="48"/>
      <c r="K49" s="110"/>
      <c r="L49" s="116"/>
      <c r="M49" s="110"/>
      <c r="N49" s="116"/>
      <c r="O49" s="110">
        <f t="shared" si="5"/>
        <v>18</v>
      </c>
      <c r="P49" s="36">
        <f t="shared" si="7"/>
        <v>72</v>
      </c>
    </row>
    <row r="50" spans="1:16" ht="11.25" customHeight="1">
      <c r="A50" s="119"/>
      <c r="B50" s="179"/>
      <c r="C50" s="58"/>
      <c r="D50" s="48"/>
      <c r="E50" s="48"/>
      <c r="F50" s="49"/>
      <c r="G50" s="110"/>
      <c r="H50" s="116"/>
      <c r="I50" s="110"/>
      <c r="J50" s="48"/>
      <c r="K50" s="110"/>
      <c r="L50" s="116"/>
      <c r="M50" s="110"/>
      <c r="N50" s="116"/>
      <c r="O50" s="110">
        <f t="shared" si="5"/>
        <v>0</v>
      </c>
      <c r="P50" s="36">
        <f t="shared" ref="P50" si="9">(D50*$D$3)+(E50*$E$3)+(F50*$F$3)+(G50*$G$3)+(H50*$H$3)+(I50*$I$3)+(J50*$J$3)+(K50*$K$3)+(L50*$L$3)+(M50*$M$3)+(N50*$N$3)</f>
        <v>0</v>
      </c>
    </row>
    <row r="51" spans="1:16" ht="11.25" customHeight="1">
      <c r="A51" s="119"/>
      <c r="B51" s="180"/>
      <c r="C51" s="58"/>
      <c r="D51" s="48"/>
      <c r="E51" s="48"/>
      <c r="F51" s="49"/>
      <c r="G51" s="110"/>
      <c r="H51" s="116"/>
      <c r="I51" s="110"/>
      <c r="J51" s="48"/>
      <c r="K51" s="110"/>
      <c r="L51" s="116"/>
      <c r="M51" s="110"/>
      <c r="N51" s="116"/>
      <c r="O51" s="110">
        <f t="shared" si="5"/>
        <v>0</v>
      </c>
      <c r="P51" s="36">
        <f t="shared" si="6"/>
        <v>0</v>
      </c>
    </row>
    <row r="52" spans="1:16" ht="10.8" thickBot="1">
      <c r="B52" s="37"/>
      <c r="C52" s="40">
        <f t="shared" ref="C52:P52" si="10">SUM(C21:C51)</f>
        <v>0</v>
      </c>
      <c r="D52" s="40">
        <f t="shared" si="10"/>
        <v>0</v>
      </c>
      <c r="E52" s="40">
        <f t="shared" si="10"/>
        <v>2</v>
      </c>
      <c r="F52" s="40">
        <f t="shared" si="10"/>
        <v>0</v>
      </c>
      <c r="G52" s="40">
        <f t="shared" si="10"/>
        <v>1327</v>
      </c>
      <c r="H52" s="40">
        <f t="shared" si="10"/>
        <v>0</v>
      </c>
      <c r="I52" s="40">
        <f t="shared" si="10"/>
        <v>34</v>
      </c>
      <c r="J52" s="40">
        <f t="shared" si="10"/>
        <v>0</v>
      </c>
      <c r="K52" s="40">
        <f t="shared" si="10"/>
        <v>129</v>
      </c>
      <c r="L52" s="40">
        <f t="shared" si="10"/>
        <v>8</v>
      </c>
      <c r="M52" s="40">
        <f t="shared" si="10"/>
        <v>10</v>
      </c>
      <c r="N52" s="40">
        <f t="shared" si="10"/>
        <v>712</v>
      </c>
      <c r="O52" s="41">
        <f t="shared" si="10"/>
        <v>2256</v>
      </c>
      <c r="P52" s="42">
        <f t="shared" si="10"/>
        <v>2073.75</v>
      </c>
    </row>
    <row r="53" spans="1:16">
      <c r="G53" s="38"/>
    </row>
    <row r="54" spans="1:16" hidden="1">
      <c r="G54" s="38"/>
    </row>
    <row r="55" spans="1:16" ht="10.8" hidden="1" thickBot="1">
      <c r="B55" s="32" t="s">
        <v>49</v>
      </c>
      <c r="C55" s="32"/>
      <c r="D55" s="32"/>
      <c r="E55" s="32"/>
      <c r="F55" s="33"/>
      <c r="G55" s="33"/>
      <c r="H55" s="33"/>
      <c r="I55" s="33"/>
      <c r="J55" s="33"/>
      <c r="K55" s="33"/>
      <c r="L55" s="33"/>
      <c r="M55" s="33"/>
      <c r="N55" s="33"/>
      <c r="O55" s="34"/>
      <c r="P55" s="34"/>
    </row>
    <row r="56" spans="1:16" hidden="1">
      <c r="A56" s="119"/>
      <c r="B56" s="180"/>
      <c r="C56" s="58"/>
      <c r="D56" s="48"/>
      <c r="E56" s="48"/>
      <c r="F56" s="49"/>
      <c r="G56" s="110"/>
      <c r="H56" s="116"/>
      <c r="I56" s="110"/>
      <c r="J56" s="48"/>
      <c r="K56" s="110"/>
      <c r="L56" s="116"/>
      <c r="M56" s="110"/>
      <c r="N56" s="120"/>
      <c r="O56" s="110">
        <f>SUM(F56:N56)+(E56*18)+(D56*9)</f>
        <v>0</v>
      </c>
      <c r="P56" s="36">
        <f t="shared" ref="P56:P61" si="11">(D56*$D$3)+(E56*$E$3)+(F56*$F$3)+(G56*$G$3)+(H56*$H$3)+(I56*$I$3)+(J56*$J$3)+(K56*$K$3)+(L56*$L$3)+(M56*$M$3)+(N56*$N$3)</f>
        <v>0</v>
      </c>
    </row>
    <row r="57" spans="1:16" hidden="1">
      <c r="A57" s="119"/>
      <c r="B57" s="180"/>
      <c r="C57" s="58"/>
      <c r="D57" s="48"/>
      <c r="E57" s="48"/>
      <c r="F57" s="49"/>
      <c r="G57" s="110"/>
      <c r="H57" s="116"/>
      <c r="I57" s="110"/>
      <c r="J57" s="48"/>
      <c r="K57" s="110"/>
      <c r="L57" s="116"/>
      <c r="M57" s="110"/>
      <c r="N57" s="120"/>
      <c r="O57" s="117">
        <f t="shared" ref="O57" si="12">SUM(F57:N57)</f>
        <v>0</v>
      </c>
      <c r="P57" s="36">
        <f t="shared" ref="P57:P58" si="13">(D57*$D$3)+(E57*$E$3)+(F57*$F$3)+(G57*$G$3)+(H57*$H$3)+(I57*$I$3)+(J57*$J$3)+(K57*$K$3)+(L57*$L$3)+(M57*$M$3)+(N57*$N$3)</f>
        <v>0</v>
      </c>
    </row>
    <row r="58" spans="1:16" hidden="1">
      <c r="A58" s="119"/>
      <c r="B58" s="179"/>
      <c r="C58" s="58"/>
      <c r="D58" s="48"/>
      <c r="E58" s="48"/>
      <c r="F58" s="49"/>
      <c r="G58" s="110"/>
      <c r="H58" s="116"/>
      <c r="I58" s="110"/>
      <c r="J58" s="48"/>
      <c r="K58" s="110"/>
      <c r="L58" s="116"/>
      <c r="M58" s="110"/>
      <c r="N58" s="120"/>
      <c r="O58" s="117">
        <f t="shared" ref="O58" si="14">SUM(F58:N58)</f>
        <v>0</v>
      </c>
      <c r="P58" s="36">
        <f t="shared" si="13"/>
        <v>0</v>
      </c>
    </row>
    <row r="59" spans="1:16" hidden="1">
      <c r="A59" s="119"/>
      <c r="B59" s="180"/>
      <c r="C59" s="58"/>
      <c r="D59" s="48"/>
      <c r="E59" s="48"/>
      <c r="F59" s="49"/>
      <c r="G59" s="110"/>
      <c r="H59" s="116"/>
      <c r="I59" s="110"/>
      <c r="J59" s="48"/>
      <c r="K59" s="110"/>
      <c r="L59" s="116"/>
      <c r="M59" s="110"/>
      <c r="N59" s="120"/>
      <c r="O59" s="117">
        <f t="shared" ref="O59:O61" si="15">SUM(F59:N59)</f>
        <v>0</v>
      </c>
      <c r="P59" s="36">
        <f t="shared" si="11"/>
        <v>0</v>
      </c>
    </row>
    <row r="60" spans="1:16" hidden="1">
      <c r="A60" s="119"/>
      <c r="B60" s="179"/>
      <c r="C60" s="58"/>
      <c r="D60" s="48"/>
      <c r="E60" s="48"/>
      <c r="F60" s="49"/>
      <c r="G60" s="110"/>
      <c r="H60" s="116"/>
      <c r="I60" s="110"/>
      <c r="J60" s="48"/>
      <c r="K60" s="110"/>
      <c r="L60" s="116"/>
      <c r="M60" s="110"/>
      <c r="N60" s="120"/>
      <c r="O60" s="117">
        <f t="shared" ref="O60" si="16">SUM(F60:N60)</f>
        <v>0</v>
      </c>
      <c r="P60" s="36">
        <f t="shared" si="11"/>
        <v>0</v>
      </c>
    </row>
    <row r="61" spans="1:16" ht="12.75" hidden="1" customHeight="1">
      <c r="A61" s="119"/>
      <c r="B61" s="179"/>
      <c r="C61" s="58"/>
      <c r="D61" s="48"/>
      <c r="E61" s="48"/>
      <c r="F61" s="49"/>
      <c r="G61" s="123"/>
      <c r="H61" s="124"/>
      <c r="I61" s="121"/>
      <c r="K61" s="121"/>
      <c r="L61" s="101"/>
      <c r="M61" s="121"/>
      <c r="O61" s="118">
        <f t="shared" si="15"/>
        <v>0</v>
      </c>
      <c r="P61" s="36">
        <f t="shared" si="11"/>
        <v>0</v>
      </c>
    </row>
    <row r="62" spans="1:16" ht="10.8" hidden="1" thickBot="1">
      <c r="B62" s="37" t="s">
        <v>21</v>
      </c>
      <c r="C62" s="37">
        <f t="shared" ref="C62:P62" si="17">SUM(C56:C61)</f>
        <v>0</v>
      </c>
      <c r="D62" s="37">
        <f t="shared" si="17"/>
        <v>0</v>
      </c>
      <c r="E62" s="37">
        <f t="shared" si="17"/>
        <v>0</v>
      </c>
      <c r="F62" s="37">
        <f t="shared" si="17"/>
        <v>0</v>
      </c>
      <c r="G62" s="122">
        <f t="shared" si="17"/>
        <v>0</v>
      </c>
      <c r="H62" s="122">
        <f t="shared" si="17"/>
        <v>0</v>
      </c>
      <c r="I62" s="40">
        <f t="shared" si="17"/>
        <v>0</v>
      </c>
      <c r="J62" s="40">
        <f t="shared" si="17"/>
        <v>0</v>
      </c>
      <c r="K62" s="40">
        <f t="shared" si="17"/>
        <v>0</v>
      </c>
      <c r="L62" s="40">
        <f t="shared" si="17"/>
        <v>0</v>
      </c>
      <c r="M62" s="40">
        <f t="shared" si="17"/>
        <v>0</v>
      </c>
      <c r="N62" s="40">
        <f t="shared" si="17"/>
        <v>0</v>
      </c>
      <c r="O62" s="41">
        <f t="shared" si="17"/>
        <v>0</v>
      </c>
      <c r="P62" s="42">
        <f t="shared" si="17"/>
        <v>0</v>
      </c>
    </row>
    <row r="63" spans="1:16" hidden="1">
      <c r="B63" s="44"/>
      <c r="C63" s="44"/>
      <c r="D63" s="44"/>
      <c r="E63" s="44"/>
      <c r="F63" s="44"/>
      <c r="G63" s="45"/>
      <c r="H63" s="45"/>
      <c r="I63" s="45"/>
      <c r="J63" s="45"/>
      <c r="K63" s="45"/>
      <c r="L63" s="45"/>
      <c r="M63" s="45"/>
      <c r="N63" s="45"/>
      <c r="O63" s="50"/>
      <c r="P63" s="51"/>
    </row>
    <row r="64" spans="1:16" hidden="1">
      <c r="B64" s="44"/>
      <c r="C64" s="44"/>
      <c r="D64" s="44"/>
      <c r="E64" s="44"/>
      <c r="F64" s="44"/>
      <c r="G64" s="45"/>
      <c r="H64" s="45"/>
      <c r="I64" s="45"/>
      <c r="J64" s="45"/>
      <c r="K64" s="45"/>
      <c r="L64" s="45"/>
      <c r="M64" s="45"/>
      <c r="N64" s="45"/>
      <c r="O64" s="50"/>
      <c r="P64" s="51"/>
    </row>
    <row r="65" spans="1:16" ht="10.8" hidden="1" thickBot="1">
      <c r="B65" s="32" t="s">
        <v>79</v>
      </c>
      <c r="C65" s="32"/>
      <c r="D65" s="32"/>
      <c r="E65" s="32"/>
      <c r="F65" s="33"/>
      <c r="G65" s="33"/>
      <c r="H65" s="33"/>
      <c r="I65" s="33"/>
      <c r="J65" s="33"/>
      <c r="K65" s="33"/>
      <c r="L65" s="33"/>
      <c r="M65" s="33"/>
      <c r="N65" s="33"/>
      <c r="O65" s="34"/>
      <c r="P65" s="34"/>
    </row>
    <row r="66" spans="1:16" hidden="1">
      <c r="B66" s="52" t="s">
        <v>71</v>
      </c>
      <c r="C66" s="48"/>
      <c r="D66" s="48"/>
      <c r="E66" s="48"/>
      <c r="F66" s="49"/>
      <c r="G66" s="53"/>
      <c r="H66" s="54"/>
      <c r="I66" s="55"/>
      <c r="J66" s="54"/>
      <c r="K66" s="53"/>
      <c r="L66" s="56"/>
      <c r="M66" s="53"/>
      <c r="N66" s="54"/>
      <c r="O66" s="35">
        <f>SUM(F66:N66)</f>
        <v>0</v>
      </c>
      <c r="P66" s="36">
        <f t="shared" ref="P66:P67" si="18">(D66*$D$3)+(E66*$E$3)+(F66*$F$3)+(G66*$G$3)+(H66*$H$3)+(I66*$I$3)+(J66*$J$3)+(K66*$K$3)+(L66*$L$3)+(M66*$M$3)+(N66*$N$3)</f>
        <v>0</v>
      </c>
    </row>
    <row r="67" spans="1:16" hidden="1">
      <c r="B67" s="52"/>
      <c r="C67" s="58"/>
      <c r="D67" s="48"/>
      <c r="E67" s="48"/>
      <c r="F67" s="49"/>
      <c r="G67" s="53"/>
      <c r="H67" s="54"/>
      <c r="I67" s="55"/>
      <c r="J67" s="54"/>
      <c r="K67" s="53"/>
      <c r="L67" s="56"/>
      <c r="M67" s="53"/>
      <c r="N67" s="54"/>
      <c r="O67" s="35">
        <f>SUM(F67:N67)</f>
        <v>0</v>
      </c>
      <c r="P67" s="36">
        <f t="shared" si="18"/>
        <v>0</v>
      </c>
    </row>
    <row r="68" spans="1:16" ht="10.8" hidden="1" thickBot="1">
      <c r="B68" s="37" t="s">
        <v>21</v>
      </c>
      <c r="C68" s="37">
        <f t="shared" ref="C68:D68" si="19">SUM(C67:C67)</f>
        <v>0</v>
      </c>
      <c r="D68" s="37">
        <f t="shared" si="19"/>
        <v>0</v>
      </c>
      <c r="E68" s="41">
        <f t="shared" ref="E68:N68" si="20">SUM(E66:E67)</f>
        <v>0</v>
      </c>
      <c r="F68" s="41">
        <f t="shared" si="20"/>
        <v>0</v>
      </c>
      <c r="G68" s="41">
        <f t="shared" si="20"/>
        <v>0</v>
      </c>
      <c r="H68" s="41">
        <f t="shared" si="20"/>
        <v>0</v>
      </c>
      <c r="I68" s="41">
        <f t="shared" si="20"/>
        <v>0</v>
      </c>
      <c r="J68" s="41">
        <f t="shared" si="20"/>
        <v>0</v>
      </c>
      <c r="K68" s="41">
        <f t="shared" si="20"/>
        <v>0</v>
      </c>
      <c r="L68" s="41">
        <f t="shared" si="20"/>
        <v>0</v>
      </c>
      <c r="M68" s="41">
        <f t="shared" si="20"/>
        <v>0</v>
      </c>
      <c r="N68" s="41">
        <f t="shared" si="20"/>
        <v>0</v>
      </c>
      <c r="O68" s="41">
        <f>SUM(O66:O67)</f>
        <v>0</v>
      </c>
      <c r="P68" s="42">
        <f>SUM(P66:P67)</f>
        <v>0</v>
      </c>
    </row>
    <row r="69" spans="1:16" hidden="1">
      <c r="B69" s="44"/>
      <c r="C69" s="44"/>
      <c r="D69" s="44"/>
      <c r="E69" s="44"/>
      <c r="F69" s="44"/>
      <c r="G69" s="45"/>
      <c r="H69" s="45"/>
      <c r="I69" s="45"/>
      <c r="J69" s="45"/>
      <c r="K69" s="45"/>
      <c r="L69" s="45"/>
      <c r="M69" s="45"/>
      <c r="N69" s="45"/>
      <c r="O69" s="50"/>
      <c r="P69" s="51"/>
    </row>
    <row r="70" spans="1:16" hidden="1">
      <c r="G70" s="38"/>
    </row>
    <row r="71" spans="1:16" ht="10.8" hidden="1" thickBot="1">
      <c r="B71" s="32" t="s">
        <v>51</v>
      </c>
      <c r="C71" s="32"/>
      <c r="D71" s="32"/>
      <c r="E71" s="32"/>
      <c r="F71" s="33"/>
      <c r="G71" s="33"/>
      <c r="H71" s="33"/>
      <c r="I71" s="33"/>
      <c r="J71" s="33"/>
      <c r="K71" s="33"/>
      <c r="L71" s="33"/>
      <c r="M71" s="33"/>
      <c r="N71" s="33"/>
      <c r="O71" s="34"/>
      <c r="P71" s="34"/>
    </row>
    <row r="72" spans="1:16" hidden="1">
      <c r="A72" s="119"/>
      <c r="B72" s="180"/>
      <c r="C72" s="58"/>
      <c r="D72" s="48"/>
      <c r="E72" s="48"/>
      <c r="F72" s="49"/>
      <c r="G72" s="110"/>
      <c r="H72" s="116"/>
      <c r="I72" s="110"/>
      <c r="J72" s="48"/>
      <c r="K72" s="110"/>
      <c r="L72" s="116"/>
      <c r="M72" s="110"/>
      <c r="N72" s="120"/>
      <c r="O72" s="117">
        <f t="shared" ref="O72:O93" si="21">SUM(F72:N72)</f>
        <v>0</v>
      </c>
      <c r="P72" s="36">
        <f t="shared" ref="P72:P93" si="22">(D72*$D$3)+(E72*$E$3)+(F72*$F$3)+(G72*$G$3)+(H72*$H$3)+(I72*$I$3)+(J72*$J$3)+(K72*$K$3)+(L72*$L$3)+(M72*$M$3)+(N72*$N$3)</f>
        <v>0</v>
      </c>
    </row>
    <row r="73" spans="1:16" hidden="1">
      <c r="A73" s="119"/>
      <c r="B73" s="179"/>
      <c r="C73" s="58"/>
      <c r="D73" s="48"/>
      <c r="E73" s="48"/>
      <c r="F73" s="49"/>
      <c r="G73" s="110"/>
      <c r="H73" s="116"/>
      <c r="I73" s="110"/>
      <c r="J73" s="48"/>
      <c r="K73" s="110"/>
      <c r="L73" s="116"/>
      <c r="M73" s="110"/>
      <c r="N73" s="120"/>
      <c r="O73" s="117">
        <f t="shared" si="21"/>
        <v>0</v>
      </c>
      <c r="P73" s="36">
        <f t="shared" si="22"/>
        <v>0</v>
      </c>
    </row>
    <row r="74" spans="1:16" hidden="1">
      <c r="A74" s="119"/>
      <c r="B74" s="180"/>
      <c r="C74" s="58"/>
      <c r="D74" s="48"/>
      <c r="E74" s="48"/>
      <c r="F74" s="49"/>
      <c r="G74" s="110"/>
      <c r="H74" s="116"/>
      <c r="I74" s="110"/>
      <c r="J74" s="48"/>
      <c r="K74" s="110"/>
      <c r="L74" s="116"/>
      <c r="M74" s="110"/>
      <c r="N74" s="120"/>
      <c r="O74" s="117">
        <f t="shared" si="21"/>
        <v>0</v>
      </c>
      <c r="P74" s="36">
        <f t="shared" si="22"/>
        <v>0</v>
      </c>
    </row>
    <row r="75" spans="1:16" hidden="1">
      <c r="A75" s="119"/>
      <c r="B75" s="179"/>
      <c r="C75" s="58"/>
      <c r="D75" s="48"/>
      <c r="E75" s="48"/>
      <c r="F75" s="49"/>
      <c r="G75" s="110"/>
      <c r="H75" s="116"/>
      <c r="I75" s="110"/>
      <c r="J75" s="48"/>
      <c r="K75" s="110"/>
      <c r="L75" s="116"/>
      <c r="M75" s="110"/>
      <c r="N75" s="120"/>
      <c r="O75" s="117">
        <f t="shared" si="21"/>
        <v>0</v>
      </c>
      <c r="P75" s="36">
        <f t="shared" si="22"/>
        <v>0</v>
      </c>
    </row>
    <row r="76" spans="1:16" hidden="1">
      <c r="A76" s="119"/>
      <c r="B76" s="180"/>
      <c r="C76" s="58"/>
      <c r="D76" s="48"/>
      <c r="E76" s="48"/>
      <c r="F76" s="49"/>
      <c r="G76" s="110"/>
      <c r="H76" s="116"/>
      <c r="I76" s="110"/>
      <c r="J76" s="48"/>
      <c r="K76" s="110"/>
      <c r="L76" s="116"/>
      <c r="M76" s="110"/>
      <c r="N76" s="120"/>
      <c r="O76" s="117">
        <f t="shared" ref="O76:O78" si="23">SUM(F76:N76)</f>
        <v>0</v>
      </c>
      <c r="P76" s="36">
        <f t="shared" si="22"/>
        <v>0</v>
      </c>
    </row>
    <row r="77" spans="1:16" hidden="1">
      <c r="A77" s="119"/>
      <c r="B77" s="179"/>
      <c r="C77" s="58"/>
      <c r="D77" s="48"/>
      <c r="E77" s="48"/>
      <c r="F77" s="49"/>
      <c r="G77" s="110"/>
      <c r="H77" s="116"/>
      <c r="I77" s="110"/>
      <c r="J77" s="48"/>
      <c r="K77" s="110"/>
      <c r="L77" s="116"/>
      <c r="M77" s="110"/>
      <c r="N77" s="120"/>
      <c r="O77" s="117">
        <f t="shared" si="23"/>
        <v>0</v>
      </c>
      <c r="P77" s="36">
        <f t="shared" si="22"/>
        <v>0</v>
      </c>
    </row>
    <row r="78" spans="1:16" hidden="1">
      <c r="A78" s="119"/>
      <c r="B78" s="180"/>
      <c r="C78" s="58"/>
      <c r="D78" s="48"/>
      <c r="E78" s="48"/>
      <c r="F78" s="49"/>
      <c r="G78" s="110"/>
      <c r="H78" s="116"/>
      <c r="I78" s="110"/>
      <c r="J78" s="48"/>
      <c r="K78" s="110"/>
      <c r="L78" s="116"/>
      <c r="M78" s="110"/>
      <c r="N78" s="120"/>
      <c r="O78" s="117">
        <f t="shared" si="23"/>
        <v>0</v>
      </c>
      <c r="P78" s="36">
        <f t="shared" si="22"/>
        <v>0</v>
      </c>
    </row>
    <row r="79" spans="1:16" hidden="1">
      <c r="A79" s="119"/>
      <c r="B79" s="179"/>
      <c r="C79" s="58"/>
      <c r="D79" s="48"/>
      <c r="E79" s="48"/>
      <c r="F79" s="49"/>
      <c r="G79" s="110"/>
      <c r="H79" s="116"/>
      <c r="I79" s="110"/>
      <c r="J79" s="48"/>
      <c r="K79" s="110"/>
      <c r="L79" s="116"/>
      <c r="M79" s="110"/>
      <c r="N79" s="120"/>
      <c r="O79" s="117">
        <f t="shared" ref="O79:O81" si="24">SUM(F79:N79)</f>
        <v>0</v>
      </c>
      <c r="P79" s="36">
        <f t="shared" si="22"/>
        <v>0</v>
      </c>
    </row>
    <row r="80" spans="1:16" hidden="1">
      <c r="A80" s="119"/>
      <c r="B80" s="180"/>
      <c r="C80" s="58"/>
      <c r="D80" s="48"/>
      <c r="E80" s="48"/>
      <c r="F80" s="49"/>
      <c r="G80" s="110"/>
      <c r="H80" s="116"/>
      <c r="I80" s="110"/>
      <c r="J80" s="48"/>
      <c r="K80" s="110"/>
      <c r="L80" s="116"/>
      <c r="M80" s="110"/>
      <c r="N80" s="120"/>
      <c r="O80" s="117">
        <f t="shared" si="24"/>
        <v>0</v>
      </c>
      <c r="P80" s="36">
        <f t="shared" si="22"/>
        <v>0</v>
      </c>
    </row>
    <row r="81" spans="1:16" hidden="1">
      <c r="A81" s="119"/>
      <c r="B81" s="179"/>
      <c r="C81" s="58"/>
      <c r="D81" s="48"/>
      <c r="E81" s="48"/>
      <c r="F81" s="49"/>
      <c r="G81" s="110"/>
      <c r="H81" s="116"/>
      <c r="I81" s="110"/>
      <c r="J81" s="48"/>
      <c r="K81" s="110"/>
      <c r="L81" s="116"/>
      <c r="M81" s="110"/>
      <c r="N81" s="120"/>
      <c r="O81" s="117">
        <f t="shared" si="24"/>
        <v>0</v>
      </c>
      <c r="P81" s="36">
        <f t="shared" si="22"/>
        <v>0</v>
      </c>
    </row>
    <row r="82" spans="1:16" hidden="1">
      <c r="A82" s="119"/>
      <c r="B82" s="180"/>
      <c r="C82" s="58"/>
      <c r="D82" s="48"/>
      <c r="E82" s="48"/>
      <c r="F82" s="49"/>
      <c r="G82" s="110"/>
      <c r="H82" s="116"/>
      <c r="I82" s="110"/>
      <c r="J82" s="48"/>
      <c r="K82" s="110"/>
      <c r="L82" s="116"/>
      <c r="M82" s="110"/>
      <c r="N82" s="120"/>
      <c r="O82" s="117">
        <f t="shared" ref="O82:O84" si="25">SUM(F82:N82)</f>
        <v>0</v>
      </c>
      <c r="P82" s="36">
        <f t="shared" si="22"/>
        <v>0</v>
      </c>
    </row>
    <row r="83" spans="1:16" hidden="1">
      <c r="A83" s="119"/>
      <c r="B83" s="179"/>
      <c r="C83" s="58"/>
      <c r="D83" s="48"/>
      <c r="E83" s="48"/>
      <c r="F83" s="49"/>
      <c r="G83" s="110"/>
      <c r="H83" s="116"/>
      <c r="I83" s="110"/>
      <c r="J83" s="48"/>
      <c r="K83" s="110"/>
      <c r="L83" s="116"/>
      <c r="M83" s="110"/>
      <c r="N83" s="120"/>
      <c r="O83" s="117">
        <f t="shared" si="25"/>
        <v>0</v>
      </c>
      <c r="P83" s="36">
        <f t="shared" si="22"/>
        <v>0</v>
      </c>
    </row>
    <row r="84" spans="1:16" hidden="1">
      <c r="A84" s="119"/>
      <c r="B84" s="180"/>
      <c r="C84" s="58"/>
      <c r="D84" s="48"/>
      <c r="E84" s="48"/>
      <c r="F84" s="49"/>
      <c r="G84" s="110"/>
      <c r="H84" s="116"/>
      <c r="I84" s="110"/>
      <c r="J84" s="48"/>
      <c r="K84" s="110"/>
      <c r="L84" s="116"/>
      <c r="M84" s="110"/>
      <c r="N84" s="120"/>
      <c r="O84" s="117">
        <f t="shared" si="25"/>
        <v>0</v>
      </c>
      <c r="P84" s="36">
        <f t="shared" si="22"/>
        <v>0</v>
      </c>
    </row>
    <row r="85" spans="1:16" hidden="1">
      <c r="A85" s="119"/>
      <c r="B85" s="179"/>
      <c r="C85" s="58"/>
      <c r="D85" s="48"/>
      <c r="E85" s="48"/>
      <c r="F85" s="49"/>
      <c r="G85" s="110"/>
      <c r="H85" s="116"/>
      <c r="I85" s="110"/>
      <c r="J85" s="48"/>
      <c r="K85" s="110"/>
      <c r="L85" s="116"/>
      <c r="M85" s="110"/>
      <c r="N85" s="120"/>
      <c r="O85" s="117">
        <f t="shared" ref="O85:O87" si="26">SUM(F85:N85)</f>
        <v>0</v>
      </c>
      <c r="P85" s="36">
        <f t="shared" si="22"/>
        <v>0</v>
      </c>
    </row>
    <row r="86" spans="1:16" hidden="1">
      <c r="A86" s="119"/>
      <c r="B86" s="180"/>
      <c r="C86" s="58"/>
      <c r="D86" s="48"/>
      <c r="E86" s="48"/>
      <c r="F86" s="49"/>
      <c r="G86" s="110"/>
      <c r="H86" s="116"/>
      <c r="I86" s="110"/>
      <c r="J86" s="48"/>
      <c r="K86" s="110"/>
      <c r="L86" s="116"/>
      <c r="M86" s="110"/>
      <c r="N86" s="120"/>
      <c r="O86" s="117">
        <f t="shared" si="26"/>
        <v>0</v>
      </c>
      <c r="P86" s="36">
        <f t="shared" si="22"/>
        <v>0</v>
      </c>
    </row>
    <row r="87" spans="1:16" hidden="1">
      <c r="A87" s="119"/>
      <c r="B87" s="179"/>
      <c r="C87" s="58"/>
      <c r="D87" s="48"/>
      <c r="E87" s="48"/>
      <c r="F87" s="49"/>
      <c r="G87" s="110"/>
      <c r="H87" s="116"/>
      <c r="I87" s="110"/>
      <c r="J87" s="48"/>
      <c r="K87" s="110"/>
      <c r="L87" s="116"/>
      <c r="M87" s="110"/>
      <c r="N87" s="120"/>
      <c r="O87" s="117">
        <f t="shared" si="26"/>
        <v>0</v>
      </c>
      <c r="P87" s="36">
        <f t="shared" si="22"/>
        <v>0</v>
      </c>
    </row>
    <row r="88" spans="1:16" hidden="1">
      <c r="A88" s="119"/>
      <c r="B88" s="180"/>
      <c r="C88" s="58"/>
      <c r="D88" s="48"/>
      <c r="E88" s="48"/>
      <c r="F88" s="49"/>
      <c r="G88" s="110"/>
      <c r="H88" s="116"/>
      <c r="I88" s="110"/>
      <c r="J88" s="48"/>
      <c r="K88" s="110"/>
      <c r="L88" s="116"/>
      <c r="M88" s="110"/>
      <c r="N88" s="120"/>
      <c r="O88" s="117">
        <f t="shared" ref="O88:O90" si="27">SUM(F88:N88)</f>
        <v>0</v>
      </c>
      <c r="P88" s="36">
        <f t="shared" si="22"/>
        <v>0</v>
      </c>
    </row>
    <row r="89" spans="1:16" hidden="1">
      <c r="A89" s="119"/>
      <c r="B89" s="179"/>
      <c r="C89" s="58"/>
      <c r="D89" s="48"/>
      <c r="E89" s="48"/>
      <c r="F89" s="49"/>
      <c r="G89" s="110"/>
      <c r="H89" s="116"/>
      <c r="I89" s="110"/>
      <c r="J89" s="48"/>
      <c r="K89" s="110"/>
      <c r="L89" s="116"/>
      <c r="M89" s="110"/>
      <c r="N89" s="120"/>
      <c r="O89" s="117">
        <f t="shared" si="27"/>
        <v>0</v>
      </c>
      <c r="P89" s="36">
        <f t="shared" si="22"/>
        <v>0</v>
      </c>
    </row>
    <row r="90" spans="1:16" hidden="1">
      <c r="A90" s="119"/>
      <c r="B90" s="180"/>
      <c r="C90" s="58"/>
      <c r="D90" s="48"/>
      <c r="E90" s="48"/>
      <c r="F90" s="49"/>
      <c r="G90" s="110"/>
      <c r="H90" s="116"/>
      <c r="I90" s="110"/>
      <c r="J90" s="48"/>
      <c r="K90" s="110"/>
      <c r="L90" s="116"/>
      <c r="M90" s="110"/>
      <c r="N90" s="120"/>
      <c r="O90" s="117">
        <f t="shared" si="27"/>
        <v>0</v>
      </c>
      <c r="P90" s="36">
        <f t="shared" si="22"/>
        <v>0</v>
      </c>
    </row>
    <row r="91" spans="1:16" hidden="1">
      <c r="A91" s="119"/>
      <c r="B91" s="179"/>
      <c r="C91" s="58"/>
      <c r="D91" s="48"/>
      <c r="E91" s="48"/>
      <c r="F91" s="49"/>
      <c r="G91" s="110"/>
      <c r="H91" s="116"/>
      <c r="I91" s="110"/>
      <c r="J91" s="48"/>
      <c r="K91" s="110"/>
      <c r="L91" s="116"/>
      <c r="M91" s="110"/>
      <c r="N91" s="120"/>
      <c r="O91" s="117">
        <f t="shared" si="21"/>
        <v>0</v>
      </c>
      <c r="P91" s="36">
        <f t="shared" si="22"/>
        <v>0</v>
      </c>
    </row>
    <row r="92" spans="1:16" hidden="1">
      <c r="A92" s="119"/>
      <c r="B92" s="180"/>
      <c r="C92" s="58"/>
      <c r="D92" s="48"/>
      <c r="E92" s="48"/>
      <c r="F92" s="49"/>
      <c r="G92" s="110"/>
      <c r="H92" s="116"/>
      <c r="I92" s="110"/>
      <c r="J92" s="48"/>
      <c r="K92" s="110"/>
      <c r="L92" s="116"/>
      <c r="M92" s="110"/>
      <c r="N92" s="120"/>
      <c r="O92" s="117">
        <f t="shared" si="21"/>
        <v>0</v>
      </c>
      <c r="P92" s="36">
        <f t="shared" si="22"/>
        <v>0</v>
      </c>
    </row>
    <row r="93" spans="1:16" ht="12.75" hidden="1" customHeight="1">
      <c r="A93" s="119"/>
      <c r="B93" s="179"/>
      <c r="C93" s="58"/>
      <c r="D93" s="48"/>
      <c r="E93" s="48"/>
      <c r="F93" s="49"/>
      <c r="G93" s="123"/>
      <c r="H93" s="124"/>
      <c r="I93" s="121"/>
      <c r="K93" s="121"/>
      <c r="L93" s="101"/>
      <c r="M93" s="121"/>
      <c r="O93" s="118">
        <f t="shared" si="21"/>
        <v>0</v>
      </c>
      <c r="P93" s="36">
        <f t="shared" si="22"/>
        <v>0</v>
      </c>
    </row>
    <row r="94" spans="1:16" ht="10.8" hidden="1" thickBot="1">
      <c r="B94" s="37" t="s">
        <v>21</v>
      </c>
      <c r="C94" s="37">
        <f t="shared" ref="C94:P94" si="28">SUM(C72:C93)</f>
        <v>0</v>
      </c>
      <c r="D94" s="37">
        <f t="shared" si="28"/>
        <v>0</v>
      </c>
      <c r="E94" s="37">
        <f t="shared" si="28"/>
        <v>0</v>
      </c>
      <c r="F94" s="37">
        <f t="shared" si="28"/>
        <v>0</v>
      </c>
      <c r="G94" s="122">
        <f t="shared" si="28"/>
        <v>0</v>
      </c>
      <c r="H94" s="122">
        <f t="shared" si="28"/>
        <v>0</v>
      </c>
      <c r="I94" s="40">
        <f t="shared" si="28"/>
        <v>0</v>
      </c>
      <c r="J94" s="40">
        <f t="shared" si="28"/>
        <v>0</v>
      </c>
      <c r="K94" s="40">
        <f t="shared" si="28"/>
        <v>0</v>
      </c>
      <c r="L94" s="40">
        <f t="shared" si="28"/>
        <v>0</v>
      </c>
      <c r="M94" s="40">
        <f t="shared" si="28"/>
        <v>0</v>
      </c>
      <c r="N94" s="40">
        <f t="shared" si="28"/>
        <v>0</v>
      </c>
      <c r="O94" s="41">
        <f t="shared" si="28"/>
        <v>0</v>
      </c>
      <c r="P94" s="42">
        <f t="shared" si="28"/>
        <v>0</v>
      </c>
    </row>
    <row r="95" spans="1:16" hidden="1">
      <c r="B95" s="44"/>
      <c r="C95" s="44"/>
      <c r="D95" s="44"/>
      <c r="E95" s="44"/>
      <c r="F95" s="44"/>
      <c r="G95" s="45"/>
      <c r="H95" s="45"/>
      <c r="I95" s="45"/>
      <c r="J95" s="45"/>
      <c r="K95" s="45"/>
      <c r="L95" s="45"/>
      <c r="M95" s="45"/>
      <c r="N95" s="45"/>
      <c r="O95" s="50"/>
      <c r="P95" s="51"/>
    </row>
    <row r="96" spans="1:16">
      <c r="B96" s="44"/>
      <c r="C96" s="44"/>
      <c r="D96" s="44"/>
      <c r="E96" s="44"/>
      <c r="F96" s="44"/>
      <c r="G96" s="45"/>
      <c r="H96" s="45"/>
      <c r="I96" s="45"/>
      <c r="J96" s="45"/>
      <c r="K96" s="45"/>
      <c r="L96" s="45"/>
      <c r="M96" s="45"/>
      <c r="N96" s="45"/>
      <c r="O96" s="50"/>
      <c r="P96" s="51"/>
    </row>
    <row r="97" spans="2:16" ht="10.8" thickBot="1">
      <c r="B97" s="32" t="s">
        <v>41</v>
      </c>
      <c r="C97" s="32"/>
      <c r="D97" s="32"/>
      <c r="E97" s="32"/>
      <c r="F97" s="33"/>
      <c r="G97" s="33"/>
      <c r="H97" s="33"/>
      <c r="I97" s="33"/>
      <c r="J97" s="33"/>
      <c r="K97" s="33"/>
      <c r="L97" s="33"/>
      <c r="M97" s="33"/>
      <c r="N97" s="33"/>
      <c r="O97" s="34"/>
      <c r="P97" s="34"/>
    </row>
    <row r="98" spans="2:16" ht="11.25" customHeight="1">
      <c r="B98" s="52" t="s">
        <v>137</v>
      </c>
      <c r="C98" s="47"/>
      <c r="D98" s="48"/>
      <c r="E98" s="48">
        <v>1</v>
      </c>
      <c r="F98" s="49">
        <v>50</v>
      </c>
      <c r="G98" s="53">
        <v>59</v>
      </c>
      <c r="H98" s="54"/>
      <c r="I98" s="55">
        <v>1</v>
      </c>
      <c r="J98" s="54"/>
      <c r="K98" s="53">
        <v>6</v>
      </c>
      <c r="L98" s="56"/>
      <c r="M98" s="53">
        <v>19</v>
      </c>
      <c r="N98" s="54"/>
      <c r="O98" s="110">
        <f>SUM(F98:N98)+(E98*18)+(D98*9)</f>
        <v>153</v>
      </c>
      <c r="P98" s="36">
        <f t="shared" ref="P98" si="29">(D98*$D$3)+(E98*$E$3)+(F98*$F$3)+(G98*$G$3)+(H98*$H$3)+(I98*$I$3)+(J98*$J$3)+(K98*$K$3)+(L98*$L$3)+(M98*$M$3)+(N98*$N$3)</f>
        <v>136.25</v>
      </c>
    </row>
    <row r="99" spans="2:16" ht="11.25" customHeight="1">
      <c r="B99" s="52"/>
      <c r="C99" s="47"/>
      <c r="D99" s="48"/>
      <c r="E99" s="48"/>
      <c r="F99" s="49"/>
      <c r="G99" s="53"/>
      <c r="H99" s="54"/>
      <c r="I99" s="55"/>
      <c r="J99" s="54"/>
      <c r="K99" s="53"/>
      <c r="L99" s="56"/>
      <c r="M99" s="53"/>
      <c r="N99" s="54"/>
      <c r="O99" s="35">
        <f t="shared" ref="O99:O100" si="30">SUM(F99:N99)</f>
        <v>0</v>
      </c>
      <c r="P99" s="36">
        <f t="shared" ref="P99:P100" si="31">(D99*$D$3)+(E99*$E$3)+(F99*$F$3)+(G99*$G$3)+(H99*$H$3)+(I99*$I$3)+(J99*$J$3)+(K99*$K$3)+(L99*$L$3)+(M99*$M$3)+(N99*$N$3)</f>
        <v>0</v>
      </c>
    </row>
    <row r="100" spans="2:16" ht="11.25" customHeight="1">
      <c r="B100" s="52"/>
      <c r="C100" s="47"/>
      <c r="D100" s="48"/>
      <c r="E100" s="48"/>
      <c r="F100" s="49"/>
      <c r="G100" s="53"/>
      <c r="H100" s="54"/>
      <c r="I100" s="55"/>
      <c r="J100" s="54"/>
      <c r="K100" s="53"/>
      <c r="L100" s="56"/>
      <c r="M100" s="53"/>
      <c r="N100" s="54"/>
      <c r="O100" s="35">
        <f t="shared" si="30"/>
        <v>0</v>
      </c>
      <c r="P100" s="36">
        <f t="shared" si="31"/>
        <v>0</v>
      </c>
    </row>
    <row r="101" spans="2:16" ht="10.8" thickBot="1">
      <c r="B101" s="37" t="s">
        <v>21</v>
      </c>
      <c r="C101" s="37">
        <f t="shared" ref="C101:P101" si="32">SUM(C98:C100)</f>
        <v>0</v>
      </c>
      <c r="D101" s="37">
        <f t="shared" si="32"/>
        <v>0</v>
      </c>
      <c r="E101" s="37">
        <f t="shared" si="32"/>
        <v>1</v>
      </c>
      <c r="F101" s="37">
        <f t="shared" si="32"/>
        <v>50</v>
      </c>
      <c r="G101" s="40">
        <f t="shared" si="32"/>
        <v>59</v>
      </c>
      <c r="H101" s="40">
        <f t="shared" si="32"/>
        <v>0</v>
      </c>
      <c r="I101" s="40">
        <f t="shared" si="32"/>
        <v>1</v>
      </c>
      <c r="J101" s="40">
        <f t="shared" si="32"/>
        <v>0</v>
      </c>
      <c r="K101" s="40">
        <f t="shared" si="32"/>
        <v>6</v>
      </c>
      <c r="L101" s="40">
        <f t="shared" si="32"/>
        <v>0</v>
      </c>
      <c r="M101" s="40">
        <f t="shared" si="32"/>
        <v>19</v>
      </c>
      <c r="N101" s="40">
        <f t="shared" si="32"/>
        <v>0</v>
      </c>
      <c r="O101" s="41">
        <f t="shared" si="32"/>
        <v>153</v>
      </c>
      <c r="P101" s="42">
        <f t="shared" si="32"/>
        <v>136.25</v>
      </c>
    </row>
    <row r="102" spans="2:16" ht="11.25" customHeight="1">
      <c r="B102" s="44"/>
      <c r="C102" s="44"/>
      <c r="D102" s="44"/>
      <c r="E102" s="44"/>
      <c r="F102" s="44"/>
      <c r="G102" s="45"/>
      <c r="H102" s="45"/>
      <c r="I102" s="45"/>
      <c r="J102" s="45"/>
      <c r="K102" s="45"/>
      <c r="L102" s="45"/>
      <c r="M102" s="45"/>
      <c r="N102" s="45"/>
      <c r="O102" s="50"/>
      <c r="P102" s="51"/>
    </row>
    <row r="103" spans="2:16" hidden="1"/>
    <row r="104" spans="2:16" ht="10.8" hidden="1" thickBot="1">
      <c r="B104" s="32" t="s">
        <v>84</v>
      </c>
      <c r="C104" s="32"/>
      <c r="D104" s="32"/>
      <c r="E104" s="32"/>
      <c r="F104" s="33"/>
      <c r="G104" s="33"/>
      <c r="H104" s="33"/>
      <c r="I104" s="33"/>
      <c r="J104" s="33"/>
      <c r="K104" s="33"/>
      <c r="L104" s="33"/>
      <c r="M104" s="33"/>
      <c r="N104" s="33"/>
      <c r="O104" s="34"/>
      <c r="P104" s="34"/>
    </row>
    <row r="105" spans="2:16" ht="11.25" hidden="1" customHeight="1">
      <c r="B105" s="52"/>
      <c r="C105" s="47"/>
      <c r="D105" s="48"/>
      <c r="E105" s="48"/>
      <c r="F105" s="49"/>
      <c r="G105" s="53"/>
      <c r="H105" s="54"/>
      <c r="I105" s="55"/>
      <c r="J105" s="54"/>
      <c r="K105" s="53"/>
      <c r="L105" s="56"/>
      <c r="M105" s="53"/>
      <c r="N105" s="54"/>
      <c r="O105" s="35">
        <f>SUM(F105:N105)</f>
        <v>0</v>
      </c>
      <c r="P105" s="36">
        <f t="shared" ref="P105:P106" si="33">(D105*$D$3)+(E105*$E$3)+(F105*$F$3)+(G105*$G$3)+(H105*$H$3)+(I105*$I$3)+(J105*$J$3)+(K105*$K$3)+(L105*$L$3)+(M105*$M$3)+(N105*$N$3)</f>
        <v>0</v>
      </c>
    </row>
    <row r="106" spans="2:16" ht="11.25" hidden="1" customHeight="1">
      <c r="B106" s="52"/>
      <c r="C106" s="47"/>
      <c r="D106" s="48"/>
      <c r="E106" s="48"/>
      <c r="F106" s="49"/>
      <c r="G106" s="53"/>
      <c r="H106" s="54"/>
      <c r="I106" s="55"/>
      <c r="J106" s="54"/>
      <c r="K106" s="53"/>
      <c r="L106" s="56"/>
      <c r="M106" s="53"/>
      <c r="N106" s="54"/>
      <c r="O106" s="35">
        <f>SUM(F106:N106)</f>
        <v>0</v>
      </c>
      <c r="P106" s="36">
        <f t="shared" si="33"/>
        <v>0</v>
      </c>
    </row>
    <row r="107" spans="2:16" ht="10.8" hidden="1" thickBot="1">
      <c r="B107" s="37" t="s">
        <v>21</v>
      </c>
      <c r="C107" s="37">
        <f t="shared" ref="C107:P107" si="34">SUM(C105:C106)</f>
        <v>0</v>
      </c>
      <c r="D107" s="37">
        <f t="shared" si="34"/>
        <v>0</v>
      </c>
      <c r="E107" s="37">
        <f t="shared" si="34"/>
        <v>0</v>
      </c>
      <c r="F107" s="37">
        <f t="shared" si="34"/>
        <v>0</v>
      </c>
      <c r="G107" s="40">
        <f t="shared" si="34"/>
        <v>0</v>
      </c>
      <c r="H107" s="40">
        <f t="shared" si="34"/>
        <v>0</v>
      </c>
      <c r="I107" s="40">
        <f t="shared" si="34"/>
        <v>0</v>
      </c>
      <c r="J107" s="40">
        <f t="shared" si="34"/>
        <v>0</v>
      </c>
      <c r="K107" s="40">
        <f t="shared" si="34"/>
        <v>0</v>
      </c>
      <c r="L107" s="40">
        <f t="shared" si="34"/>
        <v>0</v>
      </c>
      <c r="M107" s="40">
        <f t="shared" si="34"/>
        <v>0</v>
      </c>
      <c r="N107" s="40">
        <f t="shared" si="34"/>
        <v>0</v>
      </c>
      <c r="O107" s="41">
        <f t="shared" si="34"/>
        <v>0</v>
      </c>
      <c r="P107" s="42">
        <f t="shared" si="34"/>
        <v>0</v>
      </c>
    </row>
    <row r="108" spans="2:16" ht="11.25" hidden="1" customHeight="1">
      <c r="B108" s="44"/>
      <c r="C108" s="44"/>
      <c r="D108" s="44"/>
      <c r="E108" s="44"/>
      <c r="F108" s="44"/>
      <c r="G108" s="45"/>
      <c r="H108" s="45"/>
      <c r="I108" s="45"/>
      <c r="J108" s="45"/>
      <c r="K108" s="45"/>
      <c r="L108" s="45"/>
      <c r="M108" s="45"/>
      <c r="N108" s="45"/>
      <c r="O108" s="50"/>
      <c r="P108" s="51"/>
    </row>
    <row r="110" spans="2:16" ht="10.8" thickBot="1">
      <c r="B110" s="32" t="s">
        <v>50</v>
      </c>
      <c r="C110" s="32"/>
      <c r="D110" s="32"/>
      <c r="E110" s="32"/>
      <c r="F110" s="33"/>
      <c r="G110" s="33"/>
      <c r="H110" s="33"/>
      <c r="I110" s="33"/>
      <c r="J110" s="33"/>
      <c r="K110" s="33"/>
      <c r="L110" s="33"/>
      <c r="M110" s="33"/>
      <c r="N110" s="33"/>
      <c r="O110" s="34"/>
      <c r="P110" s="34"/>
    </row>
    <row r="111" spans="2:16">
      <c r="B111" s="52" t="s">
        <v>130</v>
      </c>
      <c r="C111" s="57"/>
      <c r="D111" s="48"/>
      <c r="E111" s="48">
        <v>1</v>
      </c>
      <c r="F111" s="49"/>
      <c r="G111" s="53">
        <v>577</v>
      </c>
      <c r="H111" s="54"/>
      <c r="I111" s="55">
        <v>72</v>
      </c>
      <c r="J111" s="54"/>
      <c r="K111" s="53">
        <v>11</v>
      </c>
      <c r="L111" s="56"/>
      <c r="M111" s="53"/>
      <c r="N111" s="54">
        <v>206</v>
      </c>
      <c r="O111" s="110">
        <f t="shared" ref="O111" si="35">SUM(F111:N111)+(E111*18)+(D111*9)</f>
        <v>884</v>
      </c>
      <c r="P111" s="36">
        <f t="shared" ref="P111:P114" si="36">(D111*$D$3)+(E111*$E$3)+(F111*$F$3)+(G111*$G$3)+(H111*$H$3)+(I111*$I$3)+(J111*$J$3)+(K111*$K$3)+(L111*$L$3)+(M111*$M$3)+(N111*$N$3)</f>
        <v>675.25</v>
      </c>
    </row>
    <row r="112" spans="2:16">
      <c r="B112" s="52"/>
      <c r="C112" s="47"/>
      <c r="D112" s="48"/>
      <c r="E112" s="48"/>
      <c r="F112" s="49"/>
      <c r="G112" s="53"/>
      <c r="H112" s="54"/>
      <c r="I112" s="55"/>
      <c r="J112" s="54"/>
      <c r="K112" s="53"/>
      <c r="L112" s="56"/>
      <c r="M112" s="53"/>
      <c r="N112" s="54"/>
      <c r="O112" s="35">
        <f t="shared" ref="O112" si="37">SUM(F112:N112)</f>
        <v>0</v>
      </c>
      <c r="P112" s="36">
        <f t="shared" ref="P112:P113" si="38">(D112*$D$3)+(E112*$E$3)+(F112*$F$3)+(G112*$G$3)+(H112*$H$3)+(I112*$I$3)+(J112*$J$3)+(K112*$K$3)+(L112*$L$3)+(M112*$M$3)+(N112*$N$3)</f>
        <v>0</v>
      </c>
    </row>
    <row r="113" spans="2:16">
      <c r="B113" s="52"/>
      <c r="C113" s="47"/>
      <c r="D113" s="48"/>
      <c r="E113" s="48"/>
      <c r="F113" s="49"/>
      <c r="G113" s="53"/>
      <c r="H113" s="54"/>
      <c r="I113" s="55"/>
      <c r="J113" s="54"/>
      <c r="K113" s="53"/>
      <c r="L113" s="56"/>
      <c r="M113" s="53"/>
      <c r="N113" s="54"/>
      <c r="O113" s="35">
        <f t="shared" ref="O113" si="39">SUM(F113:N113)</f>
        <v>0</v>
      </c>
      <c r="P113" s="36">
        <f t="shared" si="38"/>
        <v>0</v>
      </c>
    </row>
    <row r="114" spans="2:16">
      <c r="B114" s="52"/>
      <c r="C114" s="47"/>
      <c r="D114" s="48"/>
      <c r="E114" s="48"/>
      <c r="F114" s="49"/>
      <c r="G114" s="53"/>
      <c r="H114" s="54"/>
      <c r="I114" s="55"/>
      <c r="J114" s="54"/>
      <c r="K114" s="53"/>
      <c r="L114" s="56"/>
      <c r="M114" s="53"/>
      <c r="N114" s="54"/>
      <c r="O114" s="35">
        <f t="shared" ref="O114" si="40">SUM(F114:N114)</f>
        <v>0</v>
      </c>
      <c r="P114" s="36">
        <f t="shared" si="36"/>
        <v>0</v>
      </c>
    </row>
    <row r="115" spans="2:16" ht="10.8" thickBot="1">
      <c r="B115" s="37" t="s">
        <v>21</v>
      </c>
      <c r="C115" s="37">
        <f>SUM(C114:C114)</f>
        <v>0</v>
      </c>
      <c r="D115" s="37">
        <f t="shared" ref="D115:P115" si="41">SUM(D111:D114)</f>
        <v>0</v>
      </c>
      <c r="E115" s="37">
        <f t="shared" si="41"/>
        <v>1</v>
      </c>
      <c r="F115" s="37">
        <f t="shared" si="41"/>
        <v>0</v>
      </c>
      <c r="G115" s="40">
        <f t="shared" si="41"/>
        <v>577</v>
      </c>
      <c r="H115" s="40">
        <f t="shared" si="41"/>
        <v>0</v>
      </c>
      <c r="I115" s="40">
        <f t="shared" si="41"/>
        <v>72</v>
      </c>
      <c r="J115" s="40">
        <f t="shared" si="41"/>
        <v>0</v>
      </c>
      <c r="K115" s="40">
        <f t="shared" si="41"/>
        <v>11</v>
      </c>
      <c r="L115" s="40">
        <f t="shared" si="41"/>
        <v>0</v>
      </c>
      <c r="M115" s="40">
        <f t="shared" si="41"/>
        <v>0</v>
      </c>
      <c r="N115" s="40">
        <f t="shared" si="41"/>
        <v>206</v>
      </c>
      <c r="O115" s="41">
        <f t="shared" si="41"/>
        <v>884</v>
      </c>
      <c r="P115" s="42">
        <f t="shared" si="41"/>
        <v>675.25</v>
      </c>
    </row>
    <row r="117" spans="2:16" hidden="1"/>
    <row r="118" spans="2:16" ht="10.8" hidden="1" thickBot="1">
      <c r="B118" s="32" t="s">
        <v>55</v>
      </c>
      <c r="C118" s="32"/>
      <c r="D118" s="32"/>
      <c r="E118" s="32"/>
      <c r="F118" s="33"/>
      <c r="G118" s="33"/>
      <c r="H118" s="33"/>
      <c r="I118" s="33"/>
      <c r="J118" s="33"/>
      <c r="K118" s="33"/>
      <c r="L118" s="33"/>
      <c r="M118" s="33"/>
      <c r="N118" s="33"/>
      <c r="O118" s="34"/>
      <c r="P118" s="34"/>
    </row>
    <row r="119" spans="2:16" hidden="1">
      <c r="B119" s="52"/>
      <c r="C119" s="57"/>
      <c r="D119" s="48"/>
      <c r="E119" s="48"/>
      <c r="F119" s="49"/>
      <c r="G119" s="53"/>
      <c r="H119" s="54"/>
      <c r="I119" s="55"/>
      <c r="J119" s="54"/>
      <c r="K119" s="53"/>
      <c r="L119" s="56"/>
      <c r="M119" s="53"/>
      <c r="N119" s="54"/>
      <c r="O119" s="110">
        <f>SUM(F119:N119)+(E119*18)+(D119*9)</f>
        <v>0</v>
      </c>
      <c r="P119" s="36">
        <f t="shared" ref="P119:P120" si="42">(D119*$D$3)+(E119*$E$3)+(F119*$F$3)+(G119*$G$3)+(H119*$H$3)+(I119*$I$3)+(J119*$J$3)+(K119*$K$3)+(L119*$L$3)+(M119*$M$3)+(N119*$N$3)</f>
        <v>0</v>
      </c>
    </row>
    <row r="120" spans="2:16" hidden="1">
      <c r="B120" s="52"/>
      <c r="C120" s="47"/>
      <c r="D120" s="48"/>
      <c r="E120" s="48"/>
      <c r="F120" s="49"/>
      <c r="G120" s="53"/>
      <c r="H120" s="54"/>
      <c r="I120" s="55"/>
      <c r="J120" s="54"/>
      <c r="K120" s="53"/>
      <c r="L120" s="56"/>
      <c r="M120" s="53"/>
      <c r="N120" s="54"/>
      <c r="O120" s="35">
        <f t="shared" ref="O120" si="43">SUM(F120:N120)</f>
        <v>0</v>
      </c>
      <c r="P120" s="36">
        <f t="shared" si="42"/>
        <v>0</v>
      </c>
    </row>
    <row r="121" spans="2:16" ht="10.8" hidden="1" thickBot="1">
      <c r="B121" s="37" t="s">
        <v>21</v>
      </c>
      <c r="C121" s="37">
        <f>SUM(C120:C120)</f>
        <v>0</v>
      </c>
      <c r="D121" s="37">
        <f t="shared" ref="D121:P121" si="44">SUM(D119:D120)</f>
        <v>0</v>
      </c>
      <c r="E121" s="37">
        <f t="shared" si="44"/>
        <v>0</v>
      </c>
      <c r="F121" s="37">
        <f t="shared" si="44"/>
        <v>0</v>
      </c>
      <c r="G121" s="40">
        <f t="shared" si="44"/>
        <v>0</v>
      </c>
      <c r="H121" s="40">
        <f t="shared" si="44"/>
        <v>0</v>
      </c>
      <c r="I121" s="40">
        <f t="shared" si="44"/>
        <v>0</v>
      </c>
      <c r="J121" s="40">
        <f t="shared" si="44"/>
        <v>0</v>
      </c>
      <c r="K121" s="40">
        <f t="shared" si="44"/>
        <v>0</v>
      </c>
      <c r="L121" s="40">
        <f t="shared" si="44"/>
        <v>0</v>
      </c>
      <c r="M121" s="40">
        <f t="shared" si="44"/>
        <v>0</v>
      </c>
      <c r="N121" s="40">
        <f t="shared" si="44"/>
        <v>0</v>
      </c>
      <c r="O121" s="41">
        <f t="shared" si="44"/>
        <v>0</v>
      </c>
      <c r="P121" s="42">
        <f t="shared" si="44"/>
        <v>0</v>
      </c>
    </row>
    <row r="122" spans="2:16" hidden="1"/>
    <row r="123" spans="2:16" hidden="1"/>
    <row r="124" spans="2:16" ht="10.8" hidden="1" thickBot="1">
      <c r="B124" s="32" t="s">
        <v>54</v>
      </c>
      <c r="C124" s="32"/>
      <c r="D124" s="32"/>
      <c r="E124" s="32"/>
      <c r="F124" s="33"/>
      <c r="G124" s="33"/>
      <c r="H124" s="33"/>
      <c r="I124" s="33"/>
      <c r="J124" s="33"/>
      <c r="K124" s="33"/>
      <c r="L124" s="33"/>
      <c r="M124" s="33"/>
      <c r="N124" s="33"/>
      <c r="O124" s="34"/>
      <c r="P124" s="34"/>
    </row>
    <row r="125" spans="2:16" hidden="1">
      <c r="B125" s="52"/>
      <c r="C125" s="57"/>
      <c r="D125" s="48"/>
      <c r="E125" s="48"/>
      <c r="F125" s="49"/>
      <c r="G125" s="53"/>
      <c r="H125" s="54"/>
      <c r="I125" s="55"/>
      <c r="J125" s="54"/>
      <c r="K125" s="53"/>
      <c r="L125" s="56"/>
      <c r="M125" s="53"/>
      <c r="N125" s="54"/>
      <c r="O125" s="35">
        <f t="shared" ref="O125:O127" si="45">SUM(F125:N125)</f>
        <v>0</v>
      </c>
      <c r="P125" s="36">
        <f t="shared" ref="P125:P127" si="46">(D125*$D$3)+(E125*$E$3)+(F125*$F$3)+(G125*$G$3)+(H125*$H$3)+(I125*$I$3)+(J125*$J$3)+(K125*$K$3)+(L125*$L$3)+(M125*$M$3)+(N125*$N$3)</f>
        <v>0</v>
      </c>
    </row>
    <row r="126" spans="2:16" hidden="1">
      <c r="B126" s="52"/>
      <c r="C126" s="47"/>
      <c r="D126" s="48"/>
      <c r="E126" s="48"/>
      <c r="F126" s="49"/>
      <c r="G126" s="53"/>
      <c r="H126" s="54"/>
      <c r="I126" s="55"/>
      <c r="J126" s="54"/>
      <c r="K126" s="53"/>
      <c r="L126" s="56"/>
      <c r="M126" s="53"/>
      <c r="N126" s="54"/>
      <c r="O126" s="35">
        <f t="shared" ref="O126" si="47">SUM(F126:N126)</f>
        <v>0</v>
      </c>
      <c r="P126" s="36">
        <f t="shared" si="46"/>
        <v>0</v>
      </c>
    </row>
    <row r="127" spans="2:16" hidden="1">
      <c r="B127" s="52"/>
      <c r="C127" s="47"/>
      <c r="D127" s="48"/>
      <c r="E127" s="48"/>
      <c r="F127" s="49"/>
      <c r="G127" s="53"/>
      <c r="H127" s="54"/>
      <c r="I127" s="55"/>
      <c r="J127" s="54"/>
      <c r="K127" s="53"/>
      <c r="L127" s="56"/>
      <c r="M127" s="53"/>
      <c r="N127" s="54"/>
      <c r="O127" s="35">
        <f t="shared" si="45"/>
        <v>0</v>
      </c>
      <c r="P127" s="36">
        <f t="shared" si="46"/>
        <v>0</v>
      </c>
    </row>
    <row r="128" spans="2:16" ht="10.8" hidden="1" thickBot="1">
      <c r="B128" s="37" t="s">
        <v>21</v>
      </c>
      <c r="C128" s="37">
        <f>SUM(C127:C127)</f>
        <v>0</v>
      </c>
      <c r="D128" s="37">
        <f>SUM(D125:D127)</f>
        <v>0</v>
      </c>
      <c r="E128" s="37">
        <f>SUM(E125:E127)</f>
        <v>0</v>
      </c>
      <c r="F128" s="37">
        <f>SUM(F127:F127)</f>
        <v>0</v>
      </c>
      <c r="G128" s="40">
        <f t="shared" ref="G128:P128" si="48">SUM(G125:G127)</f>
        <v>0</v>
      </c>
      <c r="H128" s="40">
        <f t="shared" si="48"/>
        <v>0</v>
      </c>
      <c r="I128" s="40">
        <f t="shared" si="48"/>
        <v>0</v>
      </c>
      <c r="J128" s="40">
        <f t="shared" si="48"/>
        <v>0</v>
      </c>
      <c r="K128" s="40">
        <f t="shared" si="48"/>
        <v>0</v>
      </c>
      <c r="L128" s="40">
        <f t="shared" si="48"/>
        <v>0</v>
      </c>
      <c r="M128" s="40">
        <f t="shared" si="48"/>
        <v>0</v>
      </c>
      <c r="N128" s="40">
        <f t="shared" si="48"/>
        <v>0</v>
      </c>
      <c r="O128" s="41">
        <f t="shared" si="48"/>
        <v>0</v>
      </c>
      <c r="P128" s="42">
        <f t="shared" si="48"/>
        <v>0</v>
      </c>
    </row>
    <row r="129" spans="2:16" hidden="1"/>
    <row r="130" spans="2:16" hidden="1"/>
    <row r="131" spans="2:16" ht="10.8" hidden="1" thickBot="1">
      <c r="B131" s="32" t="s">
        <v>45</v>
      </c>
      <c r="C131" s="32"/>
      <c r="D131" s="32"/>
      <c r="E131" s="32"/>
      <c r="F131" s="33"/>
      <c r="G131" s="33"/>
      <c r="H131" s="33"/>
      <c r="I131" s="33"/>
      <c r="J131" s="33"/>
      <c r="K131" s="33"/>
      <c r="L131" s="33"/>
      <c r="M131" s="33"/>
      <c r="N131" s="33"/>
      <c r="O131" s="34"/>
      <c r="P131" s="34"/>
    </row>
    <row r="132" spans="2:16" hidden="1">
      <c r="B132" s="52" t="s">
        <v>72</v>
      </c>
      <c r="C132" s="57"/>
      <c r="D132" s="48"/>
      <c r="E132" s="48"/>
      <c r="F132" s="49"/>
      <c r="G132" s="53"/>
      <c r="H132" s="54"/>
      <c r="I132" s="55"/>
      <c r="J132" s="54"/>
      <c r="K132" s="53"/>
      <c r="L132" s="56"/>
      <c r="M132" s="53"/>
      <c r="N132" s="54"/>
      <c r="O132" s="110">
        <f>SUM(F132:N132)+(E132*18)+(D132*9)</f>
        <v>0</v>
      </c>
      <c r="P132" s="36">
        <f t="shared" ref="P132:P134" si="49">(D132*$D$3)+(E132*$E$3)+(F132*$F$3)+(G132*$G$3)+(H132*$H$3)+(I132*$I$3)+(J132*$J$3)+(K132*$K$3)+(L132*$L$3)+(M132*$M$3)+(N132*$N$3)</f>
        <v>0</v>
      </c>
    </row>
    <row r="133" spans="2:16" hidden="1">
      <c r="B133" s="52"/>
      <c r="C133" s="47"/>
      <c r="D133" s="48"/>
      <c r="E133" s="48"/>
      <c r="F133" s="49"/>
      <c r="G133" s="53"/>
      <c r="H133" s="54"/>
      <c r="I133" s="55"/>
      <c r="J133" s="54"/>
      <c r="K133" s="53"/>
      <c r="L133" s="56"/>
      <c r="M133" s="53"/>
      <c r="N133" s="54"/>
      <c r="O133" s="35">
        <f t="shared" ref="O133" si="50">SUM(F133:N133)</f>
        <v>0</v>
      </c>
      <c r="P133" s="36">
        <f t="shared" si="49"/>
        <v>0</v>
      </c>
    </row>
    <row r="134" spans="2:16" hidden="1">
      <c r="B134" s="52"/>
      <c r="C134" s="47"/>
      <c r="D134" s="48"/>
      <c r="E134" s="48"/>
      <c r="F134" s="49"/>
      <c r="G134" s="53"/>
      <c r="H134" s="54"/>
      <c r="I134" s="55"/>
      <c r="J134" s="54"/>
      <c r="K134" s="53"/>
      <c r="L134" s="56"/>
      <c r="M134" s="53"/>
      <c r="N134" s="54"/>
      <c r="O134" s="35">
        <f t="shared" ref="O134" si="51">SUM(F134:N134)</f>
        <v>0</v>
      </c>
      <c r="P134" s="36">
        <f t="shared" si="49"/>
        <v>0</v>
      </c>
    </row>
    <row r="135" spans="2:16" ht="10.8" hidden="1" thickBot="1">
      <c r="B135" s="37" t="s">
        <v>21</v>
      </c>
      <c r="C135" s="37">
        <f>SUM(C134:C134)</f>
        <v>0</v>
      </c>
      <c r="D135" s="37">
        <f>SUM(D132:D134)</f>
        <v>0</v>
      </c>
      <c r="E135" s="37">
        <f>SUM(E132:E134)</f>
        <v>0</v>
      </c>
      <c r="F135" s="37">
        <f>SUM(F134:F134)</f>
        <v>0</v>
      </c>
      <c r="G135" s="40">
        <f t="shared" ref="G135:P135" si="52">SUM(G132:G134)</f>
        <v>0</v>
      </c>
      <c r="H135" s="40">
        <f t="shared" si="52"/>
        <v>0</v>
      </c>
      <c r="I135" s="40">
        <f t="shared" si="52"/>
        <v>0</v>
      </c>
      <c r="J135" s="40">
        <f t="shared" si="52"/>
        <v>0</v>
      </c>
      <c r="K135" s="40">
        <f t="shared" si="52"/>
        <v>0</v>
      </c>
      <c r="L135" s="40">
        <f t="shared" si="52"/>
        <v>0</v>
      </c>
      <c r="M135" s="40">
        <f t="shared" si="52"/>
        <v>0</v>
      </c>
      <c r="N135" s="40">
        <f t="shared" si="52"/>
        <v>0</v>
      </c>
      <c r="O135" s="41">
        <f t="shared" si="52"/>
        <v>0</v>
      </c>
      <c r="P135" s="42">
        <f t="shared" si="52"/>
        <v>0</v>
      </c>
    </row>
    <row r="136" spans="2:16" hidden="1"/>
    <row r="138" spans="2:16" ht="10.8" thickBot="1">
      <c r="B138" s="32" t="s">
        <v>52</v>
      </c>
      <c r="C138" s="32"/>
      <c r="D138" s="32"/>
      <c r="E138" s="32"/>
      <c r="F138" s="33"/>
      <c r="G138" s="33"/>
      <c r="H138" s="33"/>
      <c r="I138" s="33"/>
      <c r="J138" s="33"/>
      <c r="K138" s="33"/>
      <c r="L138" s="33"/>
      <c r="M138" s="33"/>
      <c r="N138" s="33"/>
      <c r="O138" s="34"/>
      <c r="P138" s="34"/>
    </row>
    <row r="139" spans="2:16" ht="11.25" customHeight="1">
      <c r="B139" s="52" t="s">
        <v>126</v>
      </c>
      <c r="C139" s="47"/>
      <c r="D139" s="48"/>
      <c r="E139" s="48"/>
      <c r="F139" s="49"/>
      <c r="G139" s="53">
        <v>6</v>
      </c>
      <c r="H139" s="54"/>
      <c r="I139" s="55"/>
      <c r="J139" s="54"/>
      <c r="K139" s="53"/>
      <c r="L139" s="56"/>
      <c r="M139" s="53"/>
      <c r="N139" s="54"/>
      <c r="O139" s="35">
        <f t="shared" ref="O139:O142" si="53">SUM(F139:N139)</f>
        <v>6</v>
      </c>
      <c r="P139" s="36">
        <f t="shared" ref="P139:P142" si="54">(D139*$D$3)+(E139*$E$3)+(F139*$F$3)+(G139*$G$3)+(H139*$H$3)+(I139*$I$3)+(J139*$J$3)+(K139*$K$3)+(L139*$L$3)+(M139*$M$3)+(N139*$N$3)</f>
        <v>1.5</v>
      </c>
    </row>
    <row r="140" spans="2:16" ht="11.25" customHeight="1">
      <c r="B140" s="52" t="s">
        <v>127</v>
      </c>
      <c r="C140" s="47"/>
      <c r="D140" s="48"/>
      <c r="E140" s="48"/>
      <c r="F140" s="49"/>
      <c r="G140" s="53">
        <v>3</v>
      </c>
      <c r="H140" s="54"/>
      <c r="I140" s="55"/>
      <c r="J140" s="54"/>
      <c r="K140" s="53"/>
      <c r="L140" s="56"/>
      <c r="M140" s="53"/>
      <c r="N140" s="54"/>
      <c r="O140" s="35">
        <f t="shared" ref="O140" si="55">SUM(F140:N140)</f>
        <v>3</v>
      </c>
      <c r="P140" s="36">
        <f t="shared" ref="P140" si="56">(D140*$D$3)+(E140*$E$3)+(F140*$F$3)+(G140*$G$3)+(H140*$H$3)+(I140*$I$3)+(J140*$J$3)+(K140*$K$3)+(L140*$L$3)+(M140*$M$3)+(N140*$N$3)</f>
        <v>0.75</v>
      </c>
    </row>
    <row r="141" spans="2:16" ht="11.25" customHeight="1">
      <c r="B141" s="52" t="s">
        <v>128</v>
      </c>
      <c r="C141" s="47"/>
      <c r="D141" s="48"/>
      <c r="E141" s="48"/>
      <c r="F141" s="49"/>
      <c r="G141" s="53">
        <v>10</v>
      </c>
      <c r="H141" s="54"/>
      <c r="I141" s="55"/>
      <c r="J141" s="54"/>
      <c r="K141" s="53"/>
      <c r="L141" s="56"/>
      <c r="M141" s="53"/>
      <c r="N141" s="54"/>
      <c r="O141" s="35">
        <f t="shared" ref="O141" si="57">SUM(F141:N141)</f>
        <v>10</v>
      </c>
      <c r="P141" s="36">
        <f t="shared" ref="P141" si="58">(D141*$D$3)+(E141*$E$3)+(F141*$F$3)+(G141*$G$3)+(H141*$H$3)+(I141*$I$3)+(J141*$J$3)+(K141*$K$3)+(L141*$L$3)+(M141*$M$3)+(N141*$N$3)</f>
        <v>2.5</v>
      </c>
    </row>
    <row r="142" spans="2:16" ht="11.25" customHeight="1">
      <c r="B142" s="52"/>
      <c r="C142" s="47"/>
      <c r="D142" s="48"/>
      <c r="E142" s="48"/>
      <c r="F142" s="49"/>
      <c r="G142" s="53"/>
      <c r="H142" s="54"/>
      <c r="I142" s="55"/>
      <c r="J142" s="54"/>
      <c r="K142" s="53"/>
      <c r="L142" s="56"/>
      <c r="M142" s="53"/>
      <c r="N142" s="54"/>
      <c r="O142" s="35">
        <f t="shared" si="53"/>
        <v>0</v>
      </c>
      <c r="P142" s="36">
        <f t="shared" si="54"/>
        <v>0</v>
      </c>
    </row>
    <row r="143" spans="2:16" ht="10.8" thickBot="1">
      <c r="B143" s="37" t="s">
        <v>21</v>
      </c>
      <c r="C143" s="37">
        <f t="shared" ref="C143:P143" si="59">SUM(C139:C142)</f>
        <v>0</v>
      </c>
      <c r="D143" s="37">
        <f t="shared" si="59"/>
        <v>0</v>
      </c>
      <c r="E143" s="37">
        <f t="shared" si="59"/>
        <v>0</v>
      </c>
      <c r="F143" s="37">
        <f t="shared" si="59"/>
        <v>0</v>
      </c>
      <c r="G143" s="40">
        <f t="shared" si="59"/>
        <v>19</v>
      </c>
      <c r="H143" s="40">
        <f t="shared" si="59"/>
        <v>0</v>
      </c>
      <c r="I143" s="40">
        <f t="shared" si="59"/>
        <v>0</v>
      </c>
      <c r="J143" s="40">
        <f t="shared" si="59"/>
        <v>0</v>
      </c>
      <c r="K143" s="40">
        <f t="shared" si="59"/>
        <v>0</v>
      </c>
      <c r="L143" s="40">
        <f t="shared" si="59"/>
        <v>0</v>
      </c>
      <c r="M143" s="40">
        <f t="shared" si="59"/>
        <v>0</v>
      </c>
      <c r="N143" s="40">
        <f t="shared" si="59"/>
        <v>0</v>
      </c>
      <c r="O143" s="41">
        <f t="shared" si="59"/>
        <v>19</v>
      </c>
      <c r="P143" s="42">
        <f t="shared" si="59"/>
        <v>4.75</v>
      </c>
    </row>
    <row r="144" spans="2:16" ht="11.25" customHeight="1">
      <c r="B144" s="44"/>
      <c r="C144" s="44"/>
      <c r="D144" s="44"/>
      <c r="E144" s="44"/>
      <c r="F144" s="44"/>
      <c r="G144" s="45"/>
      <c r="H144" s="45"/>
      <c r="I144" s="45"/>
      <c r="J144" s="45"/>
      <c r="K144" s="45"/>
      <c r="L144" s="45"/>
      <c r="M144" s="45"/>
      <c r="N144" s="45"/>
      <c r="O144" s="50"/>
      <c r="P144" s="51"/>
    </row>
    <row r="145" spans="2:16" ht="11.25" hidden="1" customHeight="1">
      <c r="B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</row>
    <row r="146" spans="2:16" ht="10.8" hidden="1" thickBot="1">
      <c r="B146" s="32" t="s">
        <v>44</v>
      </c>
      <c r="C146" s="32"/>
      <c r="D146" s="32"/>
      <c r="E146" s="32"/>
      <c r="F146" s="33"/>
      <c r="G146" s="33"/>
      <c r="H146" s="33"/>
      <c r="I146" s="33"/>
      <c r="J146" s="33"/>
      <c r="K146" s="33"/>
      <c r="L146" s="33"/>
      <c r="M146" s="33"/>
      <c r="N146" s="33"/>
      <c r="O146" s="34"/>
      <c r="P146" s="34"/>
    </row>
    <row r="147" spans="2:16" hidden="1">
      <c r="B147" s="52"/>
      <c r="C147" s="47"/>
      <c r="D147" s="48"/>
      <c r="E147" s="48"/>
      <c r="F147" s="49"/>
      <c r="G147" s="53"/>
      <c r="H147" s="54"/>
      <c r="I147" s="55"/>
      <c r="J147" s="54"/>
      <c r="K147" s="53"/>
      <c r="L147" s="56"/>
      <c r="M147" s="53"/>
      <c r="N147" s="54"/>
      <c r="O147" s="35">
        <f>SUM(F147:N147)</f>
        <v>0</v>
      </c>
      <c r="P147" s="36">
        <f t="shared" ref="P147:P149" si="60">(D147*$D$3)+(E147*$E$3)+(F147*$F$3)+(G147*$G$3)+(H147*$H$3)+(I147*$I$3)+(J147*$J$3)+(K147*$K$3)+(L147*$L$3)+(M147*$M$3)+(N147*$N$3)</f>
        <v>0</v>
      </c>
    </row>
    <row r="148" spans="2:16" hidden="1">
      <c r="B148" s="52"/>
      <c r="C148" s="47"/>
      <c r="D148" s="48"/>
      <c r="E148" s="48"/>
      <c r="F148" s="49"/>
      <c r="G148" s="53"/>
      <c r="H148" s="54"/>
      <c r="I148" s="55"/>
      <c r="J148" s="54"/>
      <c r="K148" s="53"/>
      <c r="L148" s="56"/>
      <c r="M148" s="53"/>
      <c r="N148" s="54"/>
      <c r="O148" s="35">
        <f>SUM(F148:N148)</f>
        <v>0</v>
      </c>
      <c r="P148" s="36">
        <f t="shared" si="60"/>
        <v>0</v>
      </c>
    </row>
    <row r="149" spans="2:16" hidden="1">
      <c r="B149" s="52"/>
      <c r="C149" s="47"/>
      <c r="D149" s="48"/>
      <c r="E149" s="48"/>
      <c r="F149" s="49"/>
      <c r="G149" s="53"/>
      <c r="H149" s="54"/>
      <c r="I149" s="55"/>
      <c r="J149" s="54"/>
      <c r="K149" s="53"/>
      <c r="L149" s="56"/>
      <c r="M149" s="53"/>
      <c r="N149" s="54"/>
      <c r="O149" s="35">
        <f>SUM(F149:N149)</f>
        <v>0</v>
      </c>
      <c r="P149" s="36">
        <f t="shared" si="60"/>
        <v>0</v>
      </c>
    </row>
    <row r="150" spans="2:16" ht="10.8" hidden="1" thickBot="1">
      <c r="B150" s="37" t="s">
        <v>21</v>
      </c>
      <c r="C150" s="37">
        <f t="shared" ref="C150:O150" si="61">SUM(C147:C149)</f>
        <v>0</v>
      </c>
      <c r="D150" s="37">
        <f t="shared" si="61"/>
        <v>0</v>
      </c>
      <c r="E150" s="37">
        <f t="shared" si="61"/>
        <v>0</v>
      </c>
      <c r="F150" s="37">
        <f t="shared" si="61"/>
        <v>0</v>
      </c>
      <c r="G150" s="40">
        <f t="shared" si="61"/>
        <v>0</v>
      </c>
      <c r="H150" s="40">
        <f t="shared" si="61"/>
        <v>0</v>
      </c>
      <c r="I150" s="40">
        <f t="shared" si="61"/>
        <v>0</v>
      </c>
      <c r="J150" s="40">
        <f t="shared" si="61"/>
        <v>0</v>
      </c>
      <c r="K150" s="40">
        <f t="shared" si="61"/>
        <v>0</v>
      </c>
      <c r="L150" s="40">
        <f t="shared" si="61"/>
        <v>0</v>
      </c>
      <c r="M150" s="40">
        <f t="shared" si="61"/>
        <v>0</v>
      </c>
      <c r="N150" s="40">
        <f t="shared" si="61"/>
        <v>0</v>
      </c>
      <c r="O150" s="41">
        <f t="shared" si="61"/>
        <v>0</v>
      </c>
      <c r="P150" s="42">
        <f>SUM(P147:P149)</f>
        <v>0</v>
      </c>
    </row>
    <row r="151" spans="2:16" ht="13.2">
      <c r="B151" s="2"/>
      <c r="C151" s="2"/>
      <c r="D151" s="2"/>
      <c r="E151" s="2"/>
      <c r="F151" s="43"/>
      <c r="G151" s="43"/>
      <c r="H151" s="43"/>
      <c r="I151" s="43"/>
      <c r="J151" s="43"/>
      <c r="K151" s="43"/>
      <c r="L151" s="43"/>
      <c r="M151" s="43"/>
      <c r="N151" s="43"/>
      <c r="O151" s="2"/>
      <c r="P151" s="2"/>
    </row>
    <row r="152" spans="2:16">
      <c r="M152" s="44" t="s">
        <v>21</v>
      </c>
      <c r="O152" s="45">
        <f>O150+O143+O135+O128+O121+O115+O107+O101+O68+O94+O62+O52+O17+O11</f>
        <v>3613</v>
      </c>
      <c r="P152" s="46">
        <f>P150+P143+P135+P128+P121+P115+P107+P101+P68+P94+P62+P52+P17+P11</f>
        <v>3049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77</v>
      </c>
    </row>
    <row r="3" spans="2:16" ht="13.2">
      <c r="B3" s="2" t="s">
        <v>125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B2:P23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43</v>
      </c>
    </row>
    <row r="3" spans="2:16" ht="13.2">
      <c r="B3" s="2" t="s">
        <v>125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8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3" si="1">(D10*$D$5)+(E10*$E$5)+(F10*$F$5)+(G10*$G$5)+(H10*$H$5)+(I10*$I$5)+(J10*$J$5)+(K10*$K$5)+(L10*$L$5)+(M10*$M$5)+(N10*$N$5)</f>
        <v>0</v>
      </c>
    </row>
    <row r="11" spans="2:16">
      <c r="B11" s="52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>
      <c r="B12" s="52"/>
      <c r="C12" s="65"/>
      <c r="D12" s="59"/>
      <c r="E12" s="59"/>
      <c r="F12" s="60"/>
      <c r="G12" s="61"/>
      <c r="H12" s="62"/>
      <c r="I12" s="63"/>
      <c r="J12" s="62"/>
      <c r="K12" s="61"/>
      <c r="L12" s="64"/>
      <c r="M12" s="61"/>
      <c r="N12" s="62"/>
      <c r="O12" s="35">
        <f t="shared" ref="O12:O13" si="2">SUM(F12:N12)</f>
        <v>0</v>
      </c>
      <c r="P12" s="36">
        <f t="shared" si="1"/>
        <v>0</v>
      </c>
    </row>
    <row r="13" spans="2:16">
      <c r="B13" s="52"/>
      <c r="C13" s="65"/>
      <c r="D13" s="59"/>
      <c r="E13" s="59"/>
      <c r="F13" s="60"/>
      <c r="G13" s="61"/>
      <c r="H13" s="62"/>
      <c r="I13" s="63"/>
      <c r="J13" s="62"/>
      <c r="K13" s="61"/>
      <c r="L13" s="64"/>
      <c r="M13" s="61"/>
      <c r="N13" s="62"/>
      <c r="O13" s="35">
        <f t="shared" si="2"/>
        <v>0</v>
      </c>
      <c r="P13" s="36">
        <f t="shared" si="1"/>
        <v>0</v>
      </c>
    </row>
    <row r="14" spans="2:16">
      <c r="B14" s="52"/>
      <c r="C14" s="65"/>
      <c r="D14" s="59"/>
      <c r="E14" s="59"/>
      <c r="F14" s="60"/>
      <c r="G14" s="61"/>
      <c r="H14" s="62"/>
      <c r="I14" s="63"/>
      <c r="J14" s="62"/>
      <c r="K14" s="61"/>
      <c r="L14" s="64"/>
      <c r="M14" s="61"/>
      <c r="N14" s="62"/>
      <c r="O14" s="35">
        <f t="shared" ref="O14:O15" si="3">SUM(F14:N14)</f>
        <v>0</v>
      </c>
      <c r="P14" s="36">
        <f t="shared" ref="P14:P15" si="4">(D14*$D$5)+(E14*$E$5)+(F14*$F$5)+(G14*$G$5)+(H14*$H$5)+(I14*$I$5)+(J14*$J$5)+(K14*$K$5)+(L14*$L$5)+(M14*$M$5)+(N14*$N$5)</f>
        <v>0</v>
      </c>
    </row>
    <row r="15" spans="2:16">
      <c r="B15" s="52"/>
      <c r="C15" s="65"/>
      <c r="D15" s="59"/>
      <c r="E15" s="59"/>
      <c r="F15" s="60"/>
      <c r="G15" s="61"/>
      <c r="H15" s="62"/>
      <c r="I15" s="63"/>
      <c r="J15" s="62"/>
      <c r="K15" s="61"/>
      <c r="L15" s="64"/>
      <c r="M15" s="61"/>
      <c r="N15" s="62"/>
      <c r="O15" s="35">
        <f t="shared" si="3"/>
        <v>0</v>
      </c>
      <c r="P15" s="36">
        <f t="shared" si="4"/>
        <v>0</v>
      </c>
    </row>
    <row r="16" spans="2:16">
      <c r="B16" s="52"/>
      <c r="C16" s="65"/>
      <c r="D16" s="59"/>
      <c r="E16" s="59"/>
      <c r="F16" s="60"/>
      <c r="G16" s="61"/>
      <c r="H16" s="62"/>
      <c r="I16" s="63"/>
      <c r="J16" s="62"/>
      <c r="K16" s="61"/>
      <c r="L16" s="64"/>
      <c r="M16" s="61"/>
      <c r="N16" s="62"/>
      <c r="O16" s="35">
        <f t="shared" si="0"/>
        <v>0</v>
      </c>
      <c r="P16" s="36">
        <f t="shared" ref="P16:P18" si="5">(D16*$D$5)+(E16*$E$5)+(F16*$F$5)+(G16*$G$5)+(H16*$H$5)+(I16*$I$5)+(J16*$J$5)+(K16*$K$5)+(L16*$L$5)+(M16*$M$5)+(N16*$N$5)</f>
        <v>0</v>
      </c>
    </row>
    <row r="17" spans="2:16">
      <c r="B17" s="52"/>
      <c r="C17" s="65"/>
      <c r="D17" s="59"/>
      <c r="E17" s="59"/>
      <c r="F17" s="60"/>
      <c r="G17" s="61"/>
      <c r="H17" s="62"/>
      <c r="I17" s="63"/>
      <c r="J17" s="62"/>
      <c r="K17" s="61"/>
      <c r="L17" s="64"/>
      <c r="M17" s="61"/>
      <c r="N17" s="62"/>
      <c r="O17" s="35">
        <f t="shared" ref="O17" si="6">SUM(F17:N17)</f>
        <v>0</v>
      </c>
      <c r="P17" s="36">
        <f t="shared" ref="P17" si="7">(D17*$D$5)+(E17*$E$5)+(F17*$F$5)+(G17*$G$5)+(H17*$H$5)+(I17*$I$5)+(J17*$J$5)+(K17*$K$5)+(L17*$L$5)+(M17*$M$5)+(N17*$N$5)</f>
        <v>0</v>
      </c>
    </row>
    <row r="18" spans="2:16">
      <c r="B18" s="125"/>
      <c r="C18" s="65"/>
      <c r="D18" s="59"/>
      <c r="E18" s="59"/>
      <c r="F18" s="60"/>
      <c r="G18" s="61"/>
      <c r="H18" s="62"/>
      <c r="I18" s="63"/>
      <c r="J18" s="62"/>
      <c r="K18" s="61"/>
      <c r="L18" s="64"/>
      <c r="M18" s="61"/>
      <c r="N18" s="62"/>
      <c r="O18" s="35">
        <f t="shared" si="0"/>
        <v>0</v>
      </c>
      <c r="P18" s="36">
        <f t="shared" si="5"/>
        <v>0</v>
      </c>
    </row>
    <row r="19" spans="2:16" ht="10.8" thickBot="1">
      <c r="B19" s="37" t="s">
        <v>21</v>
      </c>
      <c r="C19" s="37">
        <f t="shared" ref="C19:P19" si="8">SUM(C9:C18)</f>
        <v>0</v>
      </c>
      <c r="D19" s="37">
        <f t="shared" si="8"/>
        <v>0</v>
      </c>
      <c r="E19" s="37">
        <f t="shared" si="8"/>
        <v>0</v>
      </c>
      <c r="F19" s="37">
        <f t="shared" si="8"/>
        <v>0</v>
      </c>
      <c r="G19" s="37">
        <f t="shared" si="8"/>
        <v>0</v>
      </c>
      <c r="H19" s="37">
        <f t="shared" si="8"/>
        <v>0</v>
      </c>
      <c r="I19" s="37">
        <f t="shared" si="8"/>
        <v>0</v>
      </c>
      <c r="J19" s="37">
        <f t="shared" si="8"/>
        <v>0</v>
      </c>
      <c r="K19" s="37">
        <f t="shared" si="8"/>
        <v>0</v>
      </c>
      <c r="L19" s="37">
        <f t="shared" si="8"/>
        <v>0</v>
      </c>
      <c r="M19" s="37">
        <f t="shared" si="8"/>
        <v>0</v>
      </c>
      <c r="N19" s="37">
        <f t="shared" si="8"/>
        <v>0</v>
      </c>
      <c r="O19" s="37">
        <f t="shared" si="8"/>
        <v>0</v>
      </c>
      <c r="P19" s="37">
        <f t="shared" si="8"/>
        <v>0</v>
      </c>
    </row>
    <row r="20" spans="2:16">
      <c r="F20" s="38"/>
      <c r="G20" s="38"/>
      <c r="H20" s="38"/>
      <c r="I20" s="38"/>
      <c r="J20" s="38"/>
      <c r="K20" s="38"/>
      <c r="L20" s="38"/>
      <c r="M20" s="38"/>
      <c r="N20" s="38"/>
    </row>
    <row r="21" spans="2:16" ht="12" customHeight="1"/>
    <row r="23" spans="2:16">
      <c r="M23" s="111"/>
      <c r="N23" s="111"/>
      <c r="O23" s="111"/>
      <c r="P23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B2:P16"/>
  <sheetViews>
    <sheetView zoomScaleNormal="100"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7.109375" style="1" bestFit="1" customWidth="1"/>
    <col min="3" max="3" width="9.6640625" style="1" customWidth="1"/>
    <col min="4" max="4" width="6.33203125" style="1" bestFit="1" customWidth="1"/>
    <col min="5" max="5" width="6" style="1" bestFit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5.44140625" style="1" bestFit="1" customWidth="1"/>
    <col min="16" max="16" width="9.6640625" style="1" bestFit="1" customWidth="1"/>
    <col min="17" max="17" width="10" style="1" bestFit="1" customWidth="1"/>
    <col min="18" max="16384" width="9.109375" style="1"/>
  </cols>
  <sheetData>
    <row r="2" spans="2:16" ht="13.2">
      <c r="B2" s="2" t="s">
        <v>76</v>
      </c>
    </row>
    <row r="3" spans="2:16" ht="13.2">
      <c r="B3" s="2" t="s">
        <v>125</v>
      </c>
      <c r="C3" s="2"/>
      <c r="D3" s="2"/>
      <c r="E3" s="2"/>
    </row>
    <row r="4" spans="2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2:16">
      <c r="B5" s="11"/>
      <c r="C5" s="12"/>
      <c r="D5" s="13">
        <v>36</v>
      </c>
      <c r="E5" s="30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2:16" ht="10.8" thickBot="1"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 ht="10.8" thickBot="1">
      <c r="B8" s="32"/>
      <c r="C8" s="32"/>
      <c r="D8" s="32"/>
      <c r="E8" s="32"/>
      <c r="F8" s="33"/>
      <c r="G8" s="33"/>
      <c r="H8" s="33"/>
      <c r="I8" s="33"/>
      <c r="J8" s="33"/>
      <c r="K8" s="33"/>
      <c r="L8" s="33"/>
      <c r="M8" s="33"/>
      <c r="N8" s="33"/>
      <c r="O8" s="34"/>
      <c r="P8" s="34"/>
    </row>
    <row r="9" spans="2:16">
      <c r="B9" s="52"/>
      <c r="C9" s="57"/>
      <c r="D9" s="48"/>
      <c r="E9" s="48"/>
      <c r="F9" s="49"/>
      <c r="G9" s="53"/>
      <c r="H9" s="54"/>
      <c r="I9" s="55"/>
      <c r="J9" s="54"/>
      <c r="K9" s="53"/>
      <c r="L9" s="56"/>
      <c r="M9" s="53"/>
      <c r="N9" s="54"/>
      <c r="O9" s="35">
        <f t="shared" ref="O9:O11" si="0">SUM(F9:N9)</f>
        <v>0</v>
      </c>
      <c r="P9" s="36">
        <f>(D9*$D$5)+(E9*$E$5)+(F9*$F$5)+(G9*$G$5)+(H9*$H$5)+(I9*$I$5)+(J9*$J$5)+(K9*$K$5)+(L9*$L$5)+(M9*$M$5)+(N9*$N$5)</f>
        <v>0</v>
      </c>
    </row>
    <row r="10" spans="2:16">
      <c r="B10" s="52"/>
      <c r="C10" s="65"/>
      <c r="D10" s="59"/>
      <c r="E10" s="59"/>
      <c r="F10" s="60"/>
      <c r="G10" s="61"/>
      <c r="H10" s="62"/>
      <c r="I10" s="63"/>
      <c r="J10" s="62"/>
      <c r="K10" s="61"/>
      <c r="L10" s="64"/>
      <c r="M10" s="61"/>
      <c r="N10" s="62"/>
      <c r="O10" s="35">
        <f t="shared" si="0"/>
        <v>0</v>
      </c>
      <c r="P10" s="36">
        <f t="shared" ref="P10:P11" si="1">(D10*$D$5)+(E10*$E$5)+(F10*$F$5)+(G10*$G$5)+(H10*$H$5)+(I10*$I$5)+(J10*$J$5)+(K10*$K$5)+(L10*$L$5)+(M10*$M$5)+(N10*$N$5)</f>
        <v>0</v>
      </c>
    </row>
    <row r="11" spans="2:16">
      <c r="B11" s="125"/>
      <c r="C11" s="65"/>
      <c r="D11" s="59"/>
      <c r="E11" s="59"/>
      <c r="F11" s="60"/>
      <c r="G11" s="61"/>
      <c r="H11" s="62"/>
      <c r="I11" s="63"/>
      <c r="J11" s="62"/>
      <c r="K11" s="61"/>
      <c r="L11" s="64"/>
      <c r="M11" s="61"/>
      <c r="N11" s="62"/>
      <c r="O11" s="35">
        <f t="shared" si="0"/>
        <v>0</v>
      </c>
      <c r="P11" s="36">
        <f t="shared" si="1"/>
        <v>0</v>
      </c>
    </row>
    <row r="12" spans="2:16" ht="10.8" thickBot="1">
      <c r="B12" s="37" t="s">
        <v>21</v>
      </c>
      <c r="C12" s="37">
        <f t="shared" ref="C12:P12" si="2">SUM(C9:C11)</f>
        <v>0</v>
      </c>
      <c r="D12" s="37">
        <f t="shared" si="2"/>
        <v>0</v>
      </c>
      <c r="E12" s="37">
        <f t="shared" si="2"/>
        <v>0</v>
      </c>
      <c r="F12" s="37">
        <f t="shared" si="2"/>
        <v>0</v>
      </c>
      <c r="G12" s="37">
        <f t="shared" si="2"/>
        <v>0</v>
      </c>
      <c r="H12" s="37">
        <f t="shared" si="2"/>
        <v>0</v>
      </c>
      <c r="I12" s="37">
        <f t="shared" si="2"/>
        <v>0</v>
      </c>
      <c r="J12" s="37">
        <f t="shared" si="2"/>
        <v>0</v>
      </c>
      <c r="K12" s="37">
        <f t="shared" si="2"/>
        <v>0</v>
      </c>
      <c r="L12" s="37">
        <f t="shared" si="2"/>
        <v>0</v>
      </c>
      <c r="M12" s="37">
        <f t="shared" si="2"/>
        <v>0</v>
      </c>
      <c r="N12" s="37">
        <f t="shared" si="2"/>
        <v>0</v>
      </c>
      <c r="O12" s="37">
        <f t="shared" si="2"/>
        <v>0</v>
      </c>
      <c r="P12" s="37">
        <f t="shared" si="2"/>
        <v>0</v>
      </c>
    </row>
    <row r="13" spans="2:16">
      <c r="F13" s="38"/>
      <c r="G13" s="38"/>
      <c r="H13" s="38"/>
      <c r="I13" s="38"/>
      <c r="J13" s="38"/>
      <c r="K13" s="38"/>
      <c r="L13" s="38"/>
      <c r="M13" s="38"/>
      <c r="N13" s="38"/>
    </row>
    <row r="14" spans="2:16" ht="12" customHeight="1"/>
    <row r="16" spans="2:16">
      <c r="M16" s="111"/>
      <c r="N16" s="111"/>
      <c r="O16" s="111"/>
      <c r="P16" s="111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2:P11"/>
  <sheetViews>
    <sheetView workbookViewId="0">
      <selection activeCell="B3" sqref="B3"/>
    </sheetView>
  </sheetViews>
  <sheetFormatPr defaultColWidth="9.109375" defaultRowHeight="10.199999999999999"/>
  <cols>
    <col min="1" max="1" width="3.109375" style="1" customWidth="1"/>
    <col min="2" max="2" width="23.33203125" style="1" customWidth="1"/>
    <col min="3" max="3" width="9.6640625" style="1" customWidth="1"/>
    <col min="4" max="4" width="6.33203125" style="1" customWidth="1"/>
    <col min="5" max="5" width="6" style="1" customWidth="1"/>
    <col min="6" max="6" width="5.6640625" style="1" customWidth="1"/>
    <col min="7" max="7" width="7.44140625" style="1" customWidth="1"/>
    <col min="8" max="9" width="5.6640625" style="1" customWidth="1"/>
    <col min="10" max="10" width="7" style="1" customWidth="1"/>
    <col min="11" max="12" width="5.6640625" style="1" customWidth="1"/>
    <col min="13" max="13" width="7.44140625" style="1" customWidth="1"/>
    <col min="14" max="14" width="6.88671875" style="1" customWidth="1"/>
    <col min="15" max="15" width="6.6640625" style="1" customWidth="1"/>
    <col min="16" max="16" width="9.6640625" style="1" customWidth="1"/>
    <col min="17" max="17" width="10" style="1" customWidth="1"/>
    <col min="18" max="16384" width="9.109375" style="1"/>
  </cols>
  <sheetData>
    <row r="2" spans="2:16" ht="13.2">
      <c r="B2" s="2" t="s">
        <v>69</v>
      </c>
    </row>
    <row r="3" spans="2:16" ht="13.2">
      <c r="B3" s="2" t="s">
        <v>125</v>
      </c>
      <c r="C3" s="2"/>
      <c r="D3" s="2"/>
      <c r="E3" s="2"/>
    </row>
    <row r="4" spans="2:16">
      <c r="B4" s="68"/>
      <c r="C4" s="69" t="s">
        <v>0</v>
      </c>
      <c r="D4" s="69" t="s">
        <v>1</v>
      </c>
      <c r="E4" s="68" t="s">
        <v>2</v>
      </c>
      <c r="F4" s="70" t="s">
        <v>3</v>
      </c>
      <c r="G4" s="71" t="s">
        <v>4</v>
      </c>
      <c r="H4" s="72"/>
      <c r="I4" s="73" t="s">
        <v>5</v>
      </c>
      <c r="J4" s="74"/>
      <c r="K4" s="75" t="s">
        <v>6</v>
      </c>
      <c r="L4" s="69"/>
      <c r="M4" s="75" t="s">
        <v>7</v>
      </c>
      <c r="N4" s="74"/>
      <c r="O4" s="68"/>
      <c r="P4" s="68"/>
    </row>
    <row r="5" spans="2:16">
      <c r="B5" s="76"/>
      <c r="C5" s="12"/>
      <c r="D5" s="13">
        <v>36</v>
      </c>
      <c r="E5" s="30">
        <v>72</v>
      </c>
      <c r="F5" s="77">
        <v>0.1</v>
      </c>
      <c r="G5" s="78">
        <v>0.25</v>
      </c>
      <c r="H5" s="78">
        <v>0.25</v>
      </c>
      <c r="I5" s="74">
        <v>0.5</v>
      </c>
      <c r="J5" s="78">
        <v>0.5</v>
      </c>
      <c r="K5" s="79">
        <v>1</v>
      </c>
      <c r="L5" s="80">
        <v>1</v>
      </c>
      <c r="M5" s="79">
        <v>2</v>
      </c>
      <c r="N5" s="79">
        <v>2</v>
      </c>
      <c r="O5" s="81"/>
      <c r="P5" s="82"/>
    </row>
    <row r="6" spans="2:16">
      <c r="B6" s="83" t="s">
        <v>8</v>
      </c>
      <c r="C6" s="84"/>
      <c r="D6" s="84"/>
      <c r="E6" s="84"/>
      <c r="F6" s="77" t="s">
        <v>9</v>
      </c>
      <c r="G6" s="85" t="s">
        <v>10</v>
      </c>
      <c r="H6" s="85" t="s">
        <v>11</v>
      </c>
      <c r="I6" s="72" t="s">
        <v>12</v>
      </c>
      <c r="J6" s="85" t="s">
        <v>13</v>
      </c>
      <c r="K6" s="85" t="s">
        <v>14</v>
      </c>
      <c r="L6" s="77" t="s">
        <v>15</v>
      </c>
      <c r="M6" s="85" t="s">
        <v>16</v>
      </c>
      <c r="N6" s="85" t="s">
        <v>17</v>
      </c>
      <c r="O6" s="72" t="s">
        <v>18</v>
      </c>
      <c r="P6" s="77" t="s">
        <v>19</v>
      </c>
    </row>
    <row r="7" spans="2:16">
      <c r="B7" s="13"/>
      <c r="C7" s="13"/>
      <c r="D7" s="13"/>
      <c r="E7" s="13"/>
      <c r="F7" s="30"/>
      <c r="G7" s="30"/>
      <c r="H7" s="30"/>
      <c r="I7" s="30"/>
      <c r="J7" s="30"/>
      <c r="K7" s="30"/>
      <c r="L7" s="30"/>
      <c r="M7" s="30"/>
      <c r="N7" s="30"/>
      <c r="O7" s="13"/>
      <c r="P7" s="31"/>
    </row>
    <row r="8" spans="2:16">
      <c r="B8" s="86"/>
      <c r="C8" s="86"/>
      <c r="D8" s="86"/>
      <c r="E8" s="86"/>
      <c r="F8" s="87"/>
      <c r="G8" s="87"/>
      <c r="H8" s="87"/>
      <c r="I8" s="87"/>
      <c r="J8" s="87"/>
      <c r="K8" s="87"/>
      <c r="L8" s="87"/>
      <c r="M8" s="87"/>
      <c r="N8" s="87"/>
      <c r="O8" s="88"/>
      <c r="P8" s="88"/>
    </row>
    <row r="9" spans="2:16">
      <c r="B9" s="89" t="s">
        <v>46</v>
      </c>
      <c r="C9" s="98"/>
      <c r="D9" s="90"/>
      <c r="E9" s="90"/>
      <c r="F9" s="113"/>
      <c r="G9" s="114"/>
      <c r="H9" s="115"/>
      <c r="I9" s="94"/>
      <c r="J9" s="115"/>
      <c r="K9" s="114"/>
      <c r="L9" s="95"/>
      <c r="M9" s="114"/>
      <c r="N9" s="115"/>
      <c r="O9" s="96">
        <f t="shared" ref="O9" si="0">SUM(F9:N9)</f>
        <v>0</v>
      </c>
      <c r="P9" s="97">
        <f>(D9*$D$5)+(E9*$E$5)+(F9*$F$5)+(G9*$G$5)+(H9*$H$5)+(I9*$I$5)+(J9*$J$5)+(K9*$K$5)+(L9*$L$5)+(M9*$M$5)+(N9*$N$5)</f>
        <v>0</v>
      </c>
    </row>
    <row r="10" spans="2:16">
      <c r="B10" s="89"/>
      <c r="C10" s="98"/>
      <c r="D10" s="90"/>
      <c r="E10" s="90"/>
      <c r="F10" s="113"/>
      <c r="G10" s="114"/>
      <c r="H10" s="115"/>
      <c r="I10" s="94"/>
      <c r="J10" s="115"/>
      <c r="K10" s="114"/>
      <c r="L10" s="95"/>
      <c r="M10" s="114"/>
      <c r="N10" s="115"/>
      <c r="O10" s="96"/>
      <c r="P10" s="97"/>
    </row>
    <row r="11" spans="2:16">
      <c r="B11" s="99" t="s">
        <v>21</v>
      </c>
      <c r="C11" s="99">
        <f t="shared" ref="C11:P11" si="1">SUM(C9:C10)</f>
        <v>0</v>
      </c>
      <c r="D11" s="99">
        <f t="shared" si="1"/>
        <v>0</v>
      </c>
      <c r="E11" s="99">
        <f t="shared" si="1"/>
        <v>0</v>
      </c>
      <c r="F11" s="99">
        <f t="shared" si="1"/>
        <v>0</v>
      </c>
      <c r="G11" s="99">
        <f t="shared" si="1"/>
        <v>0</v>
      </c>
      <c r="H11" s="99">
        <f t="shared" si="1"/>
        <v>0</v>
      </c>
      <c r="I11" s="99">
        <f t="shared" si="1"/>
        <v>0</v>
      </c>
      <c r="J11" s="99">
        <f t="shared" si="1"/>
        <v>0</v>
      </c>
      <c r="K11" s="99">
        <f t="shared" si="1"/>
        <v>0</v>
      </c>
      <c r="L11" s="99">
        <f t="shared" si="1"/>
        <v>0</v>
      </c>
      <c r="M11" s="99">
        <f t="shared" si="1"/>
        <v>0</v>
      </c>
      <c r="N11" s="99">
        <f t="shared" si="1"/>
        <v>0</v>
      </c>
      <c r="O11" s="99">
        <f t="shared" si="1"/>
        <v>0</v>
      </c>
      <c r="P11" s="99">
        <f t="shared" si="1"/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8"/>
  <sheetViews>
    <sheetView zoomScaleNormal="100" workbookViewId="0">
      <selection activeCell="C37" sqref="C37"/>
    </sheetView>
  </sheetViews>
  <sheetFormatPr defaultColWidth="9.109375" defaultRowHeight="13.2"/>
  <cols>
    <col min="1" max="1" width="30.109375" style="67" customWidth="1"/>
    <col min="2" max="2" width="19.6640625" style="67" customWidth="1"/>
    <col min="3" max="3" width="24" style="67" customWidth="1"/>
    <col min="4" max="4" width="12.88671875" style="66" bestFit="1" customWidth="1"/>
    <col min="5" max="5" width="14.33203125" style="66" bestFit="1" customWidth="1"/>
    <col min="6" max="16384" width="9.109375" style="66"/>
  </cols>
  <sheetData>
    <row r="1" spans="1:4">
      <c r="A1" s="160"/>
      <c r="B1" s="160"/>
      <c r="C1" s="160"/>
      <c r="D1" s="161"/>
    </row>
    <row r="2" spans="1:4" ht="14.4">
      <c r="A2" s="162" t="s">
        <v>32</v>
      </c>
      <c r="B2" s="163" t="s">
        <v>23</v>
      </c>
      <c r="C2" s="163" t="s">
        <v>24</v>
      </c>
      <c r="D2" s="161"/>
    </row>
    <row r="3" spans="1:4" ht="14.4">
      <c r="A3" s="164"/>
      <c r="B3" s="164"/>
      <c r="C3" s="164"/>
      <c r="D3" s="161"/>
    </row>
    <row r="4" spans="1:4" ht="14.4" hidden="1">
      <c r="A4" s="165" t="s">
        <v>83</v>
      </c>
      <c r="B4" s="166">
        <f>SUM(Botswana!O15)</f>
        <v>0</v>
      </c>
      <c r="C4" s="167">
        <f>SUM(Botswana!P15)</f>
        <v>0</v>
      </c>
      <c r="D4" s="161"/>
    </row>
    <row r="5" spans="1:4" ht="14.4" hidden="1">
      <c r="A5" s="165" t="s">
        <v>33</v>
      </c>
      <c r="B5" s="166">
        <f>SUM('Democratic Republic of Congo'!O19)</f>
        <v>0</v>
      </c>
      <c r="C5" s="167">
        <f>SUM('Democratic Republic of Congo'!P19)</f>
        <v>0</v>
      </c>
      <c r="D5" s="161"/>
    </row>
    <row r="6" spans="1:4" ht="14.4">
      <c r="A6" s="165" t="s">
        <v>73</v>
      </c>
      <c r="B6" s="171">
        <f>SUM(Ghana!O34)</f>
        <v>656</v>
      </c>
      <c r="C6" s="168">
        <f>SUM(Ghana!P34)</f>
        <v>192.85</v>
      </c>
      <c r="D6" s="161"/>
    </row>
    <row r="7" spans="1:4" ht="14.4" hidden="1">
      <c r="A7" s="165" t="s">
        <v>48</v>
      </c>
      <c r="B7" s="166">
        <f>SUM('Ivory Coast'!O11)</f>
        <v>0</v>
      </c>
      <c r="C7" s="167">
        <f>SUM('Ivory Coast'!P11)</f>
        <v>0</v>
      </c>
      <c r="D7" s="161"/>
    </row>
    <row r="8" spans="1:4" ht="14.4" hidden="1">
      <c r="A8" s="165" t="s">
        <v>25</v>
      </c>
      <c r="B8" s="171">
        <f>SUM(Kenya!O51)</f>
        <v>0</v>
      </c>
      <c r="C8" s="168">
        <f>SUM(Kenya!P51)</f>
        <v>0</v>
      </c>
      <c r="D8" s="161"/>
    </row>
    <row r="9" spans="1:4" ht="14.4" hidden="1">
      <c r="A9" s="165" t="s">
        <v>81</v>
      </c>
      <c r="B9" s="166">
        <f>SUM(Malawi!O17)</f>
        <v>0</v>
      </c>
      <c r="C9" s="167">
        <f>SUM(Malawi!P17)</f>
        <v>0</v>
      </c>
      <c r="D9" s="161"/>
    </row>
    <row r="10" spans="1:4" ht="14.4">
      <c r="A10" s="165" t="s">
        <v>26</v>
      </c>
      <c r="B10" s="166">
        <f>SUM(Mauritius!O40)</f>
        <v>1114</v>
      </c>
      <c r="C10" s="167">
        <f>SUM(Mauritius!P40)</f>
        <v>952.85</v>
      </c>
      <c r="D10" s="161"/>
    </row>
    <row r="11" spans="1:4" ht="14.4" hidden="1">
      <c r="A11" s="165" t="s">
        <v>34</v>
      </c>
      <c r="B11" s="171">
        <f>SUM(Nigeria!O50)</f>
        <v>0</v>
      </c>
      <c r="C11" s="168">
        <f>SUM(Nigeria!P50)</f>
        <v>0</v>
      </c>
      <c r="D11" s="161"/>
    </row>
    <row r="12" spans="1:4" ht="14.4">
      <c r="A12" s="165" t="s">
        <v>27</v>
      </c>
      <c r="B12" s="172">
        <f>SUM('South Africa'!O152)</f>
        <v>3613</v>
      </c>
      <c r="C12" s="167">
        <f>SUM('South Africa'!P152)</f>
        <v>3049</v>
      </c>
      <c r="D12" s="161"/>
    </row>
    <row r="13" spans="1:4" ht="14.4" hidden="1">
      <c r="A13" s="165" t="s">
        <v>78</v>
      </c>
      <c r="B13" s="171">
        <f>SUM(Tanzania!O12)</f>
        <v>0</v>
      </c>
      <c r="C13" s="168">
        <f>SUM(Tanzania!P12)</f>
        <v>0</v>
      </c>
      <c r="D13" s="161"/>
    </row>
    <row r="14" spans="1:4" ht="14.4" hidden="1">
      <c r="A14" s="165" t="s">
        <v>37</v>
      </c>
      <c r="B14" s="166">
        <f>SUM(Togo!O19)</f>
        <v>0</v>
      </c>
      <c r="C14" s="167">
        <f>SUM(Togo!P19)</f>
        <v>0</v>
      </c>
      <c r="D14" s="161"/>
    </row>
    <row r="15" spans="1:4" ht="14.4" hidden="1">
      <c r="A15" s="165" t="s">
        <v>75</v>
      </c>
      <c r="B15" s="172">
        <f>SUM(Uganda!O12)</f>
        <v>0</v>
      </c>
      <c r="C15" s="167">
        <f>SUM(Uganda!P12)</f>
        <v>0</v>
      </c>
      <c r="D15" s="161"/>
    </row>
    <row r="16" spans="1:4" ht="14.4" hidden="1">
      <c r="A16" s="165" t="s">
        <v>70</v>
      </c>
      <c r="B16" s="169">
        <f>SUM(Zimbabwe!O11)</f>
        <v>0</v>
      </c>
      <c r="C16" s="170">
        <f>SUM(Zimbabwe!P11)</f>
        <v>0</v>
      </c>
      <c r="D16" s="161"/>
    </row>
    <row r="17" spans="1:5" ht="14.4">
      <c r="A17" s="173"/>
      <c r="B17" s="171"/>
      <c r="C17" s="168"/>
      <c r="D17" s="161"/>
    </row>
    <row r="18" spans="1:5" ht="14.4">
      <c r="A18" s="174" t="s">
        <v>28</v>
      </c>
      <c r="B18" s="175">
        <f>SUM(B4:B17)</f>
        <v>5383</v>
      </c>
      <c r="C18" s="175">
        <f>SUM(C4:C17)</f>
        <v>4194.7</v>
      </c>
      <c r="D18" s="161"/>
    </row>
    <row r="19" spans="1:5">
      <c r="A19" s="160"/>
      <c r="B19" s="160"/>
      <c r="C19" s="160"/>
      <c r="D19" s="161"/>
    </row>
    <row r="20" spans="1:5">
      <c r="D20" s="67"/>
      <c r="E20" s="67"/>
    </row>
    <row r="21" spans="1:5">
      <c r="D21" s="67"/>
      <c r="E21" s="67"/>
    </row>
    <row r="22" spans="1:5">
      <c r="D22" s="67"/>
      <c r="E22" s="67"/>
    </row>
    <row r="23" spans="1:5">
      <c r="B23" s="176"/>
      <c r="C23" s="176"/>
      <c r="D23" s="176"/>
      <c r="E23" s="176"/>
    </row>
    <row r="26" spans="1:5">
      <c r="B26" s="181">
        <v>2024</v>
      </c>
      <c r="C26" s="181">
        <v>2025</v>
      </c>
      <c r="D26" s="67"/>
    </row>
    <row r="27" spans="1:5">
      <c r="A27" s="67" t="s">
        <v>67</v>
      </c>
      <c r="B27" s="67">
        <v>7360</v>
      </c>
      <c r="C27" s="67">
        <v>6664</v>
      </c>
      <c r="D27" s="67"/>
      <c r="E27" s="67"/>
    </row>
    <row r="28" spans="1:5">
      <c r="A28" s="67" t="s">
        <v>56</v>
      </c>
      <c r="B28" s="67">
        <v>5618</v>
      </c>
      <c r="C28" s="67">
        <v>7171</v>
      </c>
      <c r="D28" s="67"/>
      <c r="E28" s="67"/>
    </row>
    <row r="29" spans="1:5">
      <c r="A29" s="67" t="s">
        <v>57</v>
      </c>
      <c r="B29" s="67">
        <v>8658</v>
      </c>
      <c r="C29" s="67">
        <v>7173</v>
      </c>
      <c r="D29" s="67"/>
      <c r="E29" s="67"/>
    </row>
    <row r="30" spans="1:5">
      <c r="A30" s="67" t="s">
        <v>58</v>
      </c>
      <c r="B30" s="176">
        <v>7938</v>
      </c>
      <c r="C30" s="176">
        <v>5307</v>
      </c>
      <c r="D30" s="176"/>
      <c r="E30" s="176"/>
    </row>
    <row r="31" spans="1:5">
      <c r="A31" s="67" t="s">
        <v>59</v>
      </c>
      <c r="B31" s="67">
        <v>3024</v>
      </c>
      <c r="C31" s="67">
        <v>8905</v>
      </c>
      <c r="D31" s="67"/>
    </row>
    <row r="32" spans="1:5">
      <c r="A32" s="67" t="s">
        <v>60</v>
      </c>
      <c r="B32" s="67">
        <v>6256</v>
      </c>
      <c r="C32" s="67">
        <v>4281</v>
      </c>
      <c r="D32" s="67"/>
    </row>
    <row r="33" spans="1:4">
      <c r="A33" s="67" t="s">
        <v>61</v>
      </c>
      <c r="B33" s="67">
        <v>7863</v>
      </c>
      <c r="C33" s="67">
        <v>6183</v>
      </c>
      <c r="D33" s="67"/>
    </row>
    <row r="34" spans="1:4">
      <c r="A34" s="67" t="s">
        <v>62</v>
      </c>
      <c r="B34" s="67">
        <v>13131</v>
      </c>
      <c r="C34" s="67">
        <v>10686</v>
      </c>
      <c r="D34" s="67"/>
    </row>
    <row r="35" spans="1:4">
      <c r="A35" s="67" t="s">
        <v>63</v>
      </c>
      <c r="B35" s="67">
        <v>16114</v>
      </c>
      <c r="C35" s="67">
        <v>7107</v>
      </c>
    </row>
    <row r="36" spans="1:4">
      <c r="A36" s="67" t="s">
        <v>64</v>
      </c>
      <c r="B36" s="67">
        <v>6433</v>
      </c>
      <c r="C36" s="67">
        <v>7310</v>
      </c>
    </row>
    <row r="37" spans="1:4">
      <c r="A37" s="67" t="s">
        <v>65</v>
      </c>
      <c r="B37" s="67">
        <v>4399</v>
      </c>
      <c r="C37" s="67">
        <f>B18</f>
        <v>5383</v>
      </c>
    </row>
    <row r="38" spans="1:4">
      <c r="A38" s="67" t="s">
        <v>66</v>
      </c>
      <c r="B38" s="67">
        <v>64825</v>
      </c>
    </row>
  </sheetData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Democratic Republic of Congo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cage 108</cp:lastModifiedBy>
  <dcterms:created xsi:type="dcterms:W3CDTF">2007-06-14T19:54:11Z</dcterms:created>
  <dcterms:modified xsi:type="dcterms:W3CDTF">2025-12-31T03:03:55Z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