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C:\Users\KJ\Documents\BBT\Score Sheets\2025\"/>
    </mc:Choice>
  </mc:AlternateContent>
  <xr:revisionPtr revIDLastSave="0" documentId="13_ncr:1_{E72D9121-D3B3-4DA1-952C-90814EF7C265}" xr6:coauthVersionLast="47" xr6:coauthVersionMax="47" xr10:uidLastSave="{00000000-0000-0000-0000-000000000000}"/>
  <bookViews>
    <workbookView xWindow="-108" yWindow="-108" windowWidth="23256" windowHeight="12456" tabRatio="779" firstSheet="4" activeTab="4" xr2:uid="{00000000-000D-0000-FFFF-FFFF00000000}"/>
  </bookViews>
  <sheets>
    <sheet name="Botswana" sheetId="25" state="hidden" r:id="rId1"/>
    <sheet name="Democratic Republic of Congo" sheetId="16" state="hidden" r:id="rId2"/>
    <sheet name="Ghana" sheetId="26" state="hidden" r:id="rId3"/>
    <sheet name="Ivory Coast" sheetId="14" state="hidden" r:id="rId4"/>
    <sheet name="Kenya" sheetId="10" r:id="rId5"/>
    <sheet name="Malawi" sheetId="17" state="hidden" r:id="rId6"/>
    <sheet name="Mauritius" sheetId="8" r:id="rId7"/>
    <sheet name="Nigeria" sheetId="18" r:id="rId8"/>
    <sheet name="South Africa" sheetId="19" r:id="rId9"/>
    <sheet name="Tanzania" sheetId="23" state="hidden" r:id="rId10"/>
    <sheet name="Togo" sheetId="12" state="hidden" r:id="rId11"/>
    <sheet name="Uganda" sheetId="24" state="hidden" r:id="rId12"/>
    <sheet name="Zimbabwe" sheetId="20" state="hidden" r:id="rId13"/>
    <sheet name="Summary" sheetId="4" state="hidden" r:id="rId14"/>
  </sheets>
  <externalReferences>
    <externalReference r:id="rId15"/>
    <externalReference r:id="rId16"/>
  </externalReferences>
  <definedNames>
    <definedName name="Excel_BuiltIn_Print_Area_1" localSheetId="0">[1]Malawi!#REF!</definedName>
    <definedName name="Excel_BuiltIn_Print_Area_1" localSheetId="1">[1]Malawi!#REF!</definedName>
    <definedName name="Excel_BuiltIn_Print_Area_1" localSheetId="2">[1]Malawi!#REF!</definedName>
    <definedName name="Excel_BuiltIn_Print_Area_1" localSheetId="3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7">[1]Malawi!#REF!</definedName>
    <definedName name="Excel_BuiltIn_Print_Area_1" localSheetId="13">[2]Malawi!#REF!</definedName>
    <definedName name="Excel_BuiltIn_Print_Area_1" localSheetId="12">[1]Malawi!#REF!</definedName>
    <definedName name="Excel_BuiltIn_Print_Area_1">[1]Malawi!#REF!</definedName>
    <definedName name="_xlnm.Print_Area" localSheetId="2">Ghana!#REF!</definedName>
    <definedName name="_xlnm.Print_Area" localSheetId="6">Mauritius!#REF!</definedName>
    <definedName name="_xlnm.Print_Area" localSheetId="7">Nigeria!#REF!</definedName>
    <definedName name="_xlnm.Print_Area" localSheetId="8">'South Africa'!#REF!</definedName>
    <definedName name="_xlnm.Print_Area" localSheetId="9">Tanzania!#REF!</definedName>
    <definedName name="_xlnm.Print_Area" localSheetId="10">Togo!#REF!</definedName>
    <definedName name="_xlnm.Print_Area" localSheetId="11">Uganda!#REF!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6" i="4" l="1"/>
  <c r="O103" i="19" l="1"/>
  <c r="O32" i="19"/>
  <c r="O31" i="10"/>
  <c r="O9" i="10"/>
  <c r="O7" i="18"/>
  <c r="P7" i="18"/>
  <c r="O8" i="18"/>
  <c r="P8" i="18"/>
  <c r="O9" i="18"/>
  <c r="P9" i="18"/>
  <c r="C10" i="18"/>
  <c r="D10" i="18"/>
  <c r="E10" i="18"/>
  <c r="F10" i="18"/>
  <c r="G10" i="18"/>
  <c r="H10" i="18"/>
  <c r="I10" i="18"/>
  <c r="J10" i="18"/>
  <c r="K10" i="18"/>
  <c r="L10" i="18"/>
  <c r="M10" i="18"/>
  <c r="N10" i="18"/>
  <c r="O10" i="18"/>
  <c r="O14" i="18"/>
  <c r="O16" i="18" s="1"/>
  <c r="P14" i="18"/>
  <c r="P16" i="18" s="1"/>
  <c r="O15" i="18"/>
  <c r="P15" i="18"/>
  <c r="C16" i="18"/>
  <c r="D16" i="18"/>
  <c r="E16" i="18"/>
  <c r="F16" i="18"/>
  <c r="O20" i="18"/>
  <c r="P20" i="18"/>
  <c r="O21" i="18"/>
  <c r="P21" i="18"/>
  <c r="O22" i="18"/>
  <c r="P22" i="18"/>
  <c r="O23" i="18"/>
  <c r="P23" i="18"/>
  <c r="C24" i="18"/>
  <c r="D24" i="18"/>
  <c r="E24" i="18"/>
  <c r="F24" i="18"/>
  <c r="O28" i="18"/>
  <c r="P28" i="18"/>
  <c r="O29" i="18"/>
  <c r="P29" i="18"/>
  <c r="O30" i="18"/>
  <c r="P30" i="18"/>
  <c r="C31" i="18"/>
  <c r="D31" i="18"/>
  <c r="E31" i="18"/>
  <c r="F31" i="18"/>
  <c r="G31" i="18"/>
  <c r="H31" i="18"/>
  <c r="I31" i="18"/>
  <c r="J31" i="18"/>
  <c r="K31" i="18"/>
  <c r="L31" i="18"/>
  <c r="M31" i="18"/>
  <c r="N31" i="18"/>
  <c r="O35" i="18"/>
  <c r="P35" i="18"/>
  <c r="O36" i="18"/>
  <c r="P36" i="18"/>
  <c r="O37" i="18"/>
  <c r="P37" i="18"/>
  <c r="O38" i="18"/>
  <c r="P38" i="18"/>
  <c r="C39" i="18"/>
  <c r="D39" i="18"/>
  <c r="E39" i="18"/>
  <c r="F39" i="18"/>
  <c r="G39" i="18"/>
  <c r="H39" i="18"/>
  <c r="I39" i="18"/>
  <c r="J39" i="18"/>
  <c r="K39" i="18"/>
  <c r="L39" i="18"/>
  <c r="M39" i="18"/>
  <c r="N39" i="18"/>
  <c r="O43" i="18"/>
  <c r="P43" i="18"/>
  <c r="O44" i="18"/>
  <c r="P44" i="18"/>
  <c r="O45" i="18"/>
  <c r="P45" i="18"/>
  <c r="C46" i="18"/>
  <c r="D46" i="18"/>
  <c r="E46" i="18"/>
  <c r="F46" i="18"/>
  <c r="G46" i="18"/>
  <c r="H46" i="18"/>
  <c r="I46" i="18"/>
  <c r="J46" i="18"/>
  <c r="K46" i="18"/>
  <c r="L46" i="18"/>
  <c r="M46" i="18"/>
  <c r="N46" i="18"/>
  <c r="P10" i="18" l="1"/>
  <c r="O31" i="18"/>
  <c r="P46" i="18"/>
  <c r="P24" i="18"/>
  <c r="O24" i="18"/>
  <c r="P39" i="18"/>
  <c r="P31" i="18"/>
  <c r="O39" i="18"/>
  <c r="O46" i="18"/>
  <c r="O32" i="10"/>
  <c r="O8" i="26"/>
  <c r="O36" i="19"/>
  <c r="O35" i="19"/>
  <c r="O34" i="19"/>
  <c r="O33" i="19"/>
  <c r="O31" i="19"/>
  <c r="O30" i="19"/>
  <c r="O29" i="19"/>
  <c r="O28" i="19"/>
  <c r="O27" i="19"/>
  <c r="O26" i="19"/>
  <c r="O25" i="19"/>
  <c r="O24" i="19"/>
  <c r="O23" i="19"/>
  <c r="O22" i="19"/>
  <c r="P43" i="19"/>
  <c r="O43" i="19"/>
  <c r="P42" i="19"/>
  <c r="O42" i="19"/>
  <c r="P50" i="18" l="1"/>
  <c r="O50" i="18"/>
  <c r="P33" i="8"/>
  <c r="O33" i="8"/>
  <c r="P32" i="8"/>
  <c r="O32" i="8"/>
  <c r="P31" i="8"/>
  <c r="O31" i="8"/>
  <c r="P30" i="8"/>
  <c r="O30" i="8"/>
  <c r="P29" i="8"/>
  <c r="O29" i="8"/>
  <c r="P28" i="8"/>
  <c r="O28" i="8"/>
  <c r="P27" i="8"/>
  <c r="O27" i="8"/>
  <c r="P26" i="8"/>
  <c r="O26" i="8"/>
  <c r="P25" i="8"/>
  <c r="O25" i="8"/>
  <c r="P24" i="8"/>
  <c r="O24" i="8"/>
  <c r="P23" i="8"/>
  <c r="O23" i="8"/>
  <c r="P22" i="8"/>
  <c r="O22" i="8"/>
  <c r="P21" i="8"/>
  <c r="O21" i="8"/>
  <c r="P20" i="8"/>
  <c r="O20" i="8"/>
  <c r="P19" i="8"/>
  <c r="O19" i="8"/>
  <c r="P18" i="8"/>
  <c r="O18" i="8"/>
  <c r="P17" i="8"/>
  <c r="O17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P105" i="19" l="1"/>
  <c r="O105" i="19"/>
  <c r="P104" i="19"/>
  <c r="O104" i="19"/>
  <c r="P103" i="19"/>
  <c r="P102" i="19"/>
  <c r="O102" i="19"/>
  <c r="P101" i="19"/>
  <c r="O101" i="19"/>
  <c r="P106" i="19"/>
  <c r="O106" i="19"/>
  <c r="N31" i="26" l="1"/>
  <c r="M31" i="26"/>
  <c r="L31" i="26"/>
  <c r="K31" i="26"/>
  <c r="J31" i="26"/>
  <c r="I31" i="26"/>
  <c r="H31" i="26"/>
  <c r="G31" i="26"/>
  <c r="F31" i="26"/>
  <c r="E31" i="26"/>
  <c r="D31" i="26"/>
  <c r="C31" i="26"/>
  <c r="P30" i="26"/>
  <c r="O30" i="26"/>
  <c r="P29" i="26"/>
  <c r="O29" i="26"/>
  <c r="P28" i="26"/>
  <c r="O28" i="26"/>
  <c r="N24" i="26"/>
  <c r="M24" i="26"/>
  <c r="L24" i="26"/>
  <c r="K24" i="26"/>
  <c r="J24" i="26"/>
  <c r="I24" i="26"/>
  <c r="H24" i="26"/>
  <c r="G24" i="26"/>
  <c r="F24" i="26"/>
  <c r="E24" i="26"/>
  <c r="D24" i="26"/>
  <c r="C24" i="26"/>
  <c r="P23" i="26"/>
  <c r="O23" i="26"/>
  <c r="P22" i="26"/>
  <c r="O22" i="26"/>
  <c r="P21" i="26"/>
  <c r="O21" i="26"/>
  <c r="P20" i="26"/>
  <c r="O20" i="26"/>
  <c r="N16" i="26"/>
  <c r="M16" i="26"/>
  <c r="L16" i="26"/>
  <c r="K16" i="26"/>
  <c r="J16" i="26"/>
  <c r="I16" i="26"/>
  <c r="H16" i="26"/>
  <c r="G16" i="26"/>
  <c r="F16" i="26"/>
  <c r="E16" i="26"/>
  <c r="D16" i="26"/>
  <c r="C16" i="26"/>
  <c r="P15" i="26"/>
  <c r="O15" i="26"/>
  <c r="P14" i="26"/>
  <c r="P16" i="26" s="1"/>
  <c r="O14" i="26"/>
  <c r="O16" i="26" s="1"/>
  <c r="N10" i="26"/>
  <c r="M10" i="26"/>
  <c r="L10" i="26"/>
  <c r="K10" i="26"/>
  <c r="J10" i="26"/>
  <c r="I10" i="26"/>
  <c r="H10" i="26"/>
  <c r="G10" i="26"/>
  <c r="F10" i="26"/>
  <c r="E10" i="26"/>
  <c r="D10" i="26"/>
  <c r="C10" i="26"/>
  <c r="P9" i="26"/>
  <c r="O9" i="26"/>
  <c r="P8" i="26"/>
  <c r="P7" i="26"/>
  <c r="O7" i="26"/>
  <c r="O24" i="26" l="1"/>
  <c r="P24" i="26"/>
  <c r="O31" i="26"/>
  <c r="P31" i="26"/>
  <c r="O10" i="26"/>
  <c r="O34" i="26" s="1"/>
  <c r="P10" i="26"/>
  <c r="P34" i="26" s="1"/>
  <c r="B6" i="4"/>
  <c r="C6" i="4"/>
  <c r="O61" i="19"/>
  <c r="O25" i="10" l="1"/>
  <c r="O13" i="10"/>
  <c r="O8" i="10"/>
  <c r="P29" i="19"/>
  <c r="P35" i="19"/>
  <c r="P34" i="19"/>
  <c r="P33" i="19"/>
  <c r="P32" i="19"/>
  <c r="P31" i="19"/>
  <c r="P30" i="19"/>
  <c r="P28" i="19"/>
  <c r="P27" i="19"/>
  <c r="P26" i="19"/>
  <c r="P25" i="19"/>
  <c r="P24" i="19"/>
  <c r="P23" i="19"/>
  <c r="P13" i="25"/>
  <c r="O13" i="25"/>
  <c r="P12" i="25"/>
  <c r="O12" i="25"/>
  <c r="P11" i="25"/>
  <c r="O11" i="25"/>
  <c r="P74" i="19"/>
  <c r="O74" i="19"/>
  <c r="P13" i="12"/>
  <c r="O13" i="12"/>
  <c r="P12" i="12"/>
  <c r="O12" i="12"/>
  <c r="P11" i="12"/>
  <c r="O11" i="12"/>
  <c r="P10" i="12"/>
  <c r="O10" i="12"/>
  <c r="P15" i="12"/>
  <c r="O15" i="12"/>
  <c r="P14" i="12"/>
  <c r="O14" i="12"/>
  <c r="P17" i="12"/>
  <c r="O17" i="12"/>
  <c r="F82" i="19" l="1"/>
  <c r="C5" i="4"/>
  <c r="B5" i="4"/>
  <c r="N15" i="25"/>
  <c r="M15" i="25"/>
  <c r="L15" i="25"/>
  <c r="K15" i="25"/>
  <c r="J15" i="25"/>
  <c r="I15" i="25"/>
  <c r="H15" i="25"/>
  <c r="G15" i="25"/>
  <c r="F15" i="25"/>
  <c r="E15" i="25"/>
  <c r="D15" i="25"/>
  <c r="C15" i="25"/>
  <c r="P14" i="25"/>
  <c r="O14" i="25"/>
  <c r="P10" i="25"/>
  <c r="O10" i="25"/>
  <c r="P9" i="25"/>
  <c r="O9" i="25"/>
  <c r="O93" i="19"/>
  <c r="O80" i="19"/>
  <c r="O41" i="19"/>
  <c r="O15" i="17"/>
  <c r="P15" i="25" l="1"/>
  <c r="C4" i="4" s="1"/>
  <c r="O15" i="25"/>
  <c r="B4" i="4" s="1"/>
  <c r="F76" i="19"/>
  <c r="P13" i="17"/>
  <c r="O13" i="17"/>
  <c r="P12" i="17"/>
  <c r="O12" i="17"/>
  <c r="P11" i="17"/>
  <c r="O11" i="17"/>
  <c r="P10" i="17"/>
  <c r="O10" i="17"/>
  <c r="P15" i="17"/>
  <c r="P14" i="17"/>
  <c r="O14" i="17"/>
  <c r="N12" i="24"/>
  <c r="M12" i="24"/>
  <c r="L12" i="24"/>
  <c r="K12" i="24"/>
  <c r="J12" i="24"/>
  <c r="I12" i="24"/>
  <c r="H12" i="24"/>
  <c r="G12" i="24"/>
  <c r="F12" i="24"/>
  <c r="E12" i="24"/>
  <c r="D12" i="24"/>
  <c r="C12" i="24"/>
  <c r="P11" i="24"/>
  <c r="O11" i="24"/>
  <c r="P10" i="24"/>
  <c r="O10" i="24"/>
  <c r="P9" i="24"/>
  <c r="O9" i="24"/>
  <c r="N12" i="23"/>
  <c r="M12" i="23"/>
  <c r="L12" i="23"/>
  <c r="K12" i="23"/>
  <c r="J12" i="23"/>
  <c r="I12" i="23"/>
  <c r="H12" i="23"/>
  <c r="G12" i="23"/>
  <c r="F12" i="23"/>
  <c r="E12" i="23"/>
  <c r="D12" i="23"/>
  <c r="C12" i="23"/>
  <c r="P11" i="23"/>
  <c r="O11" i="23"/>
  <c r="P10" i="23"/>
  <c r="O10" i="23"/>
  <c r="P9" i="23"/>
  <c r="O9" i="23"/>
  <c r="O12" i="23" s="1"/>
  <c r="B13" i="4" s="1"/>
  <c r="N21" i="10"/>
  <c r="M21" i="10"/>
  <c r="L21" i="10"/>
  <c r="K21" i="10"/>
  <c r="J21" i="10"/>
  <c r="I21" i="10"/>
  <c r="H21" i="10"/>
  <c r="G21" i="10"/>
  <c r="F21" i="10"/>
  <c r="E21" i="10"/>
  <c r="D21" i="10"/>
  <c r="C21" i="10"/>
  <c r="P20" i="10"/>
  <c r="O20" i="10"/>
  <c r="P19" i="10"/>
  <c r="O19" i="10"/>
  <c r="P13" i="10"/>
  <c r="P12" i="10"/>
  <c r="O12" i="10"/>
  <c r="P11" i="10"/>
  <c r="O11" i="10"/>
  <c r="P10" i="10"/>
  <c r="O10" i="10"/>
  <c r="P9" i="10"/>
  <c r="P69" i="8"/>
  <c r="O69" i="8"/>
  <c r="P68" i="8"/>
  <c r="O68" i="8"/>
  <c r="P67" i="8"/>
  <c r="O67" i="8"/>
  <c r="P66" i="8"/>
  <c r="O66" i="8"/>
  <c r="P65" i="8"/>
  <c r="O65" i="8"/>
  <c r="P64" i="8"/>
  <c r="O64" i="8"/>
  <c r="P63" i="8"/>
  <c r="O63" i="8"/>
  <c r="P62" i="8"/>
  <c r="O62" i="8"/>
  <c r="P71" i="8"/>
  <c r="O71" i="8"/>
  <c r="P70" i="8"/>
  <c r="O70" i="8"/>
  <c r="P48" i="8"/>
  <c r="O48" i="8"/>
  <c r="P47" i="8"/>
  <c r="O47" i="8"/>
  <c r="P46" i="8"/>
  <c r="O46" i="8"/>
  <c r="P45" i="8"/>
  <c r="O45" i="8"/>
  <c r="P44" i="8"/>
  <c r="O44" i="8"/>
  <c r="P43" i="8"/>
  <c r="O43" i="8"/>
  <c r="P42" i="8"/>
  <c r="O42" i="8"/>
  <c r="P41" i="8"/>
  <c r="O41" i="8"/>
  <c r="P40" i="8"/>
  <c r="O40" i="8"/>
  <c r="P39" i="8"/>
  <c r="O39" i="8"/>
  <c r="P38" i="8"/>
  <c r="O38" i="8"/>
  <c r="P37" i="8"/>
  <c r="O37" i="8"/>
  <c r="P36" i="8"/>
  <c r="O36" i="8"/>
  <c r="P35" i="8"/>
  <c r="O35" i="8"/>
  <c r="P34" i="8"/>
  <c r="O34" i="8"/>
  <c r="N73" i="8"/>
  <c r="M73" i="8"/>
  <c r="L73" i="8"/>
  <c r="K73" i="8"/>
  <c r="J73" i="8"/>
  <c r="I73" i="8"/>
  <c r="H73" i="8"/>
  <c r="G73" i="8"/>
  <c r="F73" i="8"/>
  <c r="E73" i="8"/>
  <c r="D73" i="8"/>
  <c r="C73" i="8"/>
  <c r="P72" i="8"/>
  <c r="O72" i="8"/>
  <c r="P61" i="8"/>
  <c r="O61" i="8"/>
  <c r="P16" i="19"/>
  <c r="O16" i="19"/>
  <c r="P16" i="17"/>
  <c r="P9" i="17"/>
  <c r="P18" i="12"/>
  <c r="P16" i="12"/>
  <c r="P9" i="12"/>
  <c r="P61" i="19"/>
  <c r="P36" i="19"/>
  <c r="P22" i="19"/>
  <c r="P56" i="8"/>
  <c r="P55" i="8"/>
  <c r="P54" i="8"/>
  <c r="P49" i="8"/>
  <c r="P7" i="8"/>
  <c r="P9" i="20"/>
  <c r="P10" i="14"/>
  <c r="P9" i="14"/>
  <c r="P10" i="16"/>
  <c r="P9" i="16"/>
  <c r="P8" i="10"/>
  <c r="O21" i="10" l="1"/>
  <c r="P12" i="23"/>
  <c r="C13" i="4" s="1"/>
  <c r="P21" i="10"/>
  <c r="O12" i="24"/>
  <c r="B15" i="4" s="1"/>
  <c r="P12" i="24"/>
  <c r="C15" i="4" s="1"/>
  <c r="P73" i="8"/>
  <c r="O73" i="8"/>
  <c r="O9" i="19"/>
  <c r="P9" i="19"/>
  <c r="O10" i="19"/>
  <c r="P10" i="19"/>
  <c r="C11" i="19"/>
  <c r="D11" i="19"/>
  <c r="E11" i="19"/>
  <c r="F11" i="19"/>
  <c r="G11" i="19"/>
  <c r="H11" i="19"/>
  <c r="I11" i="19"/>
  <c r="J11" i="19"/>
  <c r="K11" i="19"/>
  <c r="L11" i="19"/>
  <c r="M11" i="19"/>
  <c r="N11" i="19"/>
  <c r="O55" i="19"/>
  <c r="P55" i="19"/>
  <c r="O56" i="19"/>
  <c r="P56" i="19"/>
  <c r="C57" i="19"/>
  <c r="D57" i="19"/>
  <c r="E57" i="19"/>
  <c r="F57" i="19"/>
  <c r="G57" i="19"/>
  <c r="H57" i="19"/>
  <c r="I57" i="19"/>
  <c r="J57" i="19"/>
  <c r="K57" i="19"/>
  <c r="L57" i="19"/>
  <c r="M57" i="19"/>
  <c r="N57" i="19"/>
  <c r="O49" i="19"/>
  <c r="P49" i="19"/>
  <c r="O50" i="19"/>
  <c r="P50" i="19"/>
  <c r="C51" i="19"/>
  <c r="D51" i="19"/>
  <c r="E51" i="19"/>
  <c r="F51" i="19"/>
  <c r="G51" i="19"/>
  <c r="H51" i="19"/>
  <c r="I51" i="19"/>
  <c r="J51" i="19"/>
  <c r="K51" i="19"/>
  <c r="L51" i="19"/>
  <c r="M51" i="19"/>
  <c r="N51" i="19"/>
  <c r="P11" i="19" l="1"/>
  <c r="O11" i="19"/>
  <c r="P51" i="19"/>
  <c r="P57" i="19"/>
  <c r="O57" i="19"/>
  <c r="O51" i="19"/>
  <c r="P33" i="10" l="1"/>
  <c r="P32" i="10"/>
  <c r="P31" i="10"/>
  <c r="P26" i="10"/>
  <c r="P25" i="10"/>
  <c r="P14" i="10"/>
  <c r="P114" i="19"/>
  <c r="P113" i="19"/>
  <c r="P112" i="19"/>
  <c r="P107" i="19"/>
  <c r="P100" i="19"/>
  <c r="P95" i="19"/>
  <c r="P94" i="19"/>
  <c r="P93" i="19"/>
  <c r="P88" i="19"/>
  <c r="P87" i="19"/>
  <c r="P86" i="19"/>
  <c r="P81" i="19"/>
  <c r="P80" i="19"/>
  <c r="P75" i="19"/>
  <c r="P69" i="19"/>
  <c r="P68" i="19"/>
  <c r="P63" i="19"/>
  <c r="P62" i="19"/>
  <c r="P44" i="19"/>
  <c r="P41" i="19"/>
  <c r="P17" i="19"/>
  <c r="P15" i="19"/>
  <c r="O15" i="19"/>
  <c r="O94" i="19" l="1"/>
  <c r="O7" i="8" l="1"/>
  <c r="N82" i="19" l="1"/>
  <c r="M82" i="19"/>
  <c r="L82" i="19"/>
  <c r="K82" i="19"/>
  <c r="J82" i="19"/>
  <c r="I82" i="19"/>
  <c r="H82" i="19"/>
  <c r="G82" i="19"/>
  <c r="E82" i="19"/>
  <c r="D82" i="19"/>
  <c r="C82" i="19"/>
  <c r="O81" i="19"/>
  <c r="P82" i="19" l="1"/>
  <c r="O82" i="19"/>
  <c r="E37" i="19" l="1"/>
  <c r="F37" i="19"/>
  <c r="G37" i="19"/>
  <c r="H37" i="19"/>
  <c r="I37" i="19"/>
  <c r="J37" i="19"/>
  <c r="K37" i="19"/>
  <c r="L37" i="19"/>
  <c r="M37" i="19"/>
  <c r="N37" i="19"/>
  <c r="E45" i="19"/>
  <c r="F45" i="19"/>
  <c r="G45" i="19"/>
  <c r="H45" i="19"/>
  <c r="I45" i="19"/>
  <c r="J45" i="19"/>
  <c r="K45" i="19"/>
  <c r="L45" i="19"/>
  <c r="M45" i="19"/>
  <c r="N45" i="19"/>
  <c r="O87" i="19" l="1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C16" i="4" s="1"/>
  <c r="O9" i="20"/>
  <c r="O11" i="20" s="1"/>
  <c r="B16" i="4" s="1"/>
  <c r="N96" i="19"/>
  <c r="M96" i="19"/>
  <c r="L96" i="19"/>
  <c r="K96" i="19"/>
  <c r="J96" i="19"/>
  <c r="I96" i="19"/>
  <c r="H96" i="19"/>
  <c r="G96" i="19"/>
  <c r="F96" i="19"/>
  <c r="E96" i="19"/>
  <c r="D96" i="19"/>
  <c r="C96" i="19"/>
  <c r="O95" i="19"/>
  <c r="N76" i="19"/>
  <c r="M76" i="19"/>
  <c r="L76" i="19"/>
  <c r="K76" i="19"/>
  <c r="J76" i="19"/>
  <c r="I76" i="19"/>
  <c r="H76" i="19"/>
  <c r="G76" i="19"/>
  <c r="E76" i="19"/>
  <c r="D76" i="19"/>
  <c r="C76" i="19"/>
  <c r="O75" i="19"/>
  <c r="D37" i="19"/>
  <c r="C37" i="19"/>
  <c r="N108" i="19"/>
  <c r="M108" i="19"/>
  <c r="L108" i="19"/>
  <c r="K108" i="19"/>
  <c r="J108" i="19"/>
  <c r="I108" i="19"/>
  <c r="H108" i="19"/>
  <c r="G108" i="19"/>
  <c r="F108" i="19"/>
  <c r="E108" i="19"/>
  <c r="D108" i="19"/>
  <c r="C108" i="19"/>
  <c r="O107" i="19"/>
  <c r="O100" i="19"/>
  <c r="O62" i="19"/>
  <c r="O9" i="16"/>
  <c r="N115" i="19"/>
  <c r="M115" i="19"/>
  <c r="L115" i="19"/>
  <c r="K115" i="19"/>
  <c r="J115" i="19"/>
  <c r="I115" i="19"/>
  <c r="H115" i="19"/>
  <c r="G115" i="19"/>
  <c r="F115" i="19"/>
  <c r="E115" i="19"/>
  <c r="D115" i="19"/>
  <c r="C115" i="19"/>
  <c r="O114" i="19"/>
  <c r="O113" i="19"/>
  <c r="O112" i="19"/>
  <c r="N89" i="19"/>
  <c r="M89" i="19"/>
  <c r="L89" i="19"/>
  <c r="K89" i="19"/>
  <c r="J89" i="19"/>
  <c r="I89" i="19"/>
  <c r="H89" i="19"/>
  <c r="G89" i="19"/>
  <c r="F89" i="19"/>
  <c r="E89" i="19"/>
  <c r="D89" i="19"/>
  <c r="C89" i="19"/>
  <c r="O88" i="19"/>
  <c r="O86" i="19"/>
  <c r="N70" i="19"/>
  <c r="M70" i="19"/>
  <c r="L70" i="19"/>
  <c r="K70" i="19"/>
  <c r="J70" i="19"/>
  <c r="I70" i="19"/>
  <c r="H70" i="19"/>
  <c r="G70" i="19"/>
  <c r="F70" i="19"/>
  <c r="E70" i="19"/>
  <c r="D70" i="19"/>
  <c r="C70" i="19"/>
  <c r="O69" i="19"/>
  <c r="O68" i="19"/>
  <c r="N64" i="19"/>
  <c r="M64" i="19"/>
  <c r="L64" i="19"/>
  <c r="K64" i="19"/>
  <c r="J64" i="19"/>
  <c r="I64" i="19"/>
  <c r="H64" i="19"/>
  <c r="G64" i="19"/>
  <c r="F64" i="19"/>
  <c r="E64" i="19"/>
  <c r="D64" i="19"/>
  <c r="C64" i="19"/>
  <c r="O63" i="19"/>
  <c r="D45" i="19"/>
  <c r="C45" i="19"/>
  <c r="O44" i="19"/>
  <c r="N18" i="19"/>
  <c r="M18" i="19"/>
  <c r="L18" i="19"/>
  <c r="K18" i="19"/>
  <c r="J18" i="19"/>
  <c r="I18" i="19"/>
  <c r="H18" i="19"/>
  <c r="G18" i="19"/>
  <c r="F18" i="19"/>
  <c r="E18" i="19"/>
  <c r="D18" i="19"/>
  <c r="C18" i="19"/>
  <c r="O17" i="19"/>
  <c r="N17" i="17"/>
  <c r="M17" i="17"/>
  <c r="L17" i="17"/>
  <c r="K17" i="17"/>
  <c r="J17" i="17"/>
  <c r="I17" i="17"/>
  <c r="H17" i="17"/>
  <c r="G17" i="17"/>
  <c r="F17" i="17"/>
  <c r="E17" i="17"/>
  <c r="D17" i="17"/>
  <c r="C17" i="17"/>
  <c r="O16" i="17"/>
  <c r="O9" i="17"/>
  <c r="G50" i="8"/>
  <c r="N15" i="10"/>
  <c r="M15" i="10"/>
  <c r="L15" i="10"/>
  <c r="K15" i="10"/>
  <c r="J15" i="10"/>
  <c r="I15" i="10"/>
  <c r="H15" i="10"/>
  <c r="G15" i="10"/>
  <c r="F15" i="10"/>
  <c r="E15" i="10"/>
  <c r="D15" i="10"/>
  <c r="C15" i="10"/>
  <c r="N34" i="10"/>
  <c r="M34" i="10"/>
  <c r="L34" i="10"/>
  <c r="K34" i="10"/>
  <c r="J34" i="10"/>
  <c r="I34" i="10"/>
  <c r="H34" i="10"/>
  <c r="G34" i="10"/>
  <c r="F34" i="10"/>
  <c r="E34" i="10"/>
  <c r="D34" i="10"/>
  <c r="C34" i="10"/>
  <c r="O33" i="10"/>
  <c r="O14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O10" i="16"/>
  <c r="O10" i="14"/>
  <c r="N11" i="14"/>
  <c r="M11" i="14"/>
  <c r="L11" i="14"/>
  <c r="K11" i="14"/>
  <c r="J11" i="14"/>
  <c r="I11" i="14"/>
  <c r="H11" i="14"/>
  <c r="G11" i="14"/>
  <c r="F11" i="14"/>
  <c r="E11" i="14"/>
  <c r="D11" i="14"/>
  <c r="C11" i="14"/>
  <c r="O9" i="14"/>
  <c r="O49" i="8"/>
  <c r="O9" i="12"/>
  <c r="O16" i="12"/>
  <c r="O18" i="12"/>
  <c r="C19" i="12"/>
  <c r="D19" i="12"/>
  <c r="E19" i="12"/>
  <c r="F19" i="12"/>
  <c r="G19" i="12"/>
  <c r="H19" i="12"/>
  <c r="I19" i="12"/>
  <c r="J19" i="12"/>
  <c r="K19" i="12"/>
  <c r="L19" i="12"/>
  <c r="M19" i="12"/>
  <c r="N19" i="12"/>
  <c r="N27" i="10"/>
  <c r="M27" i="10"/>
  <c r="L27" i="10"/>
  <c r="K27" i="10"/>
  <c r="J27" i="10"/>
  <c r="I27" i="10"/>
  <c r="H27" i="10"/>
  <c r="G27" i="10"/>
  <c r="F27" i="10"/>
  <c r="E27" i="10"/>
  <c r="D27" i="10"/>
  <c r="C27" i="10"/>
  <c r="O26" i="10"/>
  <c r="N57" i="8"/>
  <c r="M57" i="8"/>
  <c r="L57" i="8"/>
  <c r="K57" i="8"/>
  <c r="J57" i="8"/>
  <c r="I57" i="8"/>
  <c r="H57" i="8"/>
  <c r="G57" i="8"/>
  <c r="F57" i="8"/>
  <c r="E57" i="8"/>
  <c r="D57" i="8"/>
  <c r="C57" i="8"/>
  <c r="O56" i="8"/>
  <c r="O55" i="8"/>
  <c r="O54" i="8"/>
  <c r="N50" i="8"/>
  <c r="M50" i="8"/>
  <c r="L50" i="8"/>
  <c r="K50" i="8"/>
  <c r="J50" i="8"/>
  <c r="I50" i="8"/>
  <c r="H50" i="8"/>
  <c r="F50" i="8"/>
  <c r="E50" i="8"/>
  <c r="D50" i="8"/>
  <c r="C50" i="8"/>
  <c r="P17" i="17"/>
  <c r="C9" i="4" s="1"/>
  <c r="P18" i="16" l="1"/>
  <c r="O18" i="16"/>
  <c r="O57" i="8"/>
  <c r="O34" i="10"/>
  <c r="O11" i="14"/>
  <c r="B7" i="4" s="1"/>
  <c r="P11" i="14"/>
  <c r="C7" i="4" s="1"/>
  <c r="O27" i="10"/>
  <c r="P15" i="10"/>
  <c r="P27" i="10"/>
  <c r="O15" i="10"/>
  <c r="O17" i="17"/>
  <c r="B9" i="4" s="1"/>
  <c r="P19" i="12"/>
  <c r="C14" i="4" s="1"/>
  <c r="O19" i="12"/>
  <c r="B14" i="4" s="1"/>
  <c r="P50" i="8"/>
  <c r="P57" i="8"/>
  <c r="O96" i="19"/>
  <c r="P76" i="19"/>
  <c r="P34" i="10"/>
  <c r="O50" i="8"/>
  <c r="O115" i="19"/>
  <c r="O64" i="19"/>
  <c r="O18" i="19"/>
  <c r="P37" i="19"/>
  <c r="P45" i="19"/>
  <c r="P108" i="19"/>
  <c r="O89" i="19"/>
  <c r="O70" i="19"/>
  <c r="P70" i="19"/>
  <c r="O45" i="19"/>
  <c r="P89" i="19"/>
  <c r="O37" i="19"/>
  <c r="O108" i="19"/>
  <c r="P96" i="19"/>
  <c r="P115" i="19"/>
  <c r="P64" i="19"/>
  <c r="O76" i="19"/>
  <c r="P18" i="19"/>
  <c r="P76" i="8" l="1"/>
  <c r="C10" i="4" s="1"/>
  <c r="B11" i="4"/>
  <c r="P117" i="19"/>
  <c r="C12" i="4" s="1"/>
  <c r="O117" i="19"/>
  <c r="B12" i="4" s="1"/>
  <c r="O76" i="8"/>
  <c r="B10" i="4" s="1"/>
  <c r="O36" i="10"/>
  <c r="B8" i="4" s="1"/>
  <c r="P36" i="10"/>
  <c r="C8" i="4" s="1"/>
  <c r="C11" i="4"/>
  <c r="B18" i="4" l="1"/>
  <c r="C18" i="4"/>
</calcChain>
</file>

<file path=xl/sharedStrings.xml><?xml version="1.0" encoding="utf-8"?>
<sst xmlns="http://schemas.openxmlformats.org/spreadsheetml/2006/main" count="427" uniqueCount="127">
  <si>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</si>
  <si>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</si>
  <si>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</si>
  <si>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</si>
  <si>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</si>
  <si>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</si>
  <si>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</si>
  <si>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</si>
  <si>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</si>
  <si>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</si>
  <si>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</si>
  <si>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</si>
  <si>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</si>
  <si>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</si>
  <si>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</si>
  <si>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</si>
  <si>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</si>
  <si>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</si>
  <si>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</si>
  <si>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</si>
  <si>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</si>
  <si>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</si>
  <si>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</si>
  <si>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Books:</t>
  </si>
  <si>
    <t>Points:</t>
  </si>
  <si>
    <t>Kenya</t>
  </si>
  <si>
    <t>Mauritius</t>
  </si>
  <si>
    <t>South Africa</t>
  </si>
  <si>
    <t>Total: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</si>
  <si>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</si>
  <si>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</si>
  <si>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</si>
  <si>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</si>
  <si>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</si>
  <si>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</si>
  <si>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Iskcon Nairobi</t>
  </si>
  <si>
    <t>Iskcon Mombassa</t>
  </si>
  <si>
    <t>Togo</t>
  </si>
  <si>
    <t>ISKCON LAGOS</t>
  </si>
  <si>
    <t>ISKCON BENIN CITY</t>
  </si>
  <si>
    <t>TEMPLE: Kinshasa</t>
  </si>
  <si>
    <t>TEMPLE: Togo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</si>
  <si>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</si>
  <si>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</si>
  <si>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</si>
  <si>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</si>
  <si>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</si>
  <si>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</si>
  <si>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</si>
  <si>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SANDTON</t>
  </si>
  <si>
    <t>ISKCON BLOEMFONTEIN</t>
  </si>
  <si>
    <t>ISKCON PORT ELIZABETH</t>
  </si>
  <si>
    <t>ISKCON PIETERMARITZBURG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</si>
  <si>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</si>
  <si>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</si>
  <si>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</si>
  <si>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</si>
  <si>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</si>
  <si>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</si>
  <si>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</si>
  <si>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</si>
  <si>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</si>
  <si>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</si>
  <si>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</si>
  <si>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January </t>
  </si>
  <si>
    <t>ISKCON Triolet Mauritius     Sri Sri Rukmini Dwarkadish Mandir</t>
  </si>
  <si>
    <t>TEMPLE: Zimbabwe</t>
  </si>
  <si>
    <t>Zimbabwe</t>
  </si>
  <si>
    <t>Temple Scores</t>
  </si>
  <si>
    <t>Temple Cumulative scores</t>
  </si>
  <si>
    <t>Ghana</t>
  </si>
  <si>
    <t>Iskcon Eldoret</t>
  </si>
  <si>
    <t>Uganda</t>
  </si>
  <si>
    <t>TEMPLE: Kampala</t>
  </si>
  <si>
    <t>TEMPLE: Dar es Salaam</t>
  </si>
  <si>
    <t>Tanzania</t>
  </si>
  <si>
    <t>ISKCON HAMMANSKRAAL</t>
  </si>
  <si>
    <t>TEMPLE: Blantyre</t>
  </si>
  <si>
    <t>Malawi</t>
  </si>
  <si>
    <t>TEMPLE: Gabarone</t>
  </si>
  <si>
    <t>Botswana</t>
  </si>
  <si>
    <t>ISKCON MAFIKENG</t>
  </si>
  <si>
    <t>ISKCON ABEOKUTA</t>
  </si>
  <si>
    <t>ISKCON JOS</t>
  </si>
  <si>
    <t>ISKCON OTA</t>
  </si>
  <si>
    <t>ISKCON Accra</t>
  </si>
  <si>
    <t>ISKCON Kumasi</t>
  </si>
  <si>
    <t>ISKCON Nkawkaw</t>
  </si>
  <si>
    <t>ISKCON Swedru</t>
  </si>
  <si>
    <t>ISKCON NAKURU CENTRE     KENYA</t>
  </si>
  <si>
    <t>MONTH : October 2025</t>
  </si>
  <si>
    <t>Andesh</t>
  </si>
  <si>
    <t>Exclusive Books</t>
  </si>
  <si>
    <t>Hare Krishna Challengers</t>
  </si>
  <si>
    <t>Devadeva das</t>
  </si>
  <si>
    <t>Kavesh</t>
  </si>
  <si>
    <t>Radhanath Book counter</t>
  </si>
  <si>
    <t>Shamena</t>
  </si>
  <si>
    <t>Srila Prabupada worriers</t>
  </si>
  <si>
    <t>Subashni</t>
  </si>
  <si>
    <t>Radhannath Gifts</t>
  </si>
  <si>
    <t>Tianca</t>
  </si>
  <si>
    <t>Takealot</t>
  </si>
  <si>
    <t>Nitai Pada Kamalam</t>
  </si>
  <si>
    <t>The Brhat Mrdanga Team</t>
  </si>
  <si>
    <t>Temple scores</t>
  </si>
  <si>
    <t>Sandton BTG team</t>
  </si>
  <si>
    <t>Damodar das (BCais)</t>
  </si>
  <si>
    <t xml:space="preserve">Radhakund devi dasi </t>
  </si>
  <si>
    <t>Ratnalekha Gopi devi dasi</t>
  </si>
  <si>
    <t>Tirumala devi dasi</t>
  </si>
  <si>
    <t>Team AGTSP</t>
  </si>
  <si>
    <t>Combined temple and devotees</t>
  </si>
  <si>
    <t>ISKCON WARRI</t>
  </si>
  <si>
    <t>Acyuta Kesava Dasa</t>
  </si>
  <si>
    <t>Shritha Mathaji</t>
  </si>
  <si>
    <t>Congregation</t>
  </si>
  <si>
    <t>ISKCON MPUMALANGA</t>
  </si>
  <si>
    <t>Patita Pavana Das</t>
  </si>
  <si>
    <t>KARUNA RAS DAS</t>
  </si>
  <si>
    <t>MOHANPRIYA DEVI DASI</t>
  </si>
  <si>
    <t>SACRED STREET PARTY</t>
  </si>
  <si>
    <t>KRISHNA KIDS SENA</t>
  </si>
  <si>
    <t>BOOK STAND TEMPLE</t>
  </si>
  <si>
    <t>ANANDA DAS</t>
  </si>
  <si>
    <t>ISKCON MIDRAND</t>
  </si>
  <si>
    <t>Iskcon Midrand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</si>
</sst>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9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</fills>
  <borders count="86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4" fillId="0" borderId="0" applyBorder="0" applyProtection="0"/>
  </cellStyleXfs>
  <cellXfs count="18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Alignment="1">
      <alignment horizontal="center"/>
    </xf>
    <xf numFmtId="0" fontId="3" fillId="0" borderId="0" xfId="0" applyFont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Alignment="1">
      <alignment horizontal="center"/>
    </xf>
    <xf numFmtId="2" fontId="3" fillId="0" borderId="0" xfId="0" applyNumberFormat="1" applyFont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4" fillId="0" borderId="15" xfId="0" applyFont="1" applyBorder="1"/>
    <xf numFmtId="0" fontId="1" fillId="0" borderId="0" xfId="0" applyFont="1" applyAlignment="1">
      <alignment horizontal="center"/>
    </xf>
    <xf numFmtId="0" fontId="4" fillId="0" borderId="23" xfId="0" applyFont="1" applyBorder="1" applyAlignment="1">
      <alignment horizontal="right"/>
    </xf>
    <xf numFmtId="1" fontId="4" fillId="0" borderId="15" xfId="0" applyNumberFormat="1" applyFont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1" fontId="4" fillId="0" borderId="0" xfId="0" applyNumberFormat="1" applyFont="1" applyAlignment="1">
      <alignment horizontal="right"/>
    </xf>
    <xf numFmtId="2" fontId="4" fillId="0" borderId="0" xfId="0" applyNumberFormat="1" applyFont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6" fillId="0" borderId="0" xfId="39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Border="1"/>
    <xf numFmtId="0" fontId="4" fillId="0" borderId="52" xfId="0" applyFont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Border="1"/>
    <xf numFmtId="0" fontId="1" fillId="0" borderId="28" xfId="0" applyFont="1" applyBorder="1"/>
    <xf numFmtId="0" fontId="32" fillId="0" borderId="0" xfId="0" applyFont="1"/>
    <xf numFmtId="0" fontId="33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55" xfId="0" applyFont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0" fontId="1" fillId="0" borderId="66" xfId="0" applyFont="1" applyBorder="1"/>
    <xf numFmtId="0" fontId="1" fillId="0" borderId="67" xfId="0" applyFont="1" applyBorder="1"/>
    <xf numFmtId="1" fontId="4" fillId="0" borderId="20" xfId="0" applyNumberFormat="1" applyFont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9" xfId="0" applyFont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6" fillId="33" borderId="0" xfId="39" applyFill="1" applyAlignment="1">
      <alignment horizontal="right" indent="1"/>
    </xf>
    <xf numFmtId="0" fontId="6" fillId="33" borderId="0" xfId="39" applyFill="1"/>
    <xf numFmtId="0" fontId="36" fillId="33" borderId="83" xfId="39" applyFont="1" applyFill="1" applyBorder="1" applyAlignment="1">
      <alignment horizontal="right" indent="1"/>
    </xf>
    <xf numFmtId="0" fontId="36" fillId="33" borderId="0" xfId="39" applyFont="1" applyFill="1" applyAlignment="1">
      <alignment horizontal="right" indent="1"/>
    </xf>
    <xf numFmtId="0" fontId="31" fillId="0" borderId="84" xfId="39" applyFont="1" applyBorder="1" applyAlignment="1">
      <alignment horizontal="right" indent="1"/>
    </xf>
    <xf numFmtId="0" fontId="37" fillId="0" borderId="84" xfId="39" applyFont="1" applyBorder="1" applyAlignment="1">
      <alignment horizontal="right" indent="1"/>
    </xf>
    <xf numFmtId="0" fontId="31" fillId="34" borderId="84" xfId="39" applyFont="1" applyFill="1" applyBorder="1" applyAlignment="1">
      <alignment horizontal="right" indent="1"/>
    </xf>
    <xf numFmtId="2" fontId="31" fillId="34" borderId="84" xfId="39" applyNumberFormat="1" applyFont="1" applyFill="1" applyBorder="1" applyAlignment="1">
      <alignment horizontal="right" indent="1"/>
    </xf>
    <xf numFmtId="2" fontId="31" fillId="35" borderId="84" xfId="39" applyNumberFormat="1" applyFont="1" applyFill="1" applyBorder="1" applyAlignment="1">
      <alignment horizontal="right" indent="1"/>
    </xf>
    <xf numFmtId="1" fontId="31" fillId="0" borderId="84" xfId="39" applyNumberFormat="1" applyFont="1" applyBorder="1" applyAlignment="1">
      <alignment horizontal="right" indent="1"/>
    </xf>
    <xf numFmtId="2" fontId="31" fillId="0" borderId="84" xfId="39" applyNumberFormat="1" applyFont="1" applyBorder="1" applyAlignment="1">
      <alignment horizontal="right" indent="1"/>
    </xf>
    <xf numFmtId="1" fontId="31" fillId="35" borderId="84" xfId="39" applyNumberFormat="1" applyFont="1" applyFill="1" applyBorder="1" applyAlignment="1">
      <alignment horizontal="right" indent="1"/>
    </xf>
    <xf numFmtId="1" fontId="31" fillId="34" borderId="84" xfId="39" applyNumberFormat="1" applyFont="1" applyFill="1" applyBorder="1" applyAlignment="1">
      <alignment horizontal="right" indent="1"/>
    </xf>
    <xf numFmtId="0" fontId="35" fillId="0" borderId="84" xfId="39" applyFont="1" applyBorder="1" applyAlignment="1">
      <alignment horizontal="right" indent="1"/>
    </xf>
    <xf numFmtId="0" fontId="36" fillId="0" borderId="84" xfId="39" applyFont="1" applyBorder="1" applyAlignment="1">
      <alignment horizontal="right" indent="1"/>
    </xf>
    <xf numFmtId="0" fontId="38" fillId="0" borderId="84" xfId="39" applyFont="1" applyBorder="1" applyAlignment="1">
      <alignment horizontal="right" indent="1"/>
    </xf>
    <xf numFmtId="1" fontId="6" fillId="0" borderId="0" xfId="39" applyNumberFormat="1" applyAlignment="1">
      <alignment horizontal="center"/>
    </xf>
    <xf numFmtId="2" fontId="32" fillId="0" borderId="0" xfId="0" applyNumberFormat="1" applyFont="1"/>
    <xf numFmtId="0" fontId="1" fillId="0" borderId="27" xfId="39" applyFont="1" applyBorder="1"/>
    <xf numFmtId="164" fontId="1" fillId="0" borderId="0" xfId="28" applyFont="1" applyFill="1"/>
    <xf numFmtId="164" fontId="1" fillId="0" borderId="65" xfId="28" applyFont="1" applyFill="1" applyBorder="1"/>
    <xf numFmtId="0" fontId="6" fillId="36" borderId="0" xfId="39" applyFill="1" applyAlignment="1">
      <alignment horizontal="center"/>
    </xf>
    <xf numFmtId="0" fontId="1" fillId="0" borderId="85" xfId="0" applyFont="1" applyBorder="1"/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ZA"/>
              <a:t>2024</a:t>
            </a:r>
            <a:r>
              <a:rPr lang="en-ZA" baseline="0"/>
              <a:t> - 2025 Comparison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ZA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Summary!$B$26</c:f>
              <c:strCache>
                <c:ptCount val="1"/>
                <c:pt idx="0">
                  <c:v>2024</c:v>
                </c:pt>
              </c:strCache>
            </c:strRef>
          </c:tx>
          <c:spPr>
            <a:ln w="57150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Summary!$B$27:$B$38</c:f>
              <c:numCache>
                <c:formatCode>General</c:formatCode>
                <c:ptCount val="12"/>
                <c:pt idx="0">
                  <c:v>7360</c:v>
                </c:pt>
                <c:pt idx="1">
                  <c:v>5618</c:v>
                </c:pt>
                <c:pt idx="2">
                  <c:v>8658</c:v>
                </c:pt>
                <c:pt idx="3" formatCode="0">
                  <c:v>7938</c:v>
                </c:pt>
                <c:pt idx="4">
                  <c:v>3024</c:v>
                </c:pt>
                <c:pt idx="5">
                  <c:v>6256</c:v>
                </c:pt>
                <c:pt idx="6">
                  <c:v>7863</c:v>
                </c:pt>
                <c:pt idx="7">
                  <c:v>13131</c:v>
                </c:pt>
                <c:pt idx="8">
                  <c:v>16114</c:v>
                </c:pt>
                <c:pt idx="9">
                  <c:v>6433</c:v>
                </c:pt>
                <c:pt idx="10">
                  <c:v>4399</c:v>
                </c:pt>
                <c:pt idx="11">
                  <c:v>64825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88D-4CAC-9256-5E49086BE89E}"/>
            </c:ext>
          </c:extLst>
        </c:ser>
        <c:ser>
          <c:idx val="1"/>
          <c:order val="1"/>
          <c:tx>
            <c:strRef>
              <c:f>Summary!$C$26</c:f>
              <c:strCache>
                <c:ptCount val="1"/>
                <c:pt idx="0">
                  <c:v>2025</c:v>
                </c:pt>
              </c:strCache>
            </c:strRef>
          </c:tx>
          <c:spPr>
            <a:ln w="53975" cap="rnd">
              <a:solidFill>
                <a:srgbClr val="92D050"/>
              </a:solidFill>
            </a:ln>
            <a:effectLst>
              <a:glow rad="139700">
                <a:srgbClr val="92D050">
                  <a:alpha val="14000"/>
                </a:srgbClr>
              </a:glow>
            </a:effectLst>
          </c:spPr>
          <c:marker>
            <c:symbol val="none"/>
          </c:marker>
          <c:dLbls>
            <c:dLbl>
              <c:idx val="0"/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2.8188624934095956E-2"/>
                      <c:h val="2.43157673670655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0-2C72-4C9D-A7AF-38B1119FEF2C}"/>
                </c:ext>
              </c:extLst>
            </c:dLbl>
            <c:dLbl>
              <c:idx val="2"/>
              <c:layout>
                <c:manualLayout>
                  <c:x val="-1.8929273775832409E-2"/>
                  <c:y val="1.923255594213533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2C4-4C71-B089-7BE5B4BBFFFE}"/>
                </c:ext>
              </c:extLst>
            </c:dLbl>
            <c:dLbl>
              <c:idx val="3"/>
              <c:layout>
                <c:manualLayout>
                  <c:x val="-1.892927377583245E-2"/>
                  <c:y val="3.094339697183479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2C4-4C71-B089-7BE5B4BBFFFE}"/>
                </c:ext>
              </c:extLst>
            </c:dLbl>
            <c:dLbl>
              <c:idx val="9"/>
              <c:layout>
                <c:manualLayout>
                  <c:x val="-6.5212490519177225E-4"/>
                  <c:y val="1.892842938948844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AA7-4D7B-A9D7-CF45B0D3DA4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Summary!$C$27:$C$36</c:f>
              <c:numCache>
                <c:formatCode>General</c:formatCode>
                <c:ptCount val="10"/>
                <c:pt idx="0">
                  <c:v>6604</c:v>
                </c:pt>
                <c:pt idx="1">
                  <c:v>7104</c:v>
                </c:pt>
                <c:pt idx="2">
                  <c:v>7058</c:v>
                </c:pt>
                <c:pt idx="3">
                  <c:v>5230</c:v>
                </c:pt>
                <c:pt idx="4">
                  <c:v>8816</c:v>
                </c:pt>
                <c:pt idx="5">
                  <c:v>4042</c:v>
                </c:pt>
                <c:pt idx="6">
                  <c:v>5916</c:v>
                </c:pt>
                <c:pt idx="7">
                  <c:v>10512</c:v>
                </c:pt>
                <c:pt idx="8">
                  <c:v>4707</c:v>
                </c:pt>
                <c:pt idx="9">
                  <c:v>4675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88D-4CAC-9256-5E49086BE8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5302208"/>
        <c:axId val="545292488"/>
      </c:lineChart>
      <c:catAx>
        <c:axId val="545302208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5292488"/>
        <c:crosses val="autoZero"/>
        <c:auto val="1"/>
        <c:lblAlgn val="ctr"/>
        <c:lblOffset val="100"/>
        <c:noMultiLvlLbl val="0"/>
      </c:catAx>
      <c:valAx>
        <c:axId val="545292488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5453022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"/>
          <c:y val="0.46896047552879422"/>
          <c:w val="7.798402621456095E-2"/>
          <c:h val="0.132843600432298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ZA"/>
              <a:t>Books vs</a:t>
            </a:r>
            <a:r>
              <a:rPr lang="en-ZA" baseline="0"/>
              <a:t> Points Comparison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ZA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Summary!$B$2</c:f>
              <c:strCache>
                <c:ptCount val="1"/>
                <c:pt idx="0">
                  <c:v>Books: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Summary!$A$3:$A$16</c15:sqref>
                  </c15:fullRef>
                </c:ext>
              </c:extLst>
              <c:f>Summary!$A$4:$A$16</c:f>
              <c:strCache>
                <c:ptCount val="4"/>
                <c:pt idx="0">
                  <c:v>Kenya</c:v>
                </c:pt>
                <c:pt idx="1">
                  <c:v>Mauritius</c:v>
                </c:pt>
                <c:pt idx="2">
                  <c:v>Nigeria</c:v>
                </c:pt>
                <c:pt idx="3">
                  <c:v>South Africa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Summary!$B$3:$B$16</c15:sqref>
                  </c15:fullRef>
                </c:ext>
              </c:extLst>
              <c:f>Summary!$B$4:$B$16</c:f>
              <c:numCache>
                <c:formatCode>0</c:formatCode>
                <c:ptCount val="4"/>
                <c:pt idx="0">
                  <c:v>313</c:v>
                </c:pt>
                <c:pt idx="1" formatCode="General">
                  <c:v>531</c:v>
                </c:pt>
                <c:pt idx="2">
                  <c:v>997</c:v>
                </c:pt>
                <c:pt idx="3">
                  <c:v>2834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043-4C6B-9ABA-228EAE8FA7F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497595072"/>
        <c:axId val="497596152"/>
      </c:barChart>
      <c:lineChart>
        <c:grouping val="standard"/>
        <c:varyColors val="0"/>
        <c:ser>
          <c:idx val="1"/>
          <c:order val="1"/>
          <c:tx>
            <c:strRef>
              <c:f>Summary!$C$2</c:f>
              <c:strCache>
                <c:ptCount val="1"/>
                <c:pt idx="0">
                  <c:v>Points:</c:v>
                </c:pt>
              </c:strCache>
            </c:strRef>
          </c:tx>
          <c:spPr>
            <a:ln w="34925" cap="rnd">
              <a:solidFill>
                <a:schemeClr val="accent2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dLbls>
            <c:dLbl>
              <c:idx val="0"/>
              <c:layout>
                <c:manualLayout>
                  <c:x val="-2.1122867021696107E-2"/>
                  <c:y val="-5.811129403364904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0F8-4B77-A5E9-54039DCFF2FD}"/>
                </c:ext>
              </c:extLst>
            </c:dLbl>
            <c:dLbl>
              <c:idx val="2"/>
              <c:layout>
                <c:manualLayout>
                  <c:x val="-1.3447590268928561E-2"/>
                  <c:y val="-5.811129403364918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0F8-4B77-A5E9-54039DCFF2FD}"/>
                </c:ext>
              </c:extLst>
            </c:dLbl>
            <c:dLbl>
              <c:idx val="7"/>
              <c:layout>
                <c:manualLayout>
                  <c:x val="-1.9773367812418435E-2"/>
                  <c:y val="-4.477100394161304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0F8-4B77-A5E9-54039DCFF2FD}"/>
                </c:ext>
              </c:extLst>
            </c:dLbl>
            <c:dLbl>
              <c:idx val="8"/>
              <c:layout>
                <c:manualLayout>
                  <c:x val="-1.9773367812418435E-2"/>
                  <c:y val="-5.62055383062153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0F8-4B77-A5E9-54039DCFF2F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Summary!$A$3:$A$16</c15:sqref>
                  </c15:fullRef>
                </c:ext>
              </c:extLst>
              <c:f>Summary!$A$4:$A$16</c:f>
              <c:strCache>
                <c:ptCount val="4"/>
                <c:pt idx="0">
                  <c:v>Kenya</c:v>
                </c:pt>
                <c:pt idx="1">
                  <c:v>Mauritius</c:v>
                </c:pt>
                <c:pt idx="2">
                  <c:v>Nigeria</c:v>
                </c:pt>
                <c:pt idx="3">
                  <c:v>South Africa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Summary!$C$3:$C$16</c15:sqref>
                  </c15:fullRef>
                </c:ext>
              </c:extLst>
              <c:f>Summary!$C$4:$C$16</c:f>
              <c:numCache>
                <c:formatCode>0.00</c:formatCode>
                <c:ptCount val="4"/>
                <c:pt idx="0">
                  <c:v>547.79999999999995</c:v>
                </c:pt>
                <c:pt idx="1">
                  <c:v>493.25</c:v>
                </c:pt>
                <c:pt idx="2">
                  <c:v>453.75</c:v>
                </c:pt>
                <c:pt idx="3">
                  <c:v>1512.5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043-4C6B-9ABA-228EAE8FA7F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497595072"/>
        <c:axId val="497596152"/>
      </c:lineChart>
      <c:catAx>
        <c:axId val="497595072"/>
        <c:scaling>
          <c:orientation val="minMax"/>
        </c:scaling>
        <c:delete val="0"/>
        <c:axPos val="b"/>
        <c:minorGridlines>
          <c:spPr>
            <a:ln>
              <a:solidFill>
                <a:schemeClr val="lt1">
                  <a:lumMod val="95000"/>
                  <a:alpha val="5000"/>
                </a:schemeClr>
              </a:solidFill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596152"/>
        <c:crosses val="autoZero"/>
        <c:auto val="1"/>
        <c:lblAlgn val="ctr"/>
        <c:lblOffset val="100"/>
        <c:noMultiLvlLbl val="0"/>
      </c:catAx>
      <c:valAx>
        <c:axId val="4975961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5950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28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gradFill>
        <a:gsLst>
          <a:gs pos="100000">
            <a:schemeClr val="dk1">
              <a:lumMod val="95000"/>
              <a:lumOff val="5000"/>
            </a:schemeClr>
          </a:gs>
          <a:gs pos="0">
            <a:schemeClr val="dk1">
              <a:lumMod val="75000"/>
              <a:lumOff val="25000"/>
            </a:schemeClr>
          </a:gs>
        </a:gsLst>
        <a:path path="circle">
          <a:fillToRect l="50000" t="50000" r="50000" b="50000"/>
        </a:path>
      </a:gradFill>
      <a:ln w="9525">
        <a:solidFill>
          <a:schemeClr val="dk1">
            <a:lumMod val="75000"/>
            <a:lumOff val="2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gradFill>
        <a:gsLst>
          <a:gs pos="100000">
            <a:schemeClr val="lt1">
              <a:lumMod val="85000"/>
            </a:schemeClr>
          </a:gs>
          <a:gs pos="0">
            <a:schemeClr val="lt1"/>
          </a:gs>
        </a:gsLst>
        <a:path path="circle">
          <a:fillToRect l="50000" t="50000" r="50000" b="50000"/>
        </a:path>
      </a:gradFill>
      <a:ln w="9525" cap="flat" cmpd="sng" algn="ctr">
        <a:solidFill>
          <a:schemeClr val="lt1"/>
        </a:solidFill>
        <a:round/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656167</xdr:colOff>
      <xdr:row>0</xdr:row>
      <xdr:rowOff>0</xdr:rowOff>
    </xdr:from>
    <xdr:to>
      <xdr:col>23</xdr:col>
      <xdr:colOff>582084</xdr:colOff>
      <xdr:row>47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479C2D7-7639-444C-AEDA-0B538CC1D45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42333</xdr:colOff>
      <xdr:row>46</xdr:row>
      <xdr:rowOff>127000</xdr:rowOff>
    </xdr:from>
    <xdr:to>
      <xdr:col>13</xdr:col>
      <xdr:colOff>201083</xdr:colOff>
      <xdr:row>87</xdr:row>
      <xdr:rowOff>96309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DA18E8C-694A-44A0-8187-933760FF7C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98BFD-86EE-4A71-B7C3-0385583995BF}">
  <dimension ref="B2:P15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79</v>
      </c>
    </row>
    <row r="3" spans="2:16" ht="13.2">
      <c r="B3" s="2" t="s">
        <v>90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/>
      <c r="C9" s="98"/>
      <c r="D9" s="90"/>
      <c r="E9" s="90"/>
      <c r="F9" s="135"/>
      <c r="G9" s="136"/>
      <c r="H9" s="137"/>
      <c r="I9" s="138"/>
      <c r="J9" s="137"/>
      <c r="K9" s="136"/>
      <c r="L9" s="139"/>
      <c r="M9" s="136"/>
      <c r="N9" s="137"/>
      <c r="O9" s="96">
        <f t="shared" ref="O9:O14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ref="O11:O13" si="1">SUM(F11:N11)</f>
        <v>0</v>
      </c>
      <c r="P11" s="97">
        <f t="shared" ref="P11:P13" si="2">(F11*$F$5)+(G11*$G$5)+(H11*$H$5)+(I11*$I$5)+(J11*$J$5)+(K11*$K$5)+(L11*$L$5)+(M11*$M$5)+(N11*$N$5)</f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1"/>
        <v>0</v>
      </c>
      <c r="P12" s="97">
        <f t="shared" si="2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1"/>
        <v>0</v>
      </c>
      <c r="P13" s="97">
        <f t="shared" si="2"/>
        <v>0</v>
      </c>
    </row>
    <row r="14" spans="2:16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97">
        <f t="shared" ref="P14" si="3">(F14*$F$5)+(G14*$G$5)+(H14*$H$5)+(I14*$I$5)+(J14*$J$5)+(K14*$K$5)+(L14*$L$5)+(M14*$M$5)+(N14*$N$5)</f>
        <v>0</v>
      </c>
    </row>
    <row r="15" spans="2:16">
      <c r="B15" s="99" t="s">
        <v>21</v>
      </c>
      <c r="C15" s="99">
        <f t="shared" ref="C15:P15" si="4">SUM(C9:C14)</f>
        <v>0</v>
      </c>
      <c r="D15" s="99">
        <f t="shared" si="4"/>
        <v>0</v>
      </c>
      <c r="E15" s="99">
        <f t="shared" si="4"/>
        <v>0</v>
      </c>
      <c r="F15" s="99">
        <f t="shared" si="4"/>
        <v>0</v>
      </c>
      <c r="G15" s="99">
        <f t="shared" si="4"/>
        <v>0</v>
      </c>
      <c r="H15" s="99">
        <f t="shared" si="4"/>
        <v>0</v>
      </c>
      <c r="I15" s="99">
        <f t="shared" si="4"/>
        <v>0</v>
      </c>
      <c r="J15" s="99">
        <f t="shared" si="4"/>
        <v>0</v>
      </c>
      <c r="K15" s="99">
        <f t="shared" si="4"/>
        <v>0</v>
      </c>
      <c r="L15" s="99">
        <f t="shared" si="4"/>
        <v>0</v>
      </c>
      <c r="M15" s="99">
        <f t="shared" si="4"/>
        <v>0</v>
      </c>
      <c r="N15" s="99">
        <f t="shared" si="4"/>
        <v>0</v>
      </c>
      <c r="O15" s="99">
        <f t="shared" si="4"/>
        <v>0</v>
      </c>
      <c r="P15" s="99">
        <f t="shared" si="4"/>
        <v>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P18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40</v>
      </c>
    </row>
    <row r="3" spans="2:16" ht="13.2">
      <c r="B3" s="2" t="s">
        <v>90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/>
      <c r="C9" s="98"/>
      <c r="D9" s="90"/>
      <c r="E9" s="90"/>
      <c r="F9" s="135"/>
      <c r="G9" s="136"/>
      <c r="H9" s="137"/>
      <c r="I9" s="138"/>
      <c r="J9" s="137"/>
      <c r="K9" s="136"/>
      <c r="L9" s="139"/>
      <c r="M9" s="136"/>
      <c r="N9" s="137"/>
      <c r="O9" s="96">
        <f t="shared" ref="O9:O17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>(D10*$D$5)+(E10*$E$5)+(F10*$F$5)+(G10*$G$5)+(H10*$H$5)+(I10*$I$5)+(J10*$J$5)+(K10*$K$5)+(L10*$L$5)+(M10*$M$5)+(N10*$N$5)</f>
        <v>0</v>
      </c>
    </row>
    <row r="11" spans="2:16" hidden="1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0"/>
        <v>0</v>
      </c>
      <c r="P11" s="97">
        <f t="shared" ref="P11:P17" si="1">(F11*$F$5)+(G11*$G$5)+(H11*$H$5)+(I11*$I$5)+(J11*$J$5)+(K11*$K$5)+(L11*$L$5)+(M11*$M$5)+(N11*$N$5)</f>
        <v>0</v>
      </c>
    </row>
    <row r="12" spans="2:16" hidden="1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0"/>
        <v>0</v>
      </c>
      <c r="P12" s="97">
        <f t="shared" si="1"/>
        <v>0</v>
      </c>
    </row>
    <row r="13" spans="2:16" hidden="1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0"/>
        <v>0</v>
      </c>
      <c r="P13" s="97">
        <f t="shared" si="1"/>
        <v>0</v>
      </c>
    </row>
    <row r="14" spans="2:16" hidden="1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97">
        <f t="shared" si="1"/>
        <v>0</v>
      </c>
    </row>
    <row r="15" spans="2:16" hidden="1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96">
        <f t="shared" si="0"/>
        <v>0</v>
      </c>
      <c r="P15" s="97">
        <f t="shared" si="1"/>
        <v>0</v>
      </c>
    </row>
    <row r="16" spans="2:16" hidden="1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97">
        <f t="shared" si="1"/>
        <v>0</v>
      </c>
    </row>
    <row r="17" spans="2:16" hidden="1">
      <c r="B17" s="89"/>
      <c r="C17" s="98"/>
      <c r="D17" s="90"/>
      <c r="E17" s="90"/>
      <c r="F17" s="91"/>
      <c r="G17" s="92"/>
      <c r="H17" s="93"/>
      <c r="I17" s="94"/>
      <c r="J17" s="93"/>
      <c r="K17" s="92"/>
      <c r="L17" s="95"/>
      <c r="M17" s="92"/>
      <c r="N17" s="93"/>
      <c r="O17" s="96">
        <f t="shared" si="0"/>
        <v>0</v>
      </c>
      <c r="P17" s="97">
        <f t="shared" si="1"/>
        <v>0</v>
      </c>
    </row>
    <row r="18" spans="2:16">
      <c r="B18" s="99" t="s">
        <v>21</v>
      </c>
      <c r="C18" s="99">
        <f t="shared" ref="C18:P18" si="2">SUM(C9:C17)</f>
        <v>0</v>
      </c>
      <c r="D18" s="99">
        <f t="shared" si="2"/>
        <v>0</v>
      </c>
      <c r="E18" s="99">
        <f t="shared" si="2"/>
        <v>0</v>
      </c>
      <c r="F18" s="99">
        <f t="shared" si="2"/>
        <v>0</v>
      </c>
      <c r="G18" s="99">
        <f t="shared" si="2"/>
        <v>0</v>
      </c>
      <c r="H18" s="99">
        <f t="shared" si="2"/>
        <v>0</v>
      </c>
      <c r="I18" s="99">
        <f t="shared" si="2"/>
        <v>0</v>
      </c>
      <c r="J18" s="99">
        <f t="shared" si="2"/>
        <v>0</v>
      </c>
      <c r="K18" s="99">
        <f t="shared" si="2"/>
        <v>0</v>
      </c>
      <c r="L18" s="99">
        <f t="shared" si="2"/>
        <v>0</v>
      </c>
      <c r="M18" s="99">
        <f t="shared" si="2"/>
        <v>0</v>
      </c>
      <c r="N18" s="99">
        <f t="shared" si="2"/>
        <v>0</v>
      </c>
      <c r="O18" s="99">
        <f t="shared" si="2"/>
        <v>0</v>
      </c>
      <c r="P18" s="99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45A976-5D70-4B93-81CB-F4CE79283ED8}">
  <dimension ref="B1:P34"/>
  <sheetViews>
    <sheetView zoomScaleNormal="100" workbookViewId="0">
      <selection activeCell="B1" sqref="B1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90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30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85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52"/>
      <c r="C7" s="57"/>
      <c r="D7" s="48"/>
      <c r="E7" s="48"/>
      <c r="F7" s="49"/>
      <c r="G7" s="53"/>
      <c r="H7" s="54"/>
      <c r="I7" s="55"/>
      <c r="J7" s="54"/>
      <c r="K7" s="53"/>
      <c r="L7" s="56"/>
      <c r="M7" s="53"/>
      <c r="N7" s="54"/>
      <c r="O7" s="35">
        <f>SUM(C7:N7)</f>
        <v>0</v>
      </c>
      <c r="P7" s="36">
        <f>(D7*$D$3)+(E7*$E$3)+(F7*$F$3)+(G7*$G$3)+(H7*$H$3)+(I7*$I$3)+(J7*$J$3)+(K7*$K$3)+(L7*$L$3)+(M7*$M$3)+(N7*$N$3)</f>
        <v>0</v>
      </c>
    </row>
    <row r="8" spans="2:16">
      <c r="B8" s="52"/>
      <c r="C8" s="47"/>
      <c r="D8" s="48"/>
      <c r="E8" s="48"/>
      <c r="F8" s="49"/>
      <c r="G8" s="53"/>
      <c r="H8" s="54"/>
      <c r="I8" s="55"/>
      <c r="J8" s="54"/>
      <c r="K8" s="53"/>
      <c r="L8" s="56"/>
      <c r="M8" s="53"/>
      <c r="N8" s="54"/>
      <c r="O8" s="110">
        <f>SUM(F8:N8)+(E8*18)+(D8*9)</f>
        <v>0</v>
      </c>
      <c r="P8" s="36">
        <f t="shared" ref="P8:P9" si="0">(D8*$D$3)+(E8*$E$3)+(F8*$F$3)+(G8*$G$3)+(H8*$H$3)+(I8*$I$3)+(J8*$J$3)+(K8*$K$3)+(L8*$L$3)+(M8*$M$3)+(N8*$N$3)</f>
        <v>0</v>
      </c>
    </row>
    <row r="9" spans="2:16">
      <c r="B9" s="52"/>
      <c r="C9" s="4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" si="1">SUM(F9:N9)</f>
        <v>0</v>
      </c>
      <c r="P9" s="36">
        <f t="shared" si="0"/>
        <v>0</v>
      </c>
    </row>
    <row r="10" spans="2:16" ht="10.8" thickBot="1">
      <c r="B10" s="37" t="s">
        <v>21</v>
      </c>
      <c r="C10" s="37">
        <f t="shared" ref="C10:P10" si="2">SUM(C7:C9)</f>
        <v>0</v>
      </c>
      <c r="D10" s="37">
        <f t="shared" si="2"/>
        <v>0</v>
      </c>
      <c r="E10" s="37">
        <f t="shared" si="2"/>
        <v>0</v>
      </c>
      <c r="F10" s="37">
        <f t="shared" si="2"/>
        <v>0</v>
      </c>
      <c r="G10" s="37">
        <f t="shared" si="2"/>
        <v>0</v>
      </c>
      <c r="H10" s="37">
        <f t="shared" si="2"/>
        <v>0</v>
      </c>
      <c r="I10" s="37">
        <f t="shared" si="2"/>
        <v>0</v>
      </c>
      <c r="J10" s="37">
        <f t="shared" si="2"/>
        <v>0</v>
      </c>
      <c r="K10" s="37">
        <f t="shared" si="2"/>
        <v>0</v>
      </c>
      <c r="L10" s="37">
        <f t="shared" si="2"/>
        <v>0</v>
      </c>
      <c r="M10" s="37">
        <f t="shared" si="2"/>
        <v>0</v>
      </c>
      <c r="N10" s="37">
        <f t="shared" si="2"/>
        <v>0</v>
      </c>
      <c r="O10" s="100">
        <f t="shared" si="2"/>
        <v>0</v>
      </c>
      <c r="P10" s="37">
        <f t="shared" si="2"/>
        <v>0</v>
      </c>
    </row>
    <row r="11" spans="2:16">
      <c r="F11" s="38"/>
      <c r="G11" s="38"/>
      <c r="H11" s="38"/>
      <c r="I11" s="38"/>
      <c r="J11" s="38"/>
      <c r="K11" s="38"/>
      <c r="L11" s="38"/>
      <c r="M11" s="38"/>
      <c r="N11" s="38"/>
    </row>
    <row r="13" spans="2:16" ht="10.8" thickBot="1">
      <c r="B13" s="32" t="s">
        <v>86</v>
      </c>
      <c r="C13" s="32"/>
      <c r="D13" s="32"/>
      <c r="E13" s="32"/>
      <c r="F13" s="33"/>
      <c r="G13" s="33"/>
      <c r="H13" s="33"/>
      <c r="I13" s="33"/>
      <c r="J13" s="33"/>
      <c r="K13" s="33"/>
      <c r="L13" s="33"/>
      <c r="M13" s="33"/>
      <c r="N13" s="33"/>
      <c r="O13" s="34"/>
      <c r="P13" s="34"/>
    </row>
    <row r="14" spans="2:16">
      <c r="B14" s="52"/>
      <c r="C14" s="57"/>
      <c r="D14" s="48"/>
      <c r="E14" s="48"/>
      <c r="F14" s="49"/>
      <c r="G14" s="53"/>
      <c r="H14" s="54"/>
      <c r="I14" s="55"/>
      <c r="J14" s="54"/>
      <c r="K14" s="53"/>
      <c r="L14" s="56"/>
      <c r="M14" s="53"/>
      <c r="N14" s="54"/>
      <c r="O14" s="35">
        <f t="shared" ref="O14:O15" si="3">SUM(F14:N14)</f>
        <v>0</v>
      </c>
      <c r="P14" s="36">
        <f t="shared" ref="P14:P15" si="4">(D14*$D$3)+(E14*$E$3)+(F14*$F$3)+(G14*$G$3)+(H14*$H$3)+(I14*$I$3)+(J14*$J$3)+(K14*$K$3)+(L14*$L$3)+(M14*$M$3)+(N14*$N$3)</f>
        <v>0</v>
      </c>
    </row>
    <row r="15" spans="2:16">
      <c r="B15" s="52"/>
      <c r="C15" s="47"/>
      <c r="D15" s="48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35">
        <f t="shared" si="3"/>
        <v>0</v>
      </c>
      <c r="P15" s="36">
        <f t="shared" si="4"/>
        <v>0</v>
      </c>
    </row>
    <row r="16" spans="2:16" ht="10.8" thickBot="1">
      <c r="B16" s="37" t="s">
        <v>21</v>
      </c>
      <c r="C16" s="37">
        <f>SUM(C15:C15)</f>
        <v>0</v>
      </c>
      <c r="D16" s="37">
        <f>SUM(D14:D15)</f>
        <v>0</v>
      </c>
      <c r="E16" s="37">
        <f>SUM(E14:E15)</f>
        <v>0</v>
      </c>
      <c r="F16" s="37">
        <f>SUM(F15:F15)</f>
        <v>0</v>
      </c>
      <c r="G16" s="40">
        <f t="shared" ref="G16:P16" si="5">SUM(G14:G15)</f>
        <v>0</v>
      </c>
      <c r="H16" s="40">
        <f t="shared" si="5"/>
        <v>0</v>
      </c>
      <c r="I16" s="40">
        <f t="shared" si="5"/>
        <v>0</v>
      </c>
      <c r="J16" s="40">
        <f t="shared" si="5"/>
        <v>0</v>
      </c>
      <c r="K16" s="40">
        <f t="shared" si="5"/>
        <v>0</v>
      </c>
      <c r="L16" s="40">
        <f t="shared" si="5"/>
        <v>0</v>
      </c>
      <c r="M16" s="40">
        <f t="shared" si="5"/>
        <v>0</v>
      </c>
      <c r="N16" s="40">
        <f t="shared" si="5"/>
        <v>0</v>
      </c>
      <c r="O16" s="41">
        <f t="shared" si="5"/>
        <v>0</v>
      </c>
      <c r="P16" s="42">
        <f t="shared" si="5"/>
        <v>0</v>
      </c>
    </row>
    <row r="19" spans="2:16" ht="10.8" thickBot="1">
      <c r="B19" s="32" t="s">
        <v>87</v>
      </c>
      <c r="C19" s="32"/>
      <c r="D19" s="32"/>
      <c r="E19" s="32"/>
      <c r="F19" s="33"/>
      <c r="G19" s="33"/>
      <c r="H19" s="33"/>
      <c r="I19" s="33"/>
      <c r="J19" s="33"/>
      <c r="K19" s="33"/>
      <c r="L19" s="33"/>
      <c r="M19" s="33"/>
      <c r="N19" s="33"/>
      <c r="O19" s="34"/>
      <c r="P19" s="34"/>
    </row>
    <row r="20" spans="2:16">
      <c r="B20" s="52"/>
      <c r="C20" s="57"/>
      <c r="D20" s="48"/>
      <c r="E20" s="48"/>
      <c r="F20" s="49"/>
      <c r="G20" s="53"/>
      <c r="H20" s="54"/>
      <c r="I20" s="55"/>
      <c r="J20" s="54"/>
      <c r="K20" s="53"/>
      <c r="L20" s="56"/>
      <c r="M20" s="53"/>
      <c r="N20" s="54"/>
      <c r="O20" s="35">
        <f t="shared" ref="O20:O23" si="6">SUM(F20:N20)</f>
        <v>0</v>
      </c>
      <c r="P20" s="36">
        <f t="shared" ref="P20:P23" si="7">(D20*$D$3)+(E20*$E$3)+(F20*$F$3)+(G20*$G$3)+(H20*$H$3)+(I20*$I$3)+(J20*$J$3)+(K20*$K$3)+(L20*$L$3)+(M20*$M$3)+(N20*$N$3)</f>
        <v>0</v>
      </c>
    </row>
    <row r="21" spans="2:16">
      <c r="B21" s="52"/>
      <c r="C21" s="47"/>
      <c r="D21" s="48"/>
      <c r="E21" s="48"/>
      <c r="F21" s="49"/>
      <c r="G21" s="53"/>
      <c r="H21" s="54"/>
      <c r="I21" s="55"/>
      <c r="J21" s="54"/>
      <c r="K21" s="53"/>
      <c r="L21" s="56"/>
      <c r="M21" s="53"/>
      <c r="N21" s="54"/>
      <c r="O21" s="35">
        <f t="shared" si="6"/>
        <v>0</v>
      </c>
      <c r="P21" s="36">
        <f t="shared" si="7"/>
        <v>0</v>
      </c>
    </row>
    <row r="22" spans="2:16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si="6"/>
        <v>0</v>
      </c>
      <c r="P22" s="36">
        <f t="shared" si="7"/>
        <v>0</v>
      </c>
    </row>
    <row r="23" spans="2:16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6"/>
        <v>0</v>
      </c>
      <c r="P23" s="36">
        <f t="shared" si="7"/>
        <v>0</v>
      </c>
    </row>
    <row r="24" spans="2:16" ht="10.8" thickBot="1">
      <c r="B24" s="37" t="s">
        <v>21</v>
      </c>
      <c r="C24" s="37">
        <f>SUM(C23:C23)</f>
        <v>0</v>
      </c>
      <c r="D24" s="37">
        <f>SUM(D20:D23)</f>
        <v>0</v>
      </c>
      <c r="E24" s="37">
        <f>SUM(E20:E23)</f>
        <v>0</v>
      </c>
      <c r="F24" s="37">
        <f>SUM(F23:F23)</f>
        <v>0</v>
      </c>
      <c r="G24" s="40">
        <f t="shared" ref="G24:P24" si="8">SUM(G20:G23)</f>
        <v>0</v>
      </c>
      <c r="H24" s="40">
        <f t="shared" si="8"/>
        <v>0</v>
      </c>
      <c r="I24" s="40">
        <f t="shared" si="8"/>
        <v>0</v>
      </c>
      <c r="J24" s="40">
        <f t="shared" si="8"/>
        <v>0</v>
      </c>
      <c r="K24" s="40">
        <f t="shared" si="8"/>
        <v>0</v>
      </c>
      <c r="L24" s="40">
        <f t="shared" si="8"/>
        <v>0</v>
      </c>
      <c r="M24" s="40">
        <f t="shared" si="8"/>
        <v>0</v>
      </c>
      <c r="N24" s="40">
        <f t="shared" si="8"/>
        <v>0</v>
      </c>
      <c r="O24" s="41">
        <f t="shared" si="8"/>
        <v>0</v>
      </c>
      <c r="P24" s="42">
        <f t="shared" si="8"/>
        <v>0</v>
      </c>
    </row>
    <row r="26" spans="2:16">
      <c r="B26" s="44"/>
      <c r="C26" s="44"/>
      <c r="D26" s="44"/>
      <c r="E26" s="44"/>
      <c r="F26" s="44"/>
      <c r="G26" s="45"/>
      <c r="H26" s="45"/>
      <c r="I26" s="45"/>
      <c r="J26" s="45"/>
      <c r="K26" s="45"/>
      <c r="L26" s="45"/>
      <c r="M26" s="45"/>
      <c r="N26" s="45"/>
      <c r="O26" s="50"/>
      <c r="P26" s="51"/>
    </row>
    <row r="27" spans="2:16" ht="10.8" thickBot="1">
      <c r="B27" s="32" t="s">
        <v>88</v>
      </c>
      <c r="C27" s="32"/>
      <c r="D27" s="32"/>
      <c r="E27" s="32"/>
      <c r="F27" s="33"/>
      <c r="G27" s="33"/>
      <c r="H27" s="33"/>
      <c r="I27" s="33"/>
      <c r="J27" s="33"/>
      <c r="K27" s="33"/>
      <c r="L27" s="33"/>
      <c r="M27" s="33"/>
      <c r="N27" s="33"/>
      <c r="O27" s="34"/>
      <c r="P27" s="34"/>
    </row>
    <row r="28" spans="2:16">
      <c r="B28" s="52"/>
      <c r="C28" s="57"/>
      <c r="D28" s="48"/>
      <c r="E28" s="48"/>
      <c r="F28" s="49"/>
      <c r="G28" s="53"/>
      <c r="H28" s="54"/>
      <c r="I28" s="55"/>
      <c r="J28" s="54"/>
      <c r="K28" s="53"/>
      <c r="L28" s="56"/>
      <c r="M28" s="53"/>
      <c r="N28" s="54"/>
      <c r="O28" s="35">
        <f t="shared" ref="O28:O30" si="9">SUM(F28:N28)</f>
        <v>0</v>
      </c>
      <c r="P28" s="36">
        <f t="shared" ref="P28:P30" si="10">(D28*$D$3)+(E28*$E$3)+(F28*$F$3)+(G28*$G$3)+(H28*$H$3)+(I28*$I$3)+(J28*$J$3)+(K28*$K$3)+(L28*$L$3)+(M28*$M$3)+(N28*$N$3)</f>
        <v>0</v>
      </c>
    </row>
    <row r="29" spans="2:16">
      <c r="B29" s="52"/>
      <c r="C29" s="47"/>
      <c r="D29" s="48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35">
        <f t="shared" si="9"/>
        <v>0</v>
      </c>
      <c r="P29" s="36">
        <f t="shared" si="10"/>
        <v>0</v>
      </c>
    </row>
    <row r="30" spans="2:16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si="9"/>
        <v>0</v>
      </c>
      <c r="P30" s="36">
        <f t="shared" si="10"/>
        <v>0</v>
      </c>
    </row>
    <row r="31" spans="2:16" ht="10.8" thickBot="1">
      <c r="B31" s="37" t="s">
        <v>21</v>
      </c>
      <c r="C31" s="37">
        <f t="shared" ref="C31:P31" si="11">SUM(C28:C30)</f>
        <v>0</v>
      </c>
      <c r="D31" s="37">
        <f t="shared" si="11"/>
        <v>0</v>
      </c>
      <c r="E31" s="37">
        <f t="shared" si="11"/>
        <v>0</v>
      </c>
      <c r="F31" s="37">
        <f t="shared" si="11"/>
        <v>0</v>
      </c>
      <c r="G31" s="40">
        <f t="shared" si="11"/>
        <v>0</v>
      </c>
      <c r="H31" s="40">
        <f t="shared" si="11"/>
        <v>0</v>
      </c>
      <c r="I31" s="40">
        <f t="shared" si="11"/>
        <v>0</v>
      </c>
      <c r="J31" s="40">
        <f t="shared" si="11"/>
        <v>0</v>
      </c>
      <c r="K31" s="40">
        <f t="shared" si="11"/>
        <v>0</v>
      </c>
      <c r="L31" s="40">
        <f t="shared" si="11"/>
        <v>0</v>
      </c>
      <c r="M31" s="40">
        <f t="shared" si="11"/>
        <v>0</v>
      </c>
      <c r="N31" s="40">
        <f t="shared" si="11"/>
        <v>0</v>
      </c>
      <c r="O31" s="41">
        <f t="shared" si="11"/>
        <v>0</v>
      </c>
      <c r="P31" s="42">
        <f t="shared" si="11"/>
        <v>0</v>
      </c>
    </row>
    <row r="32" spans="2:16">
      <c r="B32" s="44"/>
      <c r="C32" s="44"/>
      <c r="D32" s="44"/>
      <c r="E32" s="44"/>
      <c r="F32" s="44"/>
      <c r="G32" s="45"/>
      <c r="H32" s="45"/>
      <c r="I32" s="45"/>
      <c r="J32" s="45"/>
      <c r="K32" s="45"/>
      <c r="L32" s="45"/>
      <c r="M32" s="45"/>
      <c r="N32" s="45"/>
      <c r="O32" s="50"/>
      <c r="P32" s="51"/>
    </row>
    <row r="33" spans="2:16" ht="13.2">
      <c r="B33" s="2"/>
      <c r="C33" s="2"/>
      <c r="D33" s="2"/>
      <c r="E33" s="2"/>
      <c r="F33" s="43"/>
      <c r="G33" s="43"/>
      <c r="H33" s="43"/>
      <c r="I33" s="43"/>
      <c r="J33" s="43"/>
      <c r="K33" s="43"/>
      <c r="L33" s="43"/>
      <c r="M33" s="43"/>
      <c r="N33" s="43"/>
      <c r="O33" s="2"/>
      <c r="P33" s="2"/>
    </row>
    <row r="34" spans="2:16">
      <c r="M34" s="44" t="s">
        <v>21</v>
      </c>
      <c r="O34" s="45">
        <f>O10+O16+O24+O31</f>
        <v>0</v>
      </c>
      <c r="P34" s="46">
        <f>P10+P16+P24+P31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P11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45</v>
      </c>
    </row>
    <row r="3" spans="2:16" ht="13.2">
      <c r="B3" s="2" t="s">
        <v>90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>SUM(F10:N10)</f>
        <v>0</v>
      </c>
      <c r="P10" s="97">
        <f t="shared" ref="P10" si="1">(D10*$D$5)+(E10*$E$5)+(F10*$F$5)+(G10*$G$5)+(H10*$H$5)+(I10*$I$5)+(J10*$J$5)+(K10*$K$5)+(L10*$L$5)+(M10*$M$5)+(N10*$N$5)</f>
        <v>0</v>
      </c>
    </row>
    <row r="11" spans="2:16">
      <c r="B11" s="99" t="s">
        <v>21</v>
      </c>
      <c r="C11" s="99">
        <f t="shared" ref="C11:P11" si="2">SUM(C9:C10)</f>
        <v>0</v>
      </c>
      <c r="D11" s="99">
        <f t="shared" si="2"/>
        <v>0</v>
      </c>
      <c r="E11" s="99">
        <f t="shared" si="2"/>
        <v>0</v>
      </c>
      <c r="F11" s="99">
        <f t="shared" si="2"/>
        <v>0</v>
      </c>
      <c r="G11" s="99">
        <f t="shared" si="2"/>
        <v>0</v>
      </c>
      <c r="H11" s="99">
        <f t="shared" si="2"/>
        <v>0</v>
      </c>
      <c r="I11" s="99">
        <f t="shared" si="2"/>
        <v>0</v>
      </c>
      <c r="J11" s="99">
        <f t="shared" si="2"/>
        <v>0</v>
      </c>
      <c r="K11" s="99">
        <f t="shared" si="2"/>
        <v>0</v>
      </c>
      <c r="L11" s="99">
        <f t="shared" si="2"/>
        <v>0</v>
      </c>
      <c r="M11" s="99">
        <f t="shared" si="2"/>
        <v>0</v>
      </c>
      <c r="N11" s="99">
        <f t="shared" si="2"/>
        <v>0</v>
      </c>
      <c r="O11" s="99">
        <f t="shared" si="2"/>
        <v>0</v>
      </c>
      <c r="P11" s="99">
        <f t="shared" si="2"/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P36"/>
  <sheetViews>
    <sheetView tabSelected="1" zoomScaleNormal="100" workbookViewId="0">
      <selection activeCell="M10" sqref="M10"/>
    </sheetView>
  </sheetViews>
  <sheetFormatPr defaultColWidth="9.109375" defaultRowHeight="10.199999999999999"/>
  <cols>
    <col min="1" max="1" width="3.109375" style="1" customWidth="1"/>
    <col min="2" max="2" width="38.5546875" style="1" customWidth="1"/>
    <col min="3" max="3" width="11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90</v>
      </c>
      <c r="C2" s="2"/>
      <c r="D2" s="102"/>
      <c r="E2" s="2"/>
    </row>
    <row r="3" spans="2:16">
      <c r="B3" s="3"/>
      <c r="C3" s="4" t="s">
        <v>0</v>
      </c>
      <c r="D3" s="4" t="s">
        <v>1</v>
      </c>
      <c r="E3" s="3" t="s">
        <v>2</v>
      </c>
      <c r="F3" s="5" t="s">
        <v>31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2:16">
      <c r="B4" s="11"/>
      <c r="C4" s="12"/>
      <c r="D4" s="13">
        <v>36</v>
      </c>
      <c r="E4" s="30">
        <v>72</v>
      </c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2:16" ht="10.8" thickBot="1"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2:16">
      <c r="B6" s="13"/>
      <c r="C6" s="13"/>
      <c r="D6" s="13"/>
      <c r="E6" s="13"/>
      <c r="F6" s="30"/>
      <c r="G6" s="30"/>
      <c r="H6" s="30"/>
      <c r="I6" s="30"/>
      <c r="J6" s="30"/>
      <c r="K6" s="30"/>
      <c r="L6" s="30"/>
      <c r="M6" s="30"/>
      <c r="N6" s="30"/>
      <c r="O6" s="13"/>
      <c r="P6" s="31"/>
    </row>
    <row r="7" spans="2:16" ht="10.8" thickBot="1">
      <c r="B7" s="32" t="s">
        <v>35</v>
      </c>
      <c r="C7" s="32"/>
      <c r="D7" s="32"/>
      <c r="E7" s="32"/>
      <c r="F7" s="33"/>
      <c r="G7" s="33"/>
      <c r="H7" s="33"/>
      <c r="I7" s="33"/>
      <c r="J7" s="33"/>
      <c r="K7" s="33"/>
      <c r="L7" s="33"/>
      <c r="M7" s="33"/>
      <c r="N7" s="33"/>
      <c r="O7" s="34"/>
      <c r="P7" s="34"/>
    </row>
    <row r="8" spans="2:16">
      <c r="B8" s="52" t="s">
        <v>119</v>
      </c>
      <c r="C8" s="134"/>
      <c r="D8" s="47"/>
      <c r="E8" s="48"/>
      <c r="F8" s="49"/>
      <c r="G8" s="53">
        <v>40</v>
      </c>
      <c r="H8" s="54"/>
      <c r="I8" s="55">
        <v>5</v>
      </c>
      <c r="J8" s="54"/>
      <c r="K8" s="53">
        <v>15</v>
      </c>
      <c r="L8" s="56"/>
      <c r="M8" s="53"/>
      <c r="N8" s="54">
        <v>20</v>
      </c>
      <c r="O8" s="110">
        <f>SUM(F8:N8)+(E8*18)+(D8*9)</f>
        <v>80</v>
      </c>
      <c r="P8" s="36">
        <f t="shared" ref="P8" si="0">(D8*$D$4)+(E8*$E$4)+(F8*$F$4)+(G8*$G$4)+(H8*$H$4)+(I8*$I$4)+(J8*$J$4)+(K8*$K$4)+(L8*$L$4)+(M8*$M$4)+(N8*$N$4)</f>
        <v>67.5</v>
      </c>
    </row>
    <row r="9" spans="2:16">
      <c r="B9" s="52" t="s">
        <v>120</v>
      </c>
      <c r="C9" s="134"/>
      <c r="D9" s="47"/>
      <c r="E9" s="48">
        <v>1</v>
      </c>
      <c r="F9" s="49"/>
      <c r="G9" s="53"/>
      <c r="H9" s="54"/>
      <c r="I9" s="55"/>
      <c r="J9" s="54"/>
      <c r="K9" s="53"/>
      <c r="L9" s="56"/>
      <c r="M9" s="53"/>
      <c r="N9" s="54"/>
      <c r="O9" s="110">
        <f>SUM(F9:N9)+(E9*18)+(D9*9)</f>
        <v>18</v>
      </c>
      <c r="P9" s="36">
        <f t="shared" ref="P9:P13" si="1">(D9*$D$4)+(E9*$E$4)+(F9*$F$4)+(G9*$G$4)+(H9*$H$4)+(I9*$I$4)+(J9*$J$4)+(K9*$K$4)+(L9*$L$4)+(M9*$M$4)+(N9*$N$4)</f>
        <v>72</v>
      </c>
    </row>
    <row r="10" spans="2:16">
      <c r="B10" s="52" t="s">
        <v>121</v>
      </c>
      <c r="C10" s="134"/>
      <c r="D10" s="47"/>
      <c r="E10" s="48"/>
      <c r="F10" s="49"/>
      <c r="G10" s="53"/>
      <c r="H10" s="54"/>
      <c r="I10" s="55"/>
      <c r="J10" s="54"/>
      <c r="K10" s="53"/>
      <c r="L10" s="56"/>
      <c r="M10" s="53"/>
      <c r="N10" s="54"/>
      <c r="O10" s="110">
        <f t="shared" ref="O10:O12" si="2">SUM(F10:N10)</f>
        <v>0</v>
      </c>
      <c r="P10" s="36">
        <f t="shared" si="1"/>
        <v>0</v>
      </c>
    </row>
    <row r="11" spans="2:16">
      <c r="B11" s="52" t="s">
        <v>122</v>
      </c>
      <c r="C11" s="134"/>
      <c r="D11" s="47"/>
      <c r="E11" s="48"/>
      <c r="F11" s="49">
        <v>8</v>
      </c>
      <c r="G11" s="53">
        <v>52</v>
      </c>
      <c r="H11" s="54"/>
      <c r="I11" s="55"/>
      <c r="J11" s="54"/>
      <c r="K11" s="53">
        <v>8</v>
      </c>
      <c r="L11" s="56"/>
      <c r="M11" s="53"/>
      <c r="N11" s="54">
        <v>7</v>
      </c>
      <c r="O11" s="110">
        <f t="shared" si="2"/>
        <v>75</v>
      </c>
      <c r="P11" s="36">
        <f t="shared" si="1"/>
        <v>35.799999999999997</v>
      </c>
    </row>
    <row r="12" spans="2:16">
      <c r="B12" s="52" t="s">
        <v>123</v>
      </c>
      <c r="C12" s="134"/>
      <c r="D12" s="47"/>
      <c r="E12" s="48"/>
      <c r="F12" s="49"/>
      <c r="G12" s="53">
        <v>50</v>
      </c>
      <c r="H12" s="54"/>
      <c r="I12" s="55"/>
      <c r="J12" s="54"/>
      <c r="K12" s="53"/>
      <c r="L12" s="56"/>
      <c r="M12" s="53"/>
      <c r="N12" s="54"/>
      <c r="O12" s="110">
        <f t="shared" si="2"/>
        <v>50</v>
      </c>
      <c r="P12" s="36">
        <f t="shared" si="1"/>
        <v>12.5</v>
      </c>
    </row>
    <row r="13" spans="2:16">
      <c r="B13" s="52"/>
      <c r="C13" s="134"/>
      <c r="D13" s="47"/>
      <c r="E13" s="48"/>
      <c r="F13" s="49"/>
      <c r="G13" s="53"/>
      <c r="H13" s="54"/>
      <c r="I13" s="55"/>
      <c r="J13" s="54"/>
      <c r="K13" s="53"/>
      <c r="L13" s="56"/>
      <c r="M13" s="53"/>
      <c r="N13" s="54"/>
      <c r="O13" s="110">
        <f>SUM(F13:N13)+(E13*18)+(D13*9)</f>
        <v>0</v>
      </c>
      <c r="P13" s="36">
        <f t="shared" si="1"/>
        <v>0</v>
      </c>
    </row>
    <row r="14" spans="2:16">
      <c r="B14" s="52"/>
      <c r="C14" s="134"/>
      <c r="D14" s="47"/>
      <c r="E14" s="48"/>
      <c r="F14" s="49"/>
      <c r="G14" s="53"/>
      <c r="H14" s="54"/>
      <c r="I14" s="55"/>
      <c r="J14" s="54"/>
      <c r="K14" s="53"/>
      <c r="L14" s="56"/>
      <c r="M14" s="53"/>
      <c r="N14" s="54"/>
      <c r="O14" s="110">
        <f t="shared" ref="O14" si="3">SUM(F14:N14)</f>
        <v>0</v>
      </c>
      <c r="P14" s="36">
        <f t="shared" ref="P14" si="4">(D14*$D$4)+(E14*$E$4)+(F14*$F$4)+(G14*$G$4)+(H14*$H$4)+(I14*$I$4)+(J14*$J$4)+(K14*$K$4)+(L14*$L$4)+(M14*$M$4)+(N14*$N$4)</f>
        <v>0</v>
      </c>
    </row>
    <row r="15" spans="2:16" ht="10.8" thickBot="1">
      <c r="B15" s="37" t="s">
        <v>21</v>
      </c>
      <c r="C15" s="37">
        <f t="shared" ref="C15:P15" si="5">SUM(C8:C14)</f>
        <v>0</v>
      </c>
      <c r="D15" s="37">
        <f t="shared" si="5"/>
        <v>0</v>
      </c>
      <c r="E15" s="37">
        <f t="shared" si="5"/>
        <v>1</v>
      </c>
      <c r="F15" s="37">
        <f t="shared" si="5"/>
        <v>8</v>
      </c>
      <c r="G15" s="37">
        <f t="shared" si="5"/>
        <v>142</v>
      </c>
      <c r="H15" s="37">
        <f t="shared" si="5"/>
        <v>0</v>
      </c>
      <c r="I15" s="37">
        <f t="shared" si="5"/>
        <v>5</v>
      </c>
      <c r="J15" s="37">
        <f t="shared" si="5"/>
        <v>0</v>
      </c>
      <c r="K15" s="37">
        <f t="shared" si="5"/>
        <v>23</v>
      </c>
      <c r="L15" s="37">
        <f t="shared" si="5"/>
        <v>0</v>
      </c>
      <c r="M15" s="37">
        <f t="shared" si="5"/>
        <v>0</v>
      </c>
      <c r="N15" s="37">
        <f t="shared" si="5"/>
        <v>27</v>
      </c>
      <c r="O15" s="37">
        <f t="shared" si="5"/>
        <v>223</v>
      </c>
      <c r="P15" s="37">
        <f t="shared" si="5"/>
        <v>187.8</v>
      </c>
    </row>
    <row r="16" spans="2:16">
      <c r="F16" s="38"/>
      <c r="G16" s="38"/>
      <c r="H16" s="38"/>
      <c r="I16" s="38"/>
      <c r="J16" s="38"/>
      <c r="K16" s="38"/>
      <c r="L16" s="38"/>
      <c r="M16" s="38"/>
      <c r="N16" s="38"/>
    </row>
    <row r="17" spans="2:16" hidden="1"/>
    <row r="18" spans="2:16" ht="10.8" hidden="1" thickBot="1">
      <c r="B18" s="32" t="s">
        <v>71</v>
      </c>
      <c r="C18" s="32"/>
      <c r="D18" s="32"/>
      <c r="E18" s="32"/>
      <c r="F18" s="33"/>
      <c r="G18" s="33"/>
      <c r="H18" s="33"/>
      <c r="I18" s="33"/>
      <c r="J18" s="33"/>
      <c r="K18" s="33"/>
      <c r="L18" s="33"/>
      <c r="M18" s="33"/>
      <c r="N18" s="33"/>
      <c r="O18" s="34"/>
      <c r="P18" s="34"/>
    </row>
    <row r="19" spans="2:16" ht="12" hidden="1" customHeight="1">
      <c r="B19" s="148"/>
      <c r="C19" s="47"/>
      <c r="D19" s="48"/>
      <c r="E19" s="48"/>
      <c r="F19" s="152"/>
      <c r="G19" s="149"/>
      <c r="H19" s="54"/>
      <c r="I19" s="150"/>
      <c r="J19" s="54"/>
      <c r="K19" s="149"/>
      <c r="L19" s="151"/>
      <c r="M19" s="53"/>
      <c r="N19" s="103"/>
      <c r="O19" s="35">
        <f>SUM(F19:N19)</f>
        <v>0</v>
      </c>
      <c r="P19" s="36">
        <f t="shared" ref="P19:P20" si="6">(D19*$D$4)+(E19*$E$4)+(F19*$F$4)+(G19*$G$4)+(H19*$H$4)+(I19*$I$4)+(J19*$J$4)+(K19*$K$4)+(L19*$L$4)+(M19*$M$4)+(N19*$N$4)</f>
        <v>0</v>
      </c>
    </row>
    <row r="20" spans="2:16" hidden="1">
      <c r="B20" s="148"/>
      <c r="C20" s="47"/>
      <c r="D20" s="48"/>
      <c r="E20" s="48"/>
      <c r="F20" s="104"/>
      <c r="G20" s="106"/>
      <c r="H20" s="105"/>
      <c r="I20" s="106"/>
      <c r="J20" s="107"/>
      <c r="K20" s="106"/>
      <c r="L20" s="107"/>
      <c r="M20" s="108"/>
      <c r="N20" s="103"/>
      <c r="O20" s="35">
        <f>SUM(F20:N20)</f>
        <v>0</v>
      </c>
      <c r="P20" s="36">
        <f t="shared" si="6"/>
        <v>0</v>
      </c>
    </row>
    <row r="21" spans="2:16" ht="10.8" hidden="1" thickBot="1">
      <c r="B21" s="37" t="s">
        <v>21</v>
      </c>
      <c r="C21" s="37">
        <f t="shared" ref="C21:P21" si="7">SUM(C19:C20)</f>
        <v>0</v>
      </c>
      <c r="D21" s="37">
        <f t="shared" si="7"/>
        <v>0</v>
      </c>
      <c r="E21" s="37">
        <f t="shared" si="7"/>
        <v>0</v>
      </c>
      <c r="F21" s="37">
        <f t="shared" si="7"/>
        <v>0</v>
      </c>
      <c r="G21" s="37">
        <f t="shared" si="7"/>
        <v>0</v>
      </c>
      <c r="H21" s="37">
        <f t="shared" si="7"/>
        <v>0</v>
      </c>
      <c r="I21" s="37">
        <f t="shared" si="7"/>
        <v>0</v>
      </c>
      <c r="J21" s="37">
        <f t="shared" si="7"/>
        <v>0</v>
      </c>
      <c r="K21" s="37">
        <f t="shared" si="7"/>
        <v>0</v>
      </c>
      <c r="L21" s="37">
        <f t="shared" si="7"/>
        <v>0</v>
      </c>
      <c r="M21" s="37">
        <f t="shared" si="7"/>
        <v>0</v>
      </c>
      <c r="N21" s="37">
        <f t="shared" si="7"/>
        <v>0</v>
      </c>
      <c r="O21" s="37">
        <f t="shared" si="7"/>
        <v>0</v>
      </c>
      <c r="P21" s="109">
        <f t="shared" si="7"/>
        <v>0</v>
      </c>
    </row>
    <row r="22" spans="2:16" hidden="1"/>
    <row r="23" spans="2:16" hidden="1"/>
    <row r="24" spans="2:16" ht="10.8" hidden="1" thickBot="1">
      <c r="B24" s="32" t="s">
        <v>89</v>
      </c>
      <c r="C24" s="32"/>
      <c r="D24" s="32"/>
      <c r="E24" s="32"/>
      <c r="F24" s="33"/>
      <c r="G24" s="33"/>
      <c r="H24" s="33"/>
      <c r="I24" s="33"/>
      <c r="J24" s="33"/>
      <c r="K24" s="33"/>
      <c r="L24" s="33"/>
      <c r="M24" s="33"/>
      <c r="N24" s="33"/>
      <c r="O24" s="34"/>
      <c r="P24" s="34"/>
    </row>
    <row r="25" spans="2:16" ht="12" hidden="1" customHeight="1">
      <c r="B25" s="183"/>
      <c r="C25" s="47"/>
      <c r="D25" s="48"/>
      <c r="E25" s="48"/>
      <c r="F25" s="152"/>
      <c r="G25" s="149"/>
      <c r="H25" s="54"/>
      <c r="I25" s="150"/>
      <c r="J25" s="54"/>
      <c r="K25" s="149"/>
      <c r="L25" s="151"/>
      <c r="M25" s="53"/>
      <c r="N25" s="103"/>
      <c r="O25" s="110">
        <f>SUM(F25:N25)+(E25*18)+(D25*9)</f>
        <v>0</v>
      </c>
      <c r="P25" s="36">
        <f t="shared" ref="P25:P26" si="8">(D25*$D$4)+(E25*$E$4)+(F25*$F$4)+(G25*$G$4)+(H25*$H$4)+(I25*$I$4)+(J25*$J$4)+(K25*$K$4)+(L25*$L$4)+(M25*$M$4)+(N25*$N$4)</f>
        <v>0</v>
      </c>
    </row>
    <row r="26" spans="2:16" hidden="1">
      <c r="B26" s="148"/>
      <c r="C26" s="47"/>
      <c r="D26" s="48"/>
      <c r="E26" s="48"/>
      <c r="F26" s="104"/>
      <c r="G26" s="106"/>
      <c r="H26" s="105"/>
      <c r="I26" s="106"/>
      <c r="J26" s="107"/>
      <c r="K26" s="106"/>
      <c r="L26" s="107"/>
      <c r="M26" s="108"/>
      <c r="N26" s="103"/>
      <c r="O26" s="35">
        <f>SUM(F26:N26)</f>
        <v>0</v>
      </c>
      <c r="P26" s="36">
        <f t="shared" si="8"/>
        <v>0</v>
      </c>
    </row>
    <row r="27" spans="2:16" ht="10.8" hidden="1" thickBot="1">
      <c r="B27" s="37" t="s">
        <v>21</v>
      </c>
      <c r="C27" s="37">
        <f t="shared" ref="C27:P27" si="9">SUM(C25:C26)</f>
        <v>0</v>
      </c>
      <c r="D27" s="37">
        <f t="shared" si="9"/>
        <v>0</v>
      </c>
      <c r="E27" s="37">
        <f t="shared" si="9"/>
        <v>0</v>
      </c>
      <c r="F27" s="37">
        <f t="shared" si="9"/>
        <v>0</v>
      </c>
      <c r="G27" s="37">
        <f t="shared" si="9"/>
        <v>0</v>
      </c>
      <c r="H27" s="37">
        <f t="shared" si="9"/>
        <v>0</v>
      </c>
      <c r="I27" s="37">
        <f t="shared" si="9"/>
        <v>0</v>
      </c>
      <c r="J27" s="37">
        <f t="shared" si="9"/>
        <v>0</v>
      </c>
      <c r="K27" s="37">
        <f t="shared" si="9"/>
        <v>0</v>
      </c>
      <c r="L27" s="37">
        <f t="shared" si="9"/>
        <v>0</v>
      </c>
      <c r="M27" s="37">
        <f t="shared" si="9"/>
        <v>0</v>
      </c>
      <c r="N27" s="37">
        <f t="shared" si="9"/>
        <v>0</v>
      </c>
      <c r="O27" s="37">
        <f t="shared" si="9"/>
        <v>0</v>
      </c>
      <c r="P27" s="109">
        <f t="shared" si="9"/>
        <v>0</v>
      </c>
    </row>
    <row r="28" spans="2:16" hidden="1"/>
    <row r="30" spans="2:16" ht="10.8" thickBot="1">
      <c r="B30" s="32" t="s">
        <v>36</v>
      </c>
      <c r="C30" s="32"/>
      <c r="D30" s="32"/>
      <c r="E30" s="32"/>
      <c r="F30" s="33"/>
      <c r="G30" s="33"/>
      <c r="H30" s="33"/>
      <c r="I30" s="33"/>
      <c r="J30" s="33"/>
      <c r="K30" s="33"/>
      <c r="L30" s="33"/>
      <c r="M30" s="33"/>
      <c r="N30" s="33"/>
      <c r="O30" s="34"/>
      <c r="P30" s="34"/>
    </row>
    <row r="31" spans="2:16">
      <c r="B31" s="52" t="s">
        <v>124</v>
      </c>
      <c r="C31" s="57"/>
      <c r="D31" s="48"/>
      <c r="E31" s="48">
        <v>5</v>
      </c>
      <c r="F31" s="49"/>
      <c r="G31" s="53"/>
      <c r="H31" s="54"/>
      <c r="I31" s="55"/>
      <c r="J31" s="54"/>
      <c r="K31" s="53"/>
      <c r="L31" s="56"/>
      <c r="M31" s="53"/>
      <c r="N31" s="54"/>
      <c r="O31" s="110">
        <f>SUM(F31:N31)+(E31*18)+(D31*9)</f>
        <v>90</v>
      </c>
      <c r="P31" s="36">
        <f t="shared" ref="P31:P33" si="10">(D31*$D$4)+(E31*$E$4)+(F31*$F$4)+(G31*$G$4)+(H31*$H$4)+(I31*$I$4)+(J31*$J$4)+(K31*$K$4)+(L31*$L$4)+(M31*$M$4)+(N31*$N$4)</f>
        <v>360</v>
      </c>
    </row>
    <row r="32" spans="2:16">
      <c r="B32" s="52"/>
      <c r="C32" s="47"/>
      <c r="D32" s="48"/>
      <c r="E32" s="48"/>
      <c r="F32" s="49"/>
      <c r="G32" s="53"/>
      <c r="H32" s="54"/>
      <c r="I32" s="55"/>
      <c r="J32" s="54"/>
      <c r="K32" s="53"/>
      <c r="L32" s="56"/>
      <c r="M32" s="53"/>
      <c r="N32" s="54"/>
      <c r="O32" s="110">
        <f>SUM(F32:N32)+(E32*18)+(D32*9)</f>
        <v>0</v>
      </c>
      <c r="P32" s="36">
        <f t="shared" si="10"/>
        <v>0</v>
      </c>
    </row>
    <row r="33" spans="2:16">
      <c r="B33" s="52"/>
      <c r="C33" s="47"/>
      <c r="D33" s="48"/>
      <c r="E33" s="48"/>
      <c r="F33" s="49"/>
      <c r="G33" s="53"/>
      <c r="H33" s="54"/>
      <c r="I33" s="55"/>
      <c r="J33" s="54"/>
      <c r="K33" s="53"/>
      <c r="L33" s="56"/>
      <c r="M33" s="53"/>
      <c r="N33" s="54"/>
      <c r="O33" s="35">
        <f>SUM(C33:N33)</f>
        <v>0</v>
      </c>
      <c r="P33" s="36">
        <f t="shared" si="10"/>
        <v>0</v>
      </c>
    </row>
    <row r="34" spans="2:16" ht="10.8" thickBot="1">
      <c r="B34" s="37" t="s">
        <v>21</v>
      </c>
      <c r="C34" s="37">
        <f>SUM(C31:C32)</f>
        <v>0</v>
      </c>
      <c r="D34" s="37">
        <f>SUM(D31:D32)</f>
        <v>0</v>
      </c>
      <c r="E34" s="37">
        <f>SUM(E31:E32)</f>
        <v>5</v>
      </c>
      <c r="F34" s="37">
        <f t="shared" ref="F34:P34" si="11">SUM(F31:F33)</f>
        <v>0</v>
      </c>
      <c r="G34" s="37">
        <f t="shared" si="11"/>
        <v>0</v>
      </c>
      <c r="H34" s="37">
        <f t="shared" si="11"/>
        <v>0</v>
      </c>
      <c r="I34" s="37">
        <f t="shared" si="11"/>
        <v>0</v>
      </c>
      <c r="J34" s="37">
        <f t="shared" si="11"/>
        <v>0</v>
      </c>
      <c r="K34" s="37">
        <f t="shared" si="11"/>
        <v>0</v>
      </c>
      <c r="L34" s="37">
        <f t="shared" si="11"/>
        <v>0</v>
      </c>
      <c r="M34" s="37">
        <f t="shared" si="11"/>
        <v>0</v>
      </c>
      <c r="N34" s="37">
        <f t="shared" si="11"/>
        <v>0</v>
      </c>
      <c r="O34" s="37">
        <f t="shared" si="11"/>
        <v>90</v>
      </c>
      <c r="P34" s="109">
        <f t="shared" si="11"/>
        <v>360</v>
      </c>
    </row>
    <row r="35" spans="2:16"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6"/>
    </row>
    <row r="36" spans="2:16">
      <c r="N36" s="112" t="s">
        <v>28</v>
      </c>
      <c r="O36" s="111">
        <f>SUM(O21+O15+O27+O34)</f>
        <v>313</v>
      </c>
      <c r="P36" s="178">
        <f>SUM(P21+P15+P27+P34)</f>
        <v>547.79999999999995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2:P17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77</v>
      </c>
    </row>
    <row r="3" spans="2:16" ht="13.2">
      <c r="B3" s="2" t="s">
        <v>90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:O16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ref="O10:O13" si="1">SUM(F10:N10)</f>
        <v>0</v>
      </c>
      <c r="P10" s="36">
        <f t="shared" ref="P10:P13" si="2"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1"/>
        <v>0</v>
      </c>
      <c r="P11" s="36">
        <f t="shared" si="2"/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1"/>
        <v>0</v>
      </c>
      <c r="P12" s="36">
        <f t="shared" si="2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1"/>
        <v>0</v>
      </c>
      <c r="P13" s="36">
        <f t="shared" si="2"/>
        <v>0</v>
      </c>
    </row>
    <row r="14" spans="2:16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36">
        <f t="shared" ref="P14:P15" si="3">(D14*$D$5)+(E14*$E$5)+(F14*$F$5)+(G14*$G$5)+(H14*$H$5)+(I14*$I$5)+(J14*$J$5)+(K14*$K$5)+(L14*$L$5)+(M14*$M$5)+(N14*$N$5)</f>
        <v>0</v>
      </c>
    </row>
    <row r="15" spans="2:16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110">
        <f>SUM(F15:N15)+(E15*18)+(D15*9)</f>
        <v>0</v>
      </c>
      <c r="P15" s="36">
        <f t="shared" si="3"/>
        <v>0</v>
      </c>
    </row>
    <row r="16" spans="2:16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36">
        <f t="shared" ref="P16" si="4">(D16*$D$5)+(E16*$E$5)+(F16*$F$5)+(G16*$G$5)+(H16*$H$5)+(I16*$I$5)+(J16*$J$5)+(K16*$K$5)+(L16*$L$5)+(M16*$M$5)+(N16*$N$5)</f>
        <v>0</v>
      </c>
    </row>
    <row r="17" spans="2:16">
      <c r="B17" s="99" t="s">
        <v>21</v>
      </c>
      <c r="C17" s="99">
        <f t="shared" ref="C17:P17" si="5">SUM(C9:C16)</f>
        <v>0</v>
      </c>
      <c r="D17" s="99">
        <f t="shared" si="5"/>
        <v>0</v>
      </c>
      <c r="E17" s="99">
        <f t="shared" si="5"/>
        <v>0</v>
      </c>
      <c r="F17" s="99">
        <f t="shared" si="5"/>
        <v>0</v>
      </c>
      <c r="G17" s="99">
        <f t="shared" si="5"/>
        <v>0</v>
      </c>
      <c r="H17" s="99">
        <f t="shared" si="5"/>
        <v>0</v>
      </c>
      <c r="I17" s="99">
        <f t="shared" si="5"/>
        <v>0</v>
      </c>
      <c r="J17" s="99">
        <f t="shared" si="5"/>
        <v>0</v>
      </c>
      <c r="K17" s="99">
        <f t="shared" si="5"/>
        <v>0</v>
      </c>
      <c r="L17" s="99">
        <f t="shared" si="5"/>
        <v>0</v>
      </c>
      <c r="M17" s="99">
        <f t="shared" si="5"/>
        <v>0</v>
      </c>
      <c r="N17" s="99">
        <f t="shared" si="5"/>
        <v>0</v>
      </c>
      <c r="O17" s="99">
        <f t="shared" si="5"/>
        <v>0</v>
      </c>
      <c r="P17" s="99">
        <f t="shared" si="5"/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P76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D82" sqref="D82"/>
    </sheetView>
  </sheetViews>
  <sheetFormatPr defaultColWidth="9.109375" defaultRowHeight="10.199999999999999"/>
  <cols>
    <col min="1" max="1" width="3.109375" style="1" customWidth="1"/>
    <col min="2" max="2" width="40.8867187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/>
      <c r="C1" s="2"/>
      <c r="D1" s="2"/>
      <c r="E1" s="2"/>
    </row>
    <row r="2" spans="2:16" ht="13.2">
      <c r="B2" s="2" t="s">
        <v>90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hidden="1" thickBot="1">
      <c r="B6" s="32" t="s">
        <v>30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 hidden="1">
      <c r="B7" s="140"/>
      <c r="C7" s="147"/>
      <c r="D7" s="141"/>
      <c r="E7" s="141"/>
      <c r="F7" s="142"/>
      <c r="G7" s="143"/>
      <c r="H7" s="144"/>
      <c r="I7" s="145"/>
      <c r="J7" s="144"/>
      <c r="K7" s="143"/>
      <c r="L7" s="146"/>
      <c r="M7" s="143"/>
      <c r="N7" s="144"/>
      <c r="O7" s="35">
        <f t="shared" ref="O7:O35" si="0">SUM(F7:N7)</f>
        <v>0</v>
      </c>
      <c r="P7" s="36">
        <f>(D7*$D$3)+(E7*$E$3)+(F7*$F$3)+(G7*$G$3)+(H7*$H$3)+(I7*$I$3)+(J7*$J$3)+(K7*$K$3)+(L7*$L$3)+(M7*$M$3)+(N7*$N$3)</f>
        <v>0</v>
      </c>
    </row>
    <row r="8" spans="2:16" hidden="1">
      <c r="B8" s="52"/>
      <c r="C8" s="147"/>
      <c r="D8" s="141"/>
      <c r="E8" s="141"/>
      <c r="F8" s="142"/>
      <c r="G8" s="143"/>
      <c r="H8" s="144"/>
      <c r="I8" s="145"/>
      <c r="J8" s="144"/>
      <c r="K8" s="143"/>
      <c r="L8" s="146"/>
      <c r="M8" s="143"/>
      <c r="N8" s="144"/>
      <c r="O8" s="35">
        <f t="shared" ref="O8:O9" si="1">SUM(F8:N8)</f>
        <v>0</v>
      </c>
      <c r="P8" s="36">
        <f t="shared" ref="P8:P33" si="2">(D8*$D$3)+(E8*$E$3)+(F8*$F$3)+(G8*$G$3)+(H8*$H$3)+(I8*$I$3)+(J8*$J$3)+(K8*$K$3)+(L8*$L$3)+(M8*$M$3)+(N8*$N$3)</f>
        <v>0</v>
      </c>
    </row>
    <row r="9" spans="2:16" hidden="1">
      <c r="B9" s="52"/>
      <c r="C9" s="147"/>
      <c r="D9" s="141"/>
      <c r="E9" s="141"/>
      <c r="F9" s="142"/>
      <c r="G9" s="143"/>
      <c r="H9" s="144"/>
      <c r="I9" s="145"/>
      <c r="J9" s="144"/>
      <c r="K9" s="143"/>
      <c r="L9" s="146"/>
      <c r="M9" s="143"/>
      <c r="N9" s="144"/>
      <c r="O9" s="35">
        <f t="shared" si="1"/>
        <v>0</v>
      </c>
      <c r="P9" s="36">
        <f t="shared" si="2"/>
        <v>0</v>
      </c>
    </row>
    <row r="10" spans="2:16" hidden="1">
      <c r="B10" s="52"/>
      <c r="C10" s="147"/>
      <c r="D10" s="141"/>
      <c r="E10" s="141"/>
      <c r="F10" s="142"/>
      <c r="G10" s="143"/>
      <c r="H10" s="144"/>
      <c r="I10" s="145"/>
      <c r="J10" s="144"/>
      <c r="K10" s="143"/>
      <c r="L10" s="146"/>
      <c r="M10" s="143"/>
      <c r="N10" s="144"/>
      <c r="O10" s="35">
        <f t="shared" ref="O10:O12" si="3">SUM(F10:N10)</f>
        <v>0</v>
      </c>
      <c r="P10" s="36">
        <f t="shared" si="2"/>
        <v>0</v>
      </c>
    </row>
    <row r="11" spans="2:16" hidden="1">
      <c r="B11" s="52"/>
      <c r="C11" s="147"/>
      <c r="D11" s="141"/>
      <c r="E11" s="141"/>
      <c r="F11" s="142"/>
      <c r="G11" s="143"/>
      <c r="H11" s="144"/>
      <c r="I11" s="145"/>
      <c r="J11" s="144"/>
      <c r="K11" s="143"/>
      <c r="L11" s="146"/>
      <c r="M11" s="143"/>
      <c r="N11" s="144"/>
      <c r="O11" s="35">
        <f t="shared" si="3"/>
        <v>0</v>
      </c>
      <c r="P11" s="36">
        <f t="shared" si="2"/>
        <v>0</v>
      </c>
    </row>
    <row r="12" spans="2:16" hidden="1">
      <c r="B12" s="52"/>
      <c r="C12" s="147"/>
      <c r="D12" s="141"/>
      <c r="E12" s="141"/>
      <c r="F12" s="142"/>
      <c r="G12" s="143"/>
      <c r="H12" s="144"/>
      <c r="I12" s="145"/>
      <c r="J12" s="144"/>
      <c r="K12" s="143"/>
      <c r="L12" s="146"/>
      <c r="M12" s="143"/>
      <c r="N12" s="144"/>
      <c r="O12" s="35">
        <f t="shared" si="3"/>
        <v>0</v>
      </c>
      <c r="P12" s="36">
        <f t="shared" si="2"/>
        <v>0</v>
      </c>
    </row>
    <row r="13" spans="2:16" hidden="1">
      <c r="B13" s="52"/>
      <c r="C13" s="147"/>
      <c r="D13" s="141"/>
      <c r="E13" s="141"/>
      <c r="F13" s="142"/>
      <c r="G13" s="143"/>
      <c r="H13" s="144"/>
      <c r="I13" s="145"/>
      <c r="J13" s="144"/>
      <c r="K13" s="143"/>
      <c r="L13" s="146"/>
      <c r="M13" s="143"/>
      <c r="N13" s="144"/>
      <c r="O13" s="35">
        <f t="shared" ref="O13:O33" si="4">SUM(F13:N13)</f>
        <v>0</v>
      </c>
      <c r="P13" s="36">
        <f t="shared" si="2"/>
        <v>0</v>
      </c>
    </row>
    <row r="14" spans="2:16" hidden="1">
      <c r="B14" s="140"/>
      <c r="C14" s="147"/>
      <c r="D14" s="141"/>
      <c r="E14" s="141"/>
      <c r="F14" s="142"/>
      <c r="G14" s="143"/>
      <c r="H14" s="144"/>
      <c r="I14" s="145"/>
      <c r="J14" s="144"/>
      <c r="K14" s="143"/>
      <c r="L14" s="146"/>
      <c r="M14" s="143"/>
      <c r="N14" s="144"/>
      <c r="O14" s="35">
        <f t="shared" si="4"/>
        <v>0</v>
      </c>
      <c r="P14" s="36">
        <f t="shared" si="2"/>
        <v>0</v>
      </c>
    </row>
    <row r="15" spans="2:16" hidden="1">
      <c r="B15" s="140"/>
      <c r="C15" s="147"/>
      <c r="D15" s="141"/>
      <c r="E15" s="141"/>
      <c r="F15" s="142"/>
      <c r="G15" s="143"/>
      <c r="H15" s="144"/>
      <c r="I15" s="145"/>
      <c r="J15" s="144"/>
      <c r="K15" s="143"/>
      <c r="L15" s="146"/>
      <c r="M15" s="143"/>
      <c r="N15" s="144"/>
      <c r="O15" s="35">
        <f t="shared" si="4"/>
        <v>0</v>
      </c>
      <c r="P15" s="36">
        <f t="shared" si="2"/>
        <v>0</v>
      </c>
    </row>
    <row r="16" spans="2:16" hidden="1">
      <c r="B16" s="52"/>
      <c r="C16" s="147"/>
      <c r="D16" s="141"/>
      <c r="E16" s="141"/>
      <c r="F16" s="142"/>
      <c r="G16" s="143"/>
      <c r="H16" s="144"/>
      <c r="I16" s="145"/>
      <c r="J16" s="144"/>
      <c r="K16" s="143"/>
      <c r="L16" s="146"/>
      <c r="M16" s="143"/>
      <c r="N16" s="144"/>
      <c r="O16" s="35">
        <f t="shared" si="4"/>
        <v>0</v>
      </c>
      <c r="P16" s="36">
        <f t="shared" si="2"/>
        <v>0</v>
      </c>
    </row>
    <row r="17" spans="2:16" hidden="1">
      <c r="B17" s="52"/>
      <c r="C17" s="147"/>
      <c r="D17" s="141"/>
      <c r="E17" s="141"/>
      <c r="F17" s="142"/>
      <c r="G17" s="143"/>
      <c r="H17" s="144"/>
      <c r="I17" s="145"/>
      <c r="J17" s="144"/>
      <c r="K17" s="143"/>
      <c r="L17" s="146"/>
      <c r="M17" s="143"/>
      <c r="N17" s="144"/>
      <c r="O17" s="35">
        <f t="shared" si="4"/>
        <v>0</v>
      </c>
      <c r="P17" s="36">
        <f t="shared" si="2"/>
        <v>0</v>
      </c>
    </row>
    <row r="18" spans="2:16" hidden="1">
      <c r="B18" s="52"/>
      <c r="C18" s="147"/>
      <c r="D18" s="141"/>
      <c r="E18" s="141"/>
      <c r="F18" s="142"/>
      <c r="G18" s="143"/>
      <c r="H18" s="144"/>
      <c r="I18" s="145"/>
      <c r="J18" s="144"/>
      <c r="K18" s="143"/>
      <c r="L18" s="146"/>
      <c r="M18" s="143"/>
      <c r="N18" s="144"/>
      <c r="O18" s="35">
        <f t="shared" si="4"/>
        <v>0</v>
      </c>
      <c r="P18" s="36">
        <f t="shared" si="2"/>
        <v>0</v>
      </c>
    </row>
    <row r="19" spans="2:16" hidden="1">
      <c r="B19" s="52"/>
      <c r="C19" s="147"/>
      <c r="D19" s="141"/>
      <c r="E19" s="141"/>
      <c r="F19" s="142"/>
      <c r="G19" s="143"/>
      <c r="H19" s="144"/>
      <c r="I19" s="145"/>
      <c r="J19" s="144"/>
      <c r="K19" s="143"/>
      <c r="L19" s="146"/>
      <c r="M19" s="143"/>
      <c r="N19" s="144"/>
      <c r="O19" s="35">
        <f t="shared" si="4"/>
        <v>0</v>
      </c>
      <c r="P19" s="36">
        <f t="shared" si="2"/>
        <v>0</v>
      </c>
    </row>
    <row r="20" spans="2:16" hidden="1">
      <c r="B20" s="52"/>
      <c r="C20" s="147"/>
      <c r="D20" s="141"/>
      <c r="E20" s="141"/>
      <c r="F20" s="142"/>
      <c r="G20" s="143"/>
      <c r="H20" s="144"/>
      <c r="I20" s="145"/>
      <c r="J20" s="144"/>
      <c r="K20" s="143"/>
      <c r="L20" s="146"/>
      <c r="M20" s="143"/>
      <c r="N20" s="144"/>
      <c r="O20" s="35">
        <f t="shared" si="4"/>
        <v>0</v>
      </c>
      <c r="P20" s="36">
        <f t="shared" si="2"/>
        <v>0</v>
      </c>
    </row>
    <row r="21" spans="2:16" hidden="1">
      <c r="B21" s="52"/>
      <c r="C21" s="147"/>
      <c r="D21" s="141"/>
      <c r="E21" s="141"/>
      <c r="F21" s="142"/>
      <c r="G21" s="143"/>
      <c r="H21" s="144"/>
      <c r="I21" s="145"/>
      <c r="J21" s="144"/>
      <c r="K21" s="143"/>
      <c r="L21" s="146"/>
      <c r="M21" s="143"/>
      <c r="N21" s="144"/>
      <c r="O21" s="35">
        <f t="shared" si="4"/>
        <v>0</v>
      </c>
      <c r="P21" s="36">
        <f t="shared" si="2"/>
        <v>0</v>
      </c>
    </row>
    <row r="22" spans="2:16" hidden="1">
      <c r="B22" s="52"/>
      <c r="C22" s="147"/>
      <c r="D22" s="141"/>
      <c r="E22" s="141"/>
      <c r="F22" s="142"/>
      <c r="G22" s="143"/>
      <c r="H22" s="144"/>
      <c r="I22" s="145"/>
      <c r="J22" s="144"/>
      <c r="K22" s="143"/>
      <c r="L22" s="146"/>
      <c r="M22" s="143"/>
      <c r="N22" s="144"/>
      <c r="O22" s="35">
        <f t="shared" si="4"/>
        <v>0</v>
      </c>
      <c r="P22" s="36">
        <f t="shared" si="2"/>
        <v>0</v>
      </c>
    </row>
    <row r="23" spans="2:16" hidden="1">
      <c r="B23" s="52"/>
      <c r="C23" s="147"/>
      <c r="D23" s="141"/>
      <c r="E23" s="141"/>
      <c r="F23" s="142"/>
      <c r="G23" s="143"/>
      <c r="H23" s="144"/>
      <c r="I23" s="145"/>
      <c r="J23" s="144"/>
      <c r="K23" s="143"/>
      <c r="L23" s="146"/>
      <c r="M23" s="143"/>
      <c r="N23" s="144"/>
      <c r="O23" s="35">
        <f t="shared" si="4"/>
        <v>0</v>
      </c>
      <c r="P23" s="36">
        <f t="shared" si="2"/>
        <v>0</v>
      </c>
    </row>
    <row r="24" spans="2:16" hidden="1">
      <c r="B24" s="52"/>
      <c r="C24" s="147"/>
      <c r="D24" s="141"/>
      <c r="E24" s="141"/>
      <c r="F24" s="142"/>
      <c r="G24" s="143"/>
      <c r="H24" s="144"/>
      <c r="I24" s="145"/>
      <c r="J24" s="144"/>
      <c r="K24" s="143"/>
      <c r="L24" s="146"/>
      <c r="M24" s="143"/>
      <c r="N24" s="144"/>
      <c r="O24" s="35">
        <f t="shared" si="4"/>
        <v>0</v>
      </c>
      <c r="P24" s="36">
        <f t="shared" si="2"/>
        <v>0</v>
      </c>
    </row>
    <row r="25" spans="2:16" hidden="1">
      <c r="B25" s="52"/>
      <c r="C25" s="147"/>
      <c r="D25" s="141"/>
      <c r="E25" s="141"/>
      <c r="F25" s="142"/>
      <c r="G25" s="143"/>
      <c r="H25" s="144"/>
      <c r="I25" s="145"/>
      <c r="J25" s="144"/>
      <c r="K25" s="143"/>
      <c r="L25" s="146"/>
      <c r="M25" s="143"/>
      <c r="N25" s="144"/>
      <c r="O25" s="35">
        <f t="shared" si="4"/>
        <v>0</v>
      </c>
      <c r="P25" s="36">
        <f t="shared" si="2"/>
        <v>0</v>
      </c>
    </row>
    <row r="26" spans="2:16" hidden="1">
      <c r="B26" s="140"/>
      <c r="C26" s="147"/>
      <c r="D26" s="141"/>
      <c r="E26" s="141"/>
      <c r="F26" s="142"/>
      <c r="G26" s="143"/>
      <c r="H26" s="144"/>
      <c r="I26" s="145"/>
      <c r="J26" s="144"/>
      <c r="K26" s="143"/>
      <c r="L26" s="146"/>
      <c r="M26" s="143"/>
      <c r="N26" s="144"/>
      <c r="O26" s="35">
        <f t="shared" si="4"/>
        <v>0</v>
      </c>
      <c r="P26" s="36">
        <f t="shared" si="2"/>
        <v>0</v>
      </c>
    </row>
    <row r="27" spans="2:16" hidden="1">
      <c r="B27" s="140"/>
      <c r="C27" s="147"/>
      <c r="D27" s="141"/>
      <c r="E27" s="141"/>
      <c r="F27" s="142"/>
      <c r="G27" s="143"/>
      <c r="H27" s="144"/>
      <c r="I27" s="145"/>
      <c r="J27" s="144"/>
      <c r="K27" s="143"/>
      <c r="L27" s="146"/>
      <c r="M27" s="143"/>
      <c r="N27" s="144"/>
      <c r="O27" s="35">
        <f t="shared" si="4"/>
        <v>0</v>
      </c>
      <c r="P27" s="36">
        <f t="shared" si="2"/>
        <v>0</v>
      </c>
    </row>
    <row r="28" spans="2:16" hidden="1">
      <c r="B28" s="52"/>
      <c r="C28" s="147"/>
      <c r="D28" s="141"/>
      <c r="E28" s="141"/>
      <c r="F28" s="142"/>
      <c r="G28" s="143"/>
      <c r="H28" s="144"/>
      <c r="I28" s="145"/>
      <c r="J28" s="144"/>
      <c r="K28" s="143"/>
      <c r="L28" s="146"/>
      <c r="M28" s="143"/>
      <c r="N28" s="144"/>
      <c r="O28" s="35">
        <f t="shared" si="4"/>
        <v>0</v>
      </c>
      <c r="P28" s="36">
        <f t="shared" si="2"/>
        <v>0</v>
      </c>
    </row>
    <row r="29" spans="2:16" hidden="1">
      <c r="B29" s="52"/>
      <c r="C29" s="147"/>
      <c r="D29" s="141"/>
      <c r="E29" s="141"/>
      <c r="F29" s="142"/>
      <c r="G29" s="143"/>
      <c r="H29" s="144"/>
      <c r="I29" s="145"/>
      <c r="J29" s="144"/>
      <c r="K29" s="143"/>
      <c r="L29" s="146"/>
      <c r="M29" s="143"/>
      <c r="N29" s="144"/>
      <c r="O29" s="35">
        <f t="shared" si="4"/>
        <v>0</v>
      </c>
      <c r="P29" s="36">
        <f t="shared" si="2"/>
        <v>0</v>
      </c>
    </row>
    <row r="30" spans="2:16" hidden="1">
      <c r="B30" s="52"/>
      <c r="C30" s="147"/>
      <c r="D30" s="141"/>
      <c r="E30" s="141"/>
      <c r="F30" s="142"/>
      <c r="G30" s="143"/>
      <c r="H30" s="144"/>
      <c r="I30" s="145"/>
      <c r="J30" s="144"/>
      <c r="K30" s="143"/>
      <c r="L30" s="146"/>
      <c r="M30" s="143"/>
      <c r="N30" s="144"/>
      <c r="O30" s="35">
        <f t="shared" si="4"/>
        <v>0</v>
      </c>
      <c r="P30" s="36">
        <f t="shared" si="2"/>
        <v>0</v>
      </c>
    </row>
    <row r="31" spans="2:16" hidden="1">
      <c r="B31" s="52"/>
      <c r="C31" s="147"/>
      <c r="D31" s="141"/>
      <c r="E31" s="141"/>
      <c r="F31" s="142"/>
      <c r="G31" s="143"/>
      <c r="H31" s="144"/>
      <c r="I31" s="145"/>
      <c r="J31" s="144"/>
      <c r="K31" s="143"/>
      <c r="L31" s="146"/>
      <c r="M31" s="143"/>
      <c r="N31" s="144"/>
      <c r="O31" s="35">
        <f t="shared" si="4"/>
        <v>0</v>
      </c>
      <c r="P31" s="36">
        <f t="shared" si="2"/>
        <v>0</v>
      </c>
    </row>
    <row r="32" spans="2:16" hidden="1">
      <c r="B32" s="52"/>
      <c r="C32" s="147"/>
      <c r="D32" s="141"/>
      <c r="E32" s="141"/>
      <c r="F32" s="142"/>
      <c r="G32" s="143"/>
      <c r="H32" s="144"/>
      <c r="I32" s="145"/>
      <c r="J32" s="144"/>
      <c r="K32" s="143"/>
      <c r="L32" s="146"/>
      <c r="M32" s="143"/>
      <c r="N32" s="144"/>
      <c r="O32" s="35">
        <f t="shared" si="4"/>
        <v>0</v>
      </c>
      <c r="P32" s="36">
        <f t="shared" si="2"/>
        <v>0</v>
      </c>
    </row>
    <row r="33" spans="2:16" hidden="1">
      <c r="B33" s="52"/>
      <c r="C33" s="147"/>
      <c r="D33" s="141"/>
      <c r="E33" s="141"/>
      <c r="F33" s="142"/>
      <c r="G33" s="143"/>
      <c r="H33" s="144"/>
      <c r="I33" s="145"/>
      <c r="J33" s="144"/>
      <c r="K33" s="143"/>
      <c r="L33" s="146"/>
      <c r="M33" s="143"/>
      <c r="N33" s="144"/>
      <c r="O33" s="35">
        <f t="shared" si="4"/>
        <v>0</v>
      </c>
      <c r="P33" s="36">
        <f t="shared" si="2"/>
        <v>0</v>
      </c>
    </row>
    <row r="34" spans="2:16" hidden="1">
      <c r="B34" s="52"/>
      <c r="C34" s="147"/>
      <c r="D34" s="141"/>
      <c r="E34" s="141"/>
      <c r="F34" s="142"/>
      <c r="G34" s="143"/>
      <c r="H34" s="144"/>
      <c r="I34" s="145"/>
      <c r="J34" s="144"/>
      <c r="K34" s="143"/>
      <c r="L34" s="146"/>
      <c r="M34" s="143"/>
      <c r="N34" s="144"/>
      <c r="O34" s="35">
        <f t="shared" si="0"/>
        <v>0</v>
      </c>
      <c r="P34" s="36">
        <f t="shared" ref="P34:P48" si="5">(D34*$D$3)+(E34*$E$3)+(F34*$F$3)+(G34*$G$3)+(H34*$H$3)+(I34*$I$3)+(J34*$J$3)+(K34*$K$3)+(L34*$L$3)+(M34*$M$3)+(N34*$N$3)</f>
        <v>0</v>
      </c>
    </row>
    <row r="35" spans="2:16" hidden="1">
      <c r="B35" s="52"/>
      <c r="C35" s="147"/>
      <c r="D35" s="141"/>
      <c r="E35" s="141"/>
      <c r="F35" s="142"/>
      <c r="G35" s="143"/>
      <c r="H35" s="144"/>
      <c r="I35" s="145"/>
      <c r="J35" s="144"/>
      <c r="K35" s="143"/>
      <c r="L35" s="146"/>
      <c r="M35" s="143"/>
      <c r="N35" s="144"/>
      <c r="O35" s="35">
        <f t="shared" si="0"/>
        <v>0</v>
      </c>
      <c r="P35" s="36">
        <f t="shared" si="5"/>
        <v>0</v>
      </c>
    </row>
    <row r="36" spans="2:16" hidden="1">
      <c r="B36" s="52"/>
      <c r="C36" s="147"/>
      <c r="D36" s="141"/>
      <c r="E36" s="141"/>
      <c r="F36" s="142"/>
      <c r="G36" s="143"/>
      <c r="H36" s="144"/>
      <c r="I36" s="145"/>
      <c r="J36" s="144"/>
      <c r="K36" s="143"/>
      <c r="L36" s="146"/>
      <c r="M36" s="143"/>
      <c r="N36" s="144"/>
      <c r="O36" s="35">
        <f t="shared" ref="O36:O38" si="6">SUM(F36:N36)</f>
        <v>0</v>
      </c>
      <c r="P36" s="36">
        <f t="shared" si="5"/>
        <v>0</v>
      </c>
    </row>
    <row r="37" spans="2:16" hidden="1">
      <c r="B37" s="52"/>
      <c r="C37" s="147"/>
      <c r="D37" s="141"/>
      <c r="E37" s="141"/>
      <c r="F37" s="142"/>
      <c r="G37" s="143"/>
      <c r="H37" s="144"/>
      <c r="I37" s="145"/>
      <c r="J37" s="144"/>
      <c r="K37" s="143"/>
      <c r="L37" s="146"/>
      <c r="M37" s="143"/>
      <c r="N37" s="144"/>
      <c r="O37" s="35">
        <f t="shared" si="6"/>
        <v>0</v>
      </c>
      <c r="P37" s="36">
        <f t="shared" si="5"/>
        <v>0</v>
      </c>
    </row>
    <row r="38" spans="2:16" hidden="1">
      <c r="B38" s="52"/>
      <c r="C38" s="147"/>
      <c r="D38" s="141"/>
      <c r="E38" s="141"/>
      <c r="F38" s="142"/>
      <c r="G38" s="143"/>
      <c r="H38" s="144"/>
      <c r="I38" s="145"/>
      <c r="J38" s="144"/>
      <c r="K38" s="143"/>
      <c r="L38" s="146"/>
      <c r="M38" s="143"/>
      <c r="N38" s="144"/>
      <c r="O38" s="35">
        <f t="shared" si="6"/>
        <v>0</v>
      </c>
      <c r="P38" s="36">
        <f t="shared" si="5"/>
        <v>0</v>
      </c>
    </row>
    <row r="39" spans="2:16" hidden="1">
      <c r="B39" s="52"/>
      <c r="C39" s="147"/>
      <c r="D39" s="141"/>
      <c r="E39" s="141"/>
      <c r="F39" s="142"/>
      <c r="G39" s="143"/>
      <c r="H39" s="144"/>
      <c r="I39" s="145"/>
      <c r="J39" s="144"/>
      <c r="K39" s="143"/>
      <c r="L39" s="146"/>
      <c r="M39" s="143"/>
      <c r="N39" s="144"/>
      <c r="O39" s="35">
        <f t="shared" ref="O39:O45" si="7">SUM(F39:N39)</f>
        <v>0</v>
      </c>
      <c r="P39" s="36">
        <f t="shared" si="5"/>
        <v>0</v>
      </c>
    </row>
    <row r="40" spans="2:16" hidden="1">
      <c r="B40" s="140"/>
      <c r="C40" s="147"/>
      <c r="D40" s="141"/>
      <c r="E40" s="141"/>
      <c r="F40" s="142"/>
      <c r="G40" s="143"/>
      <c r="H40" s="144"/>
      <c r="I40" s="145"/>
      <c r="J40" s="144"/>
      <c r="K40" s="143"/>
      <c r="L40" s="146"/>
      <c r="M40" s="143"/>
      <c r="N40" s="144"/>
      <c r="O40" s="35">
        <f t="shared" si="7"/>
        <v>0</v>
      </c>
      <c r="P40" s="36">
        <f t="shared" si="5"/>
        <v>0</v>
      </c>
    </row>
    <row r="41" spans="2:16" hidden="1">
      <c r="B41" s="140"/>
      <c r="C41" s="147"/>
      <c r="D41" s="141"/>
      <c r="E41" s="141"/>
      <c r="F41" s="142"/>
      <c r="G41" s="143"/>
      <c r="H41" s="144"/>
      <c r="I41" s="145"/>
      <c r="J41" s="144"/>
      <c r="K41" s="143"/>
      <c r="L41" s="146"/>
      <c r="M41" s="143"/>
      <c r="N41" s="144"/>
      <c r="O41" s="35">
        <f t="shared" si="7"/>
        <v>0</v>
      </c>
      <c r="P41" s="36">
        <f t="shared" si="5"/>
        <v>0</v>
      </c>
    </row>
    <row r="42" spans="2:16" hidden="1">
      <c r="B42" s="52"/>
      <c r="C42" s="147"/>
      <c r="D42" s="141"/>
      <c r="E42" s="141"/>
      <c r="F42" s="142"/>
      <c r="G42" s="143"/>
      <c r="H42" s="144"/>
      <c r="I42" s="145"/>
      <c r="J42" s="144"/>
      <c r="K42" s="143"/>
      <c r="L42" s="146"/>
      <c r="M42" s="143"/>
      <c r="N42" s="144"/>
      <c r="O42" s="35">
        <f t="shared" si="7"/>
        <v>0</v>
      </c>
      <c r="P42" s="36">
        <f t="shared" si="5"/>
        <v>0</v>
      </c>
    </row>
    <row r="43" spans="2:16" hidden="1">
      <c r="B43" s="52"/>
      <c r="C43" s="147"/>
      <c r="D43" s="141"/>
      <c r="E43" s="141"/>
      <c r="F43" s="142"/>
      <c r="G43" s="143"/>
      <c r="H43" s="144"/>
      <c r="I43" s="145"/>
      <c r="J43" s="144"/>
      <c r="K43" s="143"/>
      <c r="L43" s="146"/>
      <c r="M43" s="143"/>
      <c r="N43" s="144"/>
      <c r="O43" s="35">
        <f t="shared" si="7"/>
        <v>0</v>
      </c>
      <c r="P43" s="36">
        <f t="shared" si="5"/>
        <v>0</v>
      </c>
    </row>
    <row r="44" spans="2:16" hidden="1">
      <c r="B44" s="52"/>
      <c r="C44" s="147"/>
      <c r="D44" s="141"/>
      <c r="E44" s="141"/>
      <c r="F44" s="142"/>
      <c r="G44" s="143"/>
      <c r="H44" s="144"/>
      <c r="I44" s="145"/>
      <c r="J44" s="144"/>
      <c r="K44" s="143"/>
      <c r="L44" s="146"/>
      <c r="M44" s="143"/>
      <c r="N44" s="144"/>
      <c r="O44" s="35">
        <f t="shared" si="7"/>
        <v>0</v>
      </c>
      <c r="P44" s="36">
        <f t="shared" si="5"/>
        <v>0</v>
      </c>
    </row>
    <row r="45" spans="2:16" hidden="1">
      <c r="B45" s="52"/>
      <c r="C45" s="147"/>
      <c r="D45" s="141"/>
      <c r="E45" s="141"/>
      <c r="F45" s="142"/>
      <c r="G45" s="143"/>
      <c r="H45" s="144"/>
      <c r="I45" s="145"/>
      <c r="J45" s="144"/>
      <c r="K45" s="143"/>
      <c r="L45" s="146"/>
      <c r="M45" s="143"/>
      <c r="N45" s="144"/>
      <c r="O45" s="35">
        <f t="shared" si="7"/>
        <v>0</v>
      </c>
      <c r="P45" s="36">
        <f t="shared" si="5"/>
        <v>0</v>
      </c>
    </row>
    <row r="46" spans="2:16" hidden="1">
      <c r="B46" s="52"/>
      <c r="C46" s="147"/>
      <c r="D46" s="141"/>
      <c r="E46" s="141"/>
      <c r="F46" s="142"/>
      <c r="G46" s="143"/>
      <c r="H46" s="144"/>
      <c r="I46" s="145"/>
      <c r="J46" s="144"/>
      <c r="K46" s="143"/>
      <c r="L46" s="146"/>
      <c r="M46" s="143"/>
      <c r="N46" s="144"/>
      <c r="O46" s="35">
        <f t="shared" ref="O46:O47" si="8">SUM(F46:N46)</f>
        <v>0</v>
      </c>
      <c r="P46" s="36">
        <f t="shared" si="5"/>
        <v>0</v>
      </c>
    </row>
    <row r="47" spans="2:16" hidden="1">
      <c r="B47" s="52"/>
      <c r="C47" s="147"/>
      <c r="D47" s="141"/>
      <c r="E47" s="141"/>
      <c r="F47" s="142"/>
      <c r="G47" s="143"/>
      <c r="H47" s="144"/>
      <c r="I47" s="145"/>
      <c r="J47" s="144"/>
      <c r="K47" s="143"/>
      <c r="L47" s="146"/>
      <c r="M47" s="143"/>
      <c r="N47" s="144"/>
      <c r="O47" s="35">
        <f t="shared" si="8"/>
        <v>0</v>
      </c>
      <c r="P47" s="36">
        <f t="shared" si="5"/>
        <v>0</v>
      </c>
    </row>
    <row r="48" spans="2:16" hidden="1">
      <c r="B48" s="52"/>
      <c r="C48" s="147"/>
      <c r="D48" s="141"/>
      <c r="E48" s="141"/>
      <c r="F48" s="142"/>
      <c r="G48" s="143"/>
      <c r="H48" s="144"/>
      <c r="I48" s="145"/>
      <c r="J48" s="144"/>
      <c r="K48" s="143"/>
      <c r="L48" s="146"/>
      <c r="M48" s="143"/>
      <c r="N48" s="144"/>
      <c r="O48" s="35">
        <f t="shared" ref="O48" si="9">SUM(F48:N48)</f>
        <v>0</v>
      </c>
      <c r="P48" s="36">
        <f t="shared" si="5"/>
        <v>0</v>
      </c>
    </row>
    <row r="49" spans="2:16" hidden="1">
      <c r="B49" s="126"/>
      <c r="C49" s="133"/>
      <c r="D49" s="127"/>
      <c r="E49" s="127"/>
      <c r="F49" s="128"/>
      <c r="G49" s="129"/>
      <c r="H49" s="130"/>
      <c r="I49" s="131"/>
      <c r="J49" s="130"/>
      <c r="K49" s="129"/>
      <c r="L49" s="132"/>
      <c r="M49" s="129"/>
      <c r="N49" s="130"/>
      <c r="O49" s="35">
        <f>SUM(F49:N49)</f>
        <v>0</v>
      </c>
      <c r="P49" s="36">
        <f t="shared" ref="P49" si="10">(D49*$D$3)+(E49*$E$3)+(F49*$F$3)+(G49*$G$3)+(H49*$H$3)+(I49*$I$3)+(J49*$J$3)+(K49*$K$3)+(L49*$L$3)+(M49*$M$3)+(N49*$N$3)</f>
        <v>0</v>
      </c>
    </row>
    <row r="50" spans="2:16" ht="10.8" hidden="1" thickBot="1">
      <c r="B50" s="37" t="s">
        <v>21</v>
      </c>
      <c r="C50" s="37">
        <f t="shared" ref="C50:P50" si="11">SUM(C7:C49)</f>
        <v>0</v>
      </c>
      <c r="D50" s="37">
        <f t="shared" si="11"/>
        <v>0</v>
      </c>
      <c r="E50" s="37">
        <f t="shared" si="11"/>
        <v>0</v>
      </c>
      <c r="F50" s="37">
        <f t="shared" si="11"/>
        <v>0</v>
      </c>
      <c r="G50" s="37">
        <f t="shared" si="11"/>
        <v>0</v>
      </c>
      <c r="H50" s="37">
        <f t="shared" si="11"/>
        <v>0</v>
      </c>
      <c r="I50" s="37">
        <f t="shared" si="11"/>
        <v>0</v>
      </c>
      <c r="J50" s="37">
        <f t="shared" si="11"/>
        <v>0</v>
      </c>
      <c r="K50" s="37">
        <f t="shared" si="11"/>
        <v>0</v>
      </c>
      <c r="L50" s="37">
        <f t="shared" si="11"/>
        <v>0</v>
      </c>
      <c r="M50" s="37">
        <f t="shared" si="11"/>
        <v>0</v>
      </c>
      <c r="N50" s="37">
        <f t="shared" si="11"/>
        <v>0</v>
      </c>
      <c r="O50" s="37">
        <f t="shared" si="11"/>
        <v>0</v>
      </c>
      <c r="P50" s="37">
        <f t="shared" si="11"/>
        <v>0</v>
      </c>
    </row>
    <row r="51" spans="2:16" hidden="1">
      <c r="F51" s="38"/>
      <c r="G51" s="38"/>
      <c r="H51" s="38"/>
      <c r="I51" s="38"/>
      <c r="J51" s="38"/>
      <c r="K51" s="38"/>
      <c r="L51" s="38"/>
      <c r="M51" s="38"/>
      <c r="N51" s="38"/>
    </row>
    <row r="52" spans="2:16">
      <c r="B52" s="13"/>
      <c r="C52" s="13"/>
      <c r="D52" s="13"/>
      <c r="E52" s="13"/>
      <c r="F52" s="30"/>
      <c r="G52" s="30"/>
      <c r="H52" s="30"/>
      <c r="I52" s="30"/>
      <c r="J52" s="30"/>
      <c r="K52" s="30"/>
      <c r="L52" s="30"/>
      <c r="M52" s="30"/>
      <c r="N52" s="30"/>
      <c r="O52" s="13"/>
      <c r="P52" s="13"/>
    </row>
    <row r="53" spans="2:16" ht="10.8" thickBot="1">
      <c r="B53" s="32" t="s">
        <v>29</v>
      </c>
      <c r="C53" s="32"/>
      <c r="D53" s="32"/>
      <c r="E53" s="32"/>
      <c r="F53" s="33"/>
      <c r="G53" s="33"/>
      <c r="H53" s="33"/>
      <c r="I53" s="33"/>
      <c r="J53" s="33"/>
      <c r="K53" s="33"/>
      <c r="L53" s="33"/>
      <c r="M53" s="33"/>
      <c r="N53" s="33"/>
      <c r="O53" s="34"/>
      <c r="P53" s="34"/>
    </row>
    <row r="54" spans="2:16">
      <c r="B54" s="52" t="s">
        <v>105</v>
      </c>
      <c r="C54" s="57"/>
      <c r="D54" s="48"/>
      <c r="E54" s="48"/>
      <c r="F54" s="49"/>
      <c r="G54" s="53">
        <v>325</v>
      </c>
      <c r="H54" s="54"/>
      <c r="I54" s="55"/>
      <c r="J54" s="54"/>
      <c r="K54" s="53"/>
      <c r="L54" s="56"/>
      <c r="M54" s="53"/>
      <c r="N54" s="54">
        <v>206</v>
      </c>
      <c r="O54" s="35">
        <f>SUM(F54:N54)</f>
        <v>531</v>
      </c>
      <c r="P54" s="36">
        <f t="shared" ref="P54:P56" si="12">(D54*$D$3)+(E54*$E$3)+(F54*$F$3)+(G54*$G$3)+(H54*$H$3)+(I54*$I$3)+(J54*$J$3)+(K54*$K$3)+(L54*$L$3)+(M54*$M$3)+(N54*$N$3)</f>
        <v>493.25</v>
      </c>
    </row>
    <row r="55" spans="2:16">
      <c r="B55" s="52"/>
      <c r="C55" s="47"/>
      <c r="D55" s="48"/>
      <c r="E55" s="48"/>
      <c r="F55" s="49"/>
      <c r="G55" s="53"/>
      <c r="H55" s="54"/>
      <c r="I55" s="55"/>
      <c r="J55" s="54"/>
      <c r="K55" s="53"/>
      <c r="L55" s="56"/>
      <c r="M55" s="53"/>
      <c r="N55" s="54"/>
      <c r="O55" s="35">
        <f>SUM(F55:N55)</f>
        <v>0</v>
      </c>
      <c r="P55" s="36">
        <f t="shared" si="12"/>
        <v>0</v>
      </c>
    </row>
    <row r="56" spans="2:16">
      <c r="B56" s="52"/>
      <c r="C56" s="47"/>
      <c r="D56" s="48"/>
      <c r="E56" s="48"/>
      <c r="F56" s="49"/>
      <c r="G56" s="53"/>
      <c r="H56" s="54"/>
      <c r="I56" s="55"/>
      <c r="J56" s="54"/>
      <c r="K56" s="53"/>
      <c r="L56" s="56"/>
      <c r="M56" s="53"/>
      <c r="N56" s="54"/>
      <c r="O56" s="35">
        <f>SUM(F56:N56)</f>
        <v>0</v>
      </c>
      <c r="P56" s="36">
        <f t="shared" si="12"/>
        <v>0</v>
      </c>
    </row>
    <row r="57" spans="2:16" ht="10.8" thickBot="1">
      <c r="B57" s="37" t="s">
        <v>21</v>
      </c>
      <c r="C57" s="37">
        <f>SUM(C54:C56)</f>
        <v>0</v>
      </c>
      <c r="D57" s="37">
        <f>SUM(D54:D56)</f>
        <v>0</v>
      </c>
      <c r="E57" s="37">
        <f>SUM(E54:E56)</f>
        <v>0</v>
      </c>
      <c r="F57" s="37">
        <f>SUM(F54:F56)</f>
        <v>0</v>
      </c>
      <c r="G57" s="37">
        <f>SUM(G54:G56)</f>
        <v>325</v>
      </c>
      <c r="H57" s="37">
        <f t="shared" ref="H57:P57" si="13">SUM(H54:H56)</f>
        <v>0</v>
      </c>
      <c r="I57" s="37">
        <f t="shared" si="13"/>
        <v>0</v>
      </c>
      <c r="J57" s="37">
        <f t="shared" si="13"/>
        <v>0</v>
      </c>
      <c r="K57" s="37">
        <f t="shared" si="13"/>
        <v>0</v>
      </c>
      <c r="L57" s="37">
        <f t="shared" si="13"/>
        <v>0</v>
      </c>
      <c r="M57" s="37">
        <f t="shared" si="13"/>
        <v>0</v>
      </c>
      <c r="N57" s="37">
        <f t="shared" si="13"/>
        <v>206</v>
      </c>
      <c r="O57" s="39">
        <f t="shared" si="13"/>
        <v>531</v>
      </c>
      <c r="P57" s="39">
        <f t="shared" si="13"/>
        <v>493.25</v>
      </c>
    </row>
    <row r="58" spans="2:16">
      <c r="G58" s="38"/>
    </row>
    <row r="59" spans="2:16" hidden="1">
      <c r="B59" s="13"/>
      <c r="C59" s="13"/>
      <c r="D59" s="13"/>
      <c r="E59" s="13"/>
      <c r="F59" s="30"/>
      <c r="G59" s="30"/>
      <c r="H59" s="30"/>
      <c r="I59" s="30"/>
      <c r="J59" s="30"/>
      <c r="K59" s="30"/>
      <c r="L59" s="30"/>
      <c r="M59" s="30"/>
      <c r="N59" s="30"/>
      <c r="O59" s="13"/>
      <c r="P59" s="13"/>
    </row>
    <row r="60" spans="2:16" ht="10.8" hidden="1" thickBot="1">
      <c r="B60" s="32" t="s">
        <v>65</v>
      </c>
      <c r="C60" s="32"/>
      <c r="D60" s="32"/>
      <c r="E60" s="32"/>
      <c r="F60" s="33"/>
      <c r="G60" s="33"/>
      <c r="H60" s="33"/>
      <c r="I60" s="33"/>
      <c r="J60" s="33"/>
      <c r="K60" s="33"/>
      <c r="L60" s="33"/>
      <c r="M60" s="33"/>
      <c r="N60" s="33"/>
      <c r="O60" s="34"/>
      <c r="P60" s="34"/>
    </row>
    <row r="61" spans="2:16" hidden="1">
      <c r="B61" s="52"/>
      <c r="C61" s="57"/>
      <c r="D61" s="48"/>
      <c r="E61" s="48"/>
      <c r="F61" s="49"/>
      <c r="G61" s="53"/>
      <c r="H61" s="54"/>
      <c r="I61" s="55"/>
      <c r="J61" s="54"/>
      <c r="K61" s="53"/>
      <c r="L61" s="56"/>
      <c r="M61" s="53"/>
      <c r="N61" s="54"/>
      <c r="O61" s="35">
        <f t="shared" ref="O61:O72" si="14">SUM(F61:N61)</f>
        <v>0</v>
      </c>
      <c r="P61" s="36">
        <f t="shared" ref="P61:P72" si="15">(D61*$D$3)+(E61*$E$3)+(F61*$F$3)+(G61*$G$3)+(H61*$H$3)+(I61*$I$3)+(J61*$J$3)+(K61*$K$3)+(L61*$L$3)+(M61*$M$3)+(N61*$N$3)</f>
        <v>0</v>
      </c>
    </row>
    <row r="62" spans="2:16" hidden="1">
      <c r="B62" s="52"/>
      <c r="C62" s="47"/>
      <c r="D62" s="48"/>
      <c r="E62" s="48"/>
      <c r="F62" s="49"/>
      <c r="G62" s="53"/>
      <c r="H62" s="54"/>
      <c r="I62" s="55"/>
      <c r="J62" s="54"/>
      <c r="K62" s="53"/>
      <c r="L62" s="56"/>
      <c r="M62" s="53"/>
      <c r="N62" s="54"/>
      <c r="O62" s="35">
        <f t="shared" si="14"/>
        <v>0</v>
      </c>
      <c r="P62" s="36">
        <f t="shared" si="15"/>
        <v>0</v>
      </c>
    </row>
    <row r="63" spans="2:16" hidden="1">
      <c r="B63" s="52"/>
      <c r="C63" s="47"/>
      <c r="D63" s="48"/>
      <c r="E63" s="48"/>
      <c r="F63" s="49"/>
      <c r="G63" s="53"/>
      <c r="H63" s="54"/>
      <c r="I63" s="55"/>
      <c r="J63" s="54"/>
      <c r="K63" s="53"/>
      <c r="L63" s="56"/>
      <c r="M63" s="53"/>
      <c r="N63" s="54"/>
      <c r="O63" s="35">
        <f t="shared" si="14"/>
        <v>0</v>
      </c>
      <c r="P63" s="36">
        <f t="shared" si="15"/>
        <v>0</v>
      </c>
    </row>
    <row r="64" spans="2:16" hidden="1">
      <c r="B64" s="52"/>
      <c r="C64" s="47"/>
      <c r="D64" s="48"/>
      <c r="E64" s="48"/>
      <c r="F64" s="49"/>
      <c r="G64" s="53"/>
      <c r="H64" s="54"/>
      <c r="I64" s="55"/>
      <c r="J64" s="54"/>
      <c r="K64" s="53"/>
      <c r="L64" s="56"/>
      <c r="M64" s="53"/>
      <c r="N64" s="54"/>
      <c r="O64" s="35">
        <f t="shared" si="14"/>
        <v>0</v>
      </c>
      <c r="P64" s="36">
        <f t="shared" si="15"/>
        <v>0</v>
      </c>
    </row>
    <row r="65" spans="2:16" hidden="1">
      <c r="B65" s="52"/>
      <c r="C65" s="47"/>
      <c r="D65" s="48"/>
      <c r="E65" s="48"/>
      <c r="F65" s="49"/>
      <c r="G65" s="53"/>
      <c r="H65" s="54"/>
      <c r="I65" s="55"/>
      <c r="J65" s="54"/>
      <c r="K65" s="53"/>
      <c r="L65" s="56"/>
      <c r="M65" s="53"/>
      <c r="N65" s="54"/>
      <c r="O65" s="35">
        <f t="shared" si="14"/>
        <v>0</v>
      </c>
      <c r="P65" s="36">
        <f t="shared" si="15"/>
        <v>0</v>
      </c>
    </row>
    <row r="66" spans="2:16" hidden="1">
      <c r="B66" s="52"/>
      <c r="C66" s="47"/>
      <c r="D66" s="48"/>
      <c r="E66" s="48"/>
      <c r="F66" s="49"/>
      <c r="G66" s="53"/>
      <c r="H66" s="54"/>
      <c r="I66" s="55"/>
      <c r="J66" s="54"/>
      <c r="K66" s="53"/>
      <c r="L66" s="56"/>
      <c r="M66" s="53"/>
      <c r="N66" s="54"/>
      <c r="O66" s="35">
        <f t="shared" si="14"/>
        <v>0</v>
      </c>
      <c r="P66" s="36">
        <f t="shared" ref="P66:P69" si="16">(D66*$D$3)+(E66*$E$3)+(F66*$F$3)+(G66*$G$3)+(H66*$H$3)+(I66*$I$3)+(J66*$J$3)+(K66*$K$3)+(L66*$L$3)+(M66*$M$3)+(N66*$N$3)</f>
        <v>0</v>
      </c>
    </row>
    <row r="67" spans="2:16" hidden="1">
      <c r="B67" s="52"/>
      <c r="C67" s="47"/>
      <c r="D67" s="48"/>
      <c r="E67" s="48"/>
      <c r="F67" s="49"/>
      <c r="G67" s="53"/>
      <c r="H67" s="54"/>
      <c r="I67" s="55"/>
      <c r="J67" s="54"/>
      <c r="K67" s="53"/>
      <c r="L67" s="56"/>
      <c r="M67" s="53"/>
      <c r="N67" s="54"/>
      <c r="O67" s="35">
        <f t="shared" si="14"/>
        <v>0</v>
      </c>
      <c r="P67" s="36">
        <f t="shared" si="16"/>
        <v>0</v>
      </c>
    </row>
    <row r="68" spans="2:16" hidden="1">
      <c r="B68" s="52"/>
      <c r="C68" s="47"/>
      <c r="D68" s="48"/>
      <c r="E68" s="48"/>
      <c r="F68" s="49"/>
      <c r="G68" s="53"/>
      <c r="H68" s="54"/>
      <c r="I68" s="55"/>
      <c r="J68" s="54"/>
      <c r="K68" s="53"/>
      <c r="L68" s="56"/>
      <c r="M68" s="53"/>
      <c r="N68" s="54"/>
      <c r="O68" s="35">
        <f t="shared" si="14"/>
        <v>0</v>
      </c>
      <c r="P68" s="36">
        <f t="shared" si="16"/>
        <v>0</v>
      </c>
    </row>
    <row r="69" spans="2:16" hidden="1">
      <c r="B69" s="52"/>
      <c r="C69" s="47"/>
      <c r="D69" s="48"/>
      <c r="E69" s="48"/>
      <c r="F69" s="49"/>
      <c r="G69" s="53"/>
      <c r="H69" s="54"/>
      <c r="I69" s="55"/>
      <c r="J69" s="54"/>
      <c r="K69" s="53"/>
      <c r="L69" s="56"/>
      <c r="M69" s="53"/>
      <c r="N69" s="54"/>
      <c r="O69" s="35">
        <f t="shared" si="14"/>
        <v>0</v>
      </c>
      <c r="P69" s="36">
        <f t="shared" si="16"/>
        <v>0</v>
      </c>
    </row>
    <row r="70" spans="2:16" hidden="1">
      <c r="B70" s="52"/>
      <c r="C70" s="47"/>
      <c r="D70" s="48"/>
      <c r="E70" s="48"/>
      <c r="F70" s="49"/>
      <c r="G70" s="53"/>
      <c r="H70" s="54"/>
      <c r="I70" s="55"/>
      <c r="J70" s="54"/>
      <c r="K70" s="53"/>
      <c r="L70" s="56"/>
      <c r="M70" s="53"/>
      <c r="N70" s="54"/>
      <c r="O70" s="35">
        <f t="shared" si="14"/>
        <v>0</v>
      </c>
      <c r="P70" s="36">
        <f t="shared" ref="P70:P71" si="17">(D70*$D$3)+(E70*$E$3)+(F70*$F$3)+(G70*$G$3)+(H70*$H$3)+(I70*$I$3)+(J70*$J$3)+(K70*$K$3)+(L70*$L$3)+(M70*$M$3)+(N70*$N$3)</f>
        <v>0</v>
      </c>
    </row>
    <row r="71" spans="2:16" hidden="1">
      <c r="B71" s="52"/>
      <c r="C71" s="47"/>
      <c r="D71" s="48"/>
      <c r="E71" s="48"/>
      <c r="F71" s="49"/>
      <c r="G71" s="53"/>
      <c r="H71" s="54"/>
      <c r="I71" s="55"/>
      <c r="J71" s="54"/>
      <c r="K71" s="53"/>
      <c r="L71" s="56"/>
      <c r="M71" s="53"/>
      <c r="N71" s="54"/>
      <c r="O71" s="35">
        <f t="shared" si="14"/>
        <v>0</v>
      </c>
      <c r="P71" s="36">
        <f t="shared" si="17"/>
        <v>0</v>
      </c>
    </row>
    <row r="72" spans="2:16" hidden="1">
      <c r="B72" s="52"/>
      <c r="C72" s="47"/>
      <c r="D72" s="48"/>
      <c r="E72" s="48"/>
      <c r="F72" s="49"/>
      <c r="G72" s="53"/>
      <c r="H72" s="54"/>
      <c r="I72" s="55"/>
      <c r="J72" s="54"/>
      <c r="K72" s="53"/>
      <c r="L72" s="56"/>
      <c r="M72" s="53"/>
      <c r="N72" s="54"/>
      <c r="O72" s="35">
        <f t="shared" si="14"/>
        <v>0</v>
      </c>
      <c r="P72" s="36">
        <f t="shared" si="15"/>
        <v>0</v>
      </c>
    </row>
    <row r="73" spans="2:16" ht="10.8" hidden="1" thickBot="1">
      <c r="B73" s="37" t="s">
        <v>21</v>
      </c>
      <c r="C73" s="37">
        <f t="shared" ref="C73:P73" si="18">SUM(C61:C72)</f>
        <v>0</v>
      </c>
      <c r="D73" s="37">
        <f t="shared" si="18"/>
        <v>0</v>
      </c>
      <c r="E73" s="37">
        <f t="shared" si="18"/>
        <v>0</v>
      </c>
      <c r="F73" s="37">
        <f t="shared" si="18"/>
        <v>0</v>
      </c>
      <c r="G73" s="37">
        <f t="shared" si="18"/>
        <v>0</v>
      </c>
      <c r="H73" s="37">
        <f t="shared" si="18"/>
        <v>0</v>
      </c>
      <c r="I73" s="37">
        <f t="shared" si="18"/>
        <v>0</v>
      </c>
      <c r="J73" s="37">
        <f t="shared" si="18"/>
        <v>0</v>
      </c>
      <c r="K73" s="37">
        <f t="shared" si="18"/>
        <v>0</v>
      </c>
      <c r="L73" s="37">
        <f t="shared" si="18"/>
        <v>0</v>
      </c>
      <c r="M73" s="37">
        <f t="shared" si="18"/>
        <v>0</v>
      </c>
      <c r="N73" s="37">
        <f t="shared" si="18"/>
        <v>0</v>
      </c>
      <c r="O73" s="39">
        <f t="shared" si="18"/>
        <v>0</v>
      </c>
      <c r="P73" s="39">
        <f t="shared" si="18"/>
        <v>0</v>
      </c>
    </row>
    <row r="74" spans="2:16">
      <c r="G74" s="38"/>
    </row>
    <row r="75" spans="2:16" ht="13.2">
      <c r="B75" s="2"/>
      <c r="C75" s="2"/>
      <c r="D75" s="2"/>
      <c r="E75" s="2"/>
      <c r="F75" s="43"/>
      <c r="G75" s="43"/>
      <c r="H75" s="43"/>
      <c r="I75" s="43"/>
      <c r="J75" s="43"/>
      <c r="K75" s="43"/>
      <c r="L75" s="43"/>
      <c r="M75" s="43"/>
      <c r="N75" s="43"/>
      <c r="O75" s="2"/>
      <c r="P75" s="2"/>
    </row>
    <row r="76" spans="2:16">
      <c r="M76" s="44" t="s">
        <v>21</v>
      </c>
      <c r="O76" s="45">
        <f>O73+O57+O50</f>
        <v>531</v>
      </c>
      <c r="P76" s="46">
        <f>P73+P57+P50</f>
        <v>493.25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P50"/>
  <sheetViews>
    <sheetView zoomScaleNormal="100" workbookViewId="0">
      <selection activeCell="B5" sqref="B5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90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30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82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52" t="s">
        <v>44</v>
      </c>
      <c r="C7" s="57"/>
      <c r="D7" s="48"/>
      <c r="E7" s="48"/>
      <c r="F7" s="49"/>
      <c r="G7" s="53">
        <v>15</v>
      </c>
      <c r="H7" s="54"/>
      <c r="I7" s="55">
        <v>12</v>
      </c>
      <c r="J7" s="54"/>
      <c r="K7" s="53">
        <v>10</v>
      </c>
      <c r="L7" s="56"/>
      <c r="M7" s="53"/>
      <c r="N7" s="54">
        <v>8</v>
      </c>
      <c r="O7" s="35">
        <f>SUM(C7:N7)</f>
        <v>45</v>
      </c>
      <c r="P7" s="36">
        <f>(D7*$D$3)+(E7*$E$3)+(F7*$F$3)+(G7*$G$3)+(H7*$H$3)+(I7*$I$3)+(J7*$J$3)+(K7*$K$3)+(L7*$L$3)+(M7*$M$3)+(N7*$N$3)</f>
        <v>35.75</v>
      </c>
    </row>
    <row r="8" spans="2:16">
      <c r="B8" s="52"/>
      <c r="C8" s="47"/>
      <c r="D8" s="48"/>
      <c r="E8" s="48"/>
      <c r="F8" s="49"/>
      <c r="G8" s="53"/>
      <c r="H8" s="54"/>
      <c r="I8" s="55"/>
      <c r="J8" s="54"/>
      <c r="K8" s="53"/>
      <c r="L8" s="56"/>
      <c r="M8" s="53"/>
      <c r="N8" s="54"/>
      <c r="O8" s="35">
        <f t="shared" ref="O8:O9" si="0">SUM(F8:N8)</f>
        <v>0</v>
      </c>
      <c r="P8" s="36">
        <f t="shared" ref="P8:P9" si="1">(D8*$D$3)+(E8*$E$3)+(F8*$F$3)+(G8*$G$3)+(H8*$H$3)+(I8*$I$3)+(J8*$J$3)+(K8*$K$3)+(L8*$L$3)+(M8*$M$3)+(N8*$N$3)</f>
        <v>0</v>
      </c>
    </row>
    <row r="9" spans="2:16">
      <c r="B9" s="52"/>
      <c r="C9" s="4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si="0"/>
        <v>0</v>
      </c>
      <c r="P9" s="36">
        <f t="shared" si="1"/>
        <v>0</v>
      </c>
    </row>
    <row r="10" spans="2:16" ht="10.8" thickBot="1">
      <c r="B10" s="37" t="s">
        <v>21</v>
      </c>
      <c r="C10" s="37">
        <f t="shared" ref="C10:P10" si="2">SUM(C7:C9)</f>
        <v>0</v>
      </c>
      <c r="D10" s="37">
        <f t="shared" si="2"/>
        <v>0</v>
      </c>
      <c r="E10" s="37">
        <f t="shared" si="2"/>
        <v>0</v>
      </c>
      <c r="F10" s="37">
        <f t="shared" si="2"/>
        <v>0</v>
      </c>
      <c r="G10" s="37">
        <f t="shared" si="2"/>
        <v>15</v>
      </c>
      <c r="H10" s="37">
        <f t="shared" si="2"/>
        <v>0</v>
      </c>
      <c r="I10" s="37">
        <f t="shared" si="2"/>
        <v>12</v>
      </c>
      <c r="J10" s="37">
        <f t="shared" si="2"/>
        <v>0</v>
      </c>
      <c r="K10" s="37">
        <f t="shared" si="2"/>
        <v>10</v>
      </c>
      <c r="L10" s="37">
        <f t="shared" si="2"/>
        <v>0</v>
      </c>
      <c r="M10" s="37">
        <f t="shared" si="2"/>
        <v>0</v>
      </c>
      <c r="N10" s="37">
        <f t="shared" si="2"/>
        <v>8</v>
      </c>
      <c r="O10" s="100">
        <f t="shared" si="2"/>
        <v>45</v>
      </c>
      <c r="P10" s="37">
        <f t="shared" si="2"/>
        <v>35.75</v>
      </c>
    </row>
    <row r="11" spans="2:16">
      <c r="F11" s="38"/>
      <c r="G11" s="38"/>
      <c r="H11" s="38"/>
      <c r="I11" s="38"/>
      <c r="J11" s="38"/>
      <c r="K11" s="38"/>
      <c r="L11" s="38"/>
      <c r="M11" s="38"/>
      <c r="N11" s="38"/>
    </row>
    <row r="13" spans="2:16" ht="10.8" thickBot="1">
      <c r="B13" s="32" t="s">
        <v>39</v>
      </c>
      <c r="C13" s="32"/>
      <c r="D13" s="32"/>
      <c r="E13" s="32"/>
      <c r="F13" s="33"/>
      <c r="G13" s="33"/>
      <c r="H13" s="33"/>
      <c r="I13" s="33"/>
      <c r="J13" s="33"/>
      <c r="K13" s="33"/>
      <c r="L13" s="33"/>
      <c r="M13" s="33"/>
      <c r="N13" s="33"/>
      <c r="O13" s="34"/>
      <c r="P13" s="34"/>
    </row>
    <row r="14" spans="2:16">
      <c r="B14" s="52" t="s">
        <v>44</v>
      </c>
      <c r="C14" s="57"/>
      <c r="D14" s="48"/>
      <c r="E14" s="48"/>
      <c r="F14" s="49"/>
      <c r="G14" s="53">
        <v>375</v>
      </c>
      <c r="H14" s="54"/>
      <c r="I14" s="55">
        <v>101</v>
      </c>
      <c r="J14" s="54"/>
      <c r="K14" s="53">
        <v>70</v>
      </c>
      <c r="L14" s="56"/>
      <c r="M14" s="53"/>
      <c r="N14" s="54">
        <v>15</v>
      </c>
      <c r="O14" s="35">
        <f t="shared" ref="O14:O15" si="3">SUM(F14:N14)</f>
        <v>561</v>
      </c>
      <c r="P14" s="36">
        <f t="shared" ref="P14:P15" si="4">(D14*$D$3)+(E14*$E$3)+(F14*$F$3)+(G14*$G$3)+(H14*$H$3)+(I14*$I$3)+(J14*$J$3)+(K14*$K$3)+(L14*$L$3)+(M14*$M$3)+(N14*$N$3)</f>
        <v>244.25</v>
      </c>
    </row>
    <row r="15" spans="2:16">
      <c r="B15" s="52"/>
      <c r="C15" s="47"/>
      <c r="D15" s="48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35">
        <f t="shared" si="3"/>
        <v>0</v>
      </c>
      <c r="P15" s="36">
        <f t="shared" si="4"/>
        <v>0</v>
      </c>
    </row>
    <row r="16" spans="2:16" ht="10.8" thickBot="1">
      <c r="B16" s="37" t="s">
        <v>21</v>
      </c>
      <c r="C16" s="37">
        <f>SUM(C15:C15)</f>
        <v>0</v>
      </c>
      <c r="D16" s="37">
        <f>SUM(D14:D15)</f>
        <v>0</v>
      </c>
      <c r="E16" s="37">
        <f>SUM(E14:E15)</f>
        <v>0</v>
      </c>
      <c r="F16" s="37">
        <f>SUM(F15:F15)</f>
        <v>0</v>
      </c>
      <c r="G16" s="40"/>
      <c r="H16" s="40"/>
      <c r="I16" s="40"/>
      <c r="J16" s="40"/>
      <c r="K16" s="40"/>
      <c r="L16" s="40"/>
      <c r="M16" s="40"/>
      <c r="N16" s="40"/>
      <c r="O16" s="41">
        <f t="shared" ref="O16:P16" si="5">SUM(O14:O15)</f>
        <v>561</v>
      </c>
      <c r="P16" s="42">
        <f t="shared" si="5"/>
        <v>244.25</v>
      </c>
    </row>
    <row r="18" spans="2:16" hidden="1"/>
    <row r="19" spans="2:16" ht="10.8" hidden="1" thickBot="1">
      <c r="B19" s="32" t="s">
        <v>83</v>
      </c>
      <c r="C19" s="32"/>
      <c r="D19" s="32"/>
      <c r="E19" s="32"/>
      <c r="F19" s="33"/>
      <c r="G19" s="33"/>
      <c r="H19" s="33"/>
      <c r="I19" s="33"/>
      <c r="J19" s="33"/>
      <c r="K19" s="33"/>
      <c r="L19" s="33"/>
      <c r="M19" s="33"/>
      <c r="N19" s="33"/>
      <c r="O19" s="34"/>
      <c r="P19" s="34"/>
    </row>
    <row r="20" spans="2:16" hidden="1">
      <c r="B20" s="52" t="s">
        <v>44</v>
      </c>
      <c r="C20" s="57"/>
      <c r="D20" s="48"/>
      <c r="E20" s="48"/>
      <c r="F20" s="49"/>
      <c r="G20" s="53"/>
      <c r="H20" s="54"/>
      <c r="I20" s="55"/>
      <c r="J20" s="54"/>
      <c r="K20" s="53"/>
      <c r="L20" s="56"/>
      <c r="M20" s="53"/>
      <c r="N20" s="54"/>
      <c r="O20" s="35">
        <f t="shared" ref="O20:O23" si="6">SUM(F20:N20)</f>
        <v>0</v>
      </c>
      <c r="P20" s="36">
        <f t="shared" ref="P20:P23" si="7">(D20*$D$3)+(E20*$E$3)+(F20*$F$3)+(G20*$G$3)+(H20*$H$3)+(I20*$I$3)+(J20*$J$3)+(K20*$K$3)+(L20*$L$3)+(M20*$M$3)+(N20*$N$3)</f>
        <v>0</v>
      </c>
    </row>
    <row r="21" spans="2:16" hidden="1">
      <c r="B21" s="52"/>
      <c r="C21" s="47"/>
      <c r="D21" s="48"/>
      <c r="E21" s="48"/>
      <c r="F21" s="49"/>
      <c r="G21" s="53"/>
      <c r="H21" s="54"/>
      <c r="I21" s="55"/>
      <c r="J21" s="54"/>
      <c r="K21" s="53"/>
      <c r="L21" s="56"/>
      <c r="M21" s="53"/>
      <c r="N21" s="54"/>
      <c r="O21" s="35">
        <f t="shared" si="6"/>
        <v>0</v>
      </c>
      <c r="P21" s="36">
        <f t="shared" si="7"/>
        <v>0</v>
      </c>
    </row>
    <row r="22" spans="2:16" hidden="1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si="6"/>
        <v>0</v>
      </c>
      <c r="P22" s="36">
        <f t="shared" si="7"/>
        <v>0</v>
      </c>
    </row>
    <row r="23" spans="2:16" hidden="1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6"/>
        <v>0</v>
      </c>
      <c r="P23" s="36">
        <f t="shared" si="7"/>
        <v>0</v>
      </c>
    </row>
    <row r="24" spans="2:16" ht="10.8" hidden="1" thickBot="1">
      <c r="B24" s="37" t="s">
        <v>21</v>
      </c>
      <c r="C24" s="37">
        <f>SUM(C23:C23)</f>
        <v>0</v>
      </c>
      <c r="D24" s="37">
        <f>SUM(D20:D23)</f>
        <v>0</v>
      </c>
      <c r="E24" s="37">
        <f>SUM(E20:E23)</f>
        <v>0</v>
      </c>
      <c r="F24" s="37">
        <f>SUM(F23:F23)</f>
        <v>0</v>
      </c>
      <c r="G24" s="40"/>
      <c r="H24" s="40"/>
      <c r="I24" s="40"/>
      <c r="J24" s="40"/>
      <c r="K24" s="40"/>
      <c r="L24" s="40"/>
      <c r="M24" s="40"/>
      <c r="N24" s="40"/>
      <c r="O24" s="41">
        <f t="shared" ref="O24:P24" si="8">SUM(O20:O23)</f>
        <v>0</v>
      </c>
      <c r="P24" s="42">
        <f t="shared" si="8"/>
        <v>0</v>
      </c>
    </row>
    <row r="25" spans="2:16" hidden="1"/>
    <row r="26" spans="2:16">
      <c r="B26" s="44"/>
      <c r="C26" s="44"/>
      <c r="D26" s="44"/>
      <c r="E26" s="44"/>
      <c r="F26" s="44"/>
      <c r="G26" s="45"/>
      <c r="H26" s="45"/>
      <c r="I26" s="45"/>
      <c r="J26" s="45"/>
      <c r="K26" s="45"/>
      <c r="L26" s="45"/>
      <c r="M26" s="45"/>
      <c r="N26" s="45"/>
      <c r="O26" s="50"/>
      <c r="P26" s="51"/>
    </row>
    <row r="27" spans="2:16" ht="10.8" thickBot="1">
      <c r="B27" s="32" t="s">
        <v>38</v>
      </c>
      <c r="C27" s="32"/>
      <c r="D27" s="32"/>
      <c r="E27" s="32"/>
      <c r="F27" s="33"/>
      <c r="G27" s="33"/>
      <c r="H27" s="33"/>
      <c r="I27" s="33"/>
      <c r="J27" s="33"/>
      <c r="K27" s="33"/>
      <c r="L27" s="33"/>
      <c r="M27" s="33"/>
      <c r="N27" s="33"/>
      <c r="O27" s="34"/>
      <c r="P27" s="34"/>
    </row>
    <row r="28" spans="2:16">
      <c r="B28" s="52" t="s">
        <v>44</v>
      </c>
      <c r="C28" s="57"/>
      <c r="D28" s="48"/>
      <c r="E28" s="48"/>
      <c r="F28" s="49"/>
      <c r="G28" s="53">
        <v>123</v>
      </c>
      <c r="H28" s="54"/>
      <c r="I28" s="55"/>
      <c r="J28" s="54"/>
      <c r="K28" s="53">
        <v>20</v>
      </c>
      <c r="L28" s="56"/>
      <c r="M28" s="53"/>
      <c r="N28" s="54">
        <v>1</v>
      </c>
      <c r="O28" s="35">
        <f t="shared" ref="O28:O30" si="9">SUM(F28:N28)</f>
        <v>144</v>
      </c>
      <c r="P28" s="36">
        <f t="shared" ref="P28:P30" si="10">(D28*$D$3)+(E28*$E$3)+(F28*$F$3)+(G28*$G$3)+(H28*$H$3)+(I28*$I$3)+(J28*$J$3)+(K28*$K$3)+(L28*$L$3)+(M28*$M$3)+(N28*$N$3)</f>
        <v>52.75</v>
      </c>
    </row>
    <row r="29" spans="2:16">
      <c r="B29" s="52"/>
      <c r="C29" s="47"/>
      <c r="D29" s="48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35">
        <f t="shared" si="9"/>
        <v>0</v>
      </c>
      <c r="P29" s="36">
        <f t="shared" si="10"/>
        <v>0</v>
      </c>
    </row>
    <row r="30" spans="2:16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si="9"/>
        <v>0</v>
      </c>
      <c r="P30" s="36">
        <f t="shared" si="10"/>
        <v>0</v>
      </c>
    </row>
    <row r="31" spans="2:16" ht="10.8" thickBot="1">
      <c r="B31" s="37" t="s">
        <v>21</v>
      </c>
      <c r="C31" s="37">
        <f t="shared" ref="C31:P31" si="11">SUM(C28:C30)</f>
        <v>0</v>
      </c>
      <c r="D31" s="37">
        <f t="shared" si="11"/>
        <v>0</v>
      </c>
      <c r="E31" s="37">
        <f t="shared" si="11"/>
        <v>0</v>
      </c>
      <c r="F31" s="37">
        <f t="shared" si="11"/>
        <v>0</v>
      </c>
      <c r="G31" s="40">
        <f t="shared" si="11"/>
        <v>123</v>
      </c>
      <c r="H31" s="40">
        <f t="shared" si="11"/>
        <v>0</v>
      </c>
      <c r="I31" s="40">
        <f t="shared" si="11"/>
        <v>0</v>
      </c>
      <c r="J31" s="40">
        <f t="shared" si="11"/>
        <v>0</v>
      </c>
      <c r="K31" s="40">
        <f t="shared" si="11"/>
        <v>20</v>
      </c>
      <c r="L31" s="40">
        <f t="shared" si="11"/>
        <v>0</v>
      </c>
      <c r="M31" s="40">
        <f t="shared" si="11"/>
        <v>0</v>
      </c>
      <c r="N31" s="40">
        <f t="shared" si="11"/>
        <v>1</v>
      </c>
      <c r="O31" s="41">
        <f t="shared" si="11"/>
        <v>144</v>
      </c>
      <c r="P31" s="42">
        <f t="shared" si="11"/>
        <v>52.75</v>
      </c>
    </row>
    <row r="32" spans="2:16">
      <c r="B32" s="44"/>
      <c r="C32" s="44"/>
      <c r="D32" s="44"/>
      <c r="E32" s="44"/>
      <c r="F32" s="44"/>
      <c r="G32" s="45"/>
      <c r="H32" s="45"/>
      <c r="I32" s="45"/>
      <c r="J32" s="45"/>
      <c r="K32" s="45"/>
      <c r="L32" s="45"/>
      <c r="M32" s="45"/>
      <c r="N32" s="45"/>
      <c r="O32" s="50"/>
      <c r="P32" s="51"/>
    </row>
    <row r="34" spans="2:16" ht="10.8" thickBot="1">
      <c r="B34" s="32" t="s">
        <v>84</v>
      </c>
      <c r="C34" s="32"/>
      <c r="D34" s="32"/>
      <c r="E34" s="32"/>
      <c r="F34" s="33"/>
      <c r="G34" s="33"/>
      <c r="H34" s="33"/>
      <c r="I34" s="33"/>
      <c r="J34" s="33"/>
      <c r="K34" s="33"/>
      <c r="L34" s="33"/>
      <c r="M34" s="33"/>
      <c r="N34" s="33"/>
      <c r="O34" s="34"/>
      <c r="P34" s="34"/>
    </row>
    <row r="35" spans="2:16">
      <c r="B35" s="52" t="s">
        <v>44</v>
      </c>
      <c r="C35" s="57"/>
      <c r="D35" s="48"/>
      <c r="E35" s="48"/>
      <c r="F35" s="49"/>
      <c r="G35" s="53">
        <v>150</v>
      </c>
      <c r="H35" s="54"/>
      <c r="I35" s="55">
        <v>15</v>
      </c>
      <c r="J35" s="54"/>
      <c r="K35" s="53">
        <v>25</v>
      </c>
      <c r="L35" s="56"/>
      <c r="M35" s="53"/>
      <c r="N35" s="54">
        <v>15</v>
      </c>
      <c r="O35" s="35">
        <f t="shared" ref="O35:O38" si="12">SUM(F35:N35)</f>
        <v>205</v>
      </c>
      <c r="P35" s="36">
        <f t="shared" ref="P35:P38" si="13">(D35*$D$3)+(E35*$E$3)+(F35*$F$3)+(G35*$G$3)+(H35*$H$3)+(I35*$I$3)+(J35*$J$3)+(K35*$K$3)+(L35*$L$3)+(M35*$M$3)+(N35*$N$3)</f>
        <v>100</v>
      </c>
    </row>
    <row r="36" spans="2:16">
      <c r="B36" s="52"/>
      <c r="C36" s="47"/>
      <c r="D36" s="48"/>
      <c r="E36" s="48"/>
      <c r="F36" s="49"/>
      <c r="G36" s="53"/>
      <c r="H36" s="54"/>
      <c r="I36" s="55"/>
      <c r="J36" s="54"/>
      <c r="K36" s="53"/>
      <c r="L36" s="56"/>
      <c r="M36" s="53"/>
      <c r="N36" s="54"/>
      <c r="O36" s="35">
        <f t="shared" si="12"/>
        <v>0</v>
      </c>
      <c r="P36" s="36">
        <f t="shared" si="13"/>
        <v>0</v>
      </c>
    </row>
    <row r="37" spans="2:16">
      <c r="B37" s="52"/>
      <c r="C37" s="47"/>
      <c r="D37" s="48"/>
      <c r="E37" s="48"/>
      <c r="F37" s="49"/>
      <c r="G37" s="53"/>
      <c r="H37" s="54"/>
      <c r="I37" s="55"/>
      <c r="J37" s="54"/>
      <c r="K37" s="53"/>
      <c r="L37" s="56"/>
      <c r="M37" s="53"/>
      <c r="N37" s="54"/>
      <c r="O37" s="35">
        <f t="shared" si="12"/>
        <v>0</v>
      </c>
      <c r="P37" s="36">
        <f t="shared" si="13"/>
        <v>0</v>
      </c>
    </row>
    <row r="38" spans="2:16">
      <c r="B38" s="52"/>
      <c r="C38" s="47"/>
      <c r="D38" s="48"/>
      <c r="E38" s="48"/>
      <c r="F38" s="49"/>
      <c r="G38" s="53"/>
      <c r="H38" s="54"/>
      <c r="I38" s="55"/>
      <c r="J38" s="54"/>
      <c r="K38" s="53"/>
      <c r="L38" s="56"/>
      <c r="M38" s="53"/>
      <c r="N38" s="54"/>
      <c r="O38" s="35">
        <f t="shared" si="12"/>
        <v>0</v>
      </c>
      <c r="P38" s="36">
        <f t="shared" si="13"/>
        <v>0</v>
      </c>
    </row>
    <row r="39" spans="2:16" ht="10.8" thickBot="1">
      <c r="B39" s="37" t="s">
        <v>21</v>
      </c>
      <c r="C39" s="37">
        <f>SUM(C38:C38)</f>
        <v>0</v>
      </c>
      <c r="D39" s="37">
        <f>SUM(D35:D38)</f>
        <v>0</v>
      </c>
      <c r="E39" s="37">
        <f>SUM(E35:E38)</f>
        <v>0</v>
      </c>
      <c r="F39" s="37">
        <f>SUM(F38:F38)</f>
        <v>0</v>
      </c>
      <c r="G39" s="40">
        <f t="shared" ref="G39:P39" si="14">SUM(G35:G38)</f>
        <v>150</v>
      </c>
      <c r="H39" s="40">
        <f t="shared" si="14"/>
        <v>0</v>
      </c>
      <c r="I39" s="40">
        <f t="shared" si="14"/>
        <v>15</v>
      </c>
      <c r="J39" s="40">
        <f t="shared" si="14"/>
        <v>0</v>
      </c>
      <c r="K39" s="40">
        <f t="shared" si="14"/>
        <v>25</v>
      </c>
      <c r="L39" s="40">
        <f t="shared" si="14"/>
        <v>0</v>
      </c>
      <c r="M39" s="40">
        <f t="shared" si="14"/>
        <v>0</v>
      </c>
      <c r="N39" s="40">
        <f t="shared" si="14"/>
        <v>15</v>
      </c>
      <c r="O39" s="41">
        <f t="shared" si="14"/>
        <v>205</v>
      </c>
      <c r="P39" s="42">
        <f t="shared" si="14"/>
        <v>100</v>
      </c>
    </row>
    <row r="42" spans="2:16" ht="10.8" thickBot="1">
      <c r="B42" s="32" t="s">
        <v>113</v>
      </c>
      <c r="C42" s="32"/>
      <c r="D42" s="32"/>
      <c r="E42" s="32"/>
      <c r="F42" s="33"/>
      <c r="G42" s="33"/>
      <c r="H42" s="33"/>
      <c r="I42" s="33"/>
      <c r="J42" s="33"/>
      <c r="K42" s="33"/>
      <c r="L42" s="33"/>
      <c r="M42" s="33"/>
      <c r="N42" s="33"/>
      <c r="O42" s="34"/>
      <c r="P42" s="34"/>
    </row>
    <row r="43" spans="2:16">
      <c r="B43" s="52" t="s">
        <v>44</v>
      </c>
      <c r="C43" s="57"/>
      <c r="D43" s="48"/>
      <c r="E43" s="48"/>
      <c r="F43" s="49"/>
      <c r="G43" s="53">
        <v>28</v>
      </c>
      <c r="H43" s="54"/>
      <c r="I43" s="55"/>
      <c r="J43" s="54"/>
      <c r="K43" s="53">
        <v>14</v>
      </c>
      <c r="L43" s="56"/>
      <c r="M43" s="53"/>
      <c r="N43" s="54"/>
      <c r="O43" s="35">
        <f t="shared" ref="O43:O45" si="15">SUM(F43:N43)</f>
        <v>42</v>
      </c>
      <c r="P43" s="36">
        <f t="shared" ref="P43:P45" si="16">(D43*$D$3)+(E43*$E$3)+(F43*$F$3)+(G43*$G$3)+(H43*$H$3)+(I43*$I$3)+(J43*$J$3)+(K43*$K$3)+(L43*$L$3)+(M43*$M$3)+(N43*$N$3)</f>
        <v>21</v>
      </c>
    </row>
    <row r="44" spans="2:16">
      <c r="B44" s="52"/>
      <c r="C44" s="47"/>
      <c r="D44" s="48"/>
      <c r="E44" s="48"/>
      <c r="F44" s="49"/>
      <c r="G44" s="53"/>
      <c r="H44" s="54"/>
      <c r="I44" s="55"/>
      <c r="J44" s="54"/>
      <c r="K44" s="53"/>
      <c r="L44" s="56"/>
      <c r="M44" s="53"/>
      <c r="N44" s="54"/>
      <c r="O44" s="35">
        <f t="shared" si="15"/>
        <v>0</v>
      </c>
      <c r="P44" s="36">
        <f t="shared" si="16"/>
        <v>0</v>
      </c>
    </row>
    <row r="45" spans="2:16">
      <c r="B45" s="52"/>
      <c r="C45" s="47"/>
      <c r="D45" s="48"/>
      <c r="E45" s="48"/>
      <c r="F45" s="49"/>
      <c r="G45" s="53"/>
      <c r="H45" s="54"/>
      <c r="I45" s="55"/>
      <c r="J45" s="54"/>
      <c r="K45" s="53"/>
      <c r="L45" s="56"/>
      <c r="M45" s="53"/>
      <c r="N45" s="54"/>
      <c r="O45" s="35">
        <f t="shared" si="15"/>
        <v>0</v>
      </c>
      <c r="P45" s="36">
        <f t="shared" si="16"/>
        <v>0</v>
      </c>
    </row>
    <row r="46" spans="2:16" ht="10.8" thickBot="1">
      <c r="B46" s="37" t="s">
        <v>21</v>
      </c>
      <c r="C46" s="37">
        <f>SUM(C45:C45)</f>
        <v>0</v>
      </c>
      <c r="D46" s="37">
        <f>SUM(D43:D45)</f>
        <v>0</v>
      </c>
      <c r="E46" s="37">
        <f>SUM(E43:E45)</f>
        <v>0</v>
      </c>
      <c r="F46" s="37">
        <f>SUM(F45:F45)</f>
        <v>0</v>
      </c>
      <c r="G46" s="40">
        <f t="shared" ref="G46:P46" si="17">SUM(G43:G45)</f>
        <v>28</v>
      </c>
      <c r="H46" s="40">
        <f t="shared" si="17"/>
        <v>0</v>
      </c>
      <c r="I46" s="40">
        <f t="shared" si="17"/>
        <v>0</v>
      </c>
      <c r="J46" s="40">
        <f t="shared" si="17"/>
        <v>0</v>
      </c>
      <c r="K46" s="40">
        <f t="shared" si="17"/>
        <v>14</v>
      </c>
      <c r="L46" s="40">
        <f t="shared" si="17"/>
        <v>0</v>
      </c>
      <c r="M46" s="40">
        <f t="shared" si="17"/>
        <v>0</v>
      </c>
      <c r="N46" s="40">
        <f t="shared" si="17"/>
        <v>0</v>
      </c>
      <c r="O46" s="41">
        <f t="shared" si="17"/>
        <v>42</v>
      </c>
      <c r="P46" s="42">
        <f t="shared" si="17"/>
        <v>21</v>
      </c>
    </row>
    <row r="48" spans="2:16" ht="11.25" customHeight="1"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</row>
    <row r="49" spans="2:16" ht="13.2">
      <c r="B49" s="2"/>
      <c r="C49" s="2"/>
      <c r="D49" s="2"/>
      <c r="E49" s="2"/>
      <c r="F49" s="43"/>
      <c r="G49" s="43"/>
      <c r="H49" s="43"/>
      <c r="I49" s="43"/>
      <c r="J49" s="43"/>
      <c r="K49" s="43"/>
      <c r="L49" s="43"/>
      <c r="M49" s="43"/>
      <c r="N49" s="43"/>
      <c r="O49" s="2"/>
      <c r="P49" s="2"/>
    </row>
    <row r="50" spans="2:16">
      <c r="M50" s="44" t="s">
        <v>21</v>
      </c>
      <c r="O50" s="45">
        <f>O10+O16+O24+O31+O39+O46</f>
        <v>997</v>
      </c>
      <c r="P50" s="46">
        <f>P10+P16+P24+P31+P39+P46</f>
        <v>453.75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17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13" sqref="B13"/>
    </sheetView>
  </sheetViews>
  <sheetFormatPr defaultColWidth="9.109375" defaultRowHeight="10.199999999999999"/>
  <cols>
    <col min="1" max="1" width="3.109375" style="1" customWidth="1"/>
    <col min="2" max="2" width="39.55468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90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>
      <c r="B6" s="44"/>
      <c r="C6" s="44"/>
      <c r="D6" s="44"/>
      <c r="E6" s="44"/>
      <c r="F6" s="44"/>
      <c r="G6" s="45"/>
      <c r="H6" s="45"/>
      <c r="I6" s="45"/>
      <c r="J6" s="45"/>
      <c r="K6" s="45"/>
      <c r="L6" s="45"/>
      <c r="M6" s="45"/>
      <c r="N6" s="45"/>
      <c r="O6" s="50"/>
      <c r="P6" s="51"/>
    </row>
    <row r="7" spans="2:16" hidden="1">
      <c r="B7" s="44"/>
      <c r="C7" s="44"/>
      <c r="D7" s="44"/>
      <c r="E7" s="44"/>
      <c r="F7" s="44"/>
      <c r="G7" s="45"/>
      <c r="H7" s="45"/>
      <c r="I7" s="45"/>
      <c r="J7" s="45"/>
      <c r="K7" s="45"/>
      <c r="L7" s="45"/>
      <c r="M7" s="45"/>
      <c r="N7" s="45"/>
      <c r="O7" s="50"/>
      <c r="P7" s="51"/>
    </row>
    <row r="8" spans="2:16" ht="10.8" hidden="1" thickBot="1">
      <c r="B8" s="32" t="s">
        <v>50</v>
      </c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 hidden="1">
      <c r="B9" s="52"/>
      <c r="C9" s="48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>SUM(F9:N9)</f>
        <v>0</v>
      </c>
      <c r="P9" s="36">
        <f t="shared" ref="P9:P10" si="0">(D9*$D$3)+(E9*$E$3)+(F9*$F$3)+(G9*$G$3)+(H9*$H$3)+(I9*$I$3)+(J9*$J$3)+(K9*$K$3)+(L9*$L$3)+(M9*$M$3)+(N9*$N$3)</f>
        <v>0</v>
      </c>
    </row>
    <row r="10" spans="2:16" hidden="1">
      <c r="B10" s="52"/>
      <c r="C10" s="58"/>
      <c r="D10" s="48"/>
      <c r="E10" s="48"/>
      <c r="F10" s="49"/>
      <c r="G10" s="53"/>
      <c r="H10" s="54"/>
      <c r="I10" s="55"/>
      <c r="J10" s="54"/>
      <c r="K10" s="53"/>
      <c r="L10" s="56"/>
      <c r="M10" s="53"/>
      <c r="N10" s="54"/>
      <c r="O10" s="35">
        <f>SUM(F10:N10)</f>
        <v>0</v>
      </c>
      <c r="P10" s="36">
        <f t="shared" si="0"/>
        <v>0</v>
      </c>
    </row>
    <row r="11" spans="2:16" ht="10.8" hidden="1" thickBot="1">
      <c r="B11" s="37" t="s">
        <v>21</v>
      </c>
      <c r="C11" s="37">
        <f t="shared" ref="C11:D11" si="1">SUM(C10:C10)</f>
        <v>0</v>
      </c>
      <c r="D11" s="37">
        <f t="shared" si="1"/>
        <v>0</v>
      </c>
      <c r="E11" s="41">
        <f t="shared" ref="E11:N11" si="2">SUM(E9:E10)</f>
        <v>0</v>
      </c>
      <c r="F11" s="41">
        <f t="shared" si="2"/>
        <v>0</v>
      </c>
      <c r="G11" s="41">
        <f t="shared" si="2"/>
        <v>0</v>
      </c>
      <c r="H11" s="41">
        <f t="shared" si="2"/>
        <v>0</v>
      </c>
      <c r="I11" s="41">
        <f t="shared" si="2"/>
        <v>0</v>
      </c>
      <c r="J11" s="41">
        <f t="shared" si="2"/>
        <v>0</v>
      </c>
      <c r="K11" s="41">
        <f t="shared" si="2"/>
        <v>0</v>
      </c>
      <c r="L11" s="41">
        <f t="shared" si="2"/>
        <v>0</v>
      </c>
      <c r="M11" s="41">
        <f t="shared" si="2"/>
        <v>0</v>
      </c>
      <c r="N11" s="41">
        <f t="shared" si="2"/>
        <v>0</v>
      </c>
      <c r="O11" s="41">
        <f>SUM(O9:O10)</f>
        <v>0</v>
      </c>
      <c r="P11" s="37">
        <f>SUM(P9:P10)</f>
        <v>0</v>
      </c>
    </row>
    <row r="12" spans="2:16" hidden="1">
      <c r="B12" s="44"/>
      <c r="C12" s="44"/>
      <c r="D12" s="44"/>
      <c r="E12" s="44"/>
      <c r="F12" s="44"/>
      <c r="G12" s="45"/>
      <c r="H12" s="45"/>
      <c r="I12" s="45"/>
      <c r="J12" s="45"/>
      <c r="K12" s="45"/>
      <c r="L12" s="45"/>
      <c r="M12" s="45"/>
      <c r="N12" s="45"/>
      <c r="O12" s="50"/>
      <c r="P12" s="51"/>
    </row>
    <row r="13" spans="2:16">
      <c r="B13" s="44"/>
      <c r="C13" s="44"/>
      <c r="D13" s="44"/>
      <c r="E13" s="44"/>
      <c r="F13" s="44"/>
      <c r="G13" s="45"/>
      <c r="H13" s="45"/>
      <c r="I13" s="45"/>
      <c r="J13" s="45"/>
      <c r="K13" s="45"/>
      <c r="L13" s="45"/>
      <c r="M13" s="45"/>
      <c r="N13" s="45"/>
      <c r="O13" s="50"/>
      <c r="P13" s="51"/>
    </row>
    <row r="14" spans="2:16" ht="10.8" thickBot="1">
      <c r="B14" s="32" t="s">
        <v>20</v>
      </c>
      <c r="C14" s="32"/>
      <c r="D14" s="32"/>
      <c r="E14" s="32"/>
      <c r="F14" s="33"/>
      <c r="G14" s="33"/>
      <c r="H14" s="33"/>
      <c r="I14" s="33"/>
      <c r="J14" s="33"/>
      <c r="K14" s="33"/>
      <c r="L14" s="33"/>
      <c r="M14" s="33"/>
      <c r="N14" s="33"/>
      <c r="O14" s="34"/>
      <c r="P14" s="34"/>
    </row>
    <row r="15" spans="2:16">
      <c r="B15" s="179" t="s">
        <v>118</v>
      </c>
      <c r="C15" s="153"/>
      <c r="D15" s="154"/>
      <c r="E15" s="154"/>
      <c r="F15" s="155"/>
      <c r="G15" s="156">
        <v>206</v>
      </c>
      <c r="H15" s="157"/>
      <c r="I15" s="158"/>
      <c r="J15" s="157">
        <v>248</v>
      </c>
      <c r="K15" s="156"/>
      <c r="L15" s="159">
        <v>60</v>
      </c>
      <c r="M15" s="156">
        <v>20</v>
      </c>
      <c r="N15" s="157"/>
      <c r="O15" s="35">
        <f>SUM(C15:N15)</f>
        <v>534</v>
      </c>
      <c r="P15" s="36">
        <f t="shared" ref="P15:P17" si="3">(D15*$D$3)+(E15*$E$3)+(F15*$F$3)+(G15*$G$3)+(H15*$H$3)+(I15*$I$3)+(J15*$J$3)+(K15*$K$3)+(L15*$L$3)+(M15*$M$3)+(N15*$N$3)</f>
        <v>275.5</v>
      </c>
    </row>
    <row r="16" spans="2:16">
      <c r="B16" s="179"/>
      <c r="C16" s="160"/>
      <c r="D16" s="154"/>
      <c r="E16" s="154"/>
      <c r="F16" s="155"/>
      <c r="G16" s="156"/>
      <c r="H16" s="157"/>
      <c r="I16" s="158"/>
      <c r="J16" s="157"/>
      <c r="K16" s="156"/>
      <c r="L16" s="159"/>
      <c r="M16" s="156"/>
      <c r="N16" s="157"/>
      <c r="O16" s="35">
        <f t="shared" ref="O16" si="4">SUM(F16:N16)</f>
        <v>0</v>
      </c>
      <c r="P16" s="36">
        <f t="shared" si="3"/>
        <v>0</v>
      </c>
    </row>
    <row r="17" spans="1:16">
      <c r="B17" s="140"/>
      <c r="C17" s="147"/>
      <c r="D17" s="141"/>
      <c r="E17" s="141"/>
      <c r="F17" s="142"/>
      <c r="G17" s="143"/>
      <c r="H17" s="144"/>
      <c r="I17" s="145"/>
      <c r="J17" s="144"/>
      <c r="K17" s="143"/>
      <c r="L17" s="146"/>
      <c r="M17" s="143"/>
      <c r="N17" s="144"/>
      <c r="O17" s="35">
        <f>SUM(F17:N17)</f>
        <v>0</v>
      </c>
      <c r="P17" s="36">
        <f t="shared" si="3"/>
        <v>0</v>
      </c>
    </row>
    <row r="18" spans="1:16" ht="10.8" thickBot="1">
      <c r="B18" s="37" t="s">
        <v>21</v>
      </c>
      <c r="C18" s="37">
        <f t="shared" ref="C18:P18" si="5">SUM(C15:C17)</f>
        <v>0</v>
      </c>
      <c r="D18" s="37">
        <f t="shared" si="5"/>
        <v>0</v>
      </c>
      <c r="E18" s="37">
        <f t="shared" si="5"/>
        <v>0</v>
      </c>
      <c r="F18" s="37">
        <f t="shared" si="5"/>
        <v>0</v>
      </c>
      <c r="G18" s="37">
        <f t="shared" si="5"/>
        <v>206</v>
      </c>
      <c r="H18" s="37">
        <f t="shared" si="5"/>
        <v>0</v>
      </c>
      <c r="I18" s="37">
        <f t="shared" si="5"/>
        <v>0</v>
      </c>
      <c r="J18" s="37">
        <f t="shared" si="5"/>
        <v>248</v>
      </c>
      <c r="K18" s="37">
        <f t="shared" si="5"/>
        <v>0</v>
      </c>
      <c r="L18" s="37">
        <f t="shared" si="5"/>
        <v>60</v>
      </c>
      <c r="M18" s="37">
        <f t="shared" si="5"/>
        <v>20</v>
      </c>
      <c r="N18" s="37">
        <f t="shared" si="5"/>
        <v>0</v>
      </c>
      <c r="O18" s="100">
        <f t="shared" si="5"/>
        <v>534</v>
      </c>
      <c r="P18" s="37">
        <f t="shared" si="5"/>
        <v>275.5</v>
      </c>
    </row>
    <row r="19" spans="1:16">
      <c r="F19" s="38"/>
      <c r="G19" s="38"/>
      <c r="H19" s="38"/>
      <c r="I19" s="38"/>
      <c r="J19" s="38"/>
      <c r="K19" s="38"/>
      <c r="L19" s="38"/>
      <c r="M19" s="38"/>
      <c r="N19" s="38"/>
    </row>
    <row r="20" spans="1:16">
      <c r="B20" s="13"/>
      <c r="C20" s="13"/>
      <c r="D20" s="13"/>
      <c r="E20" s="13"/>
      <c r="F20" s="30"/>
      <c r="G20" s="30"/>
      <c r="H20" s="30"/>
      <c r="I20" s="30"/>
      <c r="J20" s="30"/>
      <c r="K20" s="30"/>
      <c r="L20" s="30"/>
      <c r="M20" s="30"/>
      <c r="N20" s="30"/>
      <c r="O20" s="13"/>
      <c r="P20" s="13"/>
    </row>
    <row r="21" spans="1:16" ht="10.8" thickBot="1">
      <c r="B21" s="32" t="s">
        <v>22</v>
      </c>
      <c r="C21" s="32"/>
      <c r="D21" s="32"/>
      <c r="E21" s="32"/>
      <c r="F21" s="33"/>
      <c r="G21" s="33"/>
      <c r="H21" s="33"/>
      <c r="I21" s="33"/>
      <c r="J21" s="33"/>
      <c r="K21" s="33"/>
      <c r="L21" s="33"/>
      <c r="M21" s="33"/>
      <c r="N21" s="33"/>
      <c r="O21" s="34"/>
      <c r="P21" s="34"/>
    </row>
    <row r="22" spans="1:16" ht="11.25" customHeight="1">
      <c r="A22" s="119"/>
      <c r="B22" s="180" t="s">
        <v>91</v>
      </c>
      <c r="C22" s="58"/>
      <c r="D22" s="48"/>
      <c r="E22" s="48"/>
      <c r="F22" s="49"/>
      <c r="G22" s="110">
        <v>50</v>
      </c>
      <c r="H22" s="116"/>
      <c r="I22" s="110"/>
      <c r="J22" s="48"/>
      <c r="K22" s="110"/>
      <c r="L22" s="116"/>
      <c r="M22" s="110"/>
      <c r="N22" s="116"/>
      <c r="O22" s="110">
        <f t="shared" ref="O22:O36" si="6">SUM(F22:N22)+(E22*18)+(D22*9)</f>
        <v>50</v>
      </c>
      <c r="P22" s="36">
        <f t="shared" ref="P22:P36" si="7">(D22*$D$3)+(E22*$E$3)+(F22*$F$3)+(G22*$G$3)+(H22*$H$3)+(I22*$I$3)+(J22*$J$3)+(K22*$K$3)+(L22*$L$3)+(M22*$M$3)+(N22*$N$3)</f>
        <v>12.5</v>
      </c>
    </row>
    <row r="23" spans="1:16" ht="11.25" customHeight="1">
      <c r="A23" s="119"/>
      <c r="B23" s="181" t="s">
        <v>92</v>
      </c>
      <c r="C23" s="58"/>
      <c r="D23" s="48"/>
      <c r="E23" s="48"/>
      <c r="F23" s="49"/>
      <c r="G23" s="110"/>
      <c r="H23" s="116"/>
      <c r="I23" s="110">
        <v>5</v>
      </c>
      <c r="J23" s="48"/>
      <c r="K23" s="110">
        <v>22</v>
      </c>
      <c r="L23" s="116"/>
      <c r="M23" s="110"/>
      <c r="N23" s="110">
        <v>43</v>
      </c>
      <c r="O23" s="110">
        <f t="shared" si="6"/>
        <v>70</v>
      </c>
      <c r="P23" s="36">
        <f t="shared" ref="P23:P25" si="8">(D23*$D$3)+(E23*$E$3)+(F23*$F$3)+(G23*$G$3)+(H23*$H$3)+(I23*$I$3)+(J23*$J$3)+(K23*$K$3)+(L23*$L$3)+(M23*$M$3)+(N23*$N$3)</f>
        <v>110.5</v>
      </c>
    </row>
    <row r="24" spans="1:16" ht="11.25" customHeight="1">
      <c r="A24" s="119"/>
      <c r="B24" s="181" t="s">
        <v>93</v>
      </c>
      <c r="C24" s="58"/>
      <c r="D24" s="48"/>
      <c r="E24" s="48"/>
      <c r="F24" s="49"/>
      <c r="G24" s="110">
        <v>44</v>
      </c>
      <c r="H24" s="116"/>
      <c r="I24" s="110">
        <v>3</v>
      </c>
      <c r="J24" s="48"/>
      <c r="K24" s="110">
        <v>1</v>
      </c>
      <c r="L24" s="116"/>
      <c r="M24" s="110"/>
      <c r="N24" s="110">
        <v>1</v>
      </c>
      <c r="O24" s="110">
        <f t="shared" si="6"/>
        <v>49</v>
      </c>
      <c r="P24" s="36">
        <f t="shared" si="8"/>
        <v>15.5</v>
      </c>
    </row>
    <row r="25" spans="1:16" ht="11.25" customHeight="1">
      <c r="A25" s="119"/>
      <c r="B25" s="180" t="s">
        <v>94</v>
      </c>
      <c r="C25" s="58"/>
      <c r="D25" s="48"/>
      <c r="E25" s="48"/>
      <c r="F25" s="49"/>
      <c r="G25" s="110">
        <v>1</v>
      </c>
      <c r="H25" s="116"/>
      <c r="I25" s="110"/>
      <c r="J25" s="48"/>
      <c r="K25" s="110"/>
      <c r="L25" s="116"/>
      <c r="M25" s="110"/>
      <c r="N25" s="110"/>
      <c r="O25" s="110">
        <f t="shared" si="6"/>
        <v>1</v>
      </c>
      <c r="P25" s="36">
        <f t="shared" si="8"/>
        <v>0.25</v>
      </c>
    </row>
    <row r="26" spans="1:16" ht="11.25" customHeight="1">
      <c r="A26" s="119"/>
      <c r="B26" s="180" t="s">
        <v>95</v>
      </c>
      <c r="C26" s="58"/>
      <c r="D26" s="48"/>
      <c r="E26" s="48"/>
      <c r="F26" s="49"/>
      <c r="G26" s="110">
        <v>8</v>
      </c>
      <c r="H26" s="116"/>
      <c r="I26" s="110">
        <v>2</v>
      </c>
      <c r="J26" s="48"/>
      <c r="K26" s="110">
        <v>1</v>
      </c>
      <c r="L26" s="116"/>
      <c r="M26" s="110"/>
      <c r="N26" s="110">
        <v>2</v>
      </c>
      <c r="O26" s="110">
        <f t="shared" si="6"/>
        <v>13</v>
      </c>
      <c r="P26" s="36">
        <f t="shared" ref="P26:P35" si="9">(D26*$D$3)+(E26*$E$3)+(F26*$F$3)+(G26*$G$3)+(H26*$H$3)+(I26*$I$3)+(J26*$J$3)+(K26*$K$3)+(L26*$L$3)+(M26*$M$3)+(N26*$N$3)</f>
        <v>8</v>
      </c>
    </row>
    <row r="27" spans="1:16" ht="11.25" customHeight="1">
      <c r="A27" s="119"/>
      <c r="B27" s="181" t="s">
        <v>96</v>
      </c>
      <c r="C27" s="58"/>
      <c r="D27" s="48"/>
      <c r="E27" s="48"/>
      <c r="F27" s="49"/>
      <c r="G27" s="110"/>
      <c r="H27" s="116"/>
      <c r="I27" s="110"/>
      <c r="J27" s="48"/>
      <c r="K27" s="110">
        <v>28</v>
      </c>
      <c r="L27" s="116"/>
      <c r="M27" s="110"/>
      <c r="N27" s="110">
        <v>3</v>
      </c>
      <c r="O27" s="110">
        <f t="shared" si="6"/>
        <v>31</v>
      </c>
      <c r="P27" s="36">
        <f t="shared" si="9"/>
        <v>34</v>
      </c>
    </row>
    <row r="28" spans="1:16" ht="11.25" customHeight="1">
      <c r="A28" s="119"/>
      <c r="B28" s="180" t="s">
        <v>97</v>
      </c>
      <c r="C28" s="58"/>
      <c r="D28" s="48"/>
      <c r="E28" s="48"/>
      <c r="F28" s="49"/>
      <c r="G28" s="110"/>
      <c r="H28" s="116"/>
      <c r="I28" s="110"/>
      <c r="J28" s="48"/>
      <c r="K28" s="110"/>
      <c r="L28" s="116"/>
      <c r="M28" s="110"/>
      <c r="N28" s="110">
        <v>1</v>
      </c>
      <c r="O28" s="110">
        <f t="shared" si="6"/>
        <v>1</v>
      </c>
      <c r="P28" s="36">
        <f t="shared" si="9"/>
        <v>2</v>
      </c>
    </row>
    <row r="29" spans="1:16" ht="11.25" customHeight="1">
      <c r="A29" s="119"/>
      <c r="B29" s="181" t="s">
        <v>98</v>
      </c>
      <c r="C29" s="58"/>
      <c r="D29" s="48"/>
      <c r="E29" s="48"/>
      <c r="F29" s="49"/>
      <c r="G29" s="110">
        <v>10</v>
      </c>
      <c r="H29" s="116"/>
      <c r="I29" s="110"/>
      <c r="J29" s="48"/>
      <c r="K29" s="110"/>
      <c r="L29" s="116"/>
      <c r="M29" s="110"/>
      <c r="N29" s="110">
        <v>2</v>
      </c>
      <c r="O29" s="110">
        <f t="shared" si="6"/>
        <v>12</v>
      </c>
      <c r="P29" s="36">
        <f t="shared" si="9"/>
        <v>6.5</v>
      </c>
    </row>
    <row r="30" spans="1:16" ht="11.25" customHeight="1">
      <c r="A30" s="119"/>
      <c r="B30" s="181" t="s">
        <v>99</v>
      </c>
      <c r="C30" s="58"/>
      <c r="D30" s="48"/>
      <c r="E30" s="48"/>
      <c r="F30" s="49"/>
      <c r="G30" s="110"/>
      <c r="H30" s="116"/>
      <c r="I30" s="110"/>
      <c r="J30" s="48"/>
      <c r="K30" s="110">
        <v>3</v>
      </c>
      <c r="L30" s="116"/>
      <c r="M30" s="110"/>
      <c r="N30" s="110">
        <v>2</v>
      </c>
      <c r="O30" s="110">
        <f t="shared" si="6"/>
        <v>5</v>
      </c>
      <c r="P30" s="36">
        <f t="shared" si="9"/>
        <v>7</v>
      </c>
    </row>
    <row r="31" spans="1:16" ht="11.25" customHeight="1">
      <c r="A31" s="119"/>
      <c r="B31" s="180" t="s">
        <v>100</v>
      </c>
      <c r="C31" s="58"/>
      <c r="D31" s="48"/>
      <c r="E31" s="48"/>
      <c r="F31" s="49"/>
      <c r="G31" s="110">
        <v>4</v>
      </c>
      <c r="H31" s="116"/>
      <c r="I31" s="110">
        <v>5</v>
      </c>
      <c r="J31" s="48"/>
      <c r="K31" s="110"/>
      <c r="L31" s="116"/>
      <c r="M31" s="110"/>
      <c r="N31" s="110">
        <v>1</v>
      </c>
      <c r="O31" s="110">
        <f t="shared" si="6"/>
        <v>10</v>
      </c>
      <c r="P31" s="36">
        <f t="shared" si="9"/>
        <v>5.5</v>
      </c>
    </row>
    <row r="32" spans="1:16" ht="11.25" customHeight="1">
      <c r="A32" s="119"/>
      <c r="B32" s="181" t="s">
        <v>101</v>
      </c>
      <c r="C32" s="58"/>
      <c r="D32" s="48"/>
      <c r="E32" s="48">
        <v>1</v>
      </c>
      <c r="F32" s="49"/>
      <c r="G32" s="110"/>
      <c r="H32" s="116"/>
      <c r="I32" s="110"/>
      <c r="J32" s="48"/>
      <c r="K32" s="110"/>
      <c r="L32" s="116"/>
      <c r="M32" s="110"/>
      <c r="N32" s="110">
        <v>1</v>
      </c>
      <c r="O32" s="110">
        <f t="shared" si="6"/>
        <v>19</v>
      </c>
      <c r="P32" s="36">
        <f t="shared" si="9"/>
        <v>74</v>
      </c>
    </row>
    <row r="33" spans="1:16" ht="11.25" customHeight="1">
      <c r="A33" s="119"/>
      <c r="B33" s="181" t="s">
        <v>102</v>
      </c>
      <c r="C33" s="58"/>
      <c r="D33" s="48"/>
      <c r="E33" s="48"/>
      <c r="F33" s="49"/>
      <c r="G33" s="110"/>
      <c r="H33" s="116"/>
      <c r="I33" s="110"/>
      <c r="J33" s="48"/>
      <c r="K33" s="110"/>
      <c r="L33" s="116"/>
      <c r="M33" s="110"/>
      <c r="N33" s="110">
        <v>20</v>
      </c>
      <c r="O33" s="110">
        <f t="shared" si="6"/>
        <v>20</v>
      </c>
      <c r="P33" s="36">
        <f t="shared" si="9"/>
        <v>40</v>
      </c>
    </row>
    <row r="34" spans="1:16" ht="11.25" customHeight="1">
      <c r="A34" s="119"/>
      <c r="B34" s="181" t="s">
        <v>103</v>
      </c>
      <c r="C34" s="58"/>
      <c r="D34" s="48"/>
      <c r="E34" s="48"/>
      <c r="F34" s="49"/>
      <c r="G34" s="110">
        <v>188</v>
      </c>
      <c r="H34" s="116"/>
      <c r="I34" s="110"/>
      <c r="J34" s="48"/>
      <c r="K34" s="110"/>
      <c r="L34" s="116"/>
      <c r="M34" s="110"/>
      <c r="N34" s="110"/>
      <c r="O34" s="110">
        <f t="shared" si="6"/>
        <v>188</v>
      </c>
      <c r="P34" s="36">
        <f t="shared" si="9"/>
        <v>47</v>
      </c>
    </row>
    <row r="35" spans="1:16" ht="11.25" customHeight="1">
      <c r="A35" s="119"/>
      <c r="B35" s="180" t="s">
        <v>104</v>
      </c>
      <c r="C35" s="58"/>
      <c r="D35" s="48"/>
      <c r="E35" s="48"/>
      <c r="F35" s="49"/>
      <c r="G35" s="110">
        <v>71</v>
      </c>
      <c r="H35" s="116"/>
      <c r="I35" s="110">
        <v>2</v>
      </c>
      <c r="J35" s="48"/>
      <c r="K35" s="110">
        <v>4</v>
      </c>
      <c r="L35" s="116"/>
      <c r="M35" s="110"/>
      <c r="N35" s="110">
        <v>4</v>
      </c>
      <c r="O35" s="110">
        <f t="shared" si="6"/>
        <v>81</v>
      </c>
      <c r="P35" s="36">
        <f t="shared" si="9"/>
        <v>30.75</v>
      </c>
    </row>
    <row r="36" spans="1:16" ht="11.25" customHeight="1">
      <c r="A36" s="119"/>
      <c r="B36" s="181"/>
      <c r="C36" s="58"/>
      <c r="D36" s="48"/>
      <c r="E36" s="48"/>
      <c r="F36" s="49"/>
      <c r="G36" s="110"/>
      <c r="H36" s="116"/>
      <c r="I36" s="110"/>
      <c r="J36" s="48"/>
      <c r="K36" s="110"/>
      <c r="L36" s="116"/>
      <c r="M36" s="110"/>
      <c r="N36" s="116"/>
      <c r="O36" s="110">
        <f t="shared" si="6"/>
        <v>0</v>
      </c>
      <c r="P36" s="36">
        <f t="shared" si="7"/>
        <v>0</v>
      </c>
    </row>
    <row r="37" spans="1:16" ht="10.8" thickBot="1">
      <c r="B37" s="37"/>
      <c r="C37" s="40">
        <f t="shared" ref="C37:P37" si="10">SUM(C22:C36)</f>
        <v>0</v>
      </c>
      <c r="D37" s="40">
        <f t="shared" si="10"/>
        <v>0</v>
      </c>
      <c r="E37" s="40">
        <f t="shared" si="10"/>
        <v>1</v>
      </c>
      <c r="F37" s="40">
        <f t="shared" si="10"/>
        <v>0</v>
      </c>
      <c r="G37" s="40">
        <f t="shared" si="10"/>
        <v>376</v>
      </c>
      <c r="H37" s="40">
        <f t="shared" si="10"/>
        <v>0</v>
      </c>
      <c r="I37" s="40">
        <f t="shared" si="10"/>
        <v>17</v>
      </c>
      <c r="J37" s="40">
        <f t="shared" si="10"/>
        <v>0</v>
      </c>
      <c r="K37" s="40">
        <f t="shared" si="10"/>
        <v>59</v>
      </c>
      <c r="L37" s="40">
        <f t="shared" si="10"/>
        <v>0</v>
      </c>
      <c r="M37" s="40">
        <f t="shared" si="10"/>
        <v>0</v>
      </c>
      <c r="N37" s="40">
        <f t="shared" si="10"/>
        <v>80</v>
      </c>
      <c r="O37" s="41">
        <f t="shared" si="10"/>
        <v>550</v>
      </c>
      <c r="P37" s="42">
        <f t="shared" si="10"/>
        <v>393.5</v>
      </c>
    </row>
    <row r="38" spans="1:16">
      <c r="G38" s="38"/>
    </row>
    <row r="39" spans="1:16">
      <c r="G39" s="38"/>
    </row>
    <row r="40" spans="1:16" ht="10.8" thickBot="1">
      <c r="B40" s="32" t="s">
        <v>47</v>
      </c>
      <c r="C40" s="32"/>
      <c r="D40" s="32"/>
      <c r="E40" s="32"/>
      <c r="F40" s="33"/>
      <c r="G40" s="33"/>
      <c r="H40" s="33"/>
      <c r="I40" s="33"/>
      <c r="J40" s="33"/>
      <c r="K40" s="33"/>
      <c r="L40" s="33"/>
      <c r="M40" s="33"/>
      <c r="N40" s="33"/>
      <c r="O40" s="34"/>
      <c r="P40" s="34"/>
    </row>
    <row r="41" spans="1:16">
      <c r="A41" s="119"/>
      <c r="B41" s="181" t="s">
        <v>114</v>
      </c>
      <c r="C41" s="58"/>
      <c r="D41" s="48"/>
      <c r="E41" s="48"/>
      <c r="F41" s="49"/>
      <c r="G41" s="110">
        <v>1</v>
      </c>
      <c r="H41" s="116"/>
      <c r="I41" s="110"/>
      <c r="J41" s="48"/>
      <c r="K41" s="110">
        <v>1</v>
      </c>
      <c r="L41" s="116"/>
      <c r="M41" s="110"/>
      <c r="N41" s="120">
        <v>2</v>
      </c>
      <c r="O41" s="110">
        <f>SUM(F41:N41)+(E41*18)+(D41*9)</f>
        <v>4</v>
      </c>
      <c r="P41" s="36">
        <f t="shared" ref="P41:P44" si="11">(D41*$D$3)+(E41*$E$3)+(F41*$F$3)+(G41*$G$3)+(H41*$H$3)+(I41*$I$3)+(J41*$J$3)+(K41*$K$3)+(L41*$L$3)+(M41*$M$3)+(N41*$N$3)</f>
        <v>5.25</v>
      </c>
    </row>
    <row r="42" spans="1:16">
      <c r="A42" s="119"/>
      <c r="B42" s="181" t="s">
        <v>115</v>
      </c>
      <c r="C42" s="58"/>
      <c r="D42" s="48"/>
      <c r="E42" s="48"/>
      <c r="F42" s="49"/>
      <c r="G42" s="110">
        <v>60</v>
      </c>
      <c r="H42" s="116"/>
      <c r="I42" s="110"/>
      <c r="J42" s="48"/>
      <c r="K42" s="110"/>
      <c r="L42" s="116"/>
      <c r="M42" s="110"/>
      <c r="N42" s="120"/>
      <c r="O42" s="117">
        <f t="shared" ref="O42" si="12">SUM(F42:N42)</f>
        <v>60</v>
      </c>
      <c r="P42" s="36">
        <f t="shared" ref="P42:P43" si="13">(D42*$D$3)+(E42*$E$3)+(F42*$F$3)+(G42*$G$3)+(H42*$H$3)+(I42*$I$3)+(J42*$J$3)+(K42*$K$3)+(L42*$L$3)+(M42*$M$3)+(N42*$N$3)</f>
        <v>15</v>
      </c>
    </row>
    <row r="43" spans="1:16">
      <c r="A43" s="119"/>
      <c r="B43" s="180" t="s">
        <v>116</v>
      </c>
      <c r="C43" s="58"/>
      <c r="D43" s="48"/>
      <c r="E43" s="48"/>
      <c r="F43" s="49">
        <v>7</v>
      </c>
      <c r="G43" s="110"/>
      <c r="H43" s="116"/>
      <c r="I43" s="110"/>
      <c r="J43" s="48"/>
      <c r="K43" s="110"/>
      <c r="L43" s="116"/>
      <c r="M43" s="110"/>
      <c r="N43" s="120"/>
      <c r="O43" s="117">
        <f t="shared" ref="O43" si="14">SUM(F43:N43)</f>
        <v>7</v>
      </c>
      <c r="P43" s="36">
        <f t="shared" si="13"/>
        <v>0.70000000000000007</v>
      </c>
    </row>
    <row r="44" spans="1:16" ht="12.75" customHeight="1">
      <c r="A44" s="119"/>
      <c r="B44" s="180"/>
      <c r="C44" s="58"/>
      <c r="D44" s="48"/>
      <c r="E44" s="48"/>
      <c r="F44" s="49"/>
      <c r="G44" s="123"/>
      <c r="H44" s="124"/>
      <c r="I44" s="121"/>
      <c r="K44" s="121"/>
      <c r="L44" s="101"/>
      <c r="M44" s="121"/>
      <c r="O44" s="118">
        <f t="shared" ref="O44" si="15">SUM(F44:N44)</f>
        <v>0</v>
      </c>
      <c r="P44" s="36">
        <f t="shared" si="11"/>
        <v>0</v>
      </c>
    </row>
    <row r="45" spans="1:16" ht="10.8" thickBot="1">
      <c r="B45" s="37" t="s">
        <v>21</v>
      </c>
      <c r="C45" s="37">
        <f t="shared" ref="C45:P45" si="16">SUM(C41:C44)</f>
        <v>0</v>
      </c>
      <c r="D45" s="37">
        <f t="shared" si="16"/>
        <v>0</v>
      </c>
      <c r="E45" s="37">
        <f t="shared" si="16"/>
        <v>0</v>
      </c>
      <c r="F45" s="37">
        <f t="shared" si="16"/>
        <v>7</v>
      </c>
      <c r="G45" s="122">
        <f t="shared" si="16"/>
        <v>61</v>
      </c>
      <c r="H45" s="122">
        <f t="shared" si="16"/>
        <v>0</v>
      </c>
      <c r="I45" s="40">
        <f t="shared" si="16"/>
        <v>0</v>
      </c>
      <c r="J45" s="40">
        <f t="shared" si="16"/>
        <v>0</v>
      </c>
      <c r="K45" s="40">
        <f t="shared" si="16"/>
        <v>1</v>
      </c>
      <c r="L45" s="40">
        <f t="shared" si="16"/>
        <v>0</v>
      </c>
      <c r="M45" s="40">
        <f t="shared" si="16"/>
        <v>0</v>
      </c>
      <c r="N45" s="40">
        <f t="shared" si="16"/>
        <v>2</v>
      </c>
      <c r="O45" s="41">
        <f t="shared" si="16"/>
        <v>71</v>
      </c>
      <c r="P45" s="42">
        <f t="shared" si="16"/>
        <v>20.95</v>
      </c>
    </row>
    <row r="46" spans="1:16">
      <c r="B46" s="44"/>
      <c r="C46" s="44"/>
      <c r="D46" s="44"/>
      <c r="E46" s="44"/>
      <c r="F46" s="44"/>
      <c r="G46" s="45"/>
      <c r="H46" s="45"/>
      <c r="I46" s="45"/>
      <c r="J46" s="45"/>
      <c r="K46" s="45"/>
      <c r="L46" s="45"/>
      <c r="M46" s="45"/>
      <c r="N46" s="45"/>
      <c r="O46" s="50"/>
      <c r="P46" s="51"/>
    </row>
    <row r="47" spans="1:16" hidden="1">
      <c r="B47" s="44"/>
      <c r="C47" s="44"/>
      <c r="D47" s="44"/>
      <c r="E47" s="44"/>
      <c r="F47" s="44"/>
      <c r="G47" s="45"/>
      <c r="H47" s="45"/>
      <c r="I47" s="45"/>
      <c r="J47" s="45"/>
      <c r="K47" s="45"/>
      <c r="L47" s="45"/>
      <c r="M47" s="45"/>
      <c r="N47" s="45"/>
      <c r="O47" s="50"/>
      <c r="P47" s="51"/>
    </row>
    <row r="48" spans="1:16" ht="10.8" hidden="1" thickBot="1">
      <c r="B48" s="32" t="s">
        <v>76</v>
      </c>
      <c r="C48" s="32"/>
      <c r="D48" s="32"/>
      <c r="E48" s="32"/>
      <c r="F48" s="33"/>
      <c r="G48" s="33"/>
      <c r="H48" s="33"/>
      <c r="I48" s="33"/>
      <c r="J48" s="33"/>
      <c r="K48" s="33"/>
      <c r="L48" s="33"/>
      <c r="M48" s="33"/>
      <c r="N48" s="33"/>
      <c r="O48" s="34"/>
      <c r="P48" s="34"/>
    </row>
    <row r="49" spans="1:16" hidden="1">
      <c r="B49" s="52" t="s">
        <v>68</v>
      </c>
      <c r="C49" s="48"/>
      <c r="D49" s="48"/>
      <c r="E49" s="48"/>
      <c r="F49" s="49"/>
      <c r="G49" s="53"/>
      <c r="H49" s="54"/>
      <c r="I49" s="55"/>
      <c r="J49" s="54"/>
      <c r="K49" s="53"/>
      <c r="L49" s="56"/>
      <c r="M49" s="53"/>
      <c r="N49" s="54"/>
      <c r="O49" s="35">
        <f>SUM(F49:N49)</f>
        <v>0</v>
      </c>
      <c r="P49" s="36">
        <f t="shared" ref="P49:P50" si="17">(D49*$D$3)+(E49*$E$3)+(F49*$F$3)+(G49*$G$3)+(H49*$H$3)+(I49*$I$3)+(J49*$J$3)+(K49*$K$3)+(L49*$L$3)+(M49*$M$3)+(N49*$N$3)</f>
        <v>0</v>
      </c>
    </row>
    <row r="50" spans="1:16" hidden="1">
      <c r="B50" s="52"/>
      <c r="C50" s="58"/>
      <c r="D50" s="48"/>
      <c r="E50" s="48"/>
      <c r="F50" s="49"/>
      <c r="G50" s="53"/>
      <c r="H50" s="54"/>
      <c r="I50" s="55"/>
      <c r="J50" s="54"/>
      <c r="K50" s="53"/>
      <c r="L50" s="56"/>
      <c r="M50" s="53"/>
      <c r="N50" s="54"/>
      <c r="O50" s="35">
        <f>SUM(F50:N50)</f>
        <v>0</v>
      </c>
      <c r="P50" s="36">
        <f t="shared" si="17"/>
        <v>0</v>
      </c>
    </row>
    <row r="51" spans="1:16" ht="10.8" hidden="1" thickBot="1">
      <c r="B51" s="37" t="s">
        <v>21</v>
      </c>
      <c r="C51" s="37">
        <f t="shared" ref="C51:D51" si="18">SUM(C50:C50)</f>
        <v>0</v>
      </c>
      <c r="D51" s="37">
        <f t="shared" si="18"/>
        <v>0</v>
      </c>
      <c r="E51" s="41">
        <f t="shared" ref="E51:N51" si="19">SUM(E49:E50)</f>
        <v>0</v>
      </c>
      <c r="F51" s="41">
        <f t="shared" si="19"/>
        <v>0</v>
      </c>
      <c r="G51" s="41">
        <f t="shared" si="19"/>
        <v>0</v>
      </c>
      <c r="H51" s="41">
        <f t="shared" si="19"/>
        <v>0</v>
      </c>
      <c r="I51" s="41">
        <f t="shared" si="19"/>
        <v>0</v>
      </c>
      <c r="J51" s="41">
        <f t="shared" si="19"/>
        <v>0</v>
      </c>
      <c r="K51" s="41">
        <f t="shared" si="19"/>
        <v>0</v>
      </c>
      <c r="L51" s="41">
        <f t="shared" si="19"/>
        <v>0</v>
      </c>
      <c r="M51" s="41">
        <f t="shared" si="19"/>
        <v>0</v>
      </c>
      <c r="N51" s="41">
        <f t="shared" si="19"/>
        <v>0</v>
      </c>
      <c r="O51" s="41">
        <f>SUM(O49:O50)</f>
        <v>0</v>
      </c>
      <c r="P51" s="42">
        <f>SUM(P49:P50)</f>
        <v>0</v>
      </c>
    </row>
    <row r="52" spans="1:16" hidden="1">
      <c r="B52" s="44"/>
      <c r="C52" s="44"/>
      <c r="D52" s="44"/>
      <c r="E52" s="44"/>
      <c r="F52" s="44"/>
      <c r="G52" s="45"/>
      <c r="H52" s="45"/>
      <c r="I52" s="45"/>
      <c r="J52" s="45"/>
      <c r="K52" s="45"/>
      <c r="L52" s="45"/>
      <c r="M52" s="45"/>
      <c r="N52" s="45"/>
      <c r="O52" s="50"/>
      <c r="P52" s="51"/>
    </row>
    <row r="53" spans="1:16">
      <c r="G53" s="38"/>
    </row>
    <row r="54" spans="1:16" ht="10.8" thickBot="1">
      <c r="B54" s="32" t="s">
        <v>125</v>
      </c>
      <c r="C54" s="32"/>
      <c r="D54" s="32"/>
      <c r="E54" s="32"/>
      <c r="F54" s="33"/>
      <c r="G54" s="33"/>
      <c r="H54" s="33"/>
      <c r="I54" s="33"/>
      <c r="J54" s="33"/>
      <c r="K54" s="33"/>
      <c r="L54" s="33"/>
      <c r="M54" s="33"/>
      <c r="N54" s="33"/>
      <c r="O54" s="34"/>
      <c r="P54" s="34"/>
    </row>
    <row r="55" spans="1:16">
      <c r="A55" s="119"/>
      <c r="B55" s="181" t="s">
        <v>126</v>
      </c>
      <c r="C55" s="58"/>
      <c r="D55" s="48"/>
      <c r="E55" s="48"/>
      <c r="F55" s="49">
        <v>55</v>
      </c>
      <c r="G55" s="110">
        <v>20</v>
      </c>
      <c r="H55" s="116"/>
      <c r="I55" s="110">
        <v>2</v>
      </c>
      <c r="J55" s="48"/>
      <c r="K55" s="110"/>
      <c r="L55" s="116"/>
      <c r="M55" s="110"/>
      <c r="N55" s="120">
        <v>4</v>
      </c>
      <c r="O55" s="117">
        <f t="shared" ref="O55:O56" si="20">SUM(F55:N55)</f>
        <v>81</v>
      </c>
      <c r="P55" s="36">
        <f t="shared" ref="P55:P56" si="21">(D55*$D$3)+(E55*$E$3)+(F55*$F$3)+(G55*$G$3)+(H55*$H$3)+(I55*$I$3)+(J55*$J$3)+(K55*$K$3)+(L55*$L$3)+(M55*$M$3)+(N55*$N$3)</f>
        <v>19.5</v>
      </c>
    </row>
    <row r="56" spans="1:16" ht="12.75" customHeight="1">
      <c r="A56" s="119"/>
      <c r="B56" s="180"/>
      <c r="C56" s="58"/>
      <c r="D56" s="48"/>
      <c r="E56" s="48"/>
      <c r="F56" s="49"/>
      <c r="G56" s="123"/>
      <c r="H56" s="124"/>
      <c r="I56" s="121"/>
      <c r="K56" s="121"/>
      <c r="L56" s="101"/>
      <c r="M56" s="121"/>
      <c r="O56" s="118">
        <f t="shared" si="20"/>
        <v>0</v>
      </c>
      <c r="P56" s="36">
        <f t="shared" si="21"/>
        <v>0</v>
      </c>
    </row>
    <row r="57" spans="1:16" ht="10.8" thickBot="1">
      <c r="B57" s="37" t="s">
        <v>21</v>
      </c>
      <c r="C57" s="37">
        <f t="shared" ref="C57:P57" si="22">SUM(C55:C56)</f>
        <v>0</v>
      </c>
      <c r="D57" s="37">
        <f t="shared" si="22"/>
        <v>0</v>
      </c>
      <c r="E57" s="37">
        <f t="shared" si="22"/>
        <v>0</v>
      </c>
      <c r="F57" s="37">
        <f t="shared" si="22"/>
        <v>55</v>
      </c>
      <c r="G57" s="122">
        <f t="shared" si="22"/>
        <v>20</v>
      </c>
      <c r="H57" s="122">
        <f t="shared" si="22"/>
        <v>0</v>
      </c>
      <c r="I57" s="40">
        <f t="shared" si="22"/>
        <v>2</v>
      </c>
      <c r="J57" s="40">
        <f t="shared" si="22"/>
        <v>0</v>
      </c>
      <c r="K57" s="40">
        <f t="shared" si="22"/>
        <v>0</v>
      </c>
      <c r="L57" s="40">
        <f t="shared" si="22"/>
        <v>0</v>
      </c>
      <c r="M57" s="40">
        <f t="shared" si="22"/>
        <v>0</v>
      </c>
      <c r="N57" s="40">
        <f t="shared" si="22"/>
        <v>4</v>
      </c>
      <c r="O57" s="41">
        <f t="shared" si="22"/>
        <v>81</v>
      </c>
      <c r="P57" s="42">
        <f t="shared" si="22"/>
        <v>19.5</v>
      </c>
    </row>
    <row r="58" spans="1:16">
      <c r="B58" s="44"/>
      <c r="C58" s="44"/>
      <c r="D58" s="44"/>
      <c r="E58" s="44"/>
      <c r="F58" s="44"/>
      <c r="G58" s="45"/>
      <c r="H58" s="45"/>
      <c r="I58" s="45"/>
      <c r="J58" s="45"/>
      <c r="K58" s="45"/>
      <c r="L58" s="45"/>
      <c r="M58" s="45"/>
      <c r="N58" s="45"/>
      <c r="O58" s="50"/>
      <c r="P58" s="51"/>
    </row>
    <row r="59" spans="1:16">
      <c r="B59" s="44"/>
      <c r="C59" s="44"/>
      <c r="D59" s="44"/>
      <c r="E59" s="44"/>
      <c r="F59" s="44"/>
      <c r="G59" s="45"/>
      <c r="H59" s="45"/>
      <c r="I59" s="45"/>
      <c r="J59" s="45"/>
      <c r="K59" s="45"/>
      <c r="L59" s="45"/>
      <c r="M59" s="45"/>
      <c r="N59" s="45"/>
      <c r="O59" s="50"/>
      <c r="P59" s="51"/>
    </row>
    <row r="60" spans="1:16" ht="10.8" thickBot="1">
      <c r="B60" s="32" t="s">
        <v>117</v>
      </c>
      <c r="C60" s="32"/>
      <c r="D60" s="32"/>
      <c r="E60" s="32"/>
      <c r="F60" s="33"/>
      <c r="G60" s="33"/>
      <c r="H60" s="33"/>
      <c r="I60" s="33"/>
      <c r="J60" s="33"/>
      <c r="K60" s="33"/>
      <c r="L60" s="33"/>
      <c r="M60" s="33"/>
      <c r="N60" s="33"/>
      <c r="O60" s="34"/>
      <c r="P60" s="34"/>
    </row>
    <row r="61" spans="1:16" ht="11.25" customHeight="1">
      <c r="B61" s="52" t="s">
        <v>105</v>
      </c>
      <c r="C61" s="47"/>
      <c r="D61" s="48"/>
      <c r="E61" s="48"/>
      <c r="F61" s="49"/>
      <c r="G61" s="53">
        <v>144</v>
      </c>
      <c r="H61" s="54">
        <v>0</v>
      </c>
      <c r="I61" s="55">
        <v>144</v>
      </c>
      <c r="J61" s="54"/>
      <c r="K61" s="53">
        <v>16</v>
      </c>
      <c r="L61" s="56"/>
      <c r="M61" s="53"/>
      <c r="N61" s="54">
        <v>56</v>
      </c>
      <c r="O61" s="110">
        <f>SUM(F61:N61)+(E61*18)+(D61*9)</f>
        <v>360</v>
      </c>
      <c r="P61" s="36">
        <f t="shared" ref="P61" si="23">(D61*$D$3)+(E61*$E$3)+(F61*$F$3)+(G61*$G$3)+(H61*$H$3)+(I61*$I$3)+(J61*$J$3)+(K61*$K$3)+(L61*$L$3)+(M61*$M$3)+(N61*$N$3)</f>
        <v>236</v>
      </c>
    </row>
    <row r="62" spans="1:16" ht="11.25" customHeight="1">
      <c r="B62" s="52"/>
      <c r="C62" s="47"/>
      <c r="D62" s="48"/>
      <c r="E62" s="48"/>
      <c r="F62" s="49"/>
      <c r="G62" s="53"/>
      <c r="H62" s="54"/>
      <c r="I62" s="55"/>
      <c r="J62" s="54"/>
      <c r="K62" s="53"/>
      <c r="L62" s="56"/>
      <c r="M62" s="53"/>
      <c r="N62" s="54"/>
      <c r="O62" s="35">
        <f t="shared" ref="O62:O63" si="24">SUM(F62:N62)</f>
        <v>0</v>
      </c>
      <c r="P62" s="36">
        <f t="shared" ref="P62:P63" si="25">(D62*$D$3)+(E62*$E$3)+(F62*$F$3)+(G62*$G$3)+(H62*$H$3)+(I62*$I$3)+(J62*$J$3)+(K62*$K$3)+(L62*$L$3)+(M62*$M$3)+(N62*$N$3)</f>
        <v>0</v>
      </c>
    </row>
    <row r="63" spans="1:16" ht="11.25" customHeight="1">
      <c r="B63" s="52"/>
      <c r="C63" s="47"/>
      <c r="D63" s="48"/>
      <c r="E63" s="48"/>
      <c r="F63" s="49"/>
      <c r="G63" s="53"/>
      <c r="H63" s="54"/>
      <c r="I63" s="55"/>
      <c r="J63" s="54"/>
      <c r="K63" s="53"/>
      <c r="L63" s="56"/>
      <c r="M63" s="53"/>
      <c r="N63" s="54"/>
      <c r="O63" s="35">
        <f t="shared" si="24"/>
        <v>0</v>
      </c>
      <c r="P63" s="36">
        <f t="shared" si="25"/>
        <v>0</v>
      </c>
    </row>
    <row r="64" spans="1:16" ht="10.8" thickBot="1">
      <c r="B64" s="37" t="s">
        <v>21</v>
      </c>
      <c r="C64" s="37">
        <f t="shared" ref="C64:P64" si="26">SUM(C61:C63)</f>
        <v>0</v>
      </c>
      <c r="D64" s="37">
        <f t="shared" si="26"/>
        <v>0</v>
      </c>
      <c r="E64" s="37">
        <f t="shared" si="26"/>
        <v>0</v>
      </c>
      <c r="F64" s="37">
        <f t="shared" si="26"/>
        <v>0</v>
      </c>
      <c r="G64" s="40">
        <f t="shared" si="26"/>
        <v>144</v>
      </c>
      <c r="H64" s="40">
        <f t="shared" si="26"/>
        <v>0</v>
      </c>
      <c r="I64" s="40">
        <f t="shared" si="26"/>
        <v>144</v>
      </c>
      <c r="J64" s="40">
        <f t="shared" si="26"/>
        <v>0</v>
      </c>
      <c r="K64" s="40">
        <f t="shared" si="26"/>
        <v>16</v>
      </c>
      <c r="L64" s="40">
        <f t="shared" si="26"/>
        <v>0</v>
      </c>
      <c r="M64" s="40">
        <f t="shared" si="26"/>
        <v>0</v>
      </c>
      <c r="N64" s="40">
        <f t="shared" si="26"/>
        <v>56</v>
      </c>
      <c r="O64" s="41">
        <f t="shared" si="26"/>
        <v>360</v>
      </c>
      <c r="P64" s="42">
        <f t="shared" si="26"/>
        <v>236</v>
      </c>
    </row>
    <row r="65" spans="2:16" ht="11.25" customHeight="1">
      <c r="B65" s="44"/>
      <c r="C65" s="44"/>
      <c r="D65" s="44"/>
      <c r="E65" s="44"/>
      <c r="F65" s="44"/>
      <c r="G65" s="45"/>
      <c r="H65" s="45"/>
      <c r="I65" s="45"/>
      <c r="J65" s="45"/>
      <c r="K65" s="45"/>
      <c r="L65" s="45"/>
      <c r="M65" s="45"/>
      <c r="N65" s="45"/>
      <c r="O65" s="50"/>
      <c r="P65" s="51"/>
    </row>
    <row r="66" spans="2:16" hidden="1"/>
    <row r="67" spans="2:16" ht="10.8" hidden="1" thickBot="1">
      <c r="B67" s="32" t="s">
        <v>81</v>
      </c>
      <c r="C67" s="32"/>
      <c r="D67" s="32"/>
      <c r="E67" s="32"/>
      <c r="F67" s="33"/>
      <c r="G67" s="33"/>
      <c r="H67" s="33"/>
      <c r="I67" s="33"/>
      <c r="J67" s="33"/>
      <c r="K67" s="33"/>
      <c r="L67" s="33"/>
      <c r="M67" s="33"/>
      <c r="N67" s="33"/>
      <c r="O67" s="34"/>
      <c r="P67" s="34"/>
    </row>
    <row r="68" spans="2:16" ht="11.25" hidden="1" customHeight="1">
      <c r="B68" s="52"/>
      <c r="C68" s="47"/>
      <c r="D68" s="48"/>
      <c r="E68" s="48"/>
      <c r="F68" s="49"/>
      <c r="G68" s="53"/>
      <c r="H68" s="54"/>
      <c r="I68" s="55"/>
      <c r="J68" s="54"/>
      <c r="K68" s="53"/>
      <c r="L68" s="56"/>
      <c r="M68" s="53"/>
      <c r="N68" s="54"/>
      <c r="O68" s="35">
        <f>SUM(F68:N68)</f>
        <v>0</v>
      </c>
      <c r="P68" s="36">
        <f t="shared" ref="P68:P69" si="27">(D68*$D$3)+(E68*$E$3)+(F68*$F$3)+(G68*$G$3)+(H68*$H$3)+(I68*$I$3)+(J68*$J$3)+(K68*$K$3)+(L68*$L$3)+(M68*$M$3)+(N68*$N$3)</f>
        <v>0</v>
      </c>
    </row>
    <row r="69" spans="2:16" ht="11.25" hidden="1" customHeight="1">
      <c r="B69" s="52"/>
      <c r="C69" s="47"/>
      <c r="D69" s="48"/>
      <c r="E69" s="48"/>
      <c r="F69" s="49"/>
      <c r="G69" s="53"/>
      <c r="H69" s="54"/>
      <c r="I69" s="55"/>
      <c r="J69" s="54"/>
      <c r="K69" s="53"/>
      <c r="L69" s="56"/>
      <c r="M69" s="53"/>
      <c r="N69" s="54"/>
      <c r="O69" s="35">
        <f>SUM(F69:N69)</f>
        <v>0</v>
      </c>
      <c r="P69" s="36">
        <f t="shared" si="27"/>
        <v>0</v>
      </c>
    </row>
    <row r="70" spans="2:16" ht="10.8" hidden="1" thickBot="1">
      <c r="B70" s="37" t="s">
        <v>21</v>
      </c>
      <c r="C70" s="37">
        <f t="shared" ref="C70:P70" si="28">SUM(C68:C69)</f>
        <v>0</v>
      </c>
      <c r="D70" s="37">
        <f t="shared" si="28"/>
        <v>0</v>
      </c>
      <c r="E70" s="37">
        <f t="shared" si="28"/>
        <v>0</v>
      </c>
      <c r="F70" s="37">
        <f t="shared" si="28"/>
        <v>0</v>
      </c>
      <c r="G70" s="40">
        <f t="shared" si="28"/>
        <v>0</v>
      </c>
      <c r="H70" s="40">
        <f t="shared" si="28"/>
        <v>0</v>
      </c>
      <c r="I70" s="40">
        <f t="shared" si="28"/>
        <v>0</v>
      </c>
      <c r="J70" s="40">
        <f t="shared" si="28"/>
        <v>0</v>
      </c>
      <c r="K70" s="40">
        <f t="shared" si="28"/>
        <v>0</v>
      </c>
      <c r="L70" s="40">
        <f t="shared" si="28"/>
        <v>0</v>
      </c>
      <c r="M70" s="40">
        <f t="shared" si="28"/>
        <v>0</v>
      </c>
      <c r="N70" s="40">
        <f t="shared" si="28"/>
        <v>0</v>
      </c>
      <c r="O70" s="41">
        <f t="shared" si="28"/>
        <v>0</v>
      </c>
      <c r="P70" s="42">
        <f t="shared" si="28"/>
        <v>0</v>
      </c>
    </row>
    <row r="71" spans="2:16" ht="11.25" hidden="1" customHeight="1">
      <c r="B71" s="44"/>
      <c r="C71" s="44"/>
      <c r="D71" s="44"/>
      <c r="E71" s="44"/>
      <c r="F71" s="44"/>
      <c r="G71" s="45"/>
      <c r="H71" s="45"/>
      <c r="I71" s="45"/>
      <c r="J71" s="45"/>
      <c r="K71" s="45"/>
      <c r="L71" s="45"/>
      <c r="M71" s="45"/>
      <c r="N71" s="45"/>
      <c r="O71" s="50"/>
      <c r="P71" s="51"/>
    </row>
    <row r="73" spans="2:16" ht="10.8" thickBot="1">
      <c r="B73" s="32" t="s">
        <v>48</v>
      </c>
      <c r="C73" s="32"/>
      <c r="D73" s="32"/>
      <c r="E73" s="32"/>
      <c r="F73" s="33"/>
      <c r="G73" s="33"/>
      <c r="H73" s="33"/>
      <c r="I73" s="33"/>
      <c r="J73" s="33"/>
      <c r="K73" s="33"/>
      <c r="L73" s="33"/>
      <c r="M73" s="33"/>
      <c r="N73" s="33"/>
      <c r="O73" s="34"/>
      <c r="P73" s="34"/>
    </row>
    <row r="74" spans="2:16">
      <c r="B74" s="52" t="s">
        <v>112</v>
      </c>
      <c r="C74" s="47"/>
      <c r="D74" s="48"/>
      <c r="E74" s="48"/>
      <c r="F74" s="49"/>
      <c r="G74" s="53">
        <v>410</v>
      </c>
      <c r="H74" s="54"/>
      <c r="I74" s="55">
        <v>42</v>
      </c>
      <c r="J74" s="54"/>
      <c r="K74" s="53">
        <v>6</v>
      </c>
      <c r="L74" s="56"/>
      <c r="M74" s="53">
        <v>60</v>
      </c>
      <c r="N74" s="54"/>
      <c r="O74" s="35">
        <f t="shared" ref="O74" si="29">SUM(F74:N74)</f>
        <v>518</v>
      </c>
      <c r="P74" s="36">
        <f t="shared" ref="P74:P75" si="30">(D74*$D$3)+(E74*$E$3)+(F74*$F$3)+(G74*$G$3)+(H74*$H$3)+(I74*$I$3)+(J74*$J$3)+(K74*$K$3)+(L74*$L$3)+(M74*$M$3)+(N74*$N$3)</f>
        <v>249.5</v>
      </c>
    </row>
    <row r="75" spans="2:16">
      <c r="B75" s="52"/>
      <c r="C75" s="47"/>
      <c r="D75" s="48"/>
      <c r="E75" s="48"/>
      <c r="F75" s="49"/>
      <c r="G75" s="53"/>
      <c r="H75" s="54"/>
      <c r="I75" s="55"/>
      <c r="J75" s="54"/>
      <c r="K75" s="53"/>
      <c r="L75" s="56"/>
      <c r="M75" s="53"/>
      <c r="N75" s="54"/>
      <c r="O75" s="35">
        <f t="shared" ref="O75" si="31">SUM(F75:N75)</f>
        <v>0</v>
      </c>
      <c r="P75" s="36">
        <f t="shared" si="30"/>
        <v>0</v>
      </c>
    </row>
    <row r="76" spans="2:16" ht="10.8" thickBot="1">
      <c r="B76" s="37" t="s">
        <v>21</v>
      </c>
      <c r="C76" s="37">
        <f>SUM(C75:C75)</f>
        <v>0</v>
      </c>
      <c r="D76" s="37">
        <f t="shared" ref="D76:P76" si="32">SUM(D74:D75)</f>
        <v>0</v>
      </c>
      <c r="E76" s="37">
        <f t="shared" si="32"/>
        <v>0</v>
      </c>
      <c r="F76" s="37">
        <f t="shared" si="32"/>
        <v>0</v>
      </c>
      <c r="G76" s="40">
        <f t="shared" si="32"/>
        <v>410</v>
      </c>
      <c r="H76" s="40">
        <f t="shared" si="32"/>
        <v>0</v>
      </c>
      <c r="I76" s="40">
        <f t="shared" si="32"/>
        <v>42</v>
      </c>
      <c r="J76" s="40">
        <f t="shared" si="32"/>
        <v>0</v>
      </c>
      <c r="K76" s="40">
        <f t="shared" si="32"/>
        <v>6</v>
      </c>
      <c r="L76" s="40">
        <f t="shared" si="32"/>
        <v>0</v>
      </c>
      <c r="M76" s="40">
        <f t="shared" si="32"/>
        <v>60</v>
      </c>
      <c r="N76" s="40">
        <f t="shared" si="32"/>
        <v>0</v>
      </c>
      <c r="O76" s="41">
        <f t="shared" si="32"/>
        <v>518</v>
      </c>
      <c r="P76" s="42">
        <f t="shared" si="32"/>
        <v>249.5</v>
      </c>
    </row>
    <row r="78" spans="2:16" hidden="1"/>
    <row r="79" spans="2:16" ht="10.8" hidden="1" thickBot="1">
      <c r="B79" s="32" t="s">
        <v>52</v>
      </c>
      <c r="C79" s="32"/>
      <c r="D79" s="32"/>
      <c r="E79" s="32"/>
      <c r="F79" s="33"/>
      <c r="G79" s="33"/>
      <c r="H79" s="33"/>
      <c r="I79" s="33"/>
      <c r="J79" s="33"/>
      <c r="K79" s="33"/>
      <c r="L79" s="33"/>
      <c r="M79" s="33"/>
      <c r="N79" s="33"/>
      <c r="O79" s="34"/>
      <c r="P79" s="34"/>
    </row>
    <row r="80" spans="2:16" hidden="1">
      <c r="B80" s="52"/>
      <c r="C80" s="57"/>
      <c r="D80" s="48"/>
      <c r="E80" s="48"/>
      <c r="F80" s="49"/>
      <c r="G80" s="53"/>
      <c r="H80" s="54"/>
      <c r="I80" s="55"/>
      <c r="J80" s="54"/>
      <c r="K80" s="53"/>
      <c r="L80" s="56"/>
      <c r="M80" s="53"/>
      <c r="N80" s="54"/>
      <c r="O80" s="110">
        <f>SUM(F80:N80)+(E80*18)+(D80*9)</f>
        <v>0</v>
      </c>
      <c r="P80" s="36">
        <f t="shared" ref="P80:P81" si="33">(D80*$D$3)+(E80*$E$3)+(F80*$F$3)+(G80*$G$3)+(H80*$H$3)+(I80*$I$3)+(J80*$J$3)+(K80*$K$3)+(L80*$L$3)+(M80*$M$3)+(N80*$N$3)</f>
        <v>0</v>
      </c>
    </row>
    <row r="81" spans="2:16" hidden="1">
      <c r="B81" s="52"/>
      <c r="C81" s="47"/>
      <c r="D81" s="48"/>
      <c r="E81" s="48"/>
      <c r="F81" s="49"/>
      <c r="G81" s="53"/>
      <c r="H81" s="54"/>
      <c r="I81" s="55"/>
      <c r="J81" s="54"/>
      <c r="K81" s="53"/>
      <c r="L81" s="56"/>
      <c r="M81" s="53"/>
      <c r="N81" s="54"/>
      <c r="O81" s="35">
        <f t="shared" ref="O81" si="34">SUM(F81:N81)</f>
        <v>0</v>
      </c>
      <c r="P81" s="36">
        <f t="shared" si="33"/>
        <v>0</v>
      </c>
    </row>
    <row r="82" spans="2:16" ht="10.8" hidden="1" thickBot="1">
      <c r="B82" s="37" t="s">
        <v>21</v>
      </c>
      <c r="C82" s="37">
        <f>SUM(C81:C81)</f>
        <v>0</v>
      </c>
      <c r="D82" s="37">
        <f t="shared" ref="D82:P82" si="35">SUM(D80:D81)</f>
        <v>0</v>
      </c>
      <c r="E82" s="37">
        <f t="shared" si="35"/>
        <v>0</v>
      </c>
      <c r="F82" s="37">
        <f t="shared" si="35"/>
        <v>0</v>
      </c>
      <c r="G82" s="40">
        <f t="shared" si="35"/>
        <v>0</v>
      </c>
      <c r="H82" s="40">
        <f t="shared" si="35"/>
        <v>0</v>
      </c>
      <c r="I82" s="40">
        <f t="shared" si="35"/>
        <v>0</v>
      </c>
      <c r="J82" s="40">
        <f t="shared" si="35"/>
        <v>0</v>
      </c>
      <c r="K82" s="40">
        <f t="shared" si="35"/>
        <v>0</v>
      </c>
      <c r="L82" s="40">
        <f t="shared" si="35"/>
        <v>0</v>
      </c>
      <c r="M82" s="40">
        <f t="shared" si="35"/>
        <v>0</v>
      </c>
      <c r="N82" s="40">
        <f t="shared" si="35"/>
        <v>0</v>
      </c>
      <c r="O82" s="41">
        <f t="shared" si="35"/>
        <v>0</v>
      </c>
      <c r="P82" s="42">
        <f t="shared" si="35"/>
        <v>0</v>
      </c>
    </row>
    <row r="83" spans="2:16" hidden="1"/>
    <row r="84" spans="2:16" hidden="1"/>
    <row r="85" spans="2:16" ht="10.8" hidden="1" thickBot="1">
      <c r="B85" s="32" t="s">
        <v>51</v>
      </c>
      <c r="C85" s="32"/>
      <c r="D85" s="32"/>
      <c r="E85" s="32"/>
      <c r="F85" s="33"/>
      <c r="G85" s="33"/>
      <c r="H85" s="33"/>
      <c r="I85" s="33"/>
      <c r="J85" s="33"/>
      <c r="K85" s="33"/>
      <c r="L85" s="33"/>
      <c r="M85" s="33"/>
      <c r="N85" s="33"/>
      <c r="O85" s="34"/>
      <c r="P85" s="34"/>
    </row>
    <row r="86" spans="2:16" hidden="1">
      <c r="B86" s="52"/>
      <c r="C86" s="57"/>
      <c r="D86" s="48"/>
      <c r="E86" s="48"/>
      <c r="F86" s="49"/>
      <c r="G86" s="53"/>
      <c r="H86" s="54"/>
      <c r="I86" s="55"/>
      <c r="J86" s="54"/>
      <c r="K86" s="53"/>
      <c r="L86" s="56"/>
      <c r="M86" s="53"/>
      <c r="N86" s="54"/>
      <c r="O86" s="35">
        <f t="shared" ref="O86:O88" si="36">SUM(F86:N86)</f>
        <v>0</v>
      </c>
      <c r="P86" s="36">
        <f t="shared" ref="P86:P88" si="37">(D86*$D$3)+(E86*$E$3)+(F86*$F$3)+(G86*$G$3)+(H86*$H$3)+(I86*$I$3)+(J86*$J$3)+(K86*$K$3)+(L86*$L$3)+(M86*$M$3)+(N86*$N$3)</f>
        <v>0</v>
      </c>
    </row>
    <row r="87" spans="2:16" hidden="1">
      <c r="B87" s="52"/>
      <c r="C87" s="47"/>
      <c r="D87" s="48"/>
      <c r="E87" s="48"/>
      <c r="F87" s="49"/>
      <c r="G87" s="53"/>
      <c r="H87" s="54"/>
      <c r="I87" s="55"/>
      <c r="J87" s="54"/>
      <c r="K87" s="53"/>
      <c r="L87" s="56"/>
      <c r="M87" s="53"/>
      <c r="N87" s="54"/>
      <c r="O87" s="35">
        <f t="shared" ref="O87" si="38">SUM(F87:N87)</f>
        <v>0</v>
      </c>
      <c r="P87" s="36">
        <f t="shared" si="37"/>
        <v>0</v>
      </c>
    </row>
    <row r="88" spans="2:16" hidden="1">
      <c r="B88" s="52"/>
      <c r="C88" s="47"/>
      <c r="D88" s="48"/>
      <c r="E88" s="48"/>
      <c r="F88" s="49"/>
      <c r="G88" s="53"/>
      <c r="H88" s="54"/>
      <c r="I88" s="55"/>
      <c r="J88" s="54"/>
      <c r="K88" s="53"/>
      <c r="L88" s="56"/>
      <c r="M88" s="53"/>
      <c r="N88" s="54"/>
      <c r="O88" s="35">
        <f t="shared" si="36"/>
        <v>0</v>
      </c>
      <c r="P88" s="36">
        <f t="shared" si="37"/>
        <v>0</v>
      </c>
    </row>
    <row r="89" spans="2:16" ht="10.8" hidden="1" thickBot="1">
      <c r="B89" s="37" t="s">
        <v>21</v>
      </c>
      <c r="C89" s="37">
        <f>SUM(C88:C88)</f>
        <v>0</v>
      </c>
      <c r="D89" s="37">
        <f>SUM(D86:D88)</f>
        <v>0</v>
      </c>
      <c r="E89" s="37">
        <f>SUM(E86:E88)</f>
        <v>0</v>
      </c>
      <c r="F89" s="37">
        <f>SUM(F88:F88)</f>
        <v>0</v>
      </c>
      <c r="G89" s="40">
        <f t="shared" ref="G89:P89" si="39">SUM(G86:G88)</f>
        <v>0</v>
      </c>
      <c r="H89" s="40">
        <f t="shared" si="39"/>
        <v>0</v>
      </c>
      <c r="I89" s="40">
        <f t="shared" si="39"/>
        <v>0</v>
      </c>
      <c r="J89" s="40">
        <f t="shared" si="39"/>
        <v>0</v>
      </c>
      <c r="K89" s="40">
        <f t="shared" si="39"/>
        <v>0</v>
      </c>
      <c r="L89" s="40">
        <f t="shared" si="39"/>
        <v>0</v>
      </c>
      <c r="M89" s="40">
        <f t="shared" si="39"/>
        <v>0</v>
      </c>
      <c r="N89" s="40">
        <f t="shared" si="39"/>
        <v>0</v>
      </c>
      <c r="O89" s="41">
        <f t="shared" si="39"/>
        <v>0</v>
      </c>
      <c r="P89" s="42">
        <f t="shared" si="39"/>
        <v>0</v>
      </c>
    </row>
    <row r="90" spans="2:16" hidden="1"/>
    <row r="91" spans="2:16" hidden="1"/>
    <row r="92" spans="2:16" ht="10.8" hidden="1" thickBot="1">
      <c r="B92" s="32" t="s">
        <v>43</v>
      </c>
      <c r="C92" s="32"/>
      <c r="D92" s="32"/>
      <c r="E92" s="32"/>
      <c r="F92" s="33"/>
      <c r="G92" s="33"/>
      <c r="H92" s="33"/>
      <c r="I92" s="33"/>
      <c r="J92" s="33"/>
      <c r="K92" s="33"/>
      <c r="L92" s="33"/>
      <c r="M92" s="33"/>
      <c r="N92" s="33"/>
      <c r="O92" s="34"/>
      <c r="P92" s="34"/>
    </row>
    <row r="93" spans="2:16" hidden="1">
      <c r="B93" s="52" t="s">
        <v>69</v>
      </c>
      <c r="C93" s="57"/>
      <c r="D93" s="48"/>
      <c r="E93" s="48"/>
      <c r="F93" s="49"/>
      <c r="G93" s="53"/>
      <c r="H93" s="54"/>
      <c r="I93" s="55"/>
      <c r="J93" s="54"/>
      <c r="K93" s="53"/>
      <c r="L93" s="56"/>
      <c r="M93" s="53"/>
      <c r="N93" s="54"/>
      <c r="O93" s="110">
        <f>SUM(F93:N93)+(E93*18)+(D93*9)</f>
        <v>0</v>
      </c>
      <c r="P93" s="36">
        <f t="shared" ref="P93:P95" si="40">(D93*$D$3)+(E93*$E$3)+(F93*$F$3)+(G93*$G$3)+(H93*$H$3)+(I93*$I$3)+(J93*$J$3)+(K93*$K$3)+(L93*$L$3)+(M93*$M$3)+(N93*$N$3)</f>
        <v>0</v>
      </c>
    </row>
    <row r="94" spans="2:16" hidden="1">
      <c r="B94" s="52"/>
      <c r="C94" s="47"/>
      <c r="D94" s="48"/>
      <c r="E94" s="48"/>
      <c r="F94" s="49"/>
      <c r="G94" s="53"/>
      <c r="H94" s="54"/>
      <c r="I94" s="55"/>
      <c r="J94" s="54"/>
      <c r="K94" s="53"/>
      <c r="L94" s="56"/>
      <c r="M94" s="53"/>
      <c r="N94" s="54"/>
      <c r="O94" s="35">
        <f t="shared" ref="O94" si="41">SUM(F94:N94)</f>
        <v>0</v>
      </c>
      <c r="P94" s="36">
        <f t="shared" si="40"/>
        <v>0</v>
      </c>
    </row>
    <row r="95" spans="2:16" hidden="1">
      <c r="B95" s="52"/>
      <c r="C95" s="47"/>
      <c r="D95" s="48"/>
      <c r="E95" s="48"/>
      <c r="F95" s="49"/>
      <c r="G95" s="53"/>
      <c r="H95" s="54"/>
      <c r="I95" s="55"/>
      <c r="J95" s="54"/>
      <c r="K95" s="53"/>
      <c r="L95" s="56"/>
      <c r="M95" s="53"/>
      <c r="N95" s="54"/>
      <c r="O95" s="35">
        <f t="shared" ref="O95" si="42">SUM(F95:N95)</f>
        <v>0</v>
      </c>
      <c r="P95" s="36">
        <f t="shared" si="40"/>
        <v>0</v>
      </c>
    </row>
    <row r="96" spans="2:16" ht="10.8" hidden="1" thickBot="1">
      <c r="B96" s="37" t="s">
        <v>21</v>
      </c>
      <c r="C96" s="37">
        <f>SUM(C95:C95)</f>
        <v>0</v>
      </c>
      <c r="D96" s="37">
        <f>SUM(D93:D95)</f>
        <v>0</v>
      </c>
      <c r="E96" s="37">
        <f>SUM(E93:E95)</f>
        <v>0</v>
      </c>
      <c r="F96" s="37">
        <f>SUM(F95:F95)</f>
        <v>0</v>
      </c>
      <c r="G96" s="40">
        <f t="shared" ref="G96:P96" si="43">SUM(G93:G95)</f>
        <v>0</v>
      </c>
      <c r="H96" s="40">
        <f t="shared" si="43"/>
        <v>0</v>
      </c>
      <c r="I96" s="40">
        <f t="shared" si="43"/>
        <v>0</v>
      </c>
      <c r="J96" s="40">
        <f t="shared" si="43"/>
        <v>0</v>
      </c>
      <c r="K96" s="40">
        <f t="shared" si="43"/>
        <v>0</v>
      </c>
      <c r="L96" s="40">
        <f t="shared" si="43"/>
        <v>0</v>
      </c>
      <c r="M96" s="40">
        <f t="shared" si="43"/>
        <v>0</v>
      </c>
      <c r="N96" s="40">
        <f t="shared" si="43"/>
        <v>0</v>
      </c>
      <c r="O96" s="41">
        <f t="shared" si="43"/>
        <v>0</v>
      </c>
      <c r="P96" s="42">
        <f t="shared" si="43"/>
        <v>0</v>
      </c>
    </row>
    <row r="97" spans="2:16" hidden="1"/>
    <row r="99" spans="2:16" ht="10.8" thickBot="1">
      <c r="B99" s="32" t="s">
        <v>49</v>
      </c>
      <c r="C99" s="32"/>
      <c r="D99" s="32"/>
      <c r="E99" s="32"/>
      <c r="F99" s="33"/>
      <c r="G99" s="33"/>
      <c r="H99" s="33"/>
      <c r="I99" s="33"/>
      <c r="J99" s="33"/>
      <c r="K99" s="33"/>
      <c r="L99" s="33"/>
      <c r="M99" s="33"/>
      <c r="N99" s="33"/>
      <c r="O99" s="34"/>
      <c r="P99" s="34"/>
    </row>
    <row r="100" spans="2:16" ht="11.25" customHeight="1">
      <c r="B100" s="52" t="s">
        <v>106</v>
      </c>
      <c r="C100" s="47"/>
      <c r="D100" s="48"/>
      <c r="E100" s="48"/>
      <c r="F100" s="49">
        <v>198</v>
      </c>
      <c r="G100" s="53"/>
      <c r="H100" s="54"/>
      <c r="I100" s="55"/>
      <c r="J100" s="54"/>
      <c r="K100" s="53"/>
      <c r="L100" s="56"/>
      <c r="M100" s="53"/>
      <c r="N100" s="54"/>
      <c r="O100" s="35">
        <f t="shared" ref="O100:O107" si="44">SUM(F100:N100)</f>
        <v>198</v>
      </c>
      <c r="P100" s="36">
        <f t="shared" ref="P100:P107" si="45">(D100*$D$3)+(E100*$E$3)+(F100*$F$3)+(G100*$G$3)+(H100*$H$3)+(I100*$I$3)+(J100*$J$3)+(K100*$K$3)+(L100*$L$3)+(M100*$M$3)+(N100*$N$3)</f>
        <v>19.8</v>
      </c>
    </row>
    <row r="101" spans="2:16" ht="11.25" customHeight="1">
      <c r="B101" s="52" t="s">
        <v>107</v>
      </c>
      <c r="C101" s="47"/>
      <c r="D101" s="48"/>
      <c r="E101" s="48"/>
      <c r="F101" s="49">
        <v>10</v>
      </c>
      <c r="G101" s="53">
        <v>21</v>
      </c>
      <c r="H101" s="54"/>
      <c r="I101" s="55"/>
      <c r="J101" s="54"/>
      <c r="K101" s="53">
        <v>1</v>
      </c>
      <c r="L101" s="56"/>
      <c r="M101" s="53"/>
      <c r="N101" s="54"/>
      <c r="O101" s="35">
        <f t="shared" ref="O101" si="46">SUM(F101:N101)</f>
        <v>32</v>
      </c>
      <c r="P101" s="36">
        <f t="shared" ref="P101" si="47">(D101*$D$3)+(E101*$E$3)+(F101*$F$3)+(G101*$G$3)+(H101*$H$3)+(I101*$I$3)+(J101*$J$3)+(K101*$K$3)+(L101*$L$3)+(M101*$M$3)+(N101*$N$3)</f>
        <v>7.25</v>
      </c>
    </row>
    <row r="102" spans="2:16" ht="11.25" customHeight="1">
      <c r="B102" s="52" t="s">
        <v>108</v>
      </c>
      <c r="C102" s="47"/>
      <c r="D102" s="48"/>
      <c r="E102" s="48"/>
      <c r="F102" s="49"/>
      <c r="G102" s="53">
        <v>200</v>
      </c>
      <c r="H102" s="54"/>
      <c r="I102" s="55"/>
      <c r="J102" s="54"/>
      <c r="K102" s="53"/>
      <c r="L102" s="56"/>
      <c r="M102" s="53"/>
      <c r="N102" s="54"/>
      <c r="O102" s="35">
        <f t="shared" ref="O102:O105" si="48">SUM(F102:N102)</f>
        <v>200</v>
      </c>
      <c r="P102" s="36">
        <f t="shared" ref="P102:P105" si="49">(D102*$D$3)+(E102*$E$3)+(F102*$F$3)+(G102*$G$3)+(H102*$H$3)+(I102*$I$3)+(J102*$J$3)+(K102*$K$3)+(L102*$L$3)+(M102*$M$3)+(N102*$N$3)</f>
        <v>50</v>
      </c>
    </row>
    <row r="103" spans="2:16" ht="11.25" customHeight="1">
      <c r="B103" s="52" t="s">
        <v>109</v>
      </c>
      <c r="C103" s="47"/>
      <c r="D103" s="48"/>
      <c r="E103" s="48">
        <v>1</v>
      </c>
      <c r="F103" s="49"/>
      <c r="G103" s="53"/>
      <c r="H103" s="54"/>
      <c r="I103" s="55"/>
      <c r="J103" s="54"/>
      <c r="K103" s="53"/>
      <c r="L103" s="56"/>
      <c r="M103" s="53"/>
      <c r="N103" s="54"/>
      <c r="O103" s="110">
        <f t="shared" ref="O103" si="50">SUM(F103:N103)+(E103*18)+(D103*9)</f>
        <v>18</v>
      </c>
      <c r="P103" s="36">
        <f t="shared" si="49"/>
        <v>72</v>
      </c>
    </row>
    <row r="104" spans="2:16" ht="11.25" customHeight="1">
      <c r="B104" s="52" t="s">
        <v>110</v>
      </c>
      <c r="C104" s="47"/>
      <c r="D104" s="48"/>
      <c r="E104" s="48"/>
      <c r="F104" s="49"/>
      <c r="G104" s="53"/>
      <c r="H104" s="54"/>
      <c r="I104" s="55"/>
      <c r="J104" s="54"/>
      <c r="K104" s="53"/>
      <c r="L104" s="56"/>
      <c r="M104" s="53">
        <v>50</v>
      </c>
      <c r="N104" s="54"/>
      <c r="O104" s="35">
        <f t="shared" si="48"/>
        <v>50</v>
      </c>
      <c r="P104" s="36">
        <f t="shared" si="49"/>
        <v>100</v>
      </c>
    </row>
    <row r="105" spans="2:16" ht="11.25" customHeight="1">
      <c r="B105" s="52" t="s">
        <v>111</v>
      </c>
      <c r="C105" s="47"/>
      <c r="D105" s="48"/>
      <c r="E105" s="48"/>
      <c r="F105" s="49"/>
      <c r="G105" s="53">
        <v>190</v>
      </c>
      <c r="H105" s="54"/>
      <c r="I105" s="55">
        <v>22</v>
      </c>
      <c r="J105" s="54"/>
      <c r="K105" s="53">
        <v>10</v>
      </c>
      <c r="L105" s="56"/>
      <c r="M105" s="53"/>
      <c r="N105" s="54"/>
      <c r="O105" s="35">
        <f t="shared" si="48"/>
        <v>222</v>
      </c>
      <c r="P105" s="36">
        <f t="shared" si="49"/>
        <v>68.5</v>
      </c>
    </row>
    <row r="106" spans="2:16" ht="11.25" customHeight="1">
      <c r="B106" s="52"/>
      <c r="C106" s="47"/>
      <c r="D106" s="48"/>
      <c r="E106" s="48"/>
      <c r="F106" s="49"/>
      <c r="G106" s="53"/>
      <c r="H106" s="54"/>
      <c r="I106" s="55"/>
      <c r="J106" s="54"/>
      <c r="K106" s="53"/>
      <c r="L106" s="56"/>
      <c r="M106" s="53"/>
      <c r="N106" s="54"/>
      <c r="O106" s="35">
        <f t="shared" ref="O106" si="51">SUM(F106:N106)</f>
        <v>0</v>
      </c>
      <c r="P106" s="36">
        <f t="shared" ref="P106" si="52">(D106*$D$3)+(E106*$E$3)+(F106*$F$3)+(G106*$G$3)+(H106*$H$3)+(I106*$I$3)+(J106*$J$3)+(K106*$K$3)+(L106*$L$3)+(M106*$M$3)+(N106*$N$3)</f>
        <v>0</v>
      </c>
    </row>
    <row r="107" spans="2:16" ht="11.25" customHeight="1">
      <c r="B107" s="52"/>
      <c r="C107" s="47"/>
      <c r="D107" s="48"/>
      <c r="E107" s="48"/>
      <c r="F107" s="49"/>
      <c r="G107" s="53"/>
      <c r="H107" s="54"/>
      <c r="I107" s="55"/>
      <c r="J107" s="54"/>
      <c r="K107" s="53"/>
      <c r="L107" s="56"/>
      <c r="M107" s="53"/>
      <c r="N107" s="54"/>
      <c r="O107" s="35">
        <f t="shared" si="44"/>
        <v>0</v>
      </c>
      <c r="P107" s="36">
        <f t="shared" si="45"/>
        <v>0</v>
      </c>
    </row>
    <row r="108" spans="2:16" ht="10.8" thickBot="1">
      <c r="B108" s="37" t="s">
        <v>21</v>
      </c>
      <c r="C108" s="37">
        <f t="shared" ref="C108:P108" si="53">SUM(C100:C107)</f>
        <v>0</v>
      </c>
      <c r="D108" s="37">
        <f t="shared" si="53"/>
        <v>0</v>
      </c>
      <c r="E108" s="37">
        <f t="shared" si="53"/>
        <v>1</v>
      </c>
      <c r="F108" s="37">
        <f t="shared" si="53"/>
        <v>208</v>
      </c>
      <c r="G108" s="40">
        <f t="shared" si="53"/>
        <v>411</v>
      </c>
      <c r="H108" s="40">
        <f t="shared" si="53"/>
        <v>0</v>
      </c>
      <c r="I108" s="40">
        <f t="shared" si="53"/>
        <v>22</v>
      </c>
      <c r="J108" s="40">
        <f t="shared" si="53"/>
        <v>0</v>
      </c>
      <c r="K108" s="40">
        <f t="shared" si="53"/>
        <v>11</v>
      </c>
      <c r="L108" s="40">
        <f t="shared" si="53"/>
        <v>0</v>
      </c>
      <c r="M108" s="40">
        <f t="shared" si="53"/>
        <v>50</v>
      </c>
      <c r="N108" s="40">
        <f t="shared" si="53"/>
        <v>0</v>
      </c>
      <c r="O108" s="41">
        <f t="shared" si="53"/>
        <v>720</v>
      </c>
      <c r="P108" s="42">
        <f t="shared" si="53"/>
        <v>317.55</v>
      </c>
    </row>
    <row r="109" spans="2:16" ht="11.25" customHeight="1">
      <c r="B109" s="44"/>
      <c r="C109" s="44"/>
      <c r="D109" s="44"/>
      <c r="E109" s="44"/>
      <c r="F109" s="44"/>
      <c r="G109" s="45"/>
      <c r="H109" s="45"/>
      <c r="I109" s="45"/>
      <c r="J109" s="45"/>
      <c r="K109" s="45"/>
      <c r="L109" s="45"/>
      <c r="M109" s="45"/>
      <c r="N109" s="45"/>
      <c r="O109" s="50"/>
      <c r="P109" s="51"/>
    </row>
    <row r="110" spans="2:16" ht="11.25" hidden="1" customHeight="1">
      <c r="B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</row>
    <row r="111" spans="2:16" ht="10.8" hidden="1" thickBot="1">
      <c r="B111" s="32" t="s">
        <v>42</v>
      </c>
      <c r="C111" s="32"/>
      <c r="D111" s="32"/>
      <c r="E111" s="32"/>
      <c r="F111" s="33"/>
      <c r="G111" s="33"/>
      <c r="H111" s="33"/>
      <c r="I111" s="33"/>
      <c r="J111" s="33"/>
      <c r="K111" s="33"/>
      <c r="L111" s="33"/>
      <c r="M111" s="33"/>
      <c r="N111" s="33"/>
      <c r="O111" s="34"/>
      <c r="P111" s="34"/>
    </row>
    <row r="112" spans="2:16" hidden="1">
      <c r="B112" s="52"/>
      <c r="C112" s="47"/>
      <c r="D112" s="48"/>
      <c r="E112" s="48"/>
      <c r="F112" s="49"/>
      <c r="G112" s="53"/>
      <c r="H112" s="54"/>
      <c r="I112" s="55"/>
      <c r="J112" s="54"/>
      <c r="K112" s="53"/>
      <c r="L112" s="56"/>
      <c r="M112" s="53"/>
      <c r="N112" s="54"/>
      <c r="O112" s="35">
        <f>SUM(F112:N112)</f>
        <v>0</v>
      </c>
      <c r="P112" s="36">
        <f t="shared" ref="P112:P114" si="54">(D112*$D$3)+(E112*$E$3)+(F112*$F$3)+(G112*$G$3)+(H112*$H$3)+(I112*$I$3)+(J112*$J$3)+(K112*$K$3)+(L112*$L$3)+(M112*$M$3)+(N112*$N$3)</f>
        <v>0</v>
      </c>
    </row>
    <row r="113" spans="2:16" hidden="1">
      <c r="B113" s="52"/>
      <c r="C113" s="47"/>
      <c r="D113" s="48"/>
      <c r="E113" s="48"/>
      <c r="F113" s="49"/>
      <c r="G113" s="53"/>
      <c r="H113" s="54"/>
      <c r="I113" s="55"/>
      <c r="J113" s="54"/>
      <c r="K113" s="53"/>
      <c r="L113" s="56"/>
      <c r="M113" s="53"/>
      <c r="N113" s="54"/>
      <c r="O113" s="35">
        <f>SUM(F113:N113)</f>
        <v>0</v>
      </c>
      <c r="P113" s="36">
        <f t="shared" si="54"/>
        <v>0</v>
      </c>
    </row>
    <row r="114" spans="2:16" hidden="1">
      <c r="B114" s="52"/>
      <c r="C114" s="47"/>
      <c r="D114" s="48"/>
      <c r="E114" s="48"/>
      <c r="F114" s="49"/>
      <c r="G114" s="53"/>
      <c r="H114" s="54"/>
      <c r="I114" s="55"/>
      <c r="J114" s="54"/>
      <c r="K114" s="53"/>
      <c r="L114" s="56"/>
      <c r="M114" s="53"/>
      <c r="N114" s="54"/>
      <c r="O114" s="35">
        <f>SUM(F114:N114)</f>
        <v>0</v>
      </c>
      <c r="P114" s="36">
        <f t="shared" si="54"/>
        <v>0</v>
      </c>
    </row>
    <row r="115" spans="2:16" ht="10.8" hidden="1" thickBot="1">
      <c r="B115" s="37" t="s">
        <v>21</v>
      </c>
      <c r="C115" s="37">
        <f t="shared" ref="C115:O115" si="55">SUM(C112:C114)</f>
        <v>0</v>
      </c>
      <c r="D115" s="37">
        <f t="shared" si="55"/>
        <v>0</v>
      </c>
      <c r="E115" s="37">
        <f t="shared" si="55"/>
        <v>0</v>
      </c>
      <c r="F115" s="37">
        <f t="shared" si="55"/>
        <v>0</v>
      </c>
      <c r="G115" s="40">
        <f t="shared" si="55"/>
        <v>0</v>
      </c>
      <c r="H115" s="40">
        <f t="shared" si="55"/>
        <v>0</v>
      </c>
      <c r="I115" s="40">
        <f t="shared" si="55"/>
        <v>0</v>
      </c>
      <c r="J115" s="40">
        <f t="shared" si="55"/>
        <v>0</v>
      </c>
      <c r="K115" s="40">
        <f t="shared" si="55"/>
        <v>0</v>
      </c>
      <c r="L115" s="40">
        <f t="shared" si="55"/>
        <v>0</v>
      </c>
      <c r="M115" s="40">
        <f t="shared" si="55"/>
        <v>0</v>
      </c>
      <c r="N115" s="40">
        <f t="shared" si="55"/>
        <v>0</v>
      </c>
      <c r="O115" s="41">
        <f t="shared" si="55"/>
        <v>0</v>
      </c>
      <c r="P115" s="42">
        <f>SUM(P112:P114)</f>
        <v>0</v>
      </c>
    </row>
    <row r="116" spans="2:16" ht="13.2">
      <c r="B116" s="2"/>
      <c r="C116" s="2"/>
      <c r="D116" s="2"/>
      <c r="E116" s="2"/>
      <c r="F116" s="43"/>
      <c r="G116" s="43"/>
      <c r="H116" s="43"/>
      <c r="I116" s="43"/>
      <c r="J116" s="43"/>
      <c r="K116" s="43"/>
      <c r="L116" s="43"/>
      <c r="M116" s="43"/>
      <c r="N116" s="43"/>
      <c r="O116" s="2"/>
      <c r="P116" s="2"/>
    </row>
    <row r="117" spans="2:16">
      <c r="M117" s="44" t="s">
        <v>21</v>
      </c>
      <c r="O117" s="45">
        <f>O115+O108+O96+O89+O82+O76+O70+O64+O51+O57+O45+O37+O18+O11</f>
        <v>2834</v>
      </c>
      <c r="P117" s="46">
        <f>P115+P108+P96+P89+P82+P76+P70+P64+P51+P57+P45+P37+P18+P11</f>
        <v>1512.5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B2CDC2-8A7D-4453-8BBE-4D74DE05CB6F}">
  <dimension ref="B2:P16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74</v>
      </c>
    </row>
    <row r="3" spans="2:16" ht="13.2">
      <c r="B3" s="2" t="s">
        <v>90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0.8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2:P23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41</v>
      </c>
    </row>
    <row r="3" spans="2:16" ht="13.2">
      <c r="B3" s="2" t="s">
        <v>90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8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3" si="1">(D10*$D$5)+(E10*$E$5)+(F10*$F$5)+(G10*$G$5)+(H10*$H$5)+(I10*$I$5)+(J10*$J$5)+(K10*$K$5)+(L10*$L$5)+(M10*$M$5)+(N10*$N$5)</f>
        <v>0</v>
      </c>
    </row>
    <row r="11" spans="2:16">
      <c r="B11" s="52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>
      <c r="B12" s="52"/>
      <c r="C12" s="65"/>
      <c r="D12" s="59"/>
      <c r="E12" s="59"/>
      <c r="F12" s="60"/>
      <c r="G12" s="61"/>
      <c r="H12" s="62"/>
      <c r="I12" s="63"/>
      <c r="J12" s="62"/>
      <c r="K12" s="61"/>
      <c r="L12" s="64"/>
      <c r="M12" s="61"/>
      <c r="N12" s="62"/>
      <c r="O12" s="35">
        <f t="shared" ref="O12:O13" si="2">SUM(F12:N12)</f>
        <v>0</v>
      </c>
      <c r="P12" s="36">
        <f t="shared" si="1"/>
        <v>0</v>
      </c>
    </row>
    <row r="13" spans="2:16">
      <c r="B13" s="52"/>
      <c r="C13" s="65"/>
      <c r="D13" s="59"/>
      <c r="E13" s="59"/>
      <c r="F13" s="60"/>
      <c r="G13" s="61"/>
      <c r="H13" s="62"/>
      <c r="I13" s="63"/>
      <c r="J13" s="62"/>
      <c r="K13" s="61"/>
      <c r="L13" s="64"/>
      <c r="M13" s="61"/>
      <c r="N13" s="62"/>
      <c r="O13" s="35">
        <f t="shared" si="2"/>
        <v>0</v>
      </c>
      <c r="P13" s="36">
        <f t="shared" si="1"/>
        <v>0</v>
      </c>
    </row>
    <row r="14" spans="2:16">
      <c r="B14" s="52"/>
      <c r="C14" s="65"/>
      <c r="D14" s="59"/>
      <c r="E14" s="59"/>
      <c r="F14" s="60"/>
      <c r="G14" s="61"/>
      <c r="H14" s="62"/>
      <c r="I14" s="63"/>
      <c r="J14" s="62"/>
      <c r="K14" s="61"/>
      <c r="L14" s="64"/>
      <c r="M14" s="61"/>
      <c r="N14" s="62"/>
      <c r="O14" s="35">
        <f t="shared" ref="O14:O15" si="3">SUM(F14:N14)</f>
        <v>0</v>
      </c>
      <c r="P14" s="36">
        <f t="shared" ref="P14:P15" si="4">(D14*$D$5)+(E14*$E$5)+(F14*$F$5)+(G14*$G$5)+(H14*$H$5)+(I14*$I$5)+(J14*$J$5)+(K14*$K$5)+(L14*$L$5)+(M14*$M$5)+(N14*$N$5)</f>
        <v>0</v>
      </c>
    </row>
    <row r="15" spans="2:16">
      <c r="B15" s="52"/>
      <c r="C15" s="65"/>
      <c r="D15" s="59"/>
      <c r="E15" s="59"/>
      <c r="F15" s="60"/>
      <c r="G15" s="61"/>
      <c r="H15" s="62"/>
      <c r="I15" s="63"/>
      <c r="J15" s="62"/>
      <c r="K15" s="61"/>
      <c r="L15" s="64"/>
      <c r="M15" s="61"/>
      <c r="N15" s="62"/>
      <c r="O15" s="35">
        <f t="shared" si="3"/>
        <v>0</v>
      </c>
      <c r="P15" s="36">
        <f t="shared" si="4"/>
        <v>0</v>
      </c>
    </row>
    <row r="16" spans="2:16">
      <c r="B16" s="52"/>
      <c r="C16" s="65"/>
      <c r="D16" s="59"/>
      <c r="E16" s="59"/>
      <c r="F16" s="60"/>
      <c r="G16" s="61"/>
      <c r="H16" s="62"/>
      <c r="I16" s="63"/>
      <c r="J16" s="62"/>
      <c r="K16" s="61"/>
      <c r="L16" s="64"/>
      <c r="M16" s="61"/>
      <c r="N16" s="62"/>
      <c r="O16" s="35">
        <f t="shared" si="0"/>
        <v>0</v>
      </c>
      <c r="P16" s="36">
        <f t="shared" ref="P16:P18" si="5">(D16*$D$5)+(E16*$E$5)+(F16*$F$5)+(G16*$G$5)+(H16*$H$5)+(I16*$I$5)+(J16*$J$5)+(K16*$K$5)+(L16*$L$5)+(M16*$M$5)+(N16*$N$5)</f>
        <v>0</v>
      </c>
    </row>
    <row r="17" spans="2:16">
      <c r="B17" s="52"/>
      <c r="C17" s="65"/>
      <c r="D17" s="59"/>
      <c r="E17" s="59"/>
      <c r="F17" s="60"/>
      <c r="G17" s="61"/>
      <c r="H17" s="62"/>
      <c r="I17" s="63"/>
      <c r="J17" s="62"/>
      <c r="K17" s="61"/>
      <c r="L17" s="64"/>
      <c r="M17" s="61"/>
      <c r="N17" s="62"/>
      <c r="O17" s="35">
        <f t="shared" ref="O17" si="6">SUM(F17:N17)</f>
        <v>0</v>
      </c>
      <c r="P17" s="36">
        <f t="shared" ref="P17" si="7">(D17*$D$5)+(E17*$E$5)+(F17*$F$5)+(G17*$G$5)+(H17*$H$5)+(I17*$I$5)+(J17*$J$5)+(K17*$K$5)+(L17*$L$5)+(M17*$M$5)+(N17*$N$5)</f>
        <v>0</v>
      </c>
    </row>
    <row r="18" spans="2:16">
      <c r="B18" s="125"/>
      <c r="C18" s="65"/>
      <c r="D18" s="59"/>
      <c r="E18" s="59"/>
      <c r="F18" s="60"/>
      <c r="G18" s="61"/>
      <c r="H18" s="62"/>
      <c r="I18" s="63"/>
      <c r="J18" s="62"/>
      <c r="K18" s="61"/>
      <c r="L18" s="64"/>
      <c r="M18" s="61"/>
      <c r="N18" s="62"/>
      <c r="O18" s="35">
        <f t="shared" si="0"/>
        <v>0</v>
      </c>
      <c r="P18" s="36">
        <f t="shared" si="5"/>
        <v>0</v>
      </c>
    </row>
    <row r="19" spans="2:16" ht="10.8" thickBot="1">
      <c r="B19" s="37" t="s">
        <v>21</v>
      </c>
      <c r="C19" s="37">
        <f t="shared" ref="C19:P19" si="8">SUM(C9:C18)</f>
        <v>0</v>
      </c>
      <c r="D19" s="37">
        <f t="shared" si="8"/>
        <v>0</v>
      </c>
      <c r="E19" s="37">
        <f t="shared" si="8"/>
        <v>0</v>
      </c>
      <c r="F19" s="37">
        <f t="shared" si="8"/>
        <v>0</v>
      </c>
      <c r="G19" s="37">
        <f t="shared" si="8"/>
        <v>0</v>
      </c>
      <c r="H19" s="37">
        <f t="shared" si="8"/>
        <v>0</v>
      </c>
      <c r="I19" s="37">
        <f t="shared" si="8"/>
        <v>0</v>
      </c>
      <c r="J19" s="37">
        <f t="shared" si="8"/>
        <v>0</v>
      </c>
      <c r="K19" s="37">
        <f t="shared" si="8"/>
        <v>0</v>
      </c>
      <c r="L19" s="37">
        <f t="shared" si="8"/>
        <v>0</v>
      </c>
      <c r="M19" s="37">
        <f t="shared" si="8"/>
        <v>0</v>
      </c>
      <c r="N19" s="37">
        <f t="shared" si="8"/>
        <v>0</v>
      </c>
      <c r="O19" s="37">
        <f t="shared" si="8"/>
        <v>0</v>
      </c>
      <c r="P19" s="37">
        <f t="shared" si="8"/>
        <v>0</v>
      </c>
    </row>
    <row r="20" spans="2:16">
      <c r="F20" s="38"/>
      <c r="G20" s="38"/>
      <c r="H20" s="38"/>
      <c r="I20" s="38"/>
      <c r="J20" s="38"/>
      <c r="K20" s="38"/>
      <c r="L20" s="38"/>
      <c r="M20" s="38"/>
      <c r="N20" s="38"/>
    </row>
    <row r="21" spans="2:16" ht="12" customHeight="1"/>
    <row r="23" spans="2:16">
      <c r="M23" s="111"/>
      <c r="N23" s="111"/>
      <c r="O23" s="111"/>
      <c r="P23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E4BF3-CB75-49AC-866D-5A3EA49149C9}">
  <dimension ref="B2:P16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73</v>
      </c>
    </row>
    <row r="3" spans="2:16" ht="13.2">
      <c r="B3" s="2" t="s">
        <v>90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0.8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P11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66</v>
      </c>
    </row>
    <row r="3" spans="2:16" ht="13.2">
      <c r="B3" s="2" t="s">
        <v>90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 t="s">
        <v>44</v>
      </c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/>
      <c r="P10" s="97"/>
    </row>
    <row r="11" spans="2:16">
      <c r="B11" s="99" t="s">
        <v>21</v>
      </c>
      <c r="C11" s="99">
        <f t="shared" ref="C11:P11" si="1">SUM(C9:C10)</f>
        <v>0</v>
      </c>
      <c r="D11" s="99">
        <f t="shared" si="1"/>
        <v>0</v>
      </c>
      <c r="E11" s="99">
        <f t="shared" si="1"/>
        <v>0</v>
      </c>
      <c r="F11" s="99">
        <f t="shared" si="1"/>
        <v>0</v>
      </c>
      <c r="G11" s="99">
        <f t="shared" si="1"/>
        <v>0</v>
      </c>
      <c r="H11" s="99">
        <f t="shared" si="1"/>
        <v>0</v>
      </c>
      <c r="I11" s="99">
        <f t="shared" si="1"/>
        <v>0</v>
      </c>
      <c r="J11" s="99">
        <f t="shared" si="1"/>
        <v>0</v>
      </c>
      <c r="K11" s="99">
        <f t="shared" si="1"/>
        <v>0</v>
      </c>
      <c r="L11" s="99">
        <f t="shared" si="1"/>
        <v>0</v>
      </c>
      <c r="M11" s="99">
        <f t="shared" si="1"/>
        <v>0</v>
      </c>
      <c r="N11" s="99">
        <f t="shared" si="1"/>
        <v>0</v>
      </c>
      <c r="O11" s="99">
        <f t="shared" si="1"/>
        <v>0</v>
      </c>
      <c r="P11" s="99">
        <f t="shared" si="1"/>
        <v>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38"/>
  <sheetViews>
    <sheetView topLeftCell="A23" zoomScale="70" zoomScaleNormal="70" workbookViewId="0">
      <selection activeCell="C36" sqref="C36"/>
    </sheetView>
  </sheetViews>
  <sheetFormatPr defaultColWidth="9.109375" defaultRowHeight="13.2"/>
  <cols>
    <col min="1" max="1" width="30.109375" style="67" customWidth="1"/>
    <col min="2" max="2" width="19.6640625" style="67" customWidth="1"/>
    <col min="3" max="3" width="24" style="67" customWidth="1"/>
    <col min="4" max="4" width="12.88671875" style="66" bestFit="1" customWidth="1"/>
    <col min="5" max="5" width="14.33203125" style="66" bestFit="1" customWidth="1"/>
    <col min="6" max="16384" width="9.109375" style="66"/>
  </cols>
  <sheetData>
    <row r="1" spans="1:4">
      <c r="A1" s="161"/>
      <c r="B1" s="161"/>
      <c r="C1" s="161"/>
      <c r="D1" s="162"/>
    </row>
    <row r="2" spans="1:4" ht="14.4">
      <c r="A2" s="163" t="s">
        <v>32</v>
      </c>
      <c r="B2" s="164" t="s">
        <v>23</v>
      </c>
      <c r="C2" s="164" t="s">
        <v>24</v>
      </c>
      <c r="D2" s="162"/>
    </row>
    <row r="3" spans="1:4" ht="14.4">
      <c r="A3" s="165"/>
      <c r="B3" s="165"/>
      <c r="C3" s="165"/>
      <c r="D3" s="162"/>
    </row>
    <row r="4" spans="1:4" ht="14.4" hidden="1">
      <c r="A4" s="166" t="s">
        <v>80</v>
      </c>
      <c r="B4" s="167">
        <f>SUM(Botswana!O15)</f>
        <v>0</v>
      </c>
      <c r="C4" s="168">
        <f>SUM(Botswana!P15)</f>
        <v>0</v>
      </c>
      <c r="D4" s="162"/>
    </row>
    <row r="5" spans="1:4" ht="14.4" hidden="1">
      <c r="A5" s="166" t="s">
        <v>33</v>
      </c>
      <c r="B5" s="167">
        <f>SUM('Democratic Republic of Congo'!O19)</f>
        <v>0</v>
      </c>
      <c r="C5" s="168">
        <f>SUM('Democratic Republic of Congo'!P19)</f>
        <v>0</v>
      </c>
      <c r="D5" s="162"/>
    </row>
    <row r="6" spans="1:4" ht="14.4" hidden="1">
      <c r="A6" s="166" t="s">
        <v>70</v>
      </c>
      <c r="B6" s="172">
        <f>SUM(Ghana!O34)</f>
        <v>0</v>
      </c>
      <c r="C6" s="169">
        <f>SUM(Ghana!P34)</f>
        <v>0</v>
      </c>
      <c r="D6" s="162"/>
    </row>
    <row r="7" spans="1:4" ht="14.4" hidden="1">
      <c r="A7" s="166" t="s">
        <v>46</v>
      </c>
      <c r="B7" s="167">
        <f>SUM('Ivory Coast'!O11)</f>
        <v>0</v>
      </c>
      <c r="C7" s="168">
        <f>SUM('Ivory Coast'!P11)</f>
        <v>0</v>
      </c>
      <c r="D7" s="162"/>
    </row>
    <row r="8" spans="1:4" ht="14.4">
      <c r="A8" s="166" t="s">
        <v>25</v>
      </c>
      <c r="B8" s="172">
        <f>SUM(Kenya!O36)</f>
        <v>313</v>
      </c>
      <c r="C8" s="169">
        <f>SUM(Kenya!P36)</f>
        <v>547.79999999999995</v>
      </c>
      <c r="D8" s="162"/>
    </row>
    <row r="9" spans="1:4" ht="14.4" hidden="1">
      <c r="A9" s="166" t="s">
        <v>78</v>
      </c>
      <c r="B9" s="167">
        <f>SUM(Malawi!O17)</f>
        <v>0</v>
      </c>
      <c r="C9" s="168">
        <f>SUM(Malawi!P17)</f>
        <v>0</v>
      </c>
      <c r="D9" s="162"/>
    </row>
    <row r="10" spans="1:4" ht="14.4">
      <c r="A10" s="166" t="s">
        <v>26</v>
      </c>
      <c r="B10" s="167">
        <f>SUM(Mauritius!O76)</f>
        <v>531</v>
      </c>
      <c r="C10" s="168">
        <f>SUM(Mauritius!P76)</f>
        <v>493.25</v>
      </c>
      <c r="D10" s="162"/>
    </row>
    <row r="11" spans="1:4" ht="14.4">
      <c r="A11" s="166" t="s">
        <v>34</v>
      </c>
      <c r="B11" s="172">
        <f>SUM(Nigeria!O50)</f>
        <v>997</v>
      </c>
      <c r="C11" s="169">
        <f>SUM(Nigeria!P50)</f>
        <v>453.75</v>
      </c>
      <c r="D11" s="162"/>
    </row>
    <row r="12" spans="1:4" ht="14.4">
      <c r="A12" s="166" t="s">
        <v>27</v>
      </c>
      <c r="B12" s="173">
        <f>SUM('South Africa'!O117)</f>
        <v>2834</v>
      </c>
      <c r="C12" s="168">
        <f>SUM('South Africa'!P117)</f>
        <v>1512.5</v>
      </c>
      <c r="D12" s="162"/>
    </row>
    <row r="13" spans="1:4" ht="14.4" hidden="1">
      <c r="A13" s="166" t="s">
        <v>75</v>
      </c>
      <c r="B13" s="172">
        <f>SUM(Tanzania!O12)</f>
        <v>0</v>
      </c>
      <c r="C13" s="169">
        <f>SUM(Tanzania!P12)</f>
        <v>0</v>
      </c>
      <c r="D13" s="162"/>
    </row>
    <row r="14" spans="1:4" ht="14.4" hidden="1">
      <c r="A14" s="166" t="s">
        <v>37</v>
      </c>
      <c r="B14" s="167">
        <f>SUM(Togo!O19)</f>
        <v>0</v>
      </c>
      <c r="C14" s="168">
        <f>SUM(Togo!P19)</f>
        <v>0</v>
      </c>
      <c r="D14" s="162"/>
    </row>
    <row r="15" spans="1:4" ht="14.4" hidden="1">
      <c r="A15" s="166" t="s">
        <v>72</v>
      </c>
      <c r="B15" s="173">
        <f>SUM(Uganda!O12)</f>
        <v>0</v>
      </c>
      <c r="C15" s="168">
        <f>SUM(Uganda!P12)</f>
        <v>0</v>
      </c>
      <c r="D15" s="162"/>
    </row>
    <row r="16" spans="1:4" ht="14.4" hidden="1">
      <c r="A16" s="166" t="s">
        <v>67</v>
      </c>
      <c r="B16" s="170">
        <f>SUM(Zimbabwe!O11)</f>
        <v>0</v>
      </c>
      <c r="C16" s="171">
        <f>SUM(Zimbabwe!P11)</f>
        <v>0</v>
      </c>
      <c r="D16" s="162"/>
    </row>
    <row r="17" spans="1:5" ht="14.4">
      <c r="A17" s="174"/>
      <c r="B17" s="172"/>
      <c r="C17" s="169"/>
      <c r="D17" s="162"/>
    </row>
    <row r="18" spans="1:5" ht="14.4">
      <c r="A18" s="175" t="s">
        <v>28</v>
      </c>
      <c r="B18" s="176">
        <f>SUM(B4:B17)</f>
        <v>4675</v>
      </c>
      <c r="C18" s="176">
        <f>SUM(C4:C17)</f>
        <v>3007.3</v>
      </c>
      <c r="D18" s="162"/>
    </row>
    <row r="19" spans="1:5">
      <c r="A19" s="161"/>
      <c r="B19" s="161"/>
      <c r="C19" s="161"/>
      <c r="D19" s="162"/>
    </row>
    <row r="20" spans="1:5">
      <c r="D20" s="67"/>
      <c r="E20" s="67"/>
    </row>
    <row r="21" spans="1:5">
      <c r="D21" s="67"/>
      <c r="E21" s="67"/>
    </row>
    <row r="22" spans="1:5">
      <c r="D22" s="67"/>
      <c r="E22" s="67"/>
    </row>
    <row r="23" spans="1:5">
      <c r="B23" s="177"/>
      <c r="C23" s="177"/>
      <c r="D23" s="177"/>
      <c r="E23" s="177"/>
    </row>
    <row r="26" spans="1:5">
      <c r="B26" s="182">
        <v>2024</v>
      </c>
      <c r="C26" s="182">
        <v>2025</v>
      </c>
      <c r="D26" s="67"/>
    </row>
    <row r="27" spans="1:5">
      <c r="A27" s="67" t="s">
        <v>64</v>
      </c>
      <c r="B27" s="67">
        <v>7360</v>
      </c>
      <c r="C27" s="67">
        <v>6604</v>
      </c>
      <c r="D27" s="67"/>
      <c r="E27" s="67"/>
    </row>
    <row r="28" spans="1:5">
      <c r="A28" s="67" t="s">
        <v>53</v>
      </c>
      <c r="B28" s="67">
        <v>5618</v>
      </c>
      <c r="C28" s="67">
        <v>7104</v>
      </c>
      <c r="D28" s="67"/>
      <c r="E28" s="67"/>
    </row>
    <row r="29" spans="1:5">
      <c r="A29" s="67" t="s">
        <v>54</v>
      </c>
      <c r="B29" s="67">
        <v>8658</v>
      </c>
      <c r="C29" s="67">
        <v>7058</v>
      </c>
      <c r="D29" s="67"/>
      <c r="E29" s="67"/>
    </row>
    <row r="30" spans="1:5">
      <c r="A30" s="67" t="s">
        <v>55</v>
      </c>
      <c r="B30" s="177">
        <v>7938</v>
      </c>
      <c r="C30" s="67">
        <v>5230</v>
      </c>
      <c r="D30" s="177"/>
      <c r="E30" s="177"/>
    </row>
    <row r="31" spans="1:5">
      <c r="A31" s="67" t="s">
        <v>56</v>
      </c>
      <c r="B31" s="67">
        <v>3024</v>
      </c>
      <c r="C31" s="67">
        <v>8816</v>
      </c>
      <c r="D31" s="67"/>
    </row>
    <row r="32" spans="1:5">
      <c r="A32" s="67" t="s">
        <v>57</v>
      </c>
      <c r="B32" s="67">
        <v>6256</v>
      </c>
      <c r="C32" s="67">
        <v>4042</v>
      </c>
      <c r="D32" s="67"/>
    </row>
    <row r="33" spans="1:4">
      <c r="A33" s="67" t="s">
        <v>58</v>
      </c>
      <c r="B33" s="67">
        <v>7863</v>
      </c>
      <c r="C33" s="67">
        <v>5916</v>
      </c>
      <c r="D33" s="67"/>
    </row>
    <row r="34" spans="1:4">
      <c r="A34" s="67" t="s">
        <v>59</v>
      </c>
      <c r="B34" s="67">
        <v>13131</v>
      </c>
      <c r="C34" s="67">
        <v>10512</v>
      </c>
      <c r="D34" s="67"/>
    </row>
    <row r="35" spans="1:4">
      <c r="A35" s="67" t="s">
        <v>60</v>
      </c>
      <c r="B35" s="67">
        <v>16114</v>
      </c>
      <c r="C35" s="67">
        <v>4707</v>
      </c>
    </row>
    <row r="36" spans="1:4">
      <c r="A36" s="67" t="s">
        <v>61</v>
      </c>
      <c r="B36" s="67">
        <v>6433</v>
      </c>
      <c r="C36" s="67">
        <f>B18</f>
        <v>4675</v>
      </c>
    </row>
    <row r="37" spans="1:4">
      <c r="A37" s="67" t="s">
        <v>62</v>
      </c>
      <c r="B37" s="67">
        <v>4399</v>
      </c>
    </row>
    <row r="38" spans="1:4">
      <c r="A38" s="67" t="s">
        <v>63</v>
      </c>
      <c r="B38" s="67">
        <v>64825</v>
      </c>
    </row>
  </sheetData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09F422C-5CF5-4CA9-A014-4B094C192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EC385BD-2609-4484-8281-1118BF263014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929817ee-fc4e-48ef-9086-bdaf300bfc18"/>
    <ds:schemaRef ds:uri="http://purl.org/dc/dcmitype/"/>
    <ds:schemaRef ds:uri="http://schemas.openxmlformats.org/package/2006/metadata/core-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Botswana</vt:lpstr>
      <vt:lpstr>Democratic Republic of Congo</vt:lpstr>
      <vt:lpstr>Ghana</vt:lpstr>
      <vt:lpstr>Ivory Coast</vt:lpstr>
      <vt:lpstr>Kenya</vt:lpstr>
      <vt:lpstr>Malawi</vt:lpstr>
      <vt:lpstr>Mauritius</vt:lpstr>
      <vt:lpstr>Nigeria</vt:lpstr>
      <vt:lpstr>South Africa</vt:lpstr>
      <vt:lpstr>Tanzania</vt:lpstr>
      <vt:lpstr>Togo</vt:lpstr>
      <vt:lpstr>Uganda</vt:lpstr>
      <vt:lpstr>Zimbabwe</vt:lpstr>
      <vt:lpstr>Summary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cage 108</cp:lastModifiedBy>
  <dcterms:created xsi:type="dcterms:W3CDTF">2007-06-14T19:54:11Z</dcterms:created>
  <dcterms:modified xsi:type="dcterms:W3CDTF">2025-11-30T12:02:43Z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