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E70DD6A3-FCE1-4A27-9AAF-B8C8FCE64603}" xr6:coauthVersionLast="47" xr6:coauthVersionMax="47" xr10:uidLastSave="{00000000-0000-0000-0000-000000000000}"/>
  <bookViews>
    <workbookView xWindow="-108" yWindow="-108" windowWidth="23256" windowHeight="12456" tabRatio="779" firstSheet="4" activeTab="4" xr2:uid="{00000000-000D-0000-FFFF-FFFF00000000}"/>
  </bookViews>
  <sheets>
    <sheet name="Botswana" sheetId="25" state="hidden" r:id="rId1"/>
    <sheet name="Democratic Republic of Congo" sheetId="16" state="hidden" r:id="rId2"/>
    <sheet name="Ghana" sheetId="26" state="hidden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state="hidden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5" i="19" l="1"/>
  <c r="O17" i="19"/>
  <c r="O11" i="10"/>
  <c r="O7" i="18" l="1"/>
  <c r="P7" i="18"/>
  <c r="O8" i="18"/>
  <c r="P8" i="18"/>
  <c r="O9" i="18"/>
  <c r="P9" i="18"/>
  <c r="P10" i="18" s="1"/>
  <c r="C10" i="18"/>
  <c r="D10" i="18"/>
  <c r="E10" i="18"/>
  <c r="F10" i="18"/>
  <c r="G10" i="18"/>
  <c r="H10" i="18"/>
  <c r="I10" i="18"/>
  <c r="J10" i="18"/>
  <c r="K10" i="18"/>
  <c r="L10" i="18"/>
  <c r="M10" i="18"/>
  <c r="N10" i="18"/>
  <c r="O10" i="18"/>
  <c r="O14" i="18"/>
  <c r="O16" i="18" s="1"/>
  <c r="P14" i="18"/>
  <c r="O15" i="18"/>
  <c r="P15" i="18"/>
  <c r="C16" i="18"/>
  <c r="D16" i="18"/>
  <c r="E16" i="18"/>
  <c r="F16" i="18"/>
  <c r="P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31" i="18" l="1"/>
  <c r="P46" i="18"/>
  <c r="P24" i="18"/>
  <c r="O24" i="18"/>
  <c r="P39" i="18"/>
  <c r="P31" i="18"/>
  <c r="O39" i="18"/>
  <c r="O46" i="18"/>
  <c r="P50" i="18"/>
  <c r="O50" i="18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O32" i="10"/>
  <c r="O8" i="26"/>
  <c r="O40" i="19"/>
  <c r="O39" i="19"/>
  <c r="O38" i="19"/>
  <c r="O37" i="19"/>
  <c r="O36" i="19"/>
  <c r="O34" i="19"/>
  <c r="O33" i="19"/>
  <c r="O32" i="19"/>
  <c r="O31" i="19"/>
  <c r="O30" i="19"/>
  <c r="O29" i="19"/>
  <c r="O28" i="19"/>
  <c r="O27" i="19"/>
  <c r="O26" i="19"/>
  <c r="O25" i="19"/>
  <c r="O24" i="19"/>
  <c r="O23" i="19"/>
  <c r="P47" i="19"/>
  <c r="O47" i="19"/>
  <c r="P46" i="19"/>
  <c r="O46" i="19"/>
  <c r="P17" i="8" l="1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92" i="19" l="1"/>
  <c r="O192" i="19"/>
  <c r="P191" i="19"/>
  <c r="O191" i="19"/>
  <c r="P190" i="19"/>
  <c r="O190" i="19"/>
  <c r="P189" i="19"/>
  <c r="O189" i="19"/>
  <c r="P188" i="19"/>
  <c r="O188" i="19"/>
  <c r="P187" i="19"/>
  <c r="O187" i="19"/>
  <c r="P193" i="19"/>
  <c r="O193" i="19"/>
  <c r="P186" i="19"/>
  <c r="O186" i="19"/>
  <c r="P194" i="19"/>
  <c r="O194" i="19"/>
  <c r="N31" i="26" l="1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4" i="26" l="1"/>
  <c r="P24" i="26"/>
  <c r="O31" i="26"/>
  <c r="P31" i="26"/>
  <c r="O10" i="26"/>
  <c r="O34" i="26" s="1"/>
  <c r="P10" i="26"/>
  <c r="P34" i="26" s="1"/>
  <c r="B6" i="4"/>
  <c r="C6" i="4"/>
  <c r="O85" i="19"/>
  <c r="O25" i="10" l="1"/>
  <c r="O8" i="10"/>
  <c r="P30" i="19"/>
  <c r="P39" i="19"/>
  <c r="P38" i="19"/>
  <c r="P37" i="19"/>
  <c r="P36" i="19"/>
  <c r="P35" i="19"/>
  <c r="P34" i="19"/>
  <c r="P33" i="19"/>
  <c r="P32" i="19"/>
  <c r="P31" i="19"/>
  <c r="P29" i="19"/>
  <c r="P28" i="19"/>
  <c r="P27" i="19"/>
  <c r="P26" i="19"/>
  <c r="P25" i="19"/>
  <c r="P24" i="19"/>
  <c r="P13" i="25"/>
  <c r="O13" i="25"/>
  <c r="P12" i="25"/>
  <c r="O12" i="25"/>
  <c r="P11" i="25"/>
  <c r="O11" i="25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53" i="19"/>
  <c r="O153" i="19"/>
  <c r="P152" i="19"/>
  <c r="O152" i="19"/>
  <c r="P151" i="19"/>
  <c r="O151" i="19"/>
  <c r="P150" i="19"/>
  <c r="O150" i="19"/>
  <c r="P149" i="19"/>
  <c r="O149" i="19"/>
  <c r="P148" i="19"/>
  <c r="O148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59" i="19"/>
  <c r="O159" i="19"/>
  <c r="P158" i="19"/>
  <c r="O158" i="19"/>
  <c r="P157" i="19"/>
  <c r="O157" i="19"/>
  <c r="P156" i="19"/>
  <c r="O156" i="19"/>
  <c r="P155" i="19"/>
  <c r="O155" i="19"/>
  <c r="P154" i="19"/>
  <c r="O154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67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78" i="19"/>
  <c r="O165" i="19"/>
  <c r="O45" i="19"/>
  <c r="O15" i="17"/>
  <c r="P15" i="25" l="1"/>
  <c r="C4" i="4" s="1"/>
  <c r="O15" i="25"/>
  <c r="B4" i="4" s="1"/>
  <c r="F161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21" i="10"/>
  <c r="M21" i="10"/>
  <c r="L21" i="10"/>
  <c r="K21" i="10"/>
  <c r="J21" i="10"/>
  <c r="I21" i="10"/>
  <c r="H21" i="10"/>
  <c r="G21" i="10"/>
  <c r="F21" i="10"/>
  <c r="E21" i="10"/>
  <c r="D21" i="10"/>
  <c r="C21" i="10"/>
  <c r="P20" i="10"/>
  <c r="O20" i="10"/>
  <c r="P19" i="10"/>
  <c r="O19" i="10"/>
  <c r="P12" i="10"/>
  <c r="O12" i="10"/>
  <c r="P11" i="10"/>
  <c r="P10" i="10"/>
  <c r="O10" i="10"/>
  <c r="P9" i="10"/>
  <c r="O9" i="10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P41" i="8"/>
  <c r="O41" i="8"/>
  <c r="P40" i="8"/>
  <c r="O40" i="8"/>
  <c r="P18" i="8"/>
  <c r="O18" i="8"/>
  <c r="N43" i="8"/>
  <c r="M43" i="8"/>
  <c r="L43" i="8"/>
  <c r="K43" i="8"/>
  <c r="J43" i="8"/>
  <c r="I43" i="8"/>
  <c r="H43" i="8"/>
  <c r="G43" i="8"/>
  <c r="F43" i="8"/>
  <c r="E43" i="8"/>
  <c r="D43" i="8"/>
  <c r="C43" i="8"/>
  <c r="P42" i="8"/>
  <c r="O42" i="8"/>
  <c r="P31" i="8"/>
  <c r="O31" i="8"/>
  <c r="P17" i="19"/>
  <c r="P16" i="19"/>
  <c r="O16" i="19"/>
  <c r="P16" i="17"/>
  <c r="P9" i="17"/>
  <c r="P18" i="12"/>
  <c r="P16" i="12"/>
  <c r="P9" i="12"/>
  <c r="P85" i="19"/>
  <c r="P40" i="19"/>
  <c r="P23" i="19"/>
  <c r="P26" i="8"/>
  <c r="P25" i="8"/>
  <c r="P24" i="8"/>
  <c r="P19" i="8"/>
  <c r="P7" i="8"/>
  <c r="P9" i="20"/>
  <c r="P10" i="14"/>
  <c r="P9" i="14"/>
  <c r="P10" i="16"/>
  <c r="P9" i="16"/>
  <c r="P8" i="10"/>
  <c r="O21" i="10" l="1"/>
  <c r="P12" i="23"/>
  <c r="C13" i="4" s="1"/>
  <c r="P21" i="10"/>
  <c r="O12" i="24"/>
  <c r="B15" i="4" s="1"/>
  <c r="P12" i="24"/>
  <c r="C15" i="4" s="1"/>
  <c r="P43" i="8"/>
  <c r="O43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C81" i="19"/>
  <c r="D81" i="19"/>
  <c r="E81" i="19"/>
  <c r="F81" i="19"/>
  <c r="G81" i="19"/>
  <c r="H81" i="19"/>
  <c r="I81" i="19"/>
  <c r="J81" i="19"/>
  <c r="K81" i="19"/>
  <c r="L81" i="19"/>
  <c r="M81" i="19"/>
  <c r="N81" i="19"/>
  <c r="O53" i="19"/>
  <c r="P53" i="19"/>
  <c r="O54" i="19"/>
  <c r="P54" i="19"/>
  <c r="C55" i="19"/>
  <c r="D55" i="19"/>
  <c r="E55" i="19"/>
  <c r="F55" i="19"/>
  <c r="G55" i="19"/>
  <c r="H55" i="19"/>
  <c r="I55" i="19"/>
  <c r="J55" i="19"/>
  <c r="K55" i="19"/>
  <c r="L55" i="19"/>
  <c r="M55" i="19"/>
  <c r="N55" i="19"/>
  <c r="P11" i="19" l="1"/>
  <c r="O11" i="19"/>
  <c r="P55" i="19"/>
  <c r="P81" i="19"/>
  <c r="O81" i="19"/>
  <c r="O55" i="19"/>
  <c r="P33" i="10" l="1"/>
  <c r="P32" i="10"/>
  <c r="P31" i="10"/>
  <c r="P26" i="10"/>
  <c r="P25" i="10"/>
  <c r="P14" i="10"/>
  <c r="P13" i="10"/>
  <c r="P202" i="19"/>
  <c r="P201" i="19"/>
  <c r="P200" i="19"/>
  <c r="P195" i="19"/>
  <c r="P185" i="19"/>
  <c r="P180" i="19"/>
  <c r="P179" i="19"/>
  <c r="P178" i="19"/>
  <c r="P173" i="19"/>
  <c r="P172" i="19"/>
  <c r="P171" i="19"/>
  <c r="P166" i="19"/>
  <c r="P165" i="19"/>
  <c r="P160" i="19"/>
  <c r="P98" i="19"/>
  <c r="P93" i="19"/>
  <c r="P92" i="19"/>
  <c r="P87" i="19"/>
  <c r="P86" i="19"/>
  <c r="P48" i="19"/>
  <c r="P45" i="19"/>
  <c r="P18" i="19"/>
  <c r="P15" i="19"/>
  <c r="O15" i="19"/>
  <c r="O179" i="19" l="1"/>
  <c r="O7" i="8" l="1"/>
  <c r="N167" i="19" l="1"/>
  <c r="M167" i="19"/>
  <c r="L167" i="19"/>
  <c r="K167" i="19"/>
  <c r="J167" i="19"/>
  <c r="I167" i="19"/>
  <c r="H167" i="19"/>
  <c r="G167" i="19"/>
  <c r="E167" i="19"/>
  <c r="D167" i="19"/>
  <c r="C167" i="19"/>
  <c r="O166" i="19"/>
  <c r="P167" i="19" l="1"/>
  <c r="O167" i="19"/>
  <c r="E41" i="19" l="1"/>
  <c r="F41" i="19"/>
  <c r="G41" i="19"/>
  <c r="H41" i="19"/>
  <c r="I41" i="19"/>
  <c r="J41" i="19"/>
  <c r="K41" i="19"/>
  <c r="L41" i="19"/>
  <c r="M41" i="19"/>
  <c r="N41" i="19"/>
  <c r="E49" i="19"/>
  <c r="F49" i="19"/>
  <c r="G49" i="19"/>
  <c r="H49" i="19"/>
  <c r="I49" i="19"/>
  <c r="J49" i="19"/>
  <c r="K49" i="19"/>
  <c r="L49" i="19"/>
  <c r="M49" i="19"/>
  <c r="N49" i="19"/>
  <c r="O172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81" i="19"/>
  <c r="M181" i="19"/>
  <c r="L181" i="19"/>
  <c r="K181" i="19"/>
  <c r="J181" i="19"/>
  <c r="I181" i="19"/>
  <c r="H181" i="19"/>
  <c r="G181" i="19"/>
  <c r="F181" i="19"/>
  <c r="E181" i="19"/>
  <c r="D181" i="19"/>
  <c r="C181" i="19"/>
  <c r="O180" i="19"/>
  <c r="N161" i="19"/>
  <c r="M161" i="19"/>
  <c r="L161" i="19"/>
  <c r="K161" i="19"/>
  <c r="J161" i="19"/>
  <c r="I161" i="19"/>
  <c r="H161" i="19"/>
  <c r="G161" i="19"/>
  <c r="E161" i="19"/>
  <c r="D161" i="19"/>
  <c r="C161" i="19"/>
  <c r="O160" i="19"/>
  <c r="O98" i="19"/>
  <c r="D41" i="19"/>
  <c r="C41" i="19"/>
  <c r="N196" i="19"/>
  <c r="M196" i="19"/>
  <c r="L196" i="19"/>
  <c r="K196" i="19"/>
  <c r="J196" i="19"/>
  <c r="I196" i="19"/>
  <c r="H196" i="19"/>
  <c r="G196" i="19"/>
  <c r="F196" i="19"/>
  <c r="E196" i="19"/>
  <c r="D196" i="19"/>
  <c r="C196" i="19"/>
  <c r="O195" i="19"/>
  <c r="O185" i="19"/>
  <c r="O86" i="19"/>
  <c r="O9" i="16"/>
  <c r="N203" i="19"/>
  <c r="M203" i="19"/>
  <c r="L203" i="19"/>
  <c r="K203" i="19"/>
  <c r="J203" i="19"/>
  <c r="I203" i="19"/>
  <c r="H203" i="19"/>
  <c r="G203" i="19"/>
  <c r="F203" i="19"/>
  <c r="E203" i="19"/>
  <c r="D203" i="19"/>
  <c r="C203" i="19"/>
  <c r="O202" i="19"/>
  <c r="O201" i="19"/>
  <c r="O200" i="19"/>
  <c r="N174" i="19"/>
  <c r="M174" i="19"/>
  <c r="L174" i="19"/>
  <c r="K174" i="19"/>
  <c r="J174" i="19"/>
  <c r="I174" i="19"/>
  <c r="H174" i="19"/>
  <c r="G174" i="19"/>
  <c r="F174" i="19"/>
  <c r="E174" i="19"/>
  <c r="D174" i="19"/>
  <c r="C174" i="19"/>
  <c r="O173" i="19"/>
  <c r="O171" i="19"/>
  <c r="N94" i="19"/>
  <c r="M94" i="19"/>
  <c r="L94" i="19"/>
  <c r="K94" i="19"/>
  <c r="J94" i="19"/>
  <c r="I94" i="19"/>
  <c r="H94" i="19"/>
  <c r="G94" i="19"/>
  <c r="F94" i="19"/>
  <c r="E94" i="19"/>
  <c r="D94" i="19"/>
  <c r="C94" i="19"/>
  <c r="O93" i="19"/>
  <c r="O92" i="19"/>
  <c r="N88" i="19"/>
  <c r="M88" i="19"/>
  <c r="L88" i="19"/>
  <c r="K88" i="19"/>
  <c r="J88" i="19"/>
  <c r="I88" i="19"/>
  <c r="H88" i="19"/>
  <c r="G88" i="19"/>
  <c r="F88" i="19"/>
  <c r="E88" i="19"/>
  <c r="D88" i="19"/>
  <c r="C88" i="19"/>
  <c r="O87" i="19"/>
  <c r="D49" i="19"/>
  <c r="C49" i="19"/>
  <c r="O48" i="19"/>
  <c r="N19" i="19"/>
  <c r="M19" i="19"/>
  <c r="L19" i="19"/>
  <c r="K19" i="19"/>
  <c r="J19" i="19"/>
  <c r="I19" i="19"/>
  <c r="H19" i="19"/>
  <c r="G19" i="19"/>
  <c r="F19" i="19"/>
  <c r="E19" i="19"/>
  <c r="D19" i="19"/>
  <c r="C19" i="19"/>
  <c r="O18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20" i="8"/>
  <c r="N15" i="10"/>
  <c r="M15" i="10"/>
  <c r="L15" i="10"/>
  <c r="K15" i="10"/>
  <c r="J15" i="10"/>
  <c r="I15" i="10"/>
  <c r="H15" i="10"/>
  <c r="G15" i="10"/>
  <c r="F15" i="10"/>
  <c r="E15" i="10"/>
  <c r="D15" i="10"/>
  <c r="C15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1" i="10"/>
  <c r="O13" i="10"/>
  <c r="O14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19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N27" i="8"/>
  <c r="M27" i="8"/>
  <c r="L27" i="8"/>
  <c r="K27" i="8"/>
  <c r="J27" i="8"/>
  <c r="I27" i="8"/>
  <c r="H27" i="8"/>
  <c r="G27" i="8"/>
  <c r="F27" i="8"/>
  <c r="E27" i="8"/>
  <c r="D27" i="8"/>
  <c r="C27" i="8"/>
  <c r="O26" i="8"/>
  <c r="O25" i="8"/>
  <c r="O24" i="8"/>
  <c r="N20" i="8"/>
  <c r="M20" i="8"/>
  <c r="L20" i="8"/>
  <c r="K20" i="8"/>
  <c r="J20" i="8"/>
  <c r="I20" i="8"/>
  <c r="H20" i="8"/>
  <c r="F20" i="8"/>
  <c r="E20" i="8"/>
  <c r="D20" i="8"/>
  <c r="C20" i="8"/>
  <c r="P17" i="17"/>
  <c r="C9" i="4" s="1"/>
  <c r="P18" i="16" l="1"/>
  <c r="O18" i="16"/>
  <c r="O27" i="8"/>
  <c r="O34" i="10"/>
  <c r="O11" i="14"/>
  <c r="B7" i="4" s="1"/>
  <c r="P11" i="14"/>
  <c r="C7" i="4" s="1"/>
  <c r="O27" i="10"/>
  <c r="P15" i="10"/>
  <c r="P27" i="10"/>
  <c r="O15" i="10"/>
  <c r="O17" i="17"/>
  <c r="B9" i="4" s="1"/>
  <c r="P19" i="12"/>
  <c r="C14" i="4" s="1"/>
  <c r="O19" i="12"/>
  <c r="B14" i="4" s="1"/>
  <c r="P20" i="8"/>
  <c r="P27" i="8"/>
  <c r="O181" i="19"/>
  <c r="P161" i="19"/>
  <c r="P34" i="10"/>
  <c r="O20" i="8"/>
  <c r="O203" i="19"/>
  <c r="O88" i="19"/>
  <c r="O19" i="19"/>
  <c r="P41" i="19"/>
  <c r="P49" i="19"/>
  <c r="P196" i="19"/>
  <c r="O174" i="19"/>
  <c r="O94" i="19"/>
  <c r="P94" i="19"/>
  <c r="O49" i="19"/>
  <c r="P174" i="19"/>
  <c r="O41" i="19"/>
  <c r="O196" i="19"/>
  <c r="P181" i="19"/>
  <c r="P203" i="19"/>
  <c r="P88" i="19"/>
  <c r="O161" i="19"/>
  <c r="P19" i="19"/>
  <c r="P46" i="8" l="1"/>
  <c r="C10" i="4" s="1"/>
  <c r="B11" i="4"/>
  <c r="P205" i="19"/>
  <c r="C12" i="4" s="1"/>
  <c r="O205" i="19"/>
  <c r="B12" i="4" s="1"/>
  <c r="O46" i="8"/>
  <c r="B10" i="4" s="1"/>
  <c r="O36" i="10"/>
  <c r="B8" i="4" s="1"/>
  <c r="P36" i="10"/>
  <c r="C8" i="4" s="1"/>
  <c r="C11" i="4"/>
  <c r="B18" i="4" l="1"/>
  <c r="C31" i="4" s="1"/>
  <c r="C18" i="4"/>
</calcChain>
</file>

<file path=xl/sharedStrings.xml><?xml version="1.0" encoding="utf-8"?>
<sst xmlns="http://schemas.openxmlformats.org/spreadsheetml/2006/main" count="441" uniqueCount="142">
  <si>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</si>
  <si>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</si>
  <si>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</si>
  <si>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</si>
  <si>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</si>
  <si>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</si>
  <si>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</si>
  <si>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</si>
  <si>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</si>
  <si>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</si>
  <si>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</si>
  <si>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</si>
  <si>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</si>
  <si>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</si>
  <si>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</si>
  <si>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</si>
  <si>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</si>
  <si>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</si>
  <si>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</si>
  <si>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</si>
  <si>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</si>
  <si>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</si>
  <si>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</si>
  <si>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</si>
  <si>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</si>
  <si>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</si>
  <si>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</si>
  <si>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</si>
  <si>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</si>
  <si>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</si>
  <si>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</si>
  <si>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</si>
  <si>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</si>
  <si>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</si>
  <si>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</si>
  <si>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</si>
  <si>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</si>
  <si>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</si>
  <si>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</si>
  <si>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</si>
  <si>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</si>
  <si>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</si>
  <si>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</si>
  <si>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</si>
  <si>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</si>
  <si>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</si>
  <si>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</si>
  <si>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</si>
  <si>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</si>
  <si>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</si>
  <si>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</si>
  <si>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</si>
  <si>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</si>
  <si>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</si>
  <si>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</si>
  <si>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</si>
  <si>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</si>
  <si>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</si>
  <si>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</si>
  <si>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</si>
  <si>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</si>
  <si>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</si>
  <si>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</si>
  <si>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</si>
  <si>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</si>
  <si>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</si>
  <si>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</si>
  <si>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</si>
  <si>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</si>
  <si>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</si>
  <si>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</si>
  <si>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</si>
  <si>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</si>
  <si>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</si>
  <si>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</si>
  <si>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</si>
  <si>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</si>
  <si>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</si>
  <si>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</si>
  <si>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</si>
  <si>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</si>
  <si>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</si>
  <si>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</si>
  <si>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</si>
  <si>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</si>
  <si>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</si>
  <si>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</si>
  <si>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</si>
  <si>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</si>
  <si>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</si>
  <si>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</si>
  <si>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</si>
  <si>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</si>
  <si>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MONTH : May 2025</t>
  </si>
  <si>
    <t>SATYABHAMA DD/VINATA DD/AKUTI DD</t>
  </si>
  <si>
    <t>GIFTSHOP SSRG TEAM</t>
  </si>
  <si>
    <t>GHARINAAM CINTAMANI TEAM</t>
  </si>
  <si>
    <t>VIGATASHU DAS</t>
  </si>
  <si>
    <t>HARINAAM TEAMS</t>
  </si>
  <si>
    <t>DIVYA RADHIKA DEVI DASI</t>
  </si>
  <si>
    <t>HARINAAM ANANDA TEAM</t>
  </si>
  <si>
    <t>NARSIMHAVTAR PRABHU</t>
  </si>
  <si>
    <t>MADHAVI DEVI DASI</t>
  </si>
  <si>
    <t>HARI PRIYA DEVI DASI</t>
  </si>
  <si>
    <t>MADHURI RADHA DEVI DASI</t>
  </si>
  <si>
    <t>Lotus Park Namahatta</t>
  </si>
  <si>
    <t>Hare Krishna Challengers</t>
  </si>
  <si>
    <t>Nama Parayani devi dasi and Suddha Nama das</t>
  </si>
  <si>
    <t>Nitai Pada Kamala</t>
  </si>
  <si>
    <t>Padyavali Devi Dasi</t>
  </si>
  <si>
    <t>Padma Manjari Devi Dasi</t>
  </si>
  <si>
    <t>Shyamadyuti Das</t>
  </si>
  <si>
    <t>Ruvaaj Sezela</t>
  </si>
  <si>
    <t>Super Sunday Sankirtan - Ekachakra Das And Kripamoya Das</t>
  </si>
  <si>
    <t>SSRRT Book Counter</t>
  </si>
  <si>
    <t>SSRRT Harinam Team</t>
  </si>
  <si>
    <t>SSRRT BTG Team</t>
  </si>
  <si>
    <t>Smita Krishna Das</t>
  </si>
  <si>
    <t>Ujjvala Rasa dasi</t>
  </si>
  <si>
    <t>The Brhat Mrdanga Team</t>
  </si>
  <si>
    <t>Exclusive Books</t>
  </si>
  <si>
    <t>Temple scores</t>
  </si>
  <si>
    <t>BHAKTA JAYLESH SIYANI</t>
  </si>
  <si>
    <t>LAVANGA DASA</t>
  </si>
  <si>
    <t>PRIYA GOVINDA DAS</t>
  </si>
  <si>
    <t>RUKMA DAS</t>
  </si>
  <si>
    <t>GIFT SHOP</t>
  </si>
  <si>
    <t>Bhakta Ashveer</t>
  </si>
  <si>
    <t>Bhaktin Chevlika</t>
  </si>
  <si>
    <t>Damodar das (BCais)</t>
  </si>
  <si>
    <t>Mathura Mohini devi dasi</t>
  </si>
  <si>
    <t xml:space="preserve">Radhakund devi dasi </t>
  </si>
  <si>
    <t xml:space="preserve">Radhika Kripa devi dasi </t>
  </si>
  <si>
    <t>Bhakta Sudhir</t>
  </si>
  <si>
    <t>Bhaktin Rehana</t>
  </si>
  <si>
    <t>Team AGTSP</t>
  </si>
  <si>
    <t>Patita Pavana</t>
  </si>
  <si>
    <t>Dyuti Mandala</t>
  </si>
  <si>
    <t>RajaSekhara</t>
  </si>
  <si>
    <t>Samantha Mathaji</t>
  </si>
  <si>
    <t>Acyuta Kesava Dasa</t>
  </si>
  <si>
    <t>Congregation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</si>
</sst>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  <xf numFmtId="3" fontId="1" fillId="0" borderId="26" xfId="0" applyNumberFormat="1" applyFont="1" applyBorder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6433</c:v>
                </c:pt>
                <c:pt idx="10">
                  <c:v>4399</c:v>
                </c:pt>
                <c:pt idx="11">
                  <c:v>64825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Summary!$C$27:$C$31</c:f>
              <c:numCache>
                <c:formatCode>General</c:formatCode>
                <c:ptCount val="5"/>
                <c:pt idx="0">
                  <c:v>6604</c:v>
                </c:pt>
                <c:pt idx="1">
                  <c:v>7104</c:v>
                </c:pt>
                <c:pt idx="2">
                  <c:v>7058</c:v>
                </c:pt>
                <c:pt idx="3" formatCode="0">
                  <c:v>5230</c:v>
                </c:pt>
                <c:pt idx="4">
                  <c:v>8816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3"/>
                <c:pt idx="0">
                  <c:v>Kenya</c:v>
                </c:pt>
                <c:pt idx="1">
                  <c:v>Mauritius</c:v>
                </c:pt>
                <c:pt idx="2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3"/>
                <c:pt idx="0">
                  <c:v>127</c:v>
                </c:pt>
                <c:pt idx="1">
                  <c:v>4933</c:v>
                </c:pt>
                <c:pt idx="2">
                  <c:v>3756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1"/>
              <c:layout>
                <c:manualLayout>
                  <c:x val="-2.458095874547047E-2"/>
                  <c:y val="0.10959520998051764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DEC-4EF2-966A-94CCDC5A4663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3"/>
                <c:pt idx="0">
                  <c:v>Kenya</c:v>
                </c:pt>
                <c:pt idx="1">
                  <c:v>Mauritius</c:v>
                </c:pt>
                <c:pt idx="2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3"/>
                <c:pt idx="0">
                  <c:v>148.19999999999999</c:v>
                </c:pt>
                <c:pt idx="1">
                  <c:v>2228.4499999999998</c:v>
                </c:pt>
                <c:pt idx="2">
                  <c:v>1208.8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/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9" si="0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0</v>
      </c>
      <c r="H16" s="40">
        <f t="shared" si="5"/>
        <v>0</v>
      </c>
      <c r="I16" s="40">
        <f t="shared" si="5"/>
        <v>0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0</v>
      </c>
      <c r="O16" s="41">
        <f t="shared" si="5"/>
        <v>0</v>
      </c>
      <c r="P16" s="42">
        <f t="shared" si="5"/>
        <v>0</v>
      </c>
    </row>
    <row r="19" spans="2:16" ht="10.8" thickBot="1">
      <c r="B19" s="32" t="s">
        <v>90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/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91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0</v>
      </c>
      <c r="P34" s="46">
        <f>P10+P16+P24+P31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6"/>
  <sheetViews>
    <sheetView tabSelected="1" zoomScaleNormal="100" workbookViewId="0">
      <selection activeCell="B7" sqref="B7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93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122</v>
      </c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>
        <v>10</v>
      </c>
      <c r="O8" s="110">
        <f>SUM(F8:N8)+(E8*18)+(D8*9)</f>
        <v>10</v>
      </c>
      <c r="P8" s="36">
        <f t="shared" ref="P8" si="0">(D8*$D$4)+(E8*$E$4)+(F8*$F$4)+(G8*$G$4)+(H8*$H$4)+(I8*$I$4)+(J8*$J$4)+(K8*$K$4)+(L8*$L$4)+(M8*$M$4)+(N8*$N$4)</f>
        <v>20</v>
      </c>
    </row>
    <row r="9" spans="2:16">
      <c r="B9" s="52" t="s">
        <v>123</v>
      </c>
      <c r="C9" s="134"/>
      <c r="D9" s="47"/>
      <c r="E9" s="48"/>
      <c r="F9" s="49"/>
      <c r="G9" s="53">
        <v>60</v>
      </c>
      <c r="H9" s="54"/>
      <c r="I9" s="55">
        <v>10</v>
      </c>
      <c r="J9" s="54"/>
      <c r="K9" s="53">
        <v>15</v>
      </c>
      <c r="L9" s="56"/>
      <c r="M9" s="53"/>
      <c r="N9" s="54"/>
      <c r="O9" s="110">
        <f t="shared" ref="O9:O12" si="1">SUM(F9:N9)</f>
        <v>85</v>
      </c>
      <c r="P9" s="36">
        <f t="shared" ref="P9:P12" si="2">(D9*$D$4)+(E9*$E$4)+(F9*$F$4)+(G9*$G$4)+(H9*$H$4)+(I9*$I$4)+(J9*$J$4)+(K9*$K$4)+(L9*$L$4)+(M9*$M$4)+(N9*$N$4)</f>
        <v>35</v>
      </c>
    </row>
    <row r="10" spans="2:16">
      <c r="B10" s="52" t="s">
        <v>124</v>
      </c>
      <c r="C10" s="134"/>
      <c r="D10" s="47"/>
      <c r="E10" s="48"/>
      <c r="F10" s="49"/>
      <c r="G10" s="53"/>
      <c r="H10" s="54"/>
      <c r="I10" s="55"/>
      <c r="J10" s="54"/>
      <c r="K10" s="53"/>
      <c r="L10" s="56">
        <v>2</v>
      </c>
      <c r="M10" s="53"/>
      <c r="N10" s="54"/>
      <c r="O10" s="110">
        <f t="shared" si="1"/>
        <v>2</v>
      </c>
      <c r="P10" s="36">
        <f t="shared" si="2"/>
        <v>2</v>
      </c>
    </row>
    <row r="11" spans="2:16">
      <c r="B11" s="52" t="s">
        <v>125</v>
      </c>
      <c r="C11" s="134"/>
      <c r="D11" s="47"/>
      <c r="E11" s="48">
        <v>1</v>
      </c>
      <c r="F11" s="49"/>
      <c r="G11" s="53"/>
      <c r="H11" s="54"/>
      <c r="I11" s="55"/>
      <c r="J11" s="54"/>
      <c r="K11" s="53">
        <v>1</v>
      </c>
      <c r="L11" s="56"/>
      <c r="M11" s="53">
        <v>2</v>
      </c>
      <c r="N11" s="54"/>
      <c r="O11" s="110">
        <f>SUM(F11:N11)+(E11*18)+(D11*9)</f>
        <v>21</v>
      </c>
      <c r="P11" s="36">
        <f t="shared" si="2"/>
        <v>77</v>
      </c>
    </row>
    <row r="12" spans="2:16">
      <c r="B12" s="52" t="s">
        <v>126</v>
      </c>
      <c r="C12" s="134"/>
      <c r="D12" s="47"/>
      <c r="E12" s="48"/>
      <c r="F12" s="49">
        <v>2</v>
      </c>
      <c r="G12" s="53"/>
      <c r="H12" s="54"/>
      <c r="I12" s="55"/>
      <c r="J12" s="54"/>
      <c r="K12" s="53"/>
      <c r="L12" s="56"/>
      <c r="M12" s="53"/>
      <c r="N12" s="54">
        <v>7</v>
      </c>
      <c r="O12" s="110">
        <f t="shared" si="1"/>
        <v>9</v>
      </c>
      <c r="P12" s="36">
        <f t="shared" si="2"/>
        <v>14.2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 t="shared" ref="O13" si="3">SUM(F13:N13)</f>
        <v>0</v>
      </c>
      <c r="P13" s="36">
        <f t="shared" ref="P13:P14" si="4">(D13*$D$4)+(E13*$E$4)+(F13*$F$4)+(G13*$G$4)+(H13*$H$4)+(I13*$I$4)+(J13*$J$4)+(K13*$K$4)+(L13*$L$4)+(M13*$M$4)+(N13*$N$4)</f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ref="O14" si="5">SUM(F14:N14)</f>
        <v>0</v>
      </c>
      <c r="P14" s="36">
        <f t="shared" si="4"/>
        <v>0</v>
      </c>
    </row>
    <row r="15" spans="2:16" ht="10.8" thickBot="1">
      <c r="B15" s="37" t="s">
        <v>21</v>
      </c>
      <c r="C15" s="37">
        <f t="shared" ref="C15:P15" si="6">SUM(C8:C14)</f>
        <v>0</v>
      </c>
      <c r="D15" s="37">
        <f t="shared" si="6"/>
        <v>0</v>
      </c>
      <c r="E15" s="37">
        <f t="shared" si="6"/>
        <v>1</v>
      </c>
      <c r="F15" s="37">
        <f t="shared" si="6"/>
        <v>2</v>
      </c>
      <c r="G15" s="37">
        <f t="shared" si="6"/>
        <v>60</v>
      </c>
      <c r="H15" s="37">
        <f t="shared" si="6"/>
        <v>0</v>
      </c>
      <c r="I15" s="37">
        <f t="shared" si="6"/>
        <v>10</v>
      </c>
      <c r="J15" s="37">
        <f t="shared" si="6"/>
        <v>0</v>
      </c>
      <c r="K15" s="37">
        <f t="shared" si="6"/>
        <v>16</v>
      </c>
      <c r="L15" s="37">
        <f t="shared" si="6"/>
        <v>2</v>
      </c>
      <c r="M15" s="37">
        <f t="shared" si="6"/>
        <v>2</v>
      </c>
      <c r="N15" s="37">
        <f t="shared" si="6"/>
        <v>17</v>
      </c>
      <c r="O15" s="37">
        <f t="shared" si="6"/>
        <v>127</v>
      </c>
      <c r="P15" s="37">
        <f t="shared" si="6"/>
        <v>148.19999999999999</v>
      </c>
    </row>
    <row r="16" spans="2:16">
      <c r="F16" s="38"/>
      <c r="G16" s="38"/>
      <c r="H16" s="38"/>
      <c r="I16" s="38"/>
      <c r="J16" s="38"/>
      <c r="K16" s="38"/>
      <c r="L16" s="38"/>
      <c r="M16" s="38"/>
      <c r="N16" s="38"/>
    </row>
    <row r="17" spans="2:16" hidden="1"/>
    <row r="18" spans="2:16" ht="10.8" hidden="1" thickBot="1">
      <c r="B18" s="32" t="s">
        <v>74</v>
      </c>
      <c r="C18" s="32"/>
      <c r="D18" s="32"/>
      <c r="E18" s="32"/>
      <c r="F18" s="33"/>
      <c r="G18" s="33"/>
      <c r="H18" s="33"/>
      <c r="I18" s="33"/>
      <c r="J18" s="33"/>
      <c r="K18" s="33"/>
      <c r="L18" s="33"/>
      <c r="M18" s="33"/>
      <c r="N18" s="33"/>
      <c r="O18" s="34"/>
      <c r="P18" s="34"/>
    </row>
    <row r="19" spans="2:16" ht="12" hidden="1" customHeight="1">
      <c r="B19" s="148"/>
      <c r="C19" s="47"/>
      <c r="D19" s="48"/>
      <c r="E19" s="48"/>
      <c r="F19" s="152"/>
      <c r="G19" s="149"/>
      <c r="H19" s="54"/>
      <c r="I19" s="150"/>
      <c r="J19" s="54"/>
      <c r="K19" s="149"/>
      <c r="L19" s="151"/>
      <c r="M19" s="53"/>
      <c r="N19" s="103"/>
      <c r="O19" s="35">
        <f>SUM(F19:N19)</f>
        <v>0</v>
      </c>
      <c r="P19" s="36">
        <f t="shared" ref="P19:P20" si="7">(D19*$D$4)+(E19*$E$4)+(F19*$F$4)+(G19*$G$4)+(H19*$H$4)+(I19*$I$4)+(J19*$J$4)+(K19*$K$4)+(L19*$L$4)+(M19*$M$4)+(N19*$N$4)</f>
        <v>0</v>
      </c>
    </row>
    <row r="20" spans="2:16" hidden="1">
      <c r="B20" s="148"/>
      <c r="C20" s="47"/>
      <c r="D20" s="48"/>
      <c r="E20" s="48"/>
      <c r="F20" s="104"/>
      <c r="G20" s="106"/>
      <c r="H20" s="105"/>
      <c r="I20" s="106"/>
      <c r="J20" s="107"/>
      <c r="K20" s="106"/>
      <c r="L20" s="107"/>
      <c r="M20" s="108"/>
      <c r="N20" s="103"/>
      <c r="O20" s="35">
        <f>SUM(F20:N20)</f>
        <v>0</v>
      </c>
      <c r="P20" s="36">
        <f t="shared" si="7"/>
        <v>0</v>
      </c>
    </row>
    <row r="21" spans="2:16" ht="10.8" hidden="1" thickBot="1">
      <c r="B21" s="37" t="s">
        <v>21</v>
      </c>
      <c r="C21" s="37">
        <f t="shared" ref="C21:P21" si="8">SUM(C19:C20)</f>
        <v>0</v>
      </c>
      <c r="D21" s="37">
        <f t="shared" si="8"/>
        <v>0</v>
      </c>
      <c r="E21" s="37">
        <f t="shared" si="8"/>
        <v>0</v>
      </c>
      <c r="F21" s="37">
        <f t="shared" si="8"/>
        <v>0</v>
      </c>
      <c r="G21" s="37">
        <f t="shared" si="8"/>
        <v>0</v>
      </c>
      <c r="H21" s="37">
        <f t="shared" si="8"/>
        <v>0</v>
      </c>
      <c r="I21" s="37">
        <f t="shared" si="8"/>
        <v>0</v>
      </c>
      <c r="J21" s="37">
        <f t="shared" si="8"/>
        <v>0</v>
      </c>
      <c r="K21" s="37">
        <f t="shared" si="8"/>
        <v>0</v>
      </c>
      <c r="L21" s="37">
        <f t="shared" si="8"/>
        <v>0</v>
      </c>
      <c r="M21" s="37">
        <f t="shared" si="8"/>
        <v>0</v>
      </c>
      <c r="N21" s="37">
        <f t="shared" si="8"/>
        <v>0</v>
      </c>
      <c r="O21" s="37">
        <f t="shared" si="8"/>
        <v>0</v>
      </c>
      <c r="P21" s="109">
        <f t="shared" si="8"/>
        <v>0</v>
      </c>
    </row>
    <row r="22" spans="2:16" hidden="1"/>
    <row r="23" spans="2:16" hidden="1"/>
    <row r="24" spans="2:16" ht="10.8" hidden="1" thickBot="1">
      <c r="B24" s="32" t="s">
        <v>92</v>
      </c>
      <c r="C24" s="32"/>
      <c r="D24" s="32"/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4"/>
      <c r="P24" s="34"/>
    </row>
    <row r="25" spans="2:16" ht="12" hidden="1" customHeight="1">
      <c r="B25" s="183"/>
      <c r="C25" s="47"/>
      <c r="D25" s="48"/>
      <c r="E25" s="48"/>
      <c r="F25" s="152"/>
      <c r="G25" s="149"/>
      <c r="H25" s="54"/>
      <c r="I25" s="150"/>
      <c r="J25" s="54"/>
      <c r="K25" s="149"/>
      <c r="L25" s="151"/>
      <c r="M25" s="53"/>
      <c r="N25" s="103"/>
      <c r="O25" s="110">
        <f>SUM(F25:N25)+(E25*18)+(D25*9)</f>
        <v>0</v>
      </c>
      <c r="P25" s="36">
        <f t="shared" ref="P25:P26" si="9">(D25*$D$4)+(E25*$E$4)+(F25*$F$4)+(G25*$G$4)+(H25*$H$4)+(I25*$I$4)+(J25*$J$4)+(K25*$K$4)+(L25*$L$4)+(M25*$M$4)+(N25*$N$4)</f>
        <v>0</v>
      </c>
    </row>
    <row r="26" spans="2:16" hidden="1">
      <c r="B26" s="148"/>
      <c r="C26" s="47"/>
      <c r="D26" s="48"/>
      <c r="E26" s="48"/>
      <c r="F26" s="104"/>
      <c r="G26" s="106"/>
      <c r="H26" s="105"/>
      <c r="I26" s="106"/>
      <c r="J26" s="107"/>
      <c r="K26" s="106"/>
      <c r="L26" s="107"/>
      <c r="M26" s="108"/>
      <c r="N26" s="103"/>
      <c r="O26" s="35">
        <f>SUM(F26:N26)</f>
        <v>0</v>
      </c>
      <c r="P26" s="36">
        <f t="shared" si="9"/>
        <v>0</v>
      </c>
    </row>
    <row r="27" spans="2:16" ht="10.8" hidden="1" thickBot="1">
      <c r="B27" s="37" t="s">
        <v>21</v>
      </c>
      <c r="C27" s="37">
        <f t="shared" ref="C27:P27" si="10">SUM(C25:C26)</f>
        <v>0</v>
      </c>
      <c r="D27" s="37">
        <f t="shared" si="10"/>
        <v>0</v>
      </c>
      <c r="E27" s="37">
        <f t="shared" si="10"/>
        <v>0</v>
      </c>
      <c r="F27" s="37">
        <f t="shared" si="10"/>
        <v>0</v>
      </c>
      <c r="G27" s="37">
        <f t="shared" si="10"/>
        <v>0</v>
      </c>
      <c r="H27" s="37">
        <f t="shared" si="10"/>
        <v>0</v>
      </c>
      <c r="I27" s="37">
        <f t="shared" si="10"/>
        <v>0</v>
      </c>
      <c r="J27" s="37">
        <f t="shared" si="10"/>
        <v>0</v>
      </c>
      <c r="K27" s="37">
        <f t="shared" si="10"/>
        <v>0</v>
      </c>
      <c r="L27" s="37">
        <f t="shared" si="10"/>
        <v>0</v>
      </c>
      <c r="M27" s="37">
        <f t="shared" si="10"/>
        <v>0</v>
      </c>
      <c r="N27" s="37">
        <f t="shared" si="10"/>
        <v>0</v>
      </c>
      <c r="O27" s="37">
        <f t="shared" si="10"/>
        <v>0</v>
      </c>
      <c r="P27" s="109">
        <f t="shared" si="10"/>
        <v>0</v>
      </c>
    </row>
    <row r="28" spans="2:16" hidden="1"/>
    <row r="29" spans="2:16" hidden="1"/>
    <row r="30" spans="2:16" ht="10.8" hidden="1" thickBot="1">
      <c r="B30" s="32" t="s">
        <v>36</v>
      </c>
      <c r="C30" s="32"/>
      <c r="D30" s="3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4"/>
      <c r="P30" s="34"/>
    </row>
    <row r="31" spans="2:16" hidden="1">
      <c r="B31" s="52"/>
      <c r="C31" s="5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>SUM(F31:N31)</f>
        <v>0</v>
      </c>
      <c r="P31" s="36">
        <f t="shared" ref="P31:P33" si="11">(D31*$D$4)+(E31*$E$4)+(F31*$F$4)+(G31*$G$4)+(H31*$H$4)+(I31*$I$4)+(J31*$J$4)+(K31*$K$4)+(L31*$L$4)+(M31*$M$4)+(N31*$N$4)</f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110">
        <f>SUM(F32:N32)+(E32*18)+(D32*9)</f>
        <v>0</v>
      </c>
      <c r="P32" s="36">
        <f t="shared" si="11"/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>SUM(C33:N33)</f>
        <v>0</v>
      </c>
      <c r="P33" s="36">
        <f t="shared" si="11"/>
        <v>0</v>
      </c>
    </row>
    <row r="34" spans="2:16" ht="10.8" hidden="1" thickBot="1">
      <c r="B34" s="37" t="s">
        <v>21</v>
      </c>
      <c r="C34" s="37">
        <f>SUM(C31:C32)</f>
        <v>0</v>
      </c>
      <c r="D34" s="37">
        <f>SUM(D31:D32)</f>
        <v>0</v>
      </c>
      <c r="E34" s="37">
        <f>SUM(E31:E32)</f>
        <v>0</v>
      </c>
      <c r="F34" s="37">
        <f t="shared" ref="F34:P34" si="12">SUM(F31:F33)</f>
        <v>0</v>
      </c>
      <c r="G34" s="37">
        <f t="shared" si="12"/>
        <v>0</v>
      </c>
      <c r="H34" s="37">
        <f t="shared" si="12"/>
        <v>0</v>
      </c>
      <c r="I34" s="37">
        <f t="shared" si="12"/>
        <v>0</v>
      </c>
      <c r="J34" s="37">
        <f t="shared" si="12"/>
        <v>0</v>
      </c>
      <c r="K34" s="37">
        <f t="shared" si="12"/>
        <v>0</v>
      </c>
      <c r="L34" s="37">
        <f t="shared" si="12"/>
        <v>0</v>
      </c>
      <c r="M34" s="37">
        <f t="shared" si="12"/>
        <v>0</v>
      </c>
      <c r="N34" s="37">
        <f t="shared" si="12"/>
        <v>0</v>
      </c>
      <c r="O34" s="37">
        <f t="shared" si="12"/>
        <v>0</v>
      </c>
      <c r="P34" s="109">
        <f t="shared" si="12"/>
        <v>0</v>
      </c>
    </row>
    <row r="35" spans="2:16" hidden="1"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6"/>
    </row>
    <row r="36" spans="2:16" hidden="1">
      <c r="N36" s="112" t="s">
        <v>28</v>
      </c>
      <c r="O36" s="111">
        <f>SUM(O21+O15+O27+O34)</f>
        <v>127</v>
      </c>
      <c r="P36" s="178">
        <f>SUM(P21+P15+P27+P34)</f>
        <v>148.19999999999999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4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6" sqref="B6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93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94</v>
      </c>
      <c r="C7" s="147"/>
      <c r="D7" s="141"/>
      <c r="E7" s="141"/>
      <c r="F7" s="142"/>
      <c r="G7" s="143">
        <v>568</v>
      </c>
      <c r="H7" s="144"/>
      <c r="I7" s="145"/>
      <c r="J7" s="144"/>
      <c r="K7" s="143"/>
      <c r="L7" s="146"/>
      <c r="M7" s="143">
        <v>65</v>
      </c>
      <c r="N7" s="144"/>
      <c r="O7" s="35">
        <f t="shared" ref="O7" si="0">SUM(F7:N7)</f>
        <v>633</v>
      </c>
      <c r="P7" s="36">
        <f>(D7*$D$3)+(E7*$E$3)+(F7*$F$3)+(G7*$G$3)+(H7*$H$3)+(I7*$I$3)+(J7*$J$3)+(K7*$K$3)+(L7*$L$3)+(M7*$M$3)+(N7*$N$3)</f>
        <v>272</v>
      </c>
    </row>
    <row r="8" spans="2:16">
      <c r="B8" s="52" t="s">
        <v>95</v>
      </c>
      <c r="C8" s="147"/>
      <c r="D8" s="141"/>
      <c r="E8" s="141"/>
      <c r="F8" s="142">
        <v>37</v>
      </c>
      <c r="G8" s="143">
        <v>119</v>
      </c>
      <c r="H8" s="144"/>
      <c r="I8" s="145">
        <v>7</v>
      </c>
      <c r="J8" s="144"/>
      <c r="K8" s="143">
        <v>9</v>
      </c>
      <c r="L8" s="146"/>
      <c r="M8" s="143">
        <v>97</v>
      </c>
      <c r="N8" s="144"/>
      <c r="O8" s="35">
        <f t="shared" ref="O8:O9" si="1">SUM(F8:N8)</f>
        <v>269</v>
      </c>
      <c r="P8" s="36">
        <f t="shared" ref="P8:P17" si="2">(D8*$D$3)+(E8*$E$3)+(F8*$F$3)+(G8*$G$3)+(H8*$H$3)+(I8*$I$3)+(J8*$J$3)+(K8*$K$3)+(L8*$L$3)+(M8*$M$3)+(N8*$N$3)</f>
        <v>239.95</v>
      </c>
    </row>
    <row r="9" spans="2:16">
      <c r="B9" s="52" t="s">
        <v>96</v>
      </c>
      <c r="C9" s="147"/>
      <c r="D9" s="141"/>
      <c r="E9" s="141"/>
      <c r="F9" s="142"/>
      <c r="G9" s="143">
        <v>20</v>
      </c>
      <c r="H9" s="144"/>
      <c r="I9" s="145"/>
      <c r="J9" s="144"/>
      <c r="K9" s="143"/>
      <c r="L9" s="146"/>
      <c r="M9" s="143">
        <v>60</v>
      </c>
      <c r="N9" s="144"/>
      <c r="O9" s="35">
        <f t="shared" si="1"/>
        <v>80</v>
      </c>
      <c r="P9" s="36">
        <f t="shared" si="2"/>
        <v>125</v>
      </c>
    </row>
    <row r="10" spans="2:16">
      <c r="B10" s="52" t="s">
        <v>97</v>
      </c>
      <c r="C10" s="147"/>
      <c r="D10" s="141"/>
      <c r="E10" s="141"/>
      <c r="F10" s="142"/>
      <c r="G10" s="143">
        <v>480</v>
      </c>
      <c r="H10" s="144"/>
      <c r="I10" s="145"/>
      <c r="J10" s="144"/>
      <c r="K10" s="143"/>
      <c r="L10" s="146"/>
      <c r="M10" s="143"/>
      <c r="N10" s="144"/>
      <c r="O10" s="35">
        <f t="shared" ref="O10:O12" si="3">SUM(F10:N10)</f>
        <v>480</v>
      </c>
      <c r="P10" s="36">
        <f t="shared" si="2"/>
        <v>120</v>
      </c>
    </row>
    <row r="11" spans="2:16">
      <c r="B11" s="52" t="s">
        <v>98</v>
      </c>
      <c r="C11" s="147"/>
      <c r="D11" s="141"/>
      <c r="E11" s="141"/>
      <c r="F11" s="142"/>
      <c r="G11" s="143">
        <v>144</v>
      </c>
      <c r="H11" s="144"/>
      <c r="I11" s="145"/>
      <c r="J11" s="144"/>
      <c r="K11" s="143"/>
      <c r="L11" s="146"/>
      <c r="M11" s="143">
        <v>11</v>
      </c>
      <c r="N11" s="144"/>
      <c r="O11" s="35">
        <f t="shared" si="3"/>
        <v>155</v>
      </c>
      <c r="P11" s="36">
        <f t="shared" si="2"/>
        <v>58</v>
      </c>
    </row>
    <row r="12" spans="2:16">
      <c r="B12" s="52" t="s">
        <v>99</v>
      </c>
      <c r="C12" s="147"/>
      <c r="D12" s="141"/>
      <c r="E12" s="141"/>
      <c r="F12" s="142"/>
      <c r="G12" s="143">
        <v>55</v>
      </c>
      <c r="H12" s="144"/>
      <c r="I12" s="145"/>
      <c r="J12" s="144"/>
      <c r="K12" s="143"/>
      <c r="L12" s="146"/>
      <c r="M12" s="143"/>
      <c r="N12" s="144"/>
      <c r="O12" s="35">
        <f t="shared" si="3"/>
        <v>55</v>
      </c>
      <c r="P12" s="36">
        <f t="shared" si="2"/>
        <v>13.75</v>
      </c>
    </row>
    <row r="13" spans="2:16">
      <c r="B13" s="52" t="s">
        <v>100</v>
      </c>
      <c r="C13" s="147"/>
      <c r="D13" s="141"/>
      <c r="E13" s="141"/>
      <c r="F13" s="142"/>
      <c r="G13" s="143">
        <v>50</v>
      </c>
      <c r="H13" s="144"/>
      <c r="I13" s="145"/>
      <c r="J13" s="144"/>
      <c r="K13" s="143"/>
      <c r="L13" s="146"/>
      <c r="M13" s="143"/>
      <c r="N13" s="144"/>
      <c r="O13" s="35">
        <f t="shared" ref="O13:O17" si="4">SUM(F13:N13)</f>
        <v>50</v>
      </c>
      <c r="P13" s="36">
        <f t="shared" si="2"/>
        <v>12.5</v>
      </c>
    </row>
    <row r="14" spans="2:16">
      <c r="B14" s="140" t="s">
        <v>101</v>
      </c>
      <c r="C14" s="147"/>
      <c r="D14" s="141"/>
      <c r="E14" s="141"/>
      <c r="F14" s="142"/>
      <c r="G14" s="143">
        <v>40</v>
      </c>
      <c r="H14" s="144"/>
      <c r="I14" s="145"/>
      <c r="J14" s="144"/>
      <c r="K14" s="143"/>
      <c r="L14" s="146"/>
      <c r="M14" s="143"/>
      <c r="N14" s="144"/>
      <c r="O14" s="35">
        <f t="shared" si="4"/>
        <v>40</v>
      </c>
      <c r="P14" s="36">
        <f t="shared" si="2"/>
        <v>10</v>
      </c>
    </row>
    <row r="15" spans="2:16">
      <c r="B15" s="140" t="s">
        <v>102</v>
      </c>
      <c r="C15" s="147"/>
      <c r="D15" s="141"/>
      <c r="E15" s="141"/>
      <c r="F15" s="142"/>
      <c r="G15" s="143">
        <v>40</v>
      </c>
      <c r="H15" s="144"/>
      <c r="I15" s="145"/>
      <c r="J15" s="144"/>
      <c r="K15" s="143"/>
      <c r="L15" s="146"/>
      <c r="M15" s="143"/>
      <c r="N15" s="144"/>
      <c r="O15" s="35">
        <f t="shared" si="4"/>
        <v>40</v>
      </c>
      <c r="P15" s="36">
        <f t="shared" si="2"/>
        <v>10</v>
      </c>
    </row>
    <row r="16" spans="2:16">
      <c r="B16" s="52" t="s">
        <v>103</v>
      </c>
      <c r="C16" s="147"/>
      <c r="D16" s="141"/>
      <c r="E16" s="141"/>
      <c r="F16" s="142"/>
      <c r="G16" s="143">
        <v>30</v>
      </c>
      <c r="H16" s="144"/>
      <c r="I16" s="145"/>
      <c r="J16" s="144"/>
      <c r="K16" s="143"/>
      <c r="L16" s="146"/>
      <c r="M16" s="143"/>
      <c r="N16" s="144"/>
      <c r="O16" s="35">
        <f t="shared" si="4"/>
        <v>30</v>
      </c>
      <c r="P16" s="36">
        <f t="shared" si="2"/>
        <v>7.5</v>
      </c>
    </row>
    <row r="17" spans="2:16">
      <c r="B17" s="52" t="s">
        <v>104</v>
      </c>
      <c r="C17" s="147"/>
      <c r="D17" s="141"/>
      <c r="E17" s="141"/>
      <c r="F17" s="142"/>
      <c r="G17" s="143">
        <v>20</v>
      </c>
      <c r="H17" s="144"/>
      <c r="I17" s="145"/>
      <c r="J17" s="144"/>
      <c r="K17" s="143"/>
      <c r="L17" s="146"/>
      <c r="M17" s="143"/>
      <c r="N17" s="144"/>
      <c r="O17" s="35">
        <f t="shared" si="4"/>
        <v>20</v>
      </c>
      <c r="P17" s="36">
        <f t="shared" si="2"/>
        <v>5</v>
      </c>
    </row>
    <row r="18" spans="2:16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ref="O18" si="5">SUM(F18:N18)</f>
        <v>0</v>
      </c>
      <c r="P18" s="36">
        <f t="shared" ref="P18" si="6">(D18*$D$3)+(E18*$E$3)+(F18*$F$3)+(G18*$G$3)+(H18*$H$3)+(I18*$I$3)+(J18*$J$3)+(K18*$K$3)+(L18*$L$3)+(M18*$M$3)+(N18*$N$3)</f>
        <v>0</v>
      </c>
    </row>
    <row r="19" spans="2:16">
      <c r="B19" s="126"/>
      <c r="C19" s="133"/>
      <c r="D19" s="127"/>
      <c r="E19" s="127"/>
      <c r="F19" s="128"/>
      <c r="G19" s="129"/>
      <c r="H19" s="130"/>
      <c r="I19" s="131"/>
      <c r="J19" s="130"/>
      <c r="K19" s="129"/>
      <c r="L19" s="132"/>
      <c r="M19" s="129"/>
      <c r="N19" s="130"/>
      <c r="O19" s="35">
        <f>SUM(F19:N19)</f>
        <v>0</v>
      </c>
      <c r="P19" s="36">
        <f t="shared" ref="P19" si="7">(D19*$D$3)+(E19*$E$3)+(F19*$F$3)+(G19*$G$3)+(H19*$H$3)+(I19*$I$3)+(J19*$J$3)+(K19*$K$3)+(L19*$L$3)+(M19*$M$3)+(N19*$N$3)</f>
        <v>0</v>
      </c>
    </row>
    <row r="20" spans="2:16" ht="10.8" thickBot="1">
      <c r="B20" s="37" t="s">
        <v>21</v>
      </c>
      <c r="C20" s="37">
        <f t="shared" ref="C20:P20" si="8">SUM(C7:C19)</f>
        <v>0</v>
      </c>
      <c r="D20" s="37">
        <f t="shared" si="8"/>
        <v>0</v>
      </c>
      <c r="E20" s="37">
        <f t="shared" si="8"/>
        <v>0</v>
      </c>
      <c r="F20" s="37">
        <f t="shared" si="8"/>
        <v>37</v>
      </c>
      <c r="G20" s="37">
        <f t="shared" si="8"/>
        <v>1566</v>
      </c>
      <c r="H20" s="37">
        <f t="shared" si="8"/>
        <v>0</v>
      </c>
      <c r="I20" s="37">
        <f t="shared" si="8"/>
        <v>7</v>
      </c>
      <c r="J20" s="37">
        <f t="shared" si="8"/>
        <v>0</v>
      </c>
      <c r="K20" s="37">
        <f t="shared" si="8"/>
        <v>9</v>
      </c>
      <c r="L20" s="37">
        <f t="shared" si="8"/>
        <v>0</v>
      </c>
      <c r="M20" s="37">
        <f t="shared" si="8"/>
        <v>233</v>
      </c>
      <c r="N20" s="37">
        <f t="shared" si="8"/>
        <v>0</v>
      </c>
      <c r="O20" s="37">
        <f t="shared" si="8"/>
        <v>1852</v>
      </c>
      <c r="P20" s="37">
        <f t="shared" si="8"/>
        <v>873.7</v>
      </c>
    </row>
    <row r="21" spans="2:16">
      <c r="F21" s="38"/>
      <c r="G21" s="38"/>
      <c r="H21" s="38"/>
      <c r="I21" s="38"/>
      <c r="J21" s="38"/>
      <c r="K21" s="38"/>
      <c r="L21" s="38"/>
      <c r="M21" s="38"/>
      <c r="N21" s="38"/>
    </row>
    <row r="22" spans="2:16">
      <c r="B22" s="13"/>
      <c r="C22" s="13"/>
      <c r="D22" s="13"/>
      <c r="E22" s="13"/>
      <c r="F22" s="30"/>
      <c r="G22" s="30"/>
      <c r="H22" s="30"/>
      <c r="I22" s="30"/>
      <c r="J22" s="30"/>
      <c r="K22" s="30"/>
      <c r="L22" s="30"/>
      <c r="M22" s="30"/>
      <c r="N22" s="30"/>
      <c r="O22" s="13"/>
      <c r="P22" s="13"/>
    </row>
    <row r="23" spans="2:16" ht="10.8" thickBot="1">
      <c r="B23" s="32" t="s">
        <v>29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>
      <c r="B24" s="52" t="s">
        <v>121</v>
      </c>
      <c r="C24" s="57"/>
      <c r="D24" s="48"/>
      <c r="E24" s="48"/>
      <c r="F24" s="49"/>
      <c r="G24" s="53">
        <v>2747</v>
      </c>
      <c r="H24" s="54"/>
      <c r="I24" s="55"/>
      <c r="J24" s="54"/>
      <c r="K24" s="53"/>
      <c r="L24" s="56"/>
      <c r="M24" s="53"/>
      <c r="N24" s="54">
        <v>334</v>
      </c>
      <c r="O24" s="35">
        <f>SUM(F24:N24)</f>
        <v>3081</v>
      </c>
      <c r="P24" s="36">
        <f t="shared" ref="P24:P26" si="9">(D24*$D$3)+(E24*$E$3)+(F24*$F$3)+(G24*$G$3)+(H24*$H$3)+(I24*$I$3)+(J24*$J$3)+(K24*$K$3)+(L24*$L$3)+(M24*$M$3)+(N24*$N$3)</f>
        <v>1354.75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>SUM(F25:N25)</f>
        <v>0</v>
      </c>
      <c r="P25" s="36">
        <f t="shared" si="9"/>
        <v>0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>SUM(F26:N26)</f>
        <v>0</v>
      </c>
      <c r="P26" s="36">
        <f t="shared" si="9"/>
        <v>0</v>
      </c>
    </row>
    <row r="27" spans="2:16" ht="10.8" thickBot="1">
      <c r="B27" s="37" t="s">
        <v>21</v>
      </c>
      <c r="C27" s="37">
        <f>SUM(C24:C26)</f>
        <v>0</v>
      </c>
      <c r="D27" s="37">
        <f>SUM(D24:D26)</f>
        <v>0</v>
      </c>
      <c r="E27" s="37">
        <f>SUM(E24:E26)</f>
        <v>0</v>
      </c>
      <c r="F27" s="37">
        <f>SUM(F24:F26)</f>
        <v>0</v>
      </c>
      <c r="G27" s="37">
        <f>SUM(G24:G26)</f>
        <v>2747</v>
      </c>
      <c r="H27" s="37">
        <f t="shared" ref="H27:P27" si="10">SUM(H24:H26)</f>
        <v>0</v>
      </c>
      <c r="I27" s="37">
        <f t="shared" si="10"/>
        <v>0</v>
      </c>
      <c r="J27" s="37">
        <f t="shared" si="10"/>
        <v>0</v>
      </c>
      <c r="K27" s="37">
        <f t="shared" si="10"/>
        <v>0</v>
      </c>
      <c r="L27" s="37">
        <f t="shared" si="10"/>
        <v>0</v>
      </c>
      <c r="M27" s="37">
        <f t="shared" si="10"/>
        <v>0</v>
      </c>
      <c r="N27" s="37">
        <f t="shared" si="10"/>
        <v>334</v>
      </c>
      <c r="O27" s="39">
        <f t="shared" si="10"/>
        <v>3081</v>
      </c>
      <c r="P27" s="39">
        <f t="shared" si="10"/>
        <v>1354.75</v>
      </c>
    </row>
    <row r="28" spans="2:16">
      <c r="G28" s="38"/>
    </row>
    <row r="29" spans="2:16" hidden="1">
      <c r="B29" s="13"/>
      <c r="C29" s="13"/>
      <c r="D29" s="13"/>
      <c r="E29" s="13"/>
      <c r="F29" s="30"/>
      <c r="G29" s="30"/>
      <c r="H29" s="30"/>
      <c r="I29" s="30"/>
      <c r="J29" s="30"/>
      <c r="K29" s="30"/>
      <c r="L29" s="30"/>
      <c r="M29" s="30"/>
      <c r="N29" s="30"/>
      <c r="O29" s="13"/>
      <c r="P29" s="13"/>
    </row>
    <row r="30" spans="2:16" ht="10.8" hidden="1" thickBot="1">
      <c r="B30" s="32" t="s">
        <v>68</v>
      </c>
      <c r="C30" s="32"/>
      <c r="D30" s="3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4"/>
      <c r="P30" s="34"/>
    </row>
    <row r="31" spans="2:16" hidden="1">
      <c r="B31" s="52"/>
      <c r="C31" s="5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ref="O31:O42" si="11">SUM(F31:N31)</f>
        <v>0</v>
      </c>
      <c r="P31" s="36">
        <f t="shared" ref="P31:P42" si="12">(D31*$D$3)+(E31*$E$3)+(F31*$F$3)+(G31*$G$3)+(H31*$H$3)+(I31*$I$3)+(J31*$J$3)+(K31*$K$3)+(L31*$L$3)+(M31*$M$3)+(N31*$N$3)</f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11"/>
        <v>0</v>
      </c>
      <c r="P32" s="36">
        <f t="shared" si="12"/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11"/>
        <v>0</v>
      </c>
      <c r="P33" s="36">
        <f t="shared" si="12"/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11"/>
        <v>0</v>
      </c>
      <c r="P34" s="36">
        <f t="shared" si="12"/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11"/>
        <v>0</v>
      </c>
      <c r="P35" s="36">
        <f t="shared" si="12"/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1"/>
        <v>0</v>
      </c>
      <c r="P36" s="36">
        <f t="shared" ref="P36:P39" si="13">(D36*$D$3)+(E36*$E$3)+(F36*$F$3)+(G36*$G$3)+(H36*$H$3)+(I36*$I$3)+(J36*$J$3)+(K36*$K$3)+(L36*$L$3)+(M36*$M$3)+(N36*$N$3)</f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1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1"/>
        <v>0</v>
      </c>
      <c r="P38" s="36">
        <f t="shared" si="13"/>
        <v>0</v>
      </c>
    </row>
    <row r="39" spans="2:16" hidden="1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11"/>
        <v>0</v>
      </c>
      <c r="P39" s="36">
        <f t="shared" si="13"/>
        <v>0</v>
      </c>
    </row>
    <row r="40" spans="2:16" hidden="1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 t="shared" si="11"/>
        <v>0</v>
      </c>
      <c r="P40" s="36">
        <f t="shared" ref="P40:P41" si="14">(D40*$D$3)+(E40*$E$3)+(F40*$F$3)+(G40*$G$3)+(H40*$H$3)+(I40*$I$3)+(J40*$J$3)+(K40*$K$3)+(L40*$L$3)+(M40*$M$3)+(N40*$N$3)</f>
        <v>0</v>
      </c>
    </row>
    <row r="41" spans="2:16" hidden="1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 t="shared" si="11"/>
        <v>0</v>
      </c>
      <c r="P41" s="36">
        <f t="shared" si="14"/>
        <v>0</v>
      </c>
    </row>
    <row r="42" spans="2:16" hidden="1">
      <c r="B42" s="52"/>
      <c r="C42" s="47"/>
      <c r="D42" s="48"/>
      <c r="E42" s="48"/>
      <c r="F42" s="49"/>
      <c r="G42" s="53"/>
      <c r="H42" s="54"/>
      <c r="I42" s="55"/>
      <c r="J42" s="54"/>
      <c r="K42" s="53"/>
      <c r="L42" s="56"/>
      <c r="M42" s="53"/>
      <c r="N42" s="54"/>
      <c r="O42" s="35">
        <f t="shared" si="11"/>
        <v>0</v>
      </c>
      <c r="P42" s="36">
        <f t="shared" si="12"/>
        <v>0</v>
      </c>
    </row>
    <row r="43" spans="2:16" ht="10.8" hidden="1" thickBot="1">
      <c r="B43" s="37" t="s">
        <v>21</v>
      </c>
      <c r="C43" s="37">
        <f t="shared" ref="C43:P43" si="15">SUM(C31:C42)</f>
        <v>0</v>
      </c>
      <c r="D43" s="37">
        <f t="shared" si="15"/>
        <v>0</v>
      </c>
      <c r="E43" s="37">
        <f t="shared" si="15"/>
        <v>0</v>
      </c>
      <c r="F43" s="37">
        <f t="shared" si="15"/>
        <v>0</v>
      </c>
      <c r="G43" s="37">
        <f t="shared" si="15"/>
        <v>0</v>
      </c>
      <c r="H43" s="37">
        <f t="shared" si="15"/>
        <v>0</v>
      </c>
      <c r="I43" s="37">
        <f t="shared" si="15"/>
        <v>0</v>
      </c>
      <c r="J43" s="37">
        <f t="shared" si="15"/>
        <v>0</v>
      </c>
      <c r="K43" s="37">
        <f t="shared" si="15"/>
        <v>0</v>
      </c>
      <c r="L43" s="37">
        <f t="shared" si="15"/>
        <v>0</v>
      </c>
      <c r="M43" s="37">
        <f t="shared" si="15"/>
        <v>0</v>
      </c>
      <c r="N43" s="37">
        <f t="shared" si="15"/>
        <v>0</v>
      </c>
      <c r="O43" s="39">
        <f t="shared" si="15"/>
        <v>0</v>
      </c>
      <c r="P43" s="39">
        <f t="shared" si="15"/>
        <v>0</v>
      </c>
    </row>
    <row r="44" spans="2:16" hidden="1">
      <c r="G44" s="38"/>
    </row>
    <row r="45" spans="2:16" ht="13.2">
      <c r="B45" s="2"/>
      <c r="C45" s="2"/>
      <c r="D45" s="2"/>
      <c r="E45" s="2"/>
      <c r="F45" s="43"/>
      <c r="G45" s="43"/>
      <c r="H45" s="43"/>
      <c r="I45" s="43"/>
      <c r="J45" s="43"/>
      <c r="K45" s="43"/>
      <c r="L45" s="43"/>
      <c r="M45" s="43"/>
      <c r="N45" s="43"/>
      <c r="O45" s="2"/>
      <c r="P45" s="2"/>
    </row>
    <row r="46" spans="2:16">
      <c r="M46" s="44" t="s">
        <v>21</v>
      </c>
      <c r="O46" s="45">
        <f>O43+O27+O20</f>
        <v>4933</v>
      </c>
      <c r="P46" s="46">
        <f>P43+P27+P20</f>
        <v>2228.4499999999998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0</v>
      </c>
      <c r="P16" s="42">
        <f t="shared" si="5"/>
        <v>0</v>
      </c>
    </row>
    <row r="19" spans="2:16" ht="10.8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46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2" spans="2:16" ht="10.8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0</v>
      </c>
      <c r="P50" s="46">
        <f>P10+P16+P24+P31+P39+P46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05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4" sqref="O4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136</v>
      </c>
      <c r="C15" s="153"/>
      <c r="D15" s="154"/>
      <c r="E15" s="154"/>
      <c r="F15" s="155"/>
      <c r="G15" s="156">
        <v>68</v>
      </c>
      <c r="H15" s="157"/>
      <c r="I15" s="158"/>
      <c r="J15" s="157"/>
      <c r="K15" s="156"/>
      <c r="L15" s="159"/>
      <c r="M15" s="156"/>
      <c r="N15" s="157"/>
      <c r="O15" s="35">
        <f>SUM(C15:N15)</f>
        <v>68</v>
      </c>
      <c r="P15" s="36">
        <f t="shared" ref="P15:P18" si="3">(D15*$D$3)+(E15*$E$3)+(F15*$F$3)+(G15*$G$3)+(H15*$H$3)+(I15*$I$3)+(J15*$J$3)+(K15*$K$3)+(L15*$L$3)+(M15*$M$3)+(N15*$N$3)</f>
        <v>17</v>
      </c>
    </row>
    <row r="16" spans="2:16">
      <c r="B16" s="179" t="s">
        <v>137</v>
      </c>
      <c r="C16" s="160"/>
      <c r="D16" s="154"/>
      <c r="E16" s="154"/>
      <c r="F16" s="155"/>
      <c r="G16" s="156">
        <v>13</v>
      </c>
      <c r="H16" s="157"/>
      <c r="I16" s="158">
        <v>4</v>
      </c>
      <c r="J16" s="157"/>
      <c r="K16" s="156">
        <v>4</v>
      </c>
      <c r="L16" s="159"/>
      <c r="M16" s="156">
        <v>4</v>
      </c>
      <c r="N16" s="157"/>
      <c r="O16" s="35">
        <f t="shared" ref="O16:O17" si="4">SUM(F16:N16)</f>
        <v>25</v>
      </c>
      <c r="P16" s="36">
        <f t="shared" si="3"/>
        <v>17.25</v>
      </c>
    </row>
    <row r="17" spans="1:16">
      <c r="B17" s="179" t="s">
        <v>138</v>
      </c>
      <c r="C17" s="160"/>
      <c r="D17" s="154"/>
      <c r="E17" s="154">
        <v>1</v>
      </c>
      <c r="F17" s="155"/>
      <c r="G17" s="156">
        <v>7</v>
      </c>
      <c r="H17" s="157"/>
      <c r="I17" s="158"/>
      <c r="J17" s="157"/>
      <c r="K17" s="156">
        <v>2</v>
      </c>
      <c r="L17" s="159"/>
      <c r="M17" s="156">
        <v>3</v>
      </c>
      <c r="N17" s="157"/>
      <c r="O17" s="110">
        <f t="shared" ref="O17" si="5">SUM(F17:N17)+(E17*18)+(D17*9)</f>
        <v>30</v>
      </c>
      <c r="P17" s="36">
        <f t="shared" si="3"/>
        <v>81.75</v>
      </c>
    </row>
    <row r="18" spans="1:16">
      <c r="B18" s="140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>SUM(F18:N18)</f>
        <v>0</v>
      </c>
      <c r="P18" s="36">
        <f t="shared" si="3"/>
        <v>0</v>
      </c>
    </row>
    <row r="19" spans="1:16" ht="10.8" thickBot="1">
      <c r="B19" s="37" t="s">
        <v>21</v>
      </c>
      <c r="C19" s="37">
        <f t="shared" ref="C19:P19" si="6">SUM(C15:C18)</f>
        <v>0</v>
      </c>
      <c r="D19" s="37">
        <f t="shared" si="6"/>
        <v>0</v>
      </c>
      <c r="E19" s="37">
        <f t="shared" si="6"/>
        <v>1</v>
      </c>
      <c r="F19" s="37">
        <f t="shared" si="6"/>
        <v>0</v>
      </c>
      <c r="G19" s="37">
        <f t="shared" si="6"/>
        <v>88</v>
      </c>
      <c r="H19" s="37">
        <f t="shared" si="6"/>
        <v>0</v>
      </c>
      <c r="I19" s="37">
        <f t="shared" si="6"/>
        <v>4</v>
      </c>
      <c r="J19" s="37">
        <f t="shared" si="6"/>
        <v>0</v>
      </c>
      <c r="K19" s="37">
        <f t="shared" si="6"/>
        <v>6</v>
      </c>
      <c r="L19" s="37">
        <f t="shared" si="6"/>
        <v>0</v>
      </c>
      <c r="M19" s="37">
        <f t="shared" si="6"/>
        <v>7</v>
      </c>
      <c r="N19" s="37">
        <f t="shared" si="6"/>
        <v>0</v>
      </c>
      <c r="O19" s="100">
        <f t="shared" si="6"/>
        <v>123</v>
      </c>
      <c r="P19" s="37">
        <f t="shared" si="6"/>
        <v>116</v>
      </c>
    </row>
    <row r="20" spans="1:16">
      <c r="F20" s="38"/>
      <c r="G20" s="38"/>
      <c r="H20" s="38"/>
      <c r="I20" s="38"/>
      <c r="J20" s="38"/>
      <c r="K20" s="38"/>
      <c r="L20" s="38"/>
      <c r="M20" s="38"/>
      <c r="N20" s="38"/>
    </row>
    <row r="21" spans="1:16">
      <c r="B21" s="13"/>
      <c r="C21" s="13"/>
      <c r="D21" s="13"/>
      <c r="E21" s="13"/>
      <c r="F21" s="30"/>
      <c r="G21" s="30"/>
      <c r="H21" s="30"/>
      <c r="I21" s="30"/>
      <c r="J21" s="30"/>
      <c r="K21" s="30"/>
      <c r="L21" s="30"/>
      <c r="M21" s="30"/>
      <c r="N21" s="30"/>
      <c r="O21" s="13"/>
      <c r="P21" s="13"/>
    </row>
    <row r="22" spans="1:16" ht="10.8" thickBot="1">
      <c r="B22" s="32" t="s">
        <v>22</v>
      </c>
      <c r="C22" s="32"/>
      <c r="D22" s="32"/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4"/>
    </row>
    <row r="23" spans="1:16" ht="11.25" customHeight="1">
      <c r="A23" s="119"/>
      <c r="B23" s="180" t="s">
        <v>105</v>
      </c>
      <c r="C23" s="58"/>
      <c r="D23" s="48"/>
      <c r="E23" s="48"/>
      <c r="F23" s="49"/>
      <c r="G23" s="110">
        <v>40</v>
      </c>
      <c r="H23" s="116"/>
      <c r="I23" s="110">
        <v>8</v>
      </c>
      <c r="J23" s="48"/>
      <c r="K23" s="110">
        <v>3</v>
      </c>
      <c r="L23" s="116"/>
      <c r="M23" s="110"/>
      <c r="N23" s="116"/>
      <c r="O23" s="110">
        <f t="shared" ref="O23:O40" si="7">SUM(F23:N23)+(E23*18)+(D23*9)</f>
        <v>51</v>
      </c>
      <c r="P23" s="36">
        <f t="shared" ref="P23:P40" si="8">(D23*$D$3)+(E23*$E$3)+(F23*$F$3)+(G23*$G$3)+(H23*$H$3)+(I23*$I$3)+(J23*$J$3)+(K23*$K$3)+(L23*$L$3)+(M23*$M$3)+(N23*$N$3)</f>
        <v>17</v>
      </c>
    </row>
    <row r="24" spans="1:16" ht="11.25" customHeight="1">
      <c r="A24" s="119"/>
      <c r="B24" s="181" t="s">
        <v>106</v>
      </c>
      <c r="C24" s="58"/>
      <c r="D24" s="48"/>
      <c r="E24" s="48"/>
      <c r="F24" s="49"/>
      <c r="G24" s="110">
        <v>73</v>
      </c>
      <c r="H24" s="116"/>
      <c r="I24" s="110">
        <v>2</v>
      </c>
      <c r="J24" s="48"/>
      <c r="K24" s="110">
        <v>3</v>
      </c>
      <c r="L24" s="116"/>
      <c r="M24" s="110"/>
      <c r="N24" s="116">
        <v>3</v>
      </c>
      <c r="O24" s="110">
        <f t="shared" si="7"/>
        <v>81</v>
      </c>
      <c r="P24" s="36">
        <f t="shared" ref="P24:P26" si="9">(D24*$D$3)+(E24*$E$3)+(F24*$F$3)+(G24*$G$3)+(H24*$H$3)+(I24*$I$3)+(J24*$J$3)+(K24*$K$3)+(L24*$L$3)+(M24*$M$3)+(N24*$N$3)</f>
        <v>28.25</v>
      </c>
    </row>
    <row r="25" spans="1:16" ht="11.25" customHeight="1">
      <c r="A25" s="119"/>
      <c r="B25" s="181" t="s">
        <v>107</v>
      </c>
      <c r="C25" s="58"/>
      <c r="D25" s="48"/>
      <c r="E25" s="48"/>
      <c r="F25" s="49"/>
      <c r="G25" s="110">
        <v>1</v>
      </c>
      <c r="H25" s="116"/>
      <c r="I25" s="110"/>
      <c r="J25" s="48"/>
      <c r="K25" s="110">
        <v>7</v>
      </c>
      <c r="L25" s="116"/>
      <c r="M25" s="110"/>
      <c r="N25" s="116"/>
      <c r="O25" s="110">
        <f t="shared" si="7"/>
        <v>8</v>
      </c>
      <c r="P25" s="36">
        <f t="shared" si="9"/>
        <v>7.25</v>
      </c>
    </row>
    <row r="26" spans="1:16" ht="11.25" customHeight="1">
      <c r="A26" s="119"/>
      <c r="B26" s="180" t="s">
        <v>108</v>
      </c>
      <c r="C26" s="58"/>
      <c r="D26" s="48"/>
      <c r="E26" s="48"/>
      <c r="F26" s="49"/>
      <c r="G26" s="110">
        <v>96</v>
      </c>
      <c r="H26" s="116"/>
      <c r="I26" s="110"/>
      <c r="J26" s="48"/>
      <c r="K26" s="110">
        <v>2</v>
      </c>
      <c r="L26" s="116"/>
      <c r="M26" s="110"/>
      <c r="N26" s="116">
        <v>4</v>
      </c>
      <c r="O26" s="110">
        <f t="shared" si="7"/>
        <v>102</v>
      </c>
      <c r="P26" s="36">
        <f t="shared" si="9"/>
        <v>34</v>
      </c>
    </row>
    <row r="27" spans="1:16" ht="11.25" customHeight="1">
      <c r="A27" s="119"/>
      <c r="B27" s="180" t="s">
        <v>109</v>
      </c>
      <c r="C27" s="58"/>
      <c r="D27" s="48"/>
      <c r="E27" s="48"/>
      <c r="F27" s="49"/>
      <c r="G27" s="110">
        <v>12</v>
      </c>
      <c r="H27" s="116"/>
      <c r="I27" s="110"/>
      <c r="J27" s="48"/>
      <c r="K27" s="110"/>
      <c r="L27" s="116"/>
      <c r="M27" s="110"/>
      <c r="N27" s="116"/>
      <c r="O27" s="110">
        <f t="shared" si="7"/>
        <v>12</v>
      </c>
      <c r="P27" s="36">
        <f t="shared" ref="P27:P39" si="10">(D27*$D$3)+(E27*$E$3)+(F27*$F$3)+(G27*$G$3)+(H27*$H$3)+(I27*$I$3)+(J27*$J$3)+(K27*$K$3)+(L27*$L$3)+(M27*$M$3)+(N27*$N$3)</f>
        <v>3</v>
      </c>
    </row>
    <row r="28" spans="1:16" ht="11.25" customHeight="1">
      <c r="A28" s="119"/>
      <c r="B28" s="181" t="s">
        <v>110</v>
      </c>
      <c r="C28" s="58"/>
      <c r="D28" s="48"/>
      <c r="E28" s="48"/>
      <c r="F28" s="49"/>
      <c r="G28" s="110"/>
      <c r="H28" s="116"/>
      <c r="I28" s="110"/>
      <c r="J28" s="48"/>
      <c r="K28" s="110">
        <v>1</v>
      </c>
      <c r="L28" s="116"/>
      <c r="M28" s="110"/>
      <c r="N28" s="116">
        <v>3</v>
      </c>
      <c r="O28" s="110">
        <f t="shared" si="7"/>
        <v>4</v>
      </c>
      <c r="P28" s="36">
        <f t="shared" si="10"/>
        <v>7</v>
      </c>
    </row>
    <row r="29" spans="1:16" ht="11.25" customHeight="1">
      <c r="A29" s="119"/>
      <c r="B29" s="180" t="s">
        <v>111</v>
      </c>
      <c r="C29" s="58"/>
      <c r="D29" s="48"/>
      <c r="E29" s="48"/>
      <c r="F29" s="49"/>
      <c r="G29" s="110"/>
      <c r="H29" s="116"/>
      <c r="I29" s="110"/>
      <c r="J29" s="48"/>
      <c r="K29" s="110"/>
      <c r="L29" s="116"/>
      <c r="M29" s="110"/>
      <c r="N29" s="116">
        <v>90</v>
      </c>
      <c r="O29" s="110">
        <f t="shared" si="7"/>
        <v>90</v>
      </c>
      <c r="P29" s="36">
        <f t="shared" si="10"/>
        <v>180</v>
      </c>
    </row>
    <row r="30" spans="1:16" ht="11.25" customHeight="1">
      <c r="A30" s="119"/>
      <c r="B30" s="181" t="s">
        <v>112</v>
      </c>
      <c r="C30" s="58"/>
      <c r="D30" s="48"/>
      <c r="E30" s="48"/>
      <c r="F30" s="49"/>
      <c r="G30" s="110"/>
      <c r="H30" s="116"/>
      <c r="I30" s="110"/>
      <c r="J30" s="48"/>
      <c r="K30" s="110"/>
      <c r="L30" s="116"/>
      <c r="M30" s="110"/>
      <c r="N30" s="116">
        <v>3</v>
      </c>
      <c r="O30" s="110">
        <f t="shared" si="7"/>
        <v>3</v>
      </c>
      <c r="P30" s="36">
        <f t="shared" si="10"/>
        <v>6</v>
      </c>
    </row>
    <row r="31" spans="1:16" ht="11.25" customHeight="1">
      <c r="A31" s="119"/>
      <c r="B31" s="181" t="s">
        <v>113</v>
      </c>
      <c r="C31" s="58"/>
      <c r="D31" s="48"/>
      <c r="E31" s="48"/>
      <c r="F31" s="49"/>
      <c r="G31" s="110">
        <v>220</v>
      </c>
      <c r="H31" s="116"/>
      <c r="I31" s="110"/>
      <c r="J31" s="48"/>
      <c r="K31" s="110"/>
      <c r="L31" s="116"/>
      <c r="M31" s="110"/>
      <c r="N31" s="116"/>
      <c r="O31" s="110">
        <f t="shared" si="7"/>
        <v>220</v>
      </c>
      <c r="P31" s="36">
        <f t="shared" si="10"/>
        <v>55</v>
      </c>
    </row>
    <row r="32" spans="1:16" ht="11.25" customHeight="1">
      <c r="A32" s="119"/>
      <c r="B32" s="180" t="s">
        <v>114</v>
      </c>
      <c r="C32" s="58"/>
      <c r="D32" s="48"/>
      <c r="E32" s="48"/>
      <c r="F32" s="49"/>
      <c r="G32" s="110">
        <v>38</v>
      </c>
      <c r="H32" s="116"/>
      <c r="I32" s="110">
        <v>9</v>
      </c>
      <c r="J32" s="48"/>
      <c r="K32" s="110"/>
      <c r="L32" s="116"/>
      <c r="M32" s="110"/>
      <c r="N32" s="116">
        <v>10</v>
      </c>
      <c r="O32" s="110">
        <f t="shared" si="7"/>
        <v>57</v>
      </c>
      <c r="P32" s="36">
        <f t="shared" si="10"/>
        <v>34</v>
      </c>
    </row>
    <row r="33" spans="1:16" ht="11.25" customHeight="1">
      <c r="A33" s="119"/>
      <c r="B33" s="181" t="s">
        <v>115</v>
      </c>
      <c r="C33" s="58"/>
      <c r="D33" s="48"/>
      <c r="E33" s="48"/>
      <c r="F33" s="49"/>
      <c r="G33" s="110"/>
      <c r="H33" s="116"/>
      <c r="I33" s="110"/>
      <c r="J33" s="48"/>
      <c r="K33" s="110">
        <v>108</v>
      </c>
      <c r="L33" s="116"/>
      <c r="M33" s="110"/>
      <c r="N33" s="116"/>
      <c r="O33" s="110">
        <f t="shared" si="7"/>
        <v>108</v>
      </c>
      <c r="P33" s="36">
        <f t="shared" si="10"/>
        <v>108</v>
      </c>
    </row>
    <row r="34" spans="1:16" ht="11.25" customHeight="1">
      <c r="A34" s="119"/>
      <c r="B34" s="181" t="s">
        <v>116</v>
      </c>
      <c r="C34" s="58"/>
      <c r="D34" s="48"/>
      <c r="E34" s="48"/>
      <c r="F34" s="184">
        <v>2309</v>
      </c>
      <c r="G34" s="110"/>
      <c r="H34" s="116"/>
      <c r="I34" s="110"/>
      <c r="J34" s="48"/>
      <c r="K34" s="110"/>
      <c r="L34" s="116"/>
      <c r="M34" s="110"/>
      <c r="N34" s="116"/>
      <c r="O34" s="110">
        <f t="shared" si="7"/>
        <v>2309</v>
      </c>
      <c r="P34" s="36">
        <f t="shared" si="10"/>
        <v>230.9</v>
      </c>
    </row>
    <row r="35" spans="1:16" ht="11.25" customHeight="1">
      <c r="A35" s="119"/>
      <c r="B35" s="181" t="s">
        <v>117</v>
      </c>
      <c r="C35" s="58"/>
      <c r="D35" s="48">
        <v>1</v>
      </c>
      <c r="E35" s="48">
        <v>1</v>
      </c>
      <c r="F35" s="49"/>
      <c r="G35" s="110"/>
      <c r="H35" s="116"/>
      <c r="I35" s="110"/>
      <c r="J35" s="48"/>
      <c r="K35" s="110"/>
      <c r="L35" s="116"/>
      <c r="M35" s="110"/>
      <c r="N35" s="116"/>
      <c r="O35" s="110">
        <f t="shared" si="7"/>
        <v>27</v>
      </c>
      <c r="P35" s="36">
        <f t="shared" si="10"/>
        <v>108</v>
      </c>
    </row>
    <row r="36" spans="1:16" ht="11.25" customHeight="1">
      <c r="A36" s="119"/>
      <c r="B36" s="180" t="s">
        <v>118</v>
      </c>
      <c r="C36" s="58"/>
      <c r="D36" s="48"/>
      <c r="E36" s="48"/>
      <c r="F36" s="49"/>
      <c r="G36" s="110"/>
      <c r="H36" s="116"/>
      <c r="I36" s="110"/>
      <c r="J36" s="48"/>
      <c r="K36" s="110"/>
      <c r="L36" s="116"/>
      <c r="M36" s="110"/>
      <c r="N36" s="116">
        <v>2</v>
      </c>
      <c r="O36" s="110">
        <f t="shared" si="7"/>
        <v>2</v>
      </c>
      <c r="P36" s="36">
        <f t="shared" si="10"/>
        <v>4</v>
      </c>
    </row>
    <row r="37" spans="1:16" ht="11.25" customHeight="1">
      <c r="A37" s="119"/>
      <c r="B37" s="181" t="s">
        <v>119</v>
      </c>
      <c r="C37" s="58"/>
      <c r="D37" s="48"/>
      <c r="E37" s="48"/>
      <c r="F37" s="49"/>
      <c r="G37" s="110">
        <v>132</v>
      </c>
      <c r="H37" s="116"/>
      <c r="I37" s="110">
        <v>4</v>
      </c>
      <c r="J37" s="48"/>
      <c r="K37" s="110">
        <v>12</v>
      </c>
      <c r="L37" s="116"/>
      <c r="M37" s="110"/>
      <c r="N37" s="116">
        <v>9</v>
      </c>
      <c r="O37" s="110">
        <f t="shared" si="7"/>
        <v>157</v>
      </c>
      <c r="P37" s="36">
        <f t="shared" si="10"/>
        <v>65</v>
      </c>
    </row>
    <row r="38" spans="1:16" ht="11.25" customHeight="1">
      <c r="A38" s="119"/>
      <c r="B38" s="180" t="s">
        <v>120</v>
      </c>
      <c r="C38" s="58"/>
      <c r="D38" s="48"/>
      <c r="E38" s="48"/>
      <c r="F38" s="49"/>
      <c r="G38" s="110"/>
      <c r="H38" s="116"/>
      <c r="I38" s="110"/>
      <c r="J38" s="48"/>
      <c r="K38" s="110">
        <v>21</v>
      </c>
      <c r="L38" s="116"/>
      <c r="M38" s="110"/>
      <c r="N38" s="116">
        <v>8</v>
      </c>
      <c r="O38" s="110">
        <f t="shared" si="7"/>
        <v>29</v>
      </c>
      <c r="P38" s="36">
        <f t="shared" si="10"/>
        <v>37</v>
      </c>
    </row>
    <row r="39" spans="1:16" ht="11.25" customHeight="1">
      <c r="A39" s="119"/>
      <c r="B39" s="181"/>
      <c r="C39" s="58"/>
      <c r="D39" s="48"/>
      <c r="E39" s="48"/>
      <c r="F39" s="49"/>
      <c r="G39" s="110"/>
      <c r="H39" s="116"/>
      <c r="I39" s="110"/>
      <c r="J39" s="48"/>
      <c r="K39" s="110"/>
      <c r="L39" s="116"/>
      <c r="M39" s="110"/>
      <c r="N39" s="116"/>
      <c r="O39" s="110">
        <f t="shared" si="7"/>
        <v>0</v>
      </c>
      <c r="P39" s="36">
        <f t="shared" si="10"/>
        <v>0</v>
      </c>
    </row>
    <row r="40" spans="1:16" ht="11.25" customHeight="1">
      <c r="A40" s="119"/>
      <c r="B40" s="181"/>
      <c r="C40" s="58"/>
      <c r="D40" s="48"/>
      <c r="E40" s="48"/>
      <c r="F40" s="49"/>
      <c r="G40" s="110"/>
      <c r="H40" s="116"/>
      <c r="I40" s="110"/>
      <c r="J40" s="48"/>
      <c r="K40" s="110"/>
      <c r="L40" s="116"/>
      <c r="M40" s="110"/>
      <c r="N40" s="116"/>
      <c r="O40" s="110">
        <f t="shared" si="7"/>
        <v>0</v>
      </c>
      <c r="P40" s="36">
        <f t="shared" si="8"/>
        <v>0</v>
      </c>
    </row>
    <row r="41" spans="1:16" ht="10.8" thickBot="1">
      <c r="B41" s="37"/>
      <c r="C41" s="40">
        <f t="shared" ref="C41:P41" si="11">SUM(C23:C40)</f>
        <v>0</v>
      </c>
      <c r="D41" s="40">
        <f t="shared" si="11"/>
        <v>1</v>
      </c>
      <c r="E41" s="40">
        <f t="shared" si="11"/>
        <v>1</v>
      </c>
      <c r="F41" s="40">
        <f t="shared" si="11"/>
        <v>2309</v>
      </c>
      <c r="G41" s="40">
        <f t="shared" si="11"/>
        <v>612</v>
      </c>
      <c r="H41" s="40">
        <f t="shared" si="11"/>
        <v>0</v>
      </c>
      <c r="I41" s="40">
        <f t="shared" si="11"/>
        <v>23</v>
      </c>
      <c r="J41" s="40">
        <f t="shared" si="11"/>
        <v>0</v>
      </c>
      <c r="K41" s="40">
        <f t="shared" si="11"/>
        <v>157</v>
      </c>
      <c r="L41" s="40">
        <f t="shared" si="11"/>
        <v>0</v>
      </c>
      <c r="M41" s="40">
        <f t="shared" si="11"/>
        <v>0</v>
      </c>
      <c r="N41" s="40">
        <f t="shared" si="11"/>
        <v>132</v>
      </c>
      <c r="O41" s="41">
        <f t="shared" si="11"/>
        <v>3260</v>
      </c>
      <c r="P41" s="42">
        <f t="shared" si="11"/>
        <v>924.4</v>
      </c>
    </row>
    <row r="42" spans="1:16">
      <c r="G42" s="38"/>
    </row>
    <row r="43" spans="1:16">
      <c r="G43" s="38"/>
    </row>
    <row r="44" spans="1:16" ht="10.8" thickBot="1">
      <c r="B44" s="32" t="s">
        <v>49</v>
      </c>
      <c r="C44" s="32"/>
      <c r="D44" s="32"/>
      <c r="E44" s="32"/>
      <c r="F44" s="33"/>
      <c r="G44" s="33"/>
      <c r="H44" s="33"/>
      <c r="I44" s="33"/>
      <c r="J44" s="33"/>
      <c r="K44" s="33"/>
      <c r="L44" s="33"/>
      <c r="M44" s="33"/>
      <c r="N44" s="33"/>
      <c r="O44" s="34"/>
      <c r="P44" s="34"/>
    </row>
    <row r="45" spans="1:16">
      <c r="A45" s="119"/>
      <c r="B45" s="181" t="s">
        <v>139</v>
      </c>
      <c r="C45" s="58"/>
      <c r="D45" s="48"/>
      <c r="E45" s="48"/>
      <c r="F45" s="49"/>
      <c r="G45" s="110">
        <v>4</v>
      </c>
      <c r="H45" s="116"/>
      <c r="I45" s="110"/>
      <c r="J45" s="48"/>
      <c r="K45" s="110"/>
      <c r="L45" s="116"/>
      <c r="M45" s="110"/>
      <c r="N45" s="120"/>
      <c r="O45" s="110">
        <f>SUM(F45:N45)+(E45*18)+(D45*9)</f>
        <v>4</v>
      </c>
      <c r="P45" s="36">
        <f t="shared" ref="P45:P48" si="12">(D45*$D$3)+(E45*$E$3)+(F45*$F$3)+(G45*$G$3)+(H45*$H$3)+(I45*$I$3)+(J45*$J$3)+(K45*$K$3)+(L45*$L$3)+(M45*$M$3)+(N45*$N$3)</f>
        <v>1</v>
      </c>
    </row>
    <row r="46" spans="1:16">
      <c r="A46" s="119"/>
      <c r="B46" s="181" t="s">
        <v>140</v>
      </c>
      <c r="C46" s="58"/>
      <c r="D46" s="48"/>
      <c r="E46" s="48"/>
      <c r="F46" s="49"/>
      <c r="G46" s="110">
        <v>2</v>
      </c>
      <c r="H46" s="116"/>
      <c r="I46" s="110"/>
      <c r="J46" s="48"/>
      <c r="K46" s="110"/>
      <c r="L46" s="116"/>
      <c r="M46" s="110"/>
      <c r="N46" s="120">
        <v>1</v>
      </c>
      <c r="O46" s="117">
        <f t="shared" ref="O46" si="13">SUM(F46:N46)</f>
        <v>3</v>
      </c>
      <c r="P46" s="36">
        <f t="shared" ref="P46:P47" si="14">(D46*$D$3)+(E46*$E$3)+(F46*$F$3)+(G46*$G$3)+(H46*$H$3)+(I46*$I$3)+(J46*$J$3)+(K46*$K$3)+(L46*$L$3)+(M46*$M$3)+(N46*$N$3)</f>
        <v>2.5</v>
      </c>
    </row>
    <row r="47" spans="1:16">
      <c r="A47" s="119"/>
      <c r="B47" s="180" t="s">
        <v>141</v>
      </c>
      <c r="C47" s="58"/>
      <c r="D47" s="48"/>
      <c r="E47" s="48"/>
      <c r="F47" s="49">
        <v>8</v>
      </c>
      <c r="G47" s="110"/>
      <c r="H47" s="116"/>
      <c r="I47" s="110"/>
      <c r="J47" s="48"/>
      <c r="K47" s="110"/>
      <c r="L47" s="116"/>
      <c r="M47" s="110"/>
      <c r="N47" s="120"/>
      <c r="O47" s="117">
        <f t="shared" ref="O47" si="15">SUM(F47:N47)</f>
        <v>8</v>
      </c>
      <c r="P47" s="36">
        <f t="shared" si="14"/>
        <v>0.8</v>
      </c>
    </row>
    <row r="48" spans="1:16" ht="12.75" customHeight="1">
      <c r="A48" s="119"/>
      <c r="B48" s="180"/>
      <c r="C48" s="58"/>
      <c r="D48" s="48"/>
      <c r="E48" s="48"/>
      <c r="F48" s="49"/>
      <c r="G48" s="123"/>
      <c r="H48" s="124"/>
      <c r="I48" s="121"/>
      <c r="K48" s="121"/>
      <c r="L48" s="101"/>
      <c r="M48" s="121"/>
      <c r="O48" s="118">
        <f t="shared" ref="O48" si="16">SUM(F48:N48)</f>
        <v>0</v>
      </c>
      <c r="P48" s="36">
        <f t="shared" si="12"/>
        <v>0</v>
      </c>
    </row>
    <row r="49" spans="1:16" ht="10.8" thickBot="1">
      <c r="B49" s="37" t="s">
        <v>21</v>
      </c>
      <c r="C49" s="37">
        <f t="shared" ref="C49:P49" si="17">SUM(C45:C48)</f>
        <v>0</v>
      </c>
      <c r="D49" s="37">
        <f t="shared" si="17"/>
        <v>0</v>
      </c>
      <c r="E49" s="37">
        <f t="shared" si="17"/>
        <v>0</v>
      </c>
      <c r="F49" s="37">
        <f t="shared" si="17"/>
        <v>8</v>
      </c>
      <c r="G49" s="122">
        <f t="shared" si="17"/>
        <v>6</v>
      </c>
      <c r="H49" s="122">
        <f t="shared" si="17"/>
        <v>0</v>
      </c>
      <c r="I49" s="40">
        <f t="shared" si="17"/>
        <v>0</v>
      </c>
      <c r="J49" s="40">
        <f t="shared" si="17"/>
        <v>0</v>
      </c>
      <c r="K49" s="40">
        <f t="shared" si="17"/>
        <v>0</v>
      </c>
      <c r="L49" s="40">
        <f t="shared" si="17"/>
        <v>0</v>
      </c>
      <c r="M49" s="40">
        <f t="shared" si="17"/>
        <v>0</v>
      </c>
      <c r="N49" s="40">
        <f t="shared" si="17"/>
        <v>1</v>
      </c>
      <c r="O49" s="41">
        <f t="shared" si="17"/>
        <v>15</v>
      </c>
      <c r="P49" s="42">
        <f t="shared" si="17"/>
        <v>4.3</v>
      </c>
    </row>
    <row r="50" spans="1:16">
      <c r="B50" s="44"/>
      <c r="C50" s="44"/>
      <c r="D50" s="44"/>
      <c r="E50" s="44"/>
      <c r="F50" s="44"/>
      <c r="G50" s="45"/>
      <c r="H50" s="45"/>
      <c r="I50" s="45"/>
      <c r="J50" s="45"/>
      <c r="K50" s="45"/>
      <c r="L50" s="45"/>
      <c r="M50" s="45"/>
      <c r="N50" s="45"/>
      <c r="O50" s="50"/>
      <c r="P50" s="51"/>
    </row>
    <row r="51" spans="1:16" hidden="1">
      <c r="B51" s="44"/>
      <c r="C51" s="44"/>
      <c r="D51" s="44"/>
      <c r="E51" s="44"/>
      <c r="F51" s="44"/>
      <c r="G51" s="45"/>
      <c r="H51" s="45"/>
      <c r="I51" s="45"/>
      <c r="J51" s="45"/>
      <c r="K51" s="45"/>
      <c r="L51" s="45"/>
      <c r="M51" s="45"/>
      <c r="N51" s="45"/>
      <c r="O51" s="50"/>
      <c r="P51" s="51"/>
    </row>
    <row r="52" spans="1:16" ht="10.8" hidden="1" thickBot="1">
      <c r="B52" s="32" t="s">
        <v>79</v>
      </c>
      <c r="C52" s="32"/>
      <c r="D52" s="32"/>
      <c r="E52" s="32"/>
      <c r="F52" s="33"/>
      <c r="G52" s="33"/>
      <c r="H52" s="33"/>
      <c r="I52" s="33"/>
      <c r="J52" s="33"/>
      <c r="K52" s="33"/>
      <c r="L52" s="33"/>
      <c r="M52" s="33"/>
      <c r="N52" s="33"/>
      <c r="O52" s="34"/>
      <c r="P52" s="34"/>
    </row>
    <row r="53" spans="1:16" hidden="1">
      <c r="B53" s="52" t="s">
        <v>71</v>
      </c>
      <c r="C53" s="48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>SUM(F53:N53)</f>
        <v>0</v>
      </c>
      <c r="P53" s="36">
        <f t="shared" ref="P53:P54" si="18">(D53*$D$3)+(E53*$E$3)+(F53*$F$3)+(G53*$G$3)+(H53*$H$3)+(I53*$I$3)+(J53*$J$3)+(K53*$K$3)+(L53*$L$3)+(M53*$M$3)+(N53*$N$3)</f>
        <v>0</v>
      </c>
    </row>
    <row r="54" spans="1:16" hidden="1">
      <c r="B54" s="52"/>
      <c r="C54" s="58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>SUM(F54:N54)</f>
        <v>0</v>
      </c>
      <c r="P54" s="36">
        <f t="shared" si="18"/>
        <v>0</v>
      </c>
    </row>
    <row r="55" spans="1:16" ht="10.8" hidden="1" thickBot="1">
      <c r="B55" s="37" t="s">
        <v>21</v>
      </c>
      <c r="C55" s="37">
        <f t="shared" ref="C55:D55" si="19">SUM(C54:C54)</f>
        <v>0</v>
      </c>
      <c r="D55" s="37">
        <f t="shared" si="19"/>
        <v>0</v>
      </c>
      <c r="E55" s="41">
        <f t="shared" ref="E55:N55" si="20">SUM(E53:E54)</f>
        <v>0</v>
      </c>
      <c r="F55" s="41">
        <f t="shared" si="20"/>
        <v>0</v>
      </c>
      <c r="G55" s="41">
        <f t="shared" si="20"/>
        <v>0</v>
      </c>
      <c r="H55" s="41">
        <f t="shared" si="20"/>
        <v>0</v>
      </c>
      <c r="I55" s="41">
        <f t="shared" si="20"/>
        <v>0</v>
      </c>
      <c r="J55" s="41">
        <f t="shared" si="20"/>
        <v>0</v>
      </c>
      <c r="K55" s="41">
        <f t="shared" si="20"/>
        <v>0</v>
      </c>
      <c r="L55" s="41">
        <f t="shared" si="20"/>
        <v>0</v>
      </c>
      <c r="M55" s="41">
        <f t="shared" si="20"/>
        <v>0</v>
      </c>
      <c r="N55" s="41">
        <f t="shared" si="20"/>
        <v>0</v>
      </c>
      <c r="O55" s="41">
        <f>SUM(O53:O54)</f>
        <v>0</v>
      </c>
      <c r="P55" s="42">
        <f>SUM(P53:P54)</f>
        <v>0</v>
      </c>
    </row>
    <row r="56" spans="1:16" hidden="1">
      <c r="B56" s="44"/>
      <c r="C56" s="44"/>
      <c r="D56" s="44"/>
      <c r="E56" s="44"/>
      <c r="F56" s="44"/>
      <c r="G56" s="45"/>
      <c r="H56" s="45"/>
      <c r="I56" s="45"/>
      <c r="J56" s="45"/>
      <c r="K56" s="45"/>
      <c r="L56" s="45"/>
      <c r="M56" s="45"/>
      <c r="N56" s="45"/>
      <c r="O56" s="50"/>
      <c r="P56" s="51"/>
    </row>
    <row r="57" spans="1:16" hidden="1">
      <c r="G57" s="38"/>
    </row>
    <row r="58" spans="1:16" ht="10.8" hidden="1" thickBot="1">
      <c r="B58" s="32" t="s">
        <v>51</v>
      </c>
      <c r="C58" s="32"/>
      <c r="D58" s="32"/>
      <c r="E58" s="32"/>
      <c r="F58" s="33"/>
      <c r="G58" s="33"/>
      <c r="H58" s="33"/>
      <c r="I58" s="33"/>
      <c r="J58" s="33"/>
      <c r="K58" s="33"/>
      <c r="L58" s="33"/>
      <c r="M58" s="33"/>
      <c r="N58" s="33"/>
      <c r="O58" s="34"/>
      <c r="P58" s="34"/>
    </row>
    <row r="59" spans="1:16" hidden="1">
      <c r="A59" s="119"/>
      <c r="B59" s="181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ref="O59:O80" si="21">SUM(F59:N59)</f>
        <v>0</v>
      </c>
      <c r="P59" s="36">
        <f t="shared" ref="P59:P80" si="22">(D59*$D$3)+(E59*$E$3)+(F59*$F$3)+(G59*$G$3)+(H59*$H$3)+(I59*$I$3)+(J59*$J$3)+(K59*$K$3)+(L59*$L$3)+(M59*$M$3)+(N59*$N$3)</f>
        <v>0</v>
      </c>
    </row>
    <row r="60" spans="1:16" hidden="1">
      <c r="A60" s="119"/>
      <c r="B60" s="180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si="21"/>
        <v>0</v>
      </c>
      <c r="P60" s="36">
        <f t="shared" si="22"/>
        <v>0</v>
      </c>
    </row>
    <row r="61" spans="1:16" hidden="1">
      <c r="A61" s="119"/>
      <c r="B61" s="181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si="21"/>
        <v>0</v>
      </c>
      <c r="P61" s="36">
        <f t="shared" si="22"/>
        <v>0</v>
      </c>
    </row>
    <row r="62" spans="1:16" hidden="1">
      <c r="A62" s="119"/>
      <c r="B62" s="180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si="21"/>
        <v>0</v>
      </c>
      <c r="P62" s="36">
        <f t="shared" si="22"/>
        <v>0</v>
      </c>
    </row>
    <row r="63" spans="1:16" hidden="1">
      <c r="A63" s="119"/>
      <c r="B63" s="181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ref="O63:O65" si="23">SUM(F63:N63)</f>
        <v>0</v>
      </c>
      <c r="P63" s="36">
        <f t="shared" si="22"/>
        <v>0</v>
      </c>
    </row>
    <row r="64" spans="1:16" hidden="1">
      <c r="A64" s="119"/>
      <c r="B64" s="180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si="23"/>
        <v>0</v>
      </c>
      <c r="P64" s="36">
        <f t="shared" si="22"/>
        <v>0</v>
      </c>
    </row>
    <row r="65" spans="1:16" hidden="1">
      <c r="A65" s="119"/>
      <c r="B65" s="181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si="23"/>
        <v>0</v>
      </c>
      <c r="P65" s="36">
        <f t="shared" si="22"/>
        <v>0</v>
      </c>
    </row>
    <row r="66" spans="1:16" hidden="1">
      <c r="A66" s="119"/>
      <c r="B66" s="180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ref="O66:O68" si="24">SUM(F66:N66)</f>
        <v>0</v>
      </c>
      <c r="P66" s="36">
        <f t="shared" si="22"/>
        <v>0</v>
      </c>
    </row>
    <row r="67" spans="1:16" hidden="1">
      <c r="A67" s="119"/>
      <c r="B67" s="181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/>
      <c r="O67" s="117">
        <f t="shared" si="24"/>
        <v>0</v>
      </c>
      <c r="P67" s="36">
        <f t="shared" si="22"/>
        <v>0</v>
      </c>
    </row>
    <row r="68" spans="1:16" hidden="1">
      <c r="A68" s="119"/>
      <c r="B68" s="180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si="24"/>
        <v>0</v>
      </c>
      <c r="P68" s="36">
        <f t="shared" si="22"/>
        <v>0</v>
      </c>
    </row>
    <row r="69" spans="1:16" hidden="1">
      <c r="A69" s="119"/>
      <c r="B69" s="181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ref="O69:O71" si="25">SUM(F69:N69)</f>
        <v>0</v>
      </c>
      <c r="P69" s="36">
        <f t="shared" si="22"/>
        <v>0</v>
      </c>
    </row>
    <row r="70" spans="1:16" hidden="1">
      <c r="A70" s="119"/>
      <c r="B70" s="180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si="25"/>
        <v>0</v>
      </c>
      <c r="P70" s="36">
        <f t="shared" si="22"/>
        <v>0</v>
      </c>
    </row>
    <row r="71" spans="1:16" hidden="1">
      <c r="A71" s="119"/>
      <c r="B71" s="181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si="25"/>
        <v>0</v>
      </c>
      <c r="P71" s="36">
        <f t="shared" si="22"/>
        <v>0</v>
      </c>
    </row>
    <row r="72" spans="1:16" hidden="1">
      <c r="A72" s="119"/>
      <c r="B72" s="180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ref="O72:O74" si="26">SUM(F72:N72)</f>
        <v>0</v>
      </c>
      <c r="P72" s="36">
        <f t="shared" si="22"/>
        <v>0</v>
      </c>
    </row>
    <row r="73" spans="1:16" hidden="1">
      <c r="A73" s="119"/>
      <c r="B73" s="181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6"/>
        <v>0</v>
      </c>
      <c r="P73" s="36">
        <f t="shared" si="22"/>
        <v>0</v>
      </c>
    </row>
    <row r="74" spans="1:16" hidden="1">
      <c r="A74" s="119"/>
      <c r="B74" s="180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26"/>
        <v>0</v>
      </c>
      <c r="P74" s="36">
        <f t="shared" si="22"/>
        <v>0</v>
      </c>
    </row>
    <row r="75" spans="1:16" hidden="1">
      <c r="A75" s="119"/>
      <c r="B75" s="181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ref="O75:O77" si="27">SUM(F75:N75)</f>
        <v>0</v>
      </c>
      <c r="P75" s="36">
        <f t="shared" si="22"/>
        <v>0</v>
      </c>
    </row>
    <row r="76" spans="1:16" hidden="1">
      <c r="A76" s="119"/>
      <c r="B76" s="180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7"/>
        <v>0</v>
      </c>
      <c r="P76" s="36">
        <f t="shared" si="22"/>
        <v>0</v>
      </c>
    </row>
    <row r="77" spans="1:16" hidden="1">
      <c r="A77" s="119"/>
      <c r="B77" s="181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7"/>
        <v>0</v>
      </c>
      <c r="P77" s="36">
        <f t="shared" si="22"/>
        <v>0</v>
      </c>
    </row>
    <row r="78" spans="1:16" hidden="1">
      <c r="A78" s="119"/>
      <c r="B78" s="180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si="21"/>
        <v>0</v>
      </c>
      <c r="P78" s="36">
        <f t="shared" si="22"/>
        <v>0</v>
      </c>
    </row>
    <row r="79" spans="1:16" hidden="1">
      <c r="A79" s="119"/>
      <c r="B79" s="181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si="21"/>
        <v>0</v>
      </c>
      <c r="P79" s="36">
        <f t="shared" si="22"/>
        <v>0</v>
      </c>
    </row>
    <row r="80" spans="1:16" ht="12.75" hidden="1" customHeight="1">
      <c r="A80" s="119"/>
      <c r="B80" s="180"/>
      <c r="C80" s="58"/>
      <c r="D80" s="48"/>
      <c r="E80" s="48"/>
      <c r="F80" s="49"/>
      <c r="G80" s="123"/>
      <c r="H80" s="124"/>
      <c r="I80" s="121"/>
      <c r="K80" s="121"/>
      <c r="L80" s="101"/>
      <c r="M80" s="121"/>
      <c r="O80" s="118">
        <f t="shared" si="21"/>
        <v>0</v>
      </c>
      <c r="P80" s="36">
        <f t="shared" si="22"/>
        <v>0</v>
      </c>
    </row>
    <row r="81" spans="2:16" ht="10.8" hidden="1" thickBot="1">
      <c r="B81" s="37" t="s">
        <v>21</v>
      </c>
      <c r="C81" s="37">
        <f t="shared" ref="C81:P81" si="28">SUM(C59:C80)</f>
        <v>0</v>
      </c>
      <c r="D81" s="37">
        <f t="shared" si="28"/>
        <v>0</v>
      </c>
      <c r="E81" s="37">
        <f t="shared" si="28"/>
        <v>0</v>
      </c>
      <c r="F81" s="37">
        <f t="shared" si="28"/>
        <v>0</v>
      </c>
      <c r="G81" s="122">
        <f t="shared" si="28"/>
        <v>0</v>
      </c>
      <c r="H81" s="122">
        <f t="shared" si="28"/>
        <v>0</v>
      </c>
      <c r="I81" s="40">
        <f t="shared" si="28"/>
        <v>0</v>
      </c>
      <c r="J81" s="40">
        <f t="shared" si="28"/>
        <v>0</v>
      </c>
      <c r="K81" s="40">
        <f t="shared" si="28"/>
        <v>0</v>
      </c>
      <c r="L81" s="40">
        <f t="shared" si="28"/>
        <v>0</v>
      </c>
      <c r="M81" s="40">
        <f t="shared" si="28"/>
        <v>0</v>
      </c>
      <c r="N81" s="40">
        <f t="shared" si="28"/>
        <v>0</v>
      </c>
      <c r="O81" s="41">
        <f t="shared" si="28"/>
        <v>0</v>
      </c>
      <c r="P81" s="42">
        <f t="shared" si="28"/>
        <v>0</v>
      </c>
    </row>
    <row r="82" spans="2:16" hidden="1">
      <c r="B82" s="44"/>
      <c r="C82" s="44"/>
      <c r="D82" s="44"/>
      <c r="E82" s="44"/>
      <c r="F82" s="44"/>
      <c r="G82" s="45"/>
      <c r="H82" s="45"/>
      <c r="I82" s="45"/>
      <c r="J82" s="45"/>
      <c r="K82" s="45"/>
      <c r="L82" s="45"/>
      <c r="M82" s="45"/>
      <c r="N82" s="45"/>
      <c r="O82" s="50"/>
      <c r="P82" s="51"/>
    </row>
    <row r="83" spans="2:16" hidden="1">
      <c r="B83" s="44"/>
      <c r="C83" s="44"/>
      <c r="D83" s="44"/>
      <c r="E83" s="44"/>
      <c r="F83" s="44"/>
      <c r="G83" s="45"/>
      <c r="H83" s="45"/>
      <c r="I83" s="45"/>
      <c r="J83" s="45"/>
      <c r="K83" s="45"/>
      <c r="L83" s="45"/>
      <c r="M83" s="45"/>
      <c r="N83" s="45"/>
      <c r="O83" s="50"/>
      <c r="P83" s="51"/>
    </row>
    <row r="84" spans="2:16" ht="10.8" hidden="1" thickBot="1">
      <c r="B84" s="32" t="s">
        <v>41</v>
      </c>
      <c r="C84" s="32"/>
      <c r="D84" s="32"/>
      <c r="E84" s="32"/>
      <c r="F84" s="33"/>
      <c r="G84" s="33"/>
      <c r="H84" s="33"/>
      <c r="I84" s="33"/>
      <c r="J84" s="33"/>
      <c r="K84" s="33"/>
      <c r="L84" s="33"/>
      <c r="M84" s="33"/>
      <c r="N84" s="33"/>
      <c r="O84" s="34"/>
      <c r="P84" s="34"/>
    </row>
    <row r="85" spans="2:16" ht="11.25" hidden="1" customHeight="1">
      <c r="B85" s="52"/>
      <c r="C85" s="47"/>
      <c r="D85" s="48"/>
      <c r="E85" s="48"/>
      <c r="F85" s="49"/>
      <c r="G85" s="53"/>
      <c r="H85" s="54"/>
      <c r="I85" s="55"/>
      <c r="J85" s="54"/>
      <c r="K85" s="53"/>
      <c r="L85" s="56"/>
      <c r="M85" s="53"/>
      <c r="N85" s="54"/>
      <c r="O85" s="110">
        <f>SUM(F85:N85)+(E85*18)+(D85*9)</f>
        <v>0</v>
      </c>
      <c r="P85" s="36">
        <f t="shared" ref="P85" si="29">(D85*$D$3)+(E85*$E$3)+(F85*$F$3)+(G85*$G$3)+(H85*$H$3)+(I85*$I$3)+(J85*$J$3)+(K85*$K$3)+(L85*$L$3)+(M85*$M$3)+(N85*$N$3)</f>
        <v>0</v>
      </c>
    </row>
    <row r="86" spans="2:16" ht="11.25" hidden="1" customHeight="1">
      <c r="B86" s="52"/>
      <c r="C86" s="47"/>
      <c r="D86" s="48"/>
      <c r="E86" s="48"/>
      <c r="F86" s="49"/>
      <c r="G86" s="53"/>
      <c r="H86" s="54"/>
      <c r="I86" s="55"/>
      <c r="J86" s="54"/>
      <c r="K86" s="53"/>
      <c r="L86" s="56"/>
      <c r="M86" s="53"/>
      <c r="N86" s="54"/>
      <c r="O86" s="35">
        <f t="shared" ref="O86:O87" si="30">SUM(F86:N86)</f>
        <v>0</v>
      </c>
      <c r="P86" s="36">
        <f t="shared" ref="P86:P87" si="31">(D86*$D$3)+(E86*$E$3)+(F86*$F$3)+(G86*$G$3)+(H86*$H$3)+(I86*$I$3)+(J86*$J$3)+(K86*$K$3)+(L86*$L$3)+(M86*$M$3)+(N86*$N$3)</f>
        <v>0</v>
      </c>
    </row>
    <row r="87" spans="2:16" ht="11.25" hidden="1" customHeight="1">
      <c r="B87" s="52"/>
      <c r="C87" s="47"/>
      <c r="D87" s="48"/>
      <c r="E87" s="48"/>
      <c r="F87" s="49"/>
      <c r="G87" s="53"/>
      <c r="H87" s="54"/>
      <c r="I87" s="55"/>
      <c r="J87" s="54"/>
      <c r="K87" s="53"/>
      <c r="L87" s="56"/>
      <c r="M87" s="53"/>
      <c r="N87" s="54"/>
      <c r="O87" s="35">
        <f t="shared" si="30"/>
        <v>0</v>
      </c>
      <c r="P87" s="36">
        <f t="shared" si="31"/>
        <v>0</v>
      </c>
    </row>
    <row r="88" spans="2:16" ht="10.8" hidden="1" thickBot="1">
      <c r="B88" s="37" t="s">
        <v>21</v>
      </c>
      <c r="C88" s="37">
        <f t="shared" ref="C88:P88" si="32">SUM(C85:C87)</f>
        <v>0</v>
      </c>
      <c r="D88" s="37">
        <f t="shared" si="32"/>
        <v>0</v>
      </c>
      <c r="E88" s="37">
        <f t="shared" si="32"/>
        <v>0</v>
      </c>
      <c r="F88" s="37">
        <f t="shared" si="32"/>
        <v>0</v>
      </c>
      <c r="G88" s="40">
        <f t="shared" si="32"/>
        <v>0</v>
      </c>
      <c r="H88" s="40">
        <f t="shared" si="32"/>
        <v>0</v>
      </c>
      <c r="I88" s="40">
        <f t="shared" si="32"/>
        <v>0</v>
      </c>
      <c r="J88" s="40">
        <f t="shared" si="32"/>
        <v>0</v>
      </c>
      <c r="K88" s="40">
        <f t="shared" si="32"/>
        <v>0</v>
      </c>
      <c r="L88" s="40">
        <f t="shared" si="32"/>
        <v>0</v>
      </c>
      <c r="M88" s="40">
        <f t="shared" si="32"/>
        <v>0</v>
      </c>
      <c r="N88" s="40">
        <f t="shared" si="32"/>
        <v>0</v>
      </c>
      <c r="O88" s="41">
        <f t="shared" si="32"/>
        <v>0</v>
      </c>
      <c r="P88" s="42">
        <f t="shared" si="32"/>
        <v>0</v>
      </c>
    </row>
    <row r="89" spans="2:16" ht="11.25" hidden="1" customHeight="1">
      <c r="B89" s="44"/>
      <c r="C89" s="44"/>
      <c r="D89" s="44"/>
      <c r="E89" s="44"/>
      <c r="F89" s="44"/>
      <c r="G89" s="45"/>
      <c r="H89" s="45"/>
      <c r="I89" s="45"/>
      <c r="J89" s="45"/>
      <c r="K89" s="45"/>
      <c r="L89" s="45"/>
      <c r="M89" s="45"/>
      <c r="N89" s="45"/>
      <c r="O89" s="50"/>
      <c r="P89" s="51"/>
    </row>
    <row r="90" spans="2:16" hidden="1"/>
    <row r="91" spans="2:16" ht="10.8" hidden="1" thickBot="1">
      <c r="B91" s="32" t="s">
        <v>84</v>
      </c>
      <c r="C91" s="32"/>
      <c r="D91" s="32"/>
      <c r="E91" s="32"/>
      <c r="F91" s="33"/>
      <c r="G91" s="33"/>
      <c r="H91" s="33"/>
      <c r="I91" s="33"/>
      <c r="J91" s="33"/>
      <c r="K91" s="33"/>
      <c r="L91" s="33"/>
      <c r="M91" s="33"/>
      <c r="N91" s="33"/>
      <c r="O91" s="34"/>
      <c r="P91" s="34"/>
    </row>
    <row r="92" spans="2:16" ht="11.25" hidden="1" customHeight="1">
      <c r="B92" s="52"/>
      <c r="C92" s="47"/>
      <c r="D92" s="48"/>
      <c r="E92" s="48"/>
      <c r="F92" s="49"/>
      <c r="G92" s="53"/>
      <c r="H92" s="54"/>
      <c r="I92" s="55"/>
      <c r="J92" s="54"/>
      <c r="K92" s="53"/>
      <c r="L92" s="56"/>
      <c r="M92" s="53"/>
      <c r="N92" s="54"/>
      <c r="O92" s="35">
        <f>SUM(F92:N92)</f>
        <v>0</v>
      </c>
      <c r="P92" s="36">
        <f t="shared" ref="P92:P93" si="33">(D92*$D$3)+(E92*$E$3)+(F92*$F$3)+(G92*$G$3)+(H92*$H$3)+(I92*$I$3)+(J92*$J$3)+(K92*$K$3)+(L92*$L$3)+(M92*$M$3)+(N92*$N$3)</f>
        <v>0</v>
      </c>
    </row>
    <row r="93" spans="2:16" ht="11.25" hidden="1" customHeight="1">
      <c r="B93" s="52"/>
      <c r="C93" s="47"/>
      <c r="D93" s="48"/>
      <c r="E93" s="48"/>
      <c r="F93" s="49"/>
      <c r="G93" s="53"/>
      <c r="H93" s="54"/>
      <c r="I93" s="55"/>
      <c r="J93" s="54"/>
      <c r="K93" s="53"/>
      <c r="L93" s="56"/>
      <c r="M93" s="53"/>
      <c r="N93" s="54"/>
      <c r="O93" s="35">
        <f>SUM(F93:N93)</f>
        <v>0</v>
      </c>
      <c r="P93" s="36">
        <f t="shared" si="33"/>
        <v>0</v>
      </c>
    </row>
    <row r="94" spans="2:16" ht="10.8" hidden="1" thickBot="1">
      <c r="B94" s="37" t="s">
        <v>21</v>
      </c>
      <c r="C94" s="37">
        <f t="shared" ref="C94:P94" si="34">SUM(C92:C93)</f>
        <v>0</v>
      </c>
      <c r="D94" s="37">
        <f t="shared" si="34"/>
        <v>0</v>
      </c>
      <c r="E94" s="37">
        <f t="shared" si="34"/>
        <v>0</v>
      </c>
      <c r="F94" s="37">
        <f t="shared" si="34"/>
        <v>0</v>
      </c>
      <c r="G94" s="40">
        <f t="shared" si="34"/>
        <v>0</v>
      </c>
      <c r="H94" s="40">
        <f t="shared" si="34"/>
        <v>0</v>
      </c>
      <c r="I94" s="40">
        <f t="shared" si="34"/>
        <v>0</v>
      </c>
      <c r="J94" s="40">
        <f t="shared" si="34"/>
        <v>0</v>
      </c>
      <c r="K94" s="40">
        <f t="shared" si="34"/>
        <v>0</v>
      </c>
      <c r="L94" s="40">
        <f t="shared" si="34"/>
        <v>0</v>
      </c>
      <c r="M94" s="40">
        <f t="shared" si="34"/>
        <v>0</v>
      </c>
      <c r="N94" s="40">
        <f t="shared" si="34"/>
        <v>0</v>
      </c>
      <c r="O94" s="41">
        <f t="shared" si="34"/>
        <v>0</v>
      </c>
      <c r="P94" s="42">
        <f t="shared" si="34"/>
        <v>0</v>
      </c>
    </row>
    <row r="95" spans="2:16" ht="11.25" hidden="1" customHeight="1">
      <c r="B95" s="44"/>
      <c r="C95" s="44"/>
      <c r="D95" s="44"/>
      <c r="E95" s="44"/>
      <c r="F95" s="44"/>
      <c r="G95" s="45"/>
      <c r="H95" s="45"/>
      <c r="I95" s="45"/>
      <c r="J95" s="45"/>
      <c r="K95" s="45"/>
      <c r="L95" s="45"/>
      <c r="M95" s="45"/>
      <c r="N95" s="45"/>
      <c r="O95" s="50"/>
      <c r="P95" s="51"/>
    </row>
    <row r="96" spans="2:16" hidden="1"/>
    <row r="97" spans="2:16" ht="10.8" hidden="1" thickBot="1">
      <c r="B97" s="32" t="s">
        <v>50</v>
      </c>
      <c r="C97" s="32"/>
      <c r="D97" s="32"/>
      <c r="E97" s="32"/>
      <c r="F97" s="33"/>
      <c r="G97" s="33"/>
      <c r="H97" s="33"/>
      <c r="I97" s="33"/>
      <c r="J97" s="33"/>
      <c r="K97" s="33"/>
      <c r="L97" s="33"/>
      <c r="M97" s="33"/>
      <c r="N97" s="33"/>
      <c r="O97" s="34"/>
      <c r="P97" s="34"/>
    </row>
    <row r="98" spans="2:16" hidden="1">
      <c r="B98" s="52"/>
      <c r="C98" s="5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35">
        <f t="shared" ref="O98:O160" si="35">SUM(F98:N98)</f>
        <v>0</v>
      </c>
      <c r="P98" s="36">
        <f t="shared" ref="P98:P160" si="36">(D98*$D$3)+(E98*$E$3)+(F98*$F$3)+(G98*$G$3)+(H98*$H$3)+(I98*$I$3)+(J98*$J$3)+(K98*$K$3)+(L98*$L$3)+(M98*$M$3)+(N98*$N$3)</f>
        <v>0</v>
      </c>
    </row>
    <row r="99" spans="2:16" hidden="1">
      <c r="B99" s="52"/>
      <c r="C99" s="4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35">
        <f t="shared" si="35"/>
        <v>0</v>
      </c>
      <c r="P99" s="36">
        <f t="shared" si="36"/>
        <v>0</v>
      </c>
    </row>
    <row r="100" spans="2:16" hidden="1">
      <c r="B100" s="52"/>
      <c r="C100" s="47"/>
      <c r="D100" s="48"/>
      <c r="E100" s="48"/>
      <c r="F100" s="49"/>
      <c r="G100" s="53"/>
      <c r="H100" s="54"/>
      <c r="I100" s="55"/>
      <c r="J100" s="54"/>
      <c r="K100" s="53"/>
      <c r="L100" s="56"/>
      <c r="M100" s="53"/>
      <c r="N100" s="54"/>
      <c r="O100" s="35">
        <f t="shared" si="35"/>
        <v>0</v>
      </c>
      <c r="P100" s="36">
        <f t="shared" si="36"/>
        <v>0</v>
      </c>
    </row>
    <row r="101" spans="2:16" hidden="1">
      <c r="B101" s="52"/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35">
        <f t="shared" si="35"/>
        <v>0</v>
      </c>
      <c r="P101" s="36">
        <f t="shared" si="36"/>
        <v>0</v>
      </c>
    </row>
    <row r="102" spans="2:16" hidden="1">
      <c r="B102" s="52"/>
      <c r="C102" s="47"/>
      <c r="D102" s="48"/>
      <c r="E102" s="48"/>
      <c r="F102" s="49"/>
      <c r="G102" s="53"/>
      <c r="H102" s="54"/>
      <c r="I102" s="55"/>
      <c r="J102" s="54"/>
      <c r="K102" s="53"/>
      <c r="L102" s="56"/>
      <c r="M102" s="53"/>
      <c r="N102" s="54"/>
      <c r="O102" s="35">
        <f t="shared" si="35"/>
        <v>0</v>
      </c>
      <c r="P102" s="36">
        <f t="shared" si="36"/>
        <v>0</v>
      </c>
    </row>
    <row r="103" spans="2:16" hidden="1">
      <c r="B103" s="52"/>
      <c r="C103" s="47"/>
      <c r="D103" s="48"/>
      <c r="E103" s="48"/>
      <c r="F103" s="49"/>
      <c r="G103" s="53"/>
      <c r="H103" s="54"/>
      <c r="I103" s="55"/>
      <c r="J103" s="54"/>
      <c r="K103" s="53"/>
      <c r="L103" s="56"/>
      <c r="M103" s="53"/>
      <c r="N103" s="54"/>
      <c r="O103" s="35">
        <f t="shared" si="35"/>
        <v>0</v>
      </c>
      <c r="P103" s="36">
        <f t="shared" si="36"/>
        <v>0</v>
      </c>
    </row>
    <row r="104" spans="2:16" hidden="1">
      <c r="B104" s="52"/>
      <c r="C104" s="47"/>
      <c r="D104" s="48"/>
      <c r="E104" s="48"/>
      <c r="F104" s="49"/>
      <c r="G104" s="53"/>
      <c r="H104" s="54"/>
      <c r="I104" s="55"/>
      <c r="J104" s="54"/>
      <c r="K104" s="53"/>
      <c r="L104" s="56"/>
      <c r="M104" s="53"/>
      <c r="N104" s="54"/>
      <c r="O104" s="35">
        <f t="shared" ref="O104" si="37">SUM(F104:N104)</f>
        <v>0</v>
      </c>
      <c r="P104" s="36">
        <f t="shared" si="36"/>
        <v>0</v>
      </c>
    </row>
    <row r="105" spans="2:16" hidden="1">
      <c r="B105" s="52"/>
      <c r="C105" s="4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35">
        <f t="shared" ref="O105:O109" si="38">SUM(F105:N105)</f>
        <v>0</v>
      </c>
      <c r="P105" s="36">
        <f t="shared" si="36"/>
        <v>0</v>
      </c>
    </row>
    <row r="106" spans="2:16" hidden="1">
      <c r="B106" s="52"/>
      <c r="C106" s="47"/>
      <c r="D106" s="48"/>
      <c r="E106" s="48"/>
      <c r="F106" s="49"/>
      <c r="G106" s="53"/>
      <c r="H106" s="54"/>
      <c r="I106" s="55"/>
      <c r="J106" s="54"/>
      <c r="K106" s="53"/>
      <c r="L106" s="56"/>
      <c r="M106" s="53"/>
      <c r="N106" s="54"/>
      <c r="O106" s="35">
        <f t="shared" si="38"/>
        <v>0</v>
      </c>
      <c r="P106" s="36">
        <f t="shared" si="36"/>
        <v>0</v>
      </c>
    </row>
    <row r="107" spans="2:16" hidden="1">
      <c r="B107" s="52"/>
      <c r="C107" s="4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 t="shared" si="38"/>
        <v>0</v>
      </c>
      <c r="P107" s="36">
        <f t="shared" si="36"/>
        <v>0</v>
      </c>
    </row>
    <row r="108" spans="2:16" hidden="1">
      <c r="B108" s="52"/>
      <c r="C108" s="4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35">
        <f t="shared" si="38"/>
        <v>0</v>
      </c>
      <c r="P108" s="36">
        <f t="shared" si="36"/>
        <v>0</v>
      </c>
    </row>
    <row r="109" spans="2:16" hidden="1">
      <c r="B109" s="52"/>
      <c r="C109" s="4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 t="shared" si="38"/>
        <v>0</v>
      </c>
      <c r="P109" s="36">
        <f t="shared" si="36"/>
        <v>0</v>
      </c>
    </row>
    <row r="110" spans="2:16" hidden="1">
      <c r="B110" s="52"/>
      <c r="C110" s="4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ref="O110" si="39">SUM(F110:N110)</f>
        <v>0</v>
      </c>
      <c r="P110" s="36">
        <f t="shared" si="36"/>
        <v>0</v>
      </c>
    </row>
    <row r="111" spans="2:16" hidden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ref="O111:O115" si="40">SUM(F111:N111)</f>
        <v>0</v>
      </c>
      <c r="P111" s="36">
        <f t="shared" ref="P111:P122" si="41">(D111*$D$3)+(E111*$E$3)+(F111*$F$3)+(G111*$G$3)+(H111*$H$3)+(I111*$I$3)+(J111*$J$3)+(K111*$K$3)+(L111*$L$3)+(M111*$M$3)+(N111*$N$3)</f>
        <v>0</v>
      </c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40"/>
        <v>0</v>
      </c>
      <c r="P112" s="36">
        <f t="shared" si="41"/>
        <v>0</v>
      </c>
    </row>
    <row r="113" spans="2:16" hidden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si="40"/>
        <v>0</v>
      </c>
      <c r="P113" s="36">
        <f t="shared" si="41"/>
        <v>0</v>
      </c>
    </row>
    <row r="114" spans="2:16" hidden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si="40"/>
        <v>0</v>
      </c>
      <c r="P114" s="36">
        <f t="shared" si="41"/>
        <v>0</v>
      </c>
    </row>
    <row r="115" spans="2:16" hidden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si="40"/>
        <v>0</v>
      </c>
      <c r="P115" s="36">
        <f t="shared" si="41"/>
        <v>0</v>
      </c>
    </row>
    <row r="116" spans="2:16" hidden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 t="shared" ref="O116" si="42">SUM(F116:N116)</f>
        <v>0</v>
      </c>
      <c r="P116" s="36">
        <f t="shared" si="41"/>
        <v>0</v>
      </c>
    </row>
    <row r="117" spans="2:16" hidden="1">
      <c r="B117" s="52"/>
      <c r="C117" s="4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35">
        <f t="shared" ref="O117:O121" si="43">SUM(F117:N117)</f>
        <v>0</v>
      </c>
      <c r="P117" s="36">
        <f t="shared" si="41"/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si="43"/>
        <v>0</v>
      </c>
      <c r="P118" s="36">
        <f t="shared" si="41"/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si="43"/>
        <v>0</v>
      </c>
      <c r="P119" s="36">
        <f t="shared" si="41"/>
        <v>0</v>
      </c>
    </row>
    <row r="120" spans="2:16" hidden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si="43"/>
        <v>0</v>
      </c>
      <c r="P120" s="36">
        <f t="shared" si="41"/>
        <v>0</v>
      </c>
    </row>
    <row r="121" spans="2:16" hidden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 t="shared" si="43"/>
        <v>0</v>
      </c>
      <c r="P121" s="36">
        <f t="shared" si="41"/>
        <v>0</v>
      </c>
    </row>
    <row r="122" spans="2:16" hidden="1">
      <c r="B122" s="52"/>
      <c r="C122" s="4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 t="shared" ref="O122" si="44">SUM(F122:N122)</f>
        <v>0</v>
      </c>
      <c r="P122" s="36">
        <f t="shared" si="41"/>
        <v>0</v>
      </c>
    </row>
    <row r="123" spans="2:16" hidden="1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 t="shared" si="35"/>
        <v>0</v>
      </c>
      <c r="P123" s="36">
        <f t="shared" si="36"/>
        <v>0</v>
      </c>
    </row>
    <row r="124" spans="2:16" hidden="1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si="35"/>
        <v>0</v>
      </c>
      <c r="P124" s="36">
        <f t="shared" si="36"/>
        <v>0</v>
      </c>
    </row>
    <row r="125" spans="2:16" hidden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si="35"/>
        <v>0</v>
      </c>
      <c r="P125" s="36">
        <f t="shared" si="36"/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si="35"/>
        <v>0</v>
      </c>
      <c r="P126" s="36">
        <f t="shared" si="36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35"/>
        <v>0</v>
      </c>
      <c r="P127" s="36">
        <f t="shared" si="36"/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ref="O128:O139" si="45">SUM(F128:N128)</f>
        <v>0</v>
      </c>
      <c r="P128" s="36">
        <f t="shared" si="36"/>
        <v>0</v>
      </c>
    </row>
    <row r="129" spans="2:16" hidden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si="45"/>
        <v>0</v>
      </c>
      <c r="P129" s="36">
        <f t="shared" ref="P129:P147" si="46">(D129*$D$3)+(E129*$E$3)+(F129*$F$3)+(G129*$G$3)+(H129*$H$3)+(I129*$I$3)+(J129*$J$3)+(K129*$K$3)+(L129*$L$3)+(M129*$M$3)+(N129*$N$3)</f>
        <v>0</v>
      </c>
    </row>
    <row r="130" spans="2:16" hidden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si="45"/>
        <v>0</v>
      </c>
      <c r="P130" s="36">
        <f t="shared" si="46"/>
        <v>0</v>
      </c>
    </row>
    <row r="131" spans="2:16" hidden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si="45"/>
        <v>0</v>
      </c>
      <c r="P131" s="36">
        <f t="shared" si="46"/>
        <v>0</v>
      </c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si="45"/>
        <v>0</v>
      </c>
      <c r="P132" s="36">
        <f t="shared" si="46"/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45"/>
        <v>0</v>
      </c>
      <c r="P133" s="36">
        <f t="shared" si="46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si="45"/>
        <v>0</v>
      </c>
      <c r="P134" s="36">
        <f t="shared" si="46"/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si="45"/>
        <v>0</v>
      </c>
      <c r="P135" s="36">
        <f t="shared" si="46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si="45"/>
        <v>0</v>
      </c>
      <c r="P136" s="36">
        <f t="shared" si="46"/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si="45"/>
        <v>0</v>
      </c>
      <c r="P137" s="36">
        <f t="shared" si="46"/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si="45"/>
        <v>0</v>
      </c>
      <c r="P138" s="36">
        <f t="shared" si="46"/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si="45"/>
        <v>0</v>
      </c>
      <c r="P139" s="36">
        <f t="shared" si="46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ref="O140" si="47">SUM(F140:N140)</f>
        <v>0</v>
      </c>
      <c r="P140" s="36">
        <f t="shared" si="46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ref="O141:O147" si="48">SUM(F141:N141)</f>
        <v>0</v>
      </c>
      <c r="P141" s="36">
        <f t="shared" si="46"/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si="48"/>
        <v>0</v>
      </c>
      <c r="P142" s="36">
        <f t="shared" si="46"/>
        <v>0</v>
      </c>
    </row>
    <row r="143" spans="2:16" hidden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si="48"/>
        <v>0</v>
      </c>
      <c r="P143" s="36">
        <f t="shared" si="46"/>
        <v>0</v>
      </c>
    </row>
    <row r="144" spans="2:16" hidden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 t="shared" si="48"/>
        <v>0</v>
      </c>
      <c r="P144" s="36">
        <f t="shared" si="46"/>
        <v>0</v>
      </c>
    </row>
    <row r="145" spans="2:16" hidden="1">
      <c r="B145" s="52"/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/>
      <c r="N145" s="54"/>
      <c r="O145" s="35">
        <f t="shared" si="48"/>
        <v>0</v>
      </c>
      <c r="P145" s="36">
        <f t="shared" si="46"/>
        <v>0</v>
      </c>
    </row>
    <row r="146" spans="2:16" hidden="1">
      <c r="B146" s="52"/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35">
        <f t="shared" si="48"/>
        <v>0</v>
      </c>
      <c r="P146" s="36">
        <f t="shared" si="46"/>
        <v>0</v>
      </c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si="48"/>
        <v>0</v>
      </c>
      <c r="P147" s="36">
        <f t="shared" si="46"/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ref="O148:O152" si="49">SUM(F148:N148)</f>
        <v>0</v>
      </c>
      <c r="P148" s="36">
        <f t="shared" si="36"/>
        <v>0</v>
      </c>
    </row>
    <row r="149" spans="2:16" hidden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 t="shared" si="49"/>
        <v>0</v>
      </c>
      <c r="P149" s="36">
        <f t="shared" si="36"/>
        <v>0</v>
      </c>
    </row>
    <row r="150" spans="2:16" hidden="1">
      <c r="B150" s="52"/>
      <c r="C150" s="47"/>
      <c r="D150" s="48"/>
      <c r="E150" s="48"/>
      <c r="F150" s="49"/>
      <c r="G150" s="53"/>
      <c r="H150" s="54"/>
      <c r="I150" s="55"/>
      <c r="J150" s="54"/>
      <c r="K150" s="53"/>
      <c r="L150" s="56"/>
      <c r="M150" s="53"/>
      <c r="N150" s="54"/>
      <c r="O150" s="35">
        <f t="shared" si="49"/>
        <v>0</v>
      </c>
      <c r="P150" s="36">
        <f t="shared" si="36"/>
        <v>0</v>
      </c>
    </row>
    <row r="151" spans="2:16" hidden="1">
      <c r="B151" s="52"/>
      <c r="C151" s="47"/>
      <c r="D151" s="48"/>
      <c r="E151" s="48"/>
      <c r="F151" s="49"/>
      <c r="G151" s="53"/>
      <c r="H151" s="54"/>
      <c r="I151" s="55"/>
      <c r="J151" s="54"/>
      <c r="K151" s="53"/>
      <c r="L151" s="56"/>
      <c r="M151" s="53"/>
      <c r="N151" s="54"/>
      <c r="O151" s="35">
        <f t="shared" si="49"/>
        <v>0</v>
      </c>
      <c r="P151" s="36">
        <f t="shared" si="36"/>
        <v>0</v>
      </c>
    </row>
    <row r="152" spans="2:16" hidden="1">
      <c r="B152" s="52"/>
      <c r="C152" s="47"/>
      <c r="D152" s="48"/>
      <c r="E152" s="48"/>
      <c r="F152" s="49"/>
      <c r="G152" s="53"/>
      <c r="H152" s="54"/>
      <c r="I152" s="55"/>
      <c r="J152" s="54"/>
      <c r="K152" s="53"/>
      <c r="L152" s="56"/>
      <c r="M152" s="53"/>
      <c r="N152" s="54"/>
      <c r="O152" s="35">
        <f t="shared" si="49"/>
        <v>0</v>
      </c>
      <c r="P152" s="36">
        <f t="shared" si="36"/>
        <v>0</v>
      </c>
    </row>
    <row r="153" spans="2:16" hidden="1">
      <c r="B153" s="52"/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/>
      <c r="O153" s="35">
        <f t="shared" ref="O153" si="50">SUM(F153:N153)</f>
        <v>0</v>
      </c>
      <c r="P153" s="36">
        <f t="shared" si="36"/>
        <v>0</v>
      </c>
    </row>
    <row r="154" spans="2:16" hidden="1">
      <c r="B154" s="52"/>
      <c r="C154" s="4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/>
      <c r="O154" s="35">
        <f t="shared" ref="O154:O158" si="51">SUM(F154:N154)</f>
        <v>0</v>
      </c>
      <c r="P154" s="36">
        <f t="shared" ref="P154:P159" si="52">(D154*$D$3)+(E154*$E$3)+(F154*$F$3)+(G154*$G$3)+(H154*$H$3)+(I154*$I$3)+(J154*$J$3)+(K154*$K$3)+(L154*$L$3)+(M154*$M$3)+(N154*$N$3)</f>
        <v>0</v>
      </c>
    </row>
    <row r="155" spans="2:16" hidden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 t="shared" si="51"/>
        <v>0</v>
      </c>
      <c r="P155" s="36">
        <f t="shared" si="52"/>
        <v>0</v>
      </c>
    </row>
    <row r="156" spans="2:16" hidden="1">
      <c r="B156" s="52"/>
      <c r="C156" s="47"/>
      <c r="D156" s="48"/>
      <c r="E156" s="48"/>
      <c r="F156" s="49"/>
      <c r="G156" s="53"/>
      <c r="H156" s="54"/>
      <c r="I156" s="55"/>
      <c r="J156" s="54"/>
      <c r="K156" s="53"/>
      <c r="L156" s="56"/>
      <c r="M156" s="53"/>
      <c r="N156" s="54"/>
      <c r="O156" s="35">
        <f t="shared" si="51"/>
        <v>0</v>
      </c>
      <c r="P156" s="36">
        <f t="shared" si="52"/>
        <v>0</v>
      </c>
    </row>
    <row r="157" spans="2:16" hidden="1">
      <c r="B157" s="52"/>
      <c r="C157" s="47"/>
      <c r="D157" s="48"/>
      <c r="E157" s="48"/>
      <c r="F157" s="49"/>
      <c r="G157" s="53"/>
      <c r="H157" s="54"/>
      <c r="I157" s="55"/>
      <c r="J157" s="54"/>
      <c r="K157" s="53"/>
      <c r="L157" s="56"/>
      <c r="M157" s="53"/>
      <c r="N157" s="54"/>
      <c r="O157" s="35">
        <f t="shared" si="51"/>
        <v>0</v>
      </c>
      <c r="P157" s="36">
        <f t="shared" si="52"/>
        <v>0</v>
      </c>
    </row>
    <row r="158" spans="2:16" hidden="1">
      <c r="B158" s="52"/>
      <c r="C158" s="47"/>
      <c r="D158" s="48"/>
      <c r="E158" s="48"/>
      <c r="F158" s="49"/>
      <c r="G158" s="53"/>
      <c r="H158" s="54"/>
      <c r="I158" s="55"/>
      <c r="J158" s="54"/>
      <c r="K158" s="53"/>
      <c r="L158" s="56"/>
      <c r="M158" s="53"/>
      <c r="N158" s="54"/>
      <c r="O158" s="35">
        <f t="shared" si="51"/>
        <v>0</v>
      </c>
      <c r="P158" s="36">
        <f t="shared" si="52"/>
        <v>0</v>
      </c>
    </row>
    <row r="159" spans="2:16" hidden="1">
      <c r="B159" s="52"/>
      <c r="C159" s="47"/>
      <c r="D159" s="48"/>
      <c r="E159" s="48"/>
      <c r="F159" s="49"/>
      <c r="G159" s="53"/>
      <c r="H159" s="54"/>
      <c r="I159" s="55"/>
      <c r="J159" s="54"/>
      <c r="K159" s="53"/>
      <c r="L159" s="56"/>
      <c r="M159" s="53"/>
      <c r="N159" s="54"/>
      <c r="O159" s="35">
        <f t="shared" ref="O159" si="53">SUM(F159:N159)</f>
        <v>0</v>
      </c>
      <c r="P159" s="36">
        <f t="shared" si="52"/>
        <v>0</v>
      </c>
    </row>
    <row r="160" spans="2:16" hidden="1">
      <c r="B160" s="52"/>
      <c r="C160" s="47"/>
      <c r="D160" s="48"/>
      <c r="E160" s="48"/>
      <c r="F160" s="49"/>
      <c r="G160" s="53"/>
      <c r="H160" s="54"/>
      <c r="I160" s="55"/>
      <c r="J160" s="54"/>
      <c r="K160" s="53"/>
      <c r="L160" s="56"/>
      <c r="M160" s="53"/>
      <c r="N160" s="54"/>
      <c r="O160" s="35">
        <f t="shared" si="35"/>
        <v>0</v>
      </c>
      <c r="P160" s="36">
        <f t="shared" si="36"/>
        <v>0</v>
      </c>
    </row>
    <row r="161" spans="2:16" ht="10.8" hidden="1" thickBot="1">
      <c r="B161" s="37" t="s">
        <v>21</v>
      </c>
      <c r="C161" s="37">
        <f>SUM(C160:C160)</f>
        <v>0</v>
      </c>
      <c r="D161" s="37">
        <f t="shared" ref="D161:P161" si="54">SUM(D98:D160)</f>
        <v>0</v>
      </c>
      <c r="E161" s="37">
        <f t="shared" si="54"/>
        <v>0</v>
      </c>
      <c r="F161" s="37">
        <f t="shared" si="54"/>
        <v>0</v>
      </c>
      <c r="G161" s="40">
        <f t="shared" si="54"/>
        <v>0</v>
      </c>
      <c r="H161" s="40">
        <f t="shared" si="54"/>
        <v>0</v>
      </c>
      <c r="I161" s="40">
        <f t="shared" si="54"/>
        <v>0</v>
      </c>
      <c r="J161" s="40">
        <f t="shared" si="54"/>
        <v>0</v>
      </c>
      <c r="K161" s="40">
        <f t="shared" si="54"/>
        <v>0</v>
      </c>
      <c r="L161" s="40">
        <f t="shared" si="54"/>
        <v>0</v>
      </c>
      <c r="M161" s="40">
        <f t="shared" si="54"/>
        <v>0</v>
      </c>
      <c r="N161" s="40">
        <f t="shared" si="54"/>
        <v>0</v>
      </c>
      <c r="O161" s="41">
        <f t="shared" si="54"/>
        <v>0</v>
      </c>
      <c r="P161" s="42">
        <f t="shared" si="54"/>
        <v>0</v>
      </c>
    </row>
    <row r="162" spans="2:16" hidden="1"/>
    <row r="163" spans="2:16" hidden="1"/>
    <row r="164" spans="2:16" ht="10.8" hidden="1" thickBot="1">
      <c r="B164" s="32" t="s">
        <v>55</v>
      </c>
      <c r="C164" s="32"/>
      <c r="D164" s="32"/>
      <c r="E164" s="32"/>
      <c r="F164" s="33"/>
      <c r="G164" s="33"/>
      <c r="H164" s="33"/>
      <c r="I164" s="33"/>
      <c r="J164" s="33"/>
      <c r="K164" s="33"/>
      <c r="L164" s="33"/>
      <c r="M164" s="33"/>
      <c r="N164" s="33"/>
      <c r="O164" s="34"/>
      <c r="P164" s="34"/>
    </row>
    <row r="165" spans="2:16" hidden="1">
      <c r="B165" s="52"/>
      <c r="C165" s="57"/>
      <c r="D165" s="48"/>
      <c r="E165" s="48"/>
      <c r="F165" s="49"/>
      <c r="G165" s="53"/>
      <c r="H165" s="54"/>
      <c r="I165" s="55"/>
      <c r="J165" s="54"/>
      <c r="K165" s="53"/>
      <c r="L165" s="56"/>
      <c r="M165" s="53"/>
      <c r="N165" s="54"/>
      <c r="O165" s="110">
        <f>SUM(F165:N165)+(E165*18)+(D165*9)</f>
        <v>0</v>
      </c>
      <c r="P165" s="36">
        <f t="shared" ref="P165:P166" si="55">(D165*$D$3)+(E165*$E$3)+(F165*$F$3)+(G165*$G$3)+(H165*$H$3)+(I165*$I$3)+(J165*$J$3)+(K165*$K$3)+(L165*$L$3)+(M165*$M$3)+(N165*$N$3)</f>
        <v>0</v>
      </c>
    </row>
    <row r="166" spans="2:16" hidden="1">
      <c r="B166" s="52"/>
      <c r="C166" s="47"/>
      <c r="D166" s="48"/>
      <c r="E166" s="48"/>
      <c r="F166" s="49"/>
      <c r="G166" s="53"/>
      <c r="H166" s="54"/>
      <c r="I166" s="55"/>
      <c r="J166" s="54"/>
      <c r="K166" s="53"/>
      <c r="L166" s="56"/>
      <c r="M166" s="53"/>
      <c r="N166" s="54"/>
      <c r="O166" s="35">
        <f t="shared" ref="O166" si="56">SUM(F166:N166)</f>
        <v>0</v>
      </c>
      <c r="P166" s="36">
        <f t="shared" si="55"/>
        <v>0</v>
      </c>
    </row>
    <row r="167" spans="2:16" ht="10.8" hidden="1" thickBot="1">
      <c r="B167" s="37" t="s">
        <v>21</v>
      </c>
      <c r="C167" s="37">
        <f>SUM(C166:C166)</f>
        <v>0</v>
      </c>
      <c r="D167" s="37">
        <f t="shared" ref="D167:P167" si="57">SUM(D165:D166)</f>
        <v>0</v>
      </c>
      <c r="E167" s="37">
        <f t="shared" si="57"/>
        <v>0</v>
      </c>
      <c r="F167" s="37">
        <f t="shared" si="57"/>
        <v>0</v>
      </c>
      <c r="G167" s="40">
        <f t="shared" si="57"/>
        <v>0</v>
      </c>
      <c r="H167" s="40">
        <f t="shared" si="57"/>
        <v>0</v>
      </c>
      <c r="I167" s="40">
        <f t="shared" si="57"/>
        <v>0</v>
      </c>
      <c r="J167" s="40">
        <f t="shared" si="57"/>
        <v>0</v>
      </c>
      <c r="K167" s="40">
        <f t="shared" si="57"/>
        <v>0</v>
      </c>
      <c r="L167" s="40">
        <f t="shared" si="57"/>
        <v>0</v>
      </c>
      <c r="M167" s="40">
        <f t="shared" si="57"/>
        <v>0</v>
      </c>
      <c r="N167" s="40">
        <f t="shared" si="57"/>
        <v>0</v>
      </c>
      <c r="O167" s="41">
        <f t="shared" si="57"/>
        <v>0</v>
      </c>
      <c r="P167" s="42">
        <f t="shared" si="57"/>
        <v>0</v>
      </c>
    </row>
    <row r="168" spans="2:16" hidden="1"/>
    <row r="169" spans="2:16" hidden="1"/>
    <row r="170" spans="2:16" ht="10.8" hidden="1" thickBot="1">
      <c r="B170" s="32" t="s">
        <v>54</v>
      </c>
      <c r="C170" s="32"/>
      <c r="D170" s="32"/>
      <c r="E170" s="32"/>
      <c r="F170" s="33"/>
      <c r="G170" s="33"/>
      <c r="H170" s="33"/>
      <c r="I170" s="33"/>
      <c r="J170" s="33"/>
      <c r="K170" s="33"/>
      <c r="L170" s="33"/>
      <c r="M170" s="33"/>
      <c r="N170" s="33"/>
      <c r="O170" s="34"/>
      <c r="P170" s="34"/>
    </row>
    <row r="171" spans="2:16" hidden="1">
      <c r="B171" s="52"/>
      <c r="C171" s="57"/>
      <c r="D171" s="48"/>
      <c r="E171" s="48"/>
      <c r="F171" s="49"/>
      <c r="G171" s="53"/>
      <c r="H171" s="54"/>
      <c r="I171" s="55"/>
      <c r="J171" s="54"/>
      <c r="K171" s="53"/>
      <c r="L171" s="56"/>
      <c r="M171" s="53"/>
      <c r="N171" s="54"/>
      <c r="O171" s="35">
        <f t="shared" ref="O171:O173" si="58">SUM(F171:N171)</f>
        <v>0</v>
      </c>
      <c r="P171" s="36">
        <f t="shared" ref="P171:P173" si="59">(D171*$D$3)+(E171*$E$3)+(F171*$F$3)+(G171*$G$3)+(H171*$H$3)+(I171*$I$3)+(J171*$J$3)+(K171*$K$3)+(L171*$L$3)+(M171*$M$3)+(N171*$N$3)</f>
        <v>0</v>
      </c>
    </row>
    <row r="172" spans="2:16" hidden="1">
      <c r="B172" s="52"/>
      <c r="C172" s="47"/>
      <c r="D172" s="48"/>
      <c r="E172" s="48"/>
      <c r="F172" s="49"/>
      <c r="G172" s="53"/>
      <c r="H172" s="54"/>
      <c r="I172" s="55"/>
      <c r="J172" s="54"/>
      <c r="K172" s="53"/>
      <c r="L172" s="56"/>
      <c r="M172" s="53"/>
      <c r="N172" s="54"/>
      <c r="O172" s="35">
        <f t="shared" ref="O172" si="60">SUM(F172:N172)</f>
        <v>0</v>
      </c>
      <c r="P172" s="36">
        <f t="shared" si="59"/>
        <v>0</v>
      </c>
    </row>
    <row r="173" spans="2:16" hidden="1">
      <c r="B173" s="52"/>
      <c r="C173" s="47"/>
      <c r="D173" s="48"/>
      <c r="E173" s="48"/>
      <c r="F173" s="49"/>
      <c r="G173" s="53"/>
      <c r="H173" s="54"/>
      <c r="I173" s="55"/>
      <c r="J173" s="54"/>
      <c r="K173" s="53"/>
      <c r="L173" s="56"/>
      <c r="M173" s="53"/>
      <c r="N173" s="54"/>
      <c r="O173" s="35">
        <f t="shared" si="58"/>
        <v>0</v>
      </c>
      <c r="P173" s="36">
        <f t="shared" si="59"/>
        <v>0</v>
      </c>
    </row>
    <row r="174" spans="2:16" ht="10.8" hidden="1" thickBot="1">
      <c r="B174" s="37" t="s">
        <v>21</v>
      </c>
      <c r="C174" s="37">
        <f>SUM(C173:C173)</f>
        <v>0</v>
      </c>
      <c r="D174" s="37">
        <f>SUM(D171:D173)</f>
        <v>0</v>
      </c>
      <c r="E174" s="37">
        <f>SUM(E171:E173)</f>
        <v>0</v>
      </c>
      <c r="F174" s="37">
        <f>SUM(F173:F173)</f>
        <v>0</v>
      </c>
      <c r="G174" s="40">
        <f t="shared" ref="G174:P174" si="61">SUM(G171:G173)</f>
        <v>0</v>
      </c>
      <c r="H174" s="40">
        <f t="shared" si="61"/>
        <v>0</v>
      </c>
      <c r="I174" s="40">
        <f t="shared" si="61"/>
        <v>0</v>
      </c>
      <c r="J174" s="40">
        <f t="shared" si="61"/>
        <v>0</v>
      </c>
      <c r="K174" s="40">
        <f t="shared" si="61"/>
        <v>0</v>
      </c>
      <c r="L174" s="40">
        <f t="shared" si="61"/>
        <v>0</v>
      </c>
      <c r="M174" s="40">
        <f t="shared" si="61"/>
        <v>0</v>
      </c>
      <c r="N174" s="40">
        <f t="shared" si="61"/>
        <v>0</v>
      </c>
      <c r="O174" s="41">
        <f t="shared" si="61"/>
        <v>0</v>
      </c>
      <c r="P174" s="42">
        <f t="shared" si="61"/>
        <v>0</v>
      </c>
    </row>
    <row r="175" spans="2:16" hidden="1"/>
    <row r="176" spans="2:16" hidden="1"/>
    <row r="177" spans="2:16" ht="10.8" hidden="1" thickBot="1">
      <c r="B177" s="32" t="s">
        <v>45</v>
      </c>
      <c r="C177" s="32"/>
      <c r="D177" s="32"/>
      <c r="E177" s="32"/>
      <c r="F177" s="33"/>
      <c r="G177" s="33"/>
      <c r="H177" s="33"/>
      <c r="I177" s="33"/>
      <c r="J177" s="33"/>
      <c r="K177" s="33"/>
      <c r="L177" s="33"/>
      <c r="M177" s="33"/>
      <c r="N177" s="33"/>
      <c r="O177" s="34"/>
      <c r="P177" s="34"/>
    </row>
    <row r="178" spans="2:16" hidden="1">
      <c r="B178" s="52" t="s">
        <v>72</v>
      </c>
      <c r="C178" s="57"/>
      <c r="D178" s="48"/>
      <c r="E178" s="48"/>
      <c r="F178" s="49"/>
      <c r="G178" s="53"/>
      <c r="H178" s="54"/>
      <c r="I178" s="55"/>
      <c r="J178" s="54"/>
      <c r="K178" s="53"/>
      <c r="L178" s="56"/>
      <c r="M178" s="53"/>
      <c r="N178" s="54"/>
      <c r="O178" s="110">
        <f>SUM(F178:N178)+(E178*18)+(D178*9)</f>
        <v>0</v>
      </c>
      <c r="P178" s="36">
        <f t="shared" ref="P178:P180" si="62">(D178*$D$3)+(E178*$E$3)+(F178*$F$3)+(G178*$G$3)+(H178*$H$3)+(I178*$I$3)+(J178*$J$3)+(K178*$K$3)+(L178*$L$3)+(M178*$M$3)+(N178*$N$3)</f>
        <v>0</v>
      </c>
    </row>
    <row r="179" spans="2:16" hidden="1">
      <c r="B179" s="52"/>
      <c r="C179" s="47"/>
      <c r="D179" s="48"/>
      <c r="E179" s="48"/>
      <c r="F179" s="49"/>
      <c r="G179" s="53"/>
      <c r="H179" s="54"/>
      <c r="I179" s="55"/>
      <c r="J179" s="54"/>
      <c r="K179" s="53"/>
      <c r="L179" s="56"/>
      <c r="M179" s="53"/>
      <c r="N179" s="54"/>
      <c r="O179" s="35">
        <f t="shared" ref="O179" si="63">SUM(F179:N179)</f>
        <v>0</v>
      </c>
      <c r="P179" s="36">
        <f t="shared" si="62"/>
        <v>0</v>
      </c>
    </row>
    <row r="180" spans="2:16" hidden="1">
      <c r="B180" s="52"/>
      <c r="C180" s="47"/>
      <c r="D180" s="48"/>
      <c r="E180" s="48"/>
      <c r="F180" s="49"/>
      <c r="G180" s="53"/>
      <c r="H180" s="54"/>
      <c r="I180" s="55"/>
      <c r="J180" s="54"/>
      <c r="K180" s="53"/>
      <c r="L180" s="56"/>
      <c r="M180" s="53"/>
      <c r="N180" s="54"/>
      <c r="O180" s="35">
        <f t="shared" ref="O180" si="64">SUM(F180:N180)</f>
        <v>0</v>
      </c>
      <c r="P180" s="36">
        <f t="shared" si="62"/>
        <v>0</v>
      </c>
    </row>
    <row r="181" spans="2:16" ht="10.8" hidden="1" thickBot="1">
      <c r="B181" s="37" t="s">
        <v>21</v>
      </c>
      <c r="C181" s="37">
        <f>SUM(C180:C180)</f>
        <v>0</v>
      </c>
      <c r="D181" s="37">
        <f>SUM(D178:D180)</f>
        <v>0</v>
      </c>
      <c r="E181" s="37">
        <f>SUM(E178:E180)</f>
        <v>0</v>
      </c>
      <c r="F181" s="37">
        <f>SUM(F180:F180)</f>
        <v>0</v>
      </c>
      <c r="G181" s="40">
        <f t="shared" ref="G181:P181" si="65">SUM(G178:G180)</f>
        <v>0</v>
      </c>
      <c r="H181" s="40">
        <f t="shared" si="65"/>
        <v>0</v>
      </c>
      <c r="I181" s="40">
        <f t="shared" si="65"/>
        <v>0</v>
      </c>
      <c r="J181" s="40">
        <f t="shared" si="65"/>
        <v>0</v>
      </c>
      <c r="K181" s="40">
        <f t="shared" si="65"/>
        <v>0</v>
      </c>
      <c r="L181" s="40">
        <f t="shared" si="65"/>
        <v>0</v>
      </c>
      <c r="M181" s="40">
        <f t="shared" si="65"/>
        <v>0</v>
      </c>
      <c r="N181" s="40">
        <f t="shared" si="65"/>
        <v>0</v>
      </c>
      <c r="O181" s="41">
        <f t="shared" si="65"/>
        <v>0</v>
      </c>
      <c r="P181" s="42">
        <f t="shared" si="65"/>
        <v>0</v>
      </c>
    </row>
    <row r="182" spans="2:16" hidden="1"/>
    <row r="184" spans="2:16" ht="10.8" thickBot="1">
      <c r="B184" s="32" t="s">
        <v>52</v>
      </c>
      <c r="C184" s="32"/>
      <c r="D184" s="32"/>
      <c r="E184" s="32"/>
      <c r="F184" s="33"/>
      <c r="G184" s="33"/>
      <c r="H184" s="33"/>
      <c r="I184" s="33"/>
      <c r="J184" s="33"/>
      <c r="K184" s="33"/>
      <c r="L184" s="33"/>
      <c r="M184" s="33"/>
      <c r="N184" s="33"/>
      <c r="O184" s="34"/>
      <c r="P184" s="34"/>
    </row>
    <row r="185" spans="2:16" ht="11.25" customHeight="1">
      <c r="B185" s="52" t="s">
        <v>127</v>
      </c>
      <c r="C185" s="47"/>
      <c r="D185" s="48"/>
      <c r="E185" s="48"/>
      <c r="F185" s="49">
        <v>11</v>
      </c>
      <c r="G185" s="53"/>
      <c r="H185" s="54"/>
      <c r="I185" s="55"/>
      <c r="J185" s="54"/>
      <c r="K185" s="53"/>
      <c r="L185" s="56"/>
      <c r="M185" s="53"/>
      <c r="N185" s="54"/>
      <c r="O185" s="35">
        <f t="shared" ref="O185:O195" si="66">SUM(F185:N185)</f>
        <v>11</v>
      </c>
      <c r="P185" s="36">
        <f t="shared" ref="P185:P195" si="67">(D185*$D$3)+(E185*$E$3)+(F185*$F$3)+(G185*$G$3)+(H185*$H$3)+(I185*$I$3)+(J185*$J$3)+(K185*$K$3)+(L185*$L$3)+(M185*$M$3)+(N185*$N$3)</f>
        <v>1.1000000000000001</v>
      </c>
    </row>
    <row r="186" spans="2:16" ht="11.25" customHeight="1">
      <c r="B186" s="52" t="s">
        <v>128</v>
      </c>
      <c r="C186" s="47"/>
      <c r="D186" s="48"/>
      <c r="E186" s="48"/>
      <c r="F186" s="49">
        <v>12</v>
      </c>
      <c r="G186" s="53"/>
      <c r="H186" s="54"/>
      <c r="I186" s="55"/>
      <c r="J186" s="54"/>
      <c r="K186" s="53"/>
      <c r="L186" s="56"/>
      <c r="M186" s="53"/>
      <c r="N186" s="54"/>
      <c r="O186" s="35">
        <f t="shared" ref="O186:O193" si="68">SUM(F186:N186)</f>
        <v>12</v>
      </c>
      <c r="P186" s="36">
        <f t="shared" ref="P186:P193" si="69">(D186*$D$3)+(E186*$E$3)+(F186*$F$3)+(G186*$G$3)+(H186*$H$3)+(I186*$I$3)+(J186*$J$3)+(K186*$K$3)+(L186*$L$3)+(M186*$M$3)+(N186*$N$3)</f>
        <v>1.2000000000000002</v>
      </c>
    </row>
    <row r="187" spans="2:16" ht="11.25" customHeight="1">
      <c r="B187" s="52" t="s">
        <v>129</v>
      </c>
      <c r="C187" s="47"/>
      <c r="D187" s="48"/>
      <c r="E187" s="48"/>
      <c r="F187" s="49">
        <v>41</v>
      </c>
      <c r="G187" s="53">
        <v>9</v>
      </c>
      <c r="H187" s="54"/>
      <c r="I187" s="55">
        <v>3</v>
      </c>
      <c r="J187" s="54"/>
      <c r="K187" s="53"/>
      <c r="L187" s="56"/>
      <c r="M187" s="53"/>
      <c r="N187" s="54"/>
      <c r="O187" s="35">
        <f t="shared" ref="O187:O192" si="70">SUM(F187:N187)</f>
        <v>53</v>
      </c>
      <c r="P187" s="36">
        <f t="shared" ref="P187:P192" si="71">(D187*$D$3)+(E187*$E$3)+(F187*$F$3)+(G187*$G$3)+(H187*$H$3)+(I187*$I$3)+(J187*$J$3)+(K187*$K$3)+(L187*$L$3)+(M187*$M$3)+(N187*$N$3)</f>
        <v>7.8500000000000005</v>
      </c>
    </row>
    <row r="188" spans="2:16" ht="11.25" customHeight="1">
      <c r="B188" s="52" t="s">
        <v>130</v>
      </c>
      <c r="C188" s="47"/>
      <c r="D188" s="48"/>
      <c r="E188" s="48"/>
      <c r="F188" s="49">
        <v>20</v>
      </c>
      <c r="G188" s="53">
        <v>1</v>
      </c>
      <c r="H188" s="54"/>
      <c r="I188" s="55">
        <v>1</v>
      </c>
      <c r="J188" s="54"/>
      <c r="K188" s="53"/>
      <c r="L188" s="56"/>
      <c r="M188" s="53"/>
      <c r="N188" s="54"/>
      <c r="O188" s="35">
        <f t="shared" si="70"/>
        <v>22</v>
      </c>
      <c r="P188" s="36">
        <f t="shared" si="71"/>
        <v>2.75</v>
      </c>
    </row>
    <row r="189" spans="2:16" ht="11.25" customHeight="1">
      <c r="B189" s="52" t="s">
        <v>131</v>
      </c>
      <c r="C189" s="47"/>
      <c r="D189" s="48"/>
      <c r="E189" s="48"/>
      <c r="F189" s="49"/>
      <c r="G189" s="53">
        <v>100</v>
      </c>
      <c r="H189" s="54"/>
      <c r="I189" s="55"/>
      <c r="J189" s="54"/>
      <c r="K189" s="53"/>
      <c r="L189" s="56"/>
      <c r="M189" s="53"/>
      <c r="N189" s="54"/>
      <c r="O189" s="35">
        <f t="shared" si="70"/>
        <v>100</v>
      </c>
      <c r="P189" s="36">
        <f t="shared" si="71"/>
        <v>25</v>
      </c>
    </row>
    <row r="190" spans="2:16" ht="11.25" customHeight="1">
      <c r="B190" s="52" t="s">
        <v>132</v>
      </c>
      <c r="C190" s="47"/>
      <c r="D190" s="48"/>
      <c r="E190" s="48"/>
      <c r="F190" s="49">
        <v>22</v>
      </c>
      <c r="G190" s="53"/>
      <c r="H190" s="54"/>
      <c r="I190" s="55"/>
      <c r="J190" s="54"/>
      <c r="K190" s="53"/>
      <c r="L190" s="56"/>
      <c r="M190" s="53"/>
      <c r="N190" s="54"/>
      <c r="O190" s="35">
        <f t="shared" si="70"/>
        <v>22</v>
      </c>
      <c r="P190" s="36">
        <f t="shared" si="71"/>
        <v>2.2000000000000002</v>
      </c>
    </row>
    <row r="191" spans="2:16" ht="11.25" customHeight="1">
      <c r="B191" s="52" t="s">
        <v>133</v>
      </c>
      <c r="C191" s="47"/>
      <c r="D191" s="48"/>
      <c r="E191" s="48"/>
      <c r="F191" s="49"/>
      <c r="G191" s="53"/>
      <c r="H191" s="54"/>
      <c r="I191" s="55"/>
      <c r="J191" s="54"/>
      <c r="K191" s="53">
        <v>3</v>
      </c>
      <c r="L191" s="56"/>
      <c r="M191" s="53">
        <v>3</v>
      </c>
      <c r="N191" s="54"/>
      <c r="O191" s="35">
        <f t="shared" si="70"/>
        <v>6</v>
      </c>
      <c r="P191" s="36">
        <f t="shared" si="71"/>
        <v>9</v>
      </c>
    </row>
    <row r="192" spans="2:16" ht="11.25" customHeight="1">
      <c r="B192" s="52" t="s">
        <v>134</v>
      </c>
      <c r="C192" s="47"/>
      <c r="D192" s="48"/>
      <c r="E192" s="48"/>
      <c r="F192" s="49"/>
      <c r="G192" s="53"/>
      <c r="H192" s="54"/>
      <c r="I192" s="55"/>
      <c r="J192" s="54"/>
      <c r="K192" s="53">
        <v>2</v>
      </c>
      <c r="L192" s="56"/>
      <c r="M192" s="53">
        <v>2</v>
      </c>
      <c r="N192" s="54"/>
      <c r="O192" s="35">
        <f t="shared" si="70"/>
        <v>4</v>
      </c>
      <c r="P192" s="36">
        <f t="shared" si="71"/>
        <v>6</v>
      </c>
    </row>
    <row r="193" spans="2:16" ht="11.25" customHeight="1">
      <c r="B193" s="52" t="s">
        <v>135</v>
      </c>
      <c r="C193" s="47"/>
      <c r="D193" s="48"/>
      <c r="E193" s="48"/>
      <c r="F193" s="49"/>
      <c r="G193" s="53">
        <v>40</v>
      </c>
      <c r="H193" s="54"/>
      <c r="I193" s="55">
        <v>28</v>
      </c>
      <c r="J193" s="54"/>
      <c r="K193" s="53">
        <v>35</v>
      </c>
      <c r="L193" s="56"/>
      <c r="M193" s="53">
        <v>25</v>
      </c>
      <c r="N193" s="54"/>
      <c r="O193" s="35">
        <f t="shared" si="68"/>
        <v>128</v>
      </c>
      <c r="P193" s="36">
        <f t="shared" si="69"/>
        <v>109</v>
      </c>
    </row>
    <row r="194" spans="2:16" ht="11.25" customHeight="1">
      <c r="B194" s="52"/>
      <c r="C194" s="47"/>
      <c r="D194" s="48"/>
      <c r="E194" s="48"/>
      <c r="F194" s="49"/>
      <c r="G194" s="53"/>
      <c r="H194" s="54"/>
      <c r="I194" s="55"/>
      <c r="J194" s="54"/>
      <c r="K194" s="53"/>
      <c r="L194" s="56"/>
      <c r="M194" s="53"/>
      <c r="N194" s="54"/>
      <c r="O194" s="35">
        <f t="shared" ref="O194" si="72">SUM(F194:N194)</f>
        <v>0</v>
      </c>
      <c r="P194" s="36">
        <f t="shared" ref="P194" si="73">(D194*$D$3)+(E194*$E$3)+(F194*$F$3)+(G194*$G$3)+(H194*$H$3)+(I194*$I$3)+(J194*$J$3)+(K194*$K$3)+(L194*$L$3)+(M194*$M$3)+(N194*$N$3)</f>
        <v>0</v>
      </c>
    </row>
    <row r="195" spans="2:16" ht="11.25" customHeight="1">
      <c r="B195" s="52"/>
      <c r="C195" s="47"/>
      <c r="D195" s="48"/>
      <c r="E195" s="48"/>
      <c r="F195" s="49"/>
      <c r="G195" s="53"/>
      <c r="H195" s="54"/>
      <c r="I195" s="55"/>
      <c r="J195" s="54"/>
      <c r="K195" s="53"/>
      <c r="L195" s="56"/>
      <c r="M195" s="53"/>
      <c r="N195" s="54"/>
      <c r="O195" s="35">
        <f t="shared" si="66"/>
        <v>0</v>
      </c>
      <c r="P195" s="36">
        <f t="shared" si="67"/>
        <v>0</v>
      </c>
    </row>
    <row r="196" spans="2:16" ht="10.8" thickBot="1">
      <c r="B196" s="37" t="s">
        <v>21</v>
      </c>
      <c r="C196" s="37">
        <f t="shared" ref="C196:P196" si="74">SUM(C185:C195)</f>
        <v>0</v>
      </c>
      <c r="D196" s="37">
        <f t="shared" si="74"/>
        <v>0</v>
      </c>
      <c r="E196" s="37">
        <f t="shared" si="74"/>
        <v>0</v>
      </c>
      <c r="F196" s="37">
        <f t="shared" si="74"/>
        <v>106</v>
      </c>
      <c r="G196" s="40">
        <f t="shared" si="74"/>
        <v>150</v>
      </c>
      <c r="H196" s="40">
        <f t="shared" si="74"/>
        <v>0</v>
      </c>
      <c r="I196" s="40">
        <f t="shared" si="74"/>
        <v>32</v>
      </c>
      <c r="J196" s="40">
        <f t="shared" si="74"/>
        <v>0</v>
      </c>
      <c r="K196" s="40">
        <f t="shared" si="74"/>
        <v>40</v>
      </c>
      <c r="L196" s="40">
        <f t="shared" si="74"/>
        <v>0</v>
      </c>
      <c r="M196" s="40">
        <f t="shared" si="74"/>
        <v>30</v>
      </c>
      <c r="N196" s="40">
        <f t="shared" si="74"/>
        <v>0</v>
      </c>
      <c r="O196" s="41">
        <f t="shared" si="74"/>
        <v>358</v>
      </c>
      <c r="P196" s="42">
        <f t="shared" si="74"/>
        <v>164.1</v>
      </c>
    </row>
    <row r="197" spans="2:16" ht="11.25" customHeight="1">
      <c r="B197" s="44"/>
      <c r="C197" s="44"/>
      <c r="D197" s="44"/>
      <c r="E197" s="44"/>
      <c r="F197" s="44"/>
      <c r="G197" s="45"/>
      <c r="H197" s="45"/>
      <c r="I197" s="45"/>
      <c r="J197" s="45"/>
      <c r="K197" s="45"/>
      <c r="L197" s="45"/>
      <c r="M197" s="45"/>
      <c r="N197" s="45"/>
      <c r="O197" s="50"/>
      <c r="P197" s="51"/>
    </row>
    <row r="198" spans="2:16" ht="11.25" hidden="1" customHeight="1"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</row>
    <row r="199" spans="2:16" ht="10.8" hidden="1" thickBot="1">
      <c r="B199" s="32" t="s">
        <v>44</v>
      </c>
      <c r="C199" s="32"/>
      <c r="D199" s="32"/>
      <c r="E199" s="32"/>
      <c r="F199" s="33"/>
      <c r="G199" s="33"/>
      <c r="H199" s="33"/>
      <c r="I199" s="33"/>
      <c r="J199" s="33"/>
      <c r="K199" s="33"/>
      <c r="L199" s="33"/>
      <c r="M199" s="33"/>
      <c r="N199" s="33"/>
      <c r="O199" s="34"/>
      <c r="P199" s="34"/>
    </row>
    <row r="200" spans="2:16" hidden="1">
      <c r="B200" s="52"/>
      <c r="C200" s="47"/>
      <c r="D200" s="48"/>
      <c r="E200" s="48"/>
      <c r="F200" s="49"/>
      <c r="G200" s="53"/>
      <c r="H200" s="54"/>
      <c r="I200" s="55"/>
      <c r="J200" s="54"/>
      <c r="K200" s="53"/>
      <c r="L200" s="56"/>
      <c r="M200" s="53"/>
      <c r="N200" s="54"/>
      <c r="O200" s="35">
        <f>SUM(F200:N200)</f>
        <v>0</v>
      </c>
      <c r="P200" s="36">
        <f t="shared" ref="P200:P202" si="75">(D200*$D$3)+(E200*$E$3)+(F200*$F$3)+(G200*$G$3)+(H200*$H$3)+(I200*$I$3)+(J200*$J$3)+(K200*$K$3)+(L200*$L$3)+(M200*$M$3)+(N200*$N$3)</f>
        <v>0</v>
      </c>
    </row>
    <row r="201" spans="2:16" hidden="1">
      <c r="B201" s="52"/>
      <c r="C201" s="47"/>
      <c r="D201" s="48"/>
      <c r="E201" s="48"/>
      <c r="F201" s="49"/>
      <c r="G201" s="53"/>
      <c r="H201" s="54"/>
      <c r="I201" s="55"/>
      <c r="J201" s="54"/>
      <c r="K201" s="53"/>
      <c r="L201" s="56"/>
      <c r="M201" s="53"/>
      <c r="N201" s="54"/>
      <c r="O201" s="35">
        <f>SUM(F201:N201)</f>
        <v>0</v>
      </c>
      <c r="P201" s="36">
        <f t="shared" si="75"/>
        <v>0</v>
      </c>
    </row>
    <row r="202" spans="2:16" hidden="1">
      <c r="B202" s="52"/>
      <c r="C202" s="47"/>
      <c r="D202" s="48"/>
      <c r="E202" s="48"/>
      <c r="F202" s="49"/>
      <c r="G202" s="53"/>
      <c r="H202" s="54"/>
      <c r="I202" s="55"/>
      <c r="J202" s="54"/>
      <c r="K202" s="53"/>
      <c r="L202" s="56"/>
      <c r="M202" s="53"/>
      <c r="N202" s="54"/>
      <c r="O202" s="35">
        <f>SUM(F202:N202)</f>
        <v>0</v>
      </c>
      <c r="P202" s="36">
        <f t="shared" si="75"/>
        <v>0</v>
      </c>
    </row>
    <row r="203" spans="2:16" ht="10.8" hidden="1" thickBot="1">
      <c r="B203" s="37" t="s">
        <v>21</v>
      </c>
      <c r="C203" s="37">
        <f t="shared" ref="C203:O203" si="76">SUM(C200:C202)</f>
        <v>0</v>
      </c>
      <c r="D203" s="37">
        <f t="shared" si="76"/>
        <v>0</v>
      </c>
      <c r="E203" s="37">
        <f t="shared" si="76"/>
        <v>0</v>
      </c>
      <c r="F203" s="37">
        <f t="shared" si="76"/>
        <v>0</v>
      </c>
      <c r="G203" s="40">
        <f t="shared" si="76"/>
        <v>0</v>
      </c>
      <c r="H203" s="40">
        <f t="shared" si="76"/>
        <v>0</v>
      </c>
      <c r="I203" s="40">
        <f t="shared" si="76"/>
        <v>0</v>
      </c>
      <c r="J203" s="40">
        <f t="shared" si="76"/>
        <v>0</v>
      </c>
      <c r="K203" s="40">
        <f t="shared" si="76"/>
        <v>0</v>
      </c>
      <c r="L203" s="40">
        <f t="shared" si="76"/>
        <v>0</v>
      </c>
      <c r="M203" s="40">
        <f t="shared" si="76"/>
        <v>0</v>
      </c>
      <c r="N203" s="40">
        <f t="shared" si="76"/>
        <v>0</v>
      </c>
      <c r="O203" s="41">
        <f t="shared" si="76"/>
        <v>0</v>
      </c>
      <c r="P203" s="42">
        <f>SUM(P200:P202)</f>
        <v>0</v>
      </c>
    </row>
    <row r="204" spans="2:16" ht="13.2">
      <c r="B204" s="2"/>
      <c r="C204" s="2"/>
      <c r="D204" s="2"/>
      <c r="E204" s="2"/>
      <c r="F204" s="43"/>
      <c r="G204" s="43"/>
      <c r="H204" s="43"/>
      <c r="I204" s="43"/>
      <c r="J204" s="43"/>
      <c r="K204" s="43"/>
      <c r="L204" s="43"/>
      <c r="M204" s="43"/>
      <c r="N204" s="43"/>
      <c r="O204" s="2"/>
      <c r="P204" s="2"/>
    </row>
    <row r="205" spans="2:16">
      <c r="M205" s="44" t="s">
        <v>21</v>
      </c>
      <c r="O205" s="45">
        <f>O203+O196+O181+O174+O167+O161+O94+O88+O55+O81+O49+O41+O19+O11</f>
        <v>3756</v>
      </c>
      <c r="P205" s="46">
        <f>P203+P196+P181+P174+P167+P161+P94+P88+P55+P81+P49+P41+P19+P11</f>
        <v>1208.8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="70" zoomScaleNormal="70" workbookViewId="0">
      <selection activeCell="D34" sqref="D34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83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 hidden="1">
      <c r="A6" s="166" t="s">
        <v>73</v>
      </c>
      <c r="B6" s="172">
        <f>SUM(Ghana!O34)</f>
        <v>0</v>
      </c>
      <c r="C6" s="169">
        <f>SUM(Ghana!P34)</f>
        <v>0</v>
      </c>
      <c r="D6" s="162"/>
    </row>
    <row r="7" spans="1:4" ht="14.4" hidden="1">
      <c r="A7" s="166" t="s">
        <v>48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3">
        <f>SUM(Kenya!O36)</f>
        <v>127</v>
      </c>
      <c r="C8" s="168">
        <f>SUM(Kenya!P36)</f>
        <v>148.19999999999999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72">
        <f>SUM(Mauritius!O46)</f>
        <v>4933</v>
      </c>
      <c r="C10" s="169">
        <f>SUM(Mauritius!P46)</f>
        <v>2228.4499999999998</v>
      </c>
      <c r="D10" s="162"/>
    </row>
    <row r="11" spans="1:4" ht="14.4" hidden="1">
      <c r="A11" s="166" t="s">
        <v>34</v>
      </c>
      <c r="B11" s="172">
        <f>SUM(Nigeria!O50)</f>
        <v>0</v>
      </c>
      <c r="C11" s="169">
        <f>SUM(Nigeria!P50)</f>
        <v>0</v>
      </c>
      <c r="D11" s="162"/>
    </row>
    <row r="12" spans="1:4" ht="14.4">
      <c r="A12" s="166" t="s">
        <v>27</v>
      </c>
      <c r="B12" s="173">
        <f>SUM('South Africa'!O205)</f>
        <v>3756</v>
      </c>
      <c r="C12" s="168">
        <f>SUM('South Africa'!P205)</f>
        <v>1208.8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75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72"/>
      <c r="C17" s="169"/>
      <c r="D17" s="162"/>
    </row>
    <row r="18" spans="1:5" ht="14.4">
      <c r="A18" s="175" t="s">
        <v>28</v>
      </c>
      <c r="B18" s="176">
        <f>SUM(B4:B17)</f>
        <v>8816</v>
      </c>
      <c r="C18" s="176">
        <f>SUM(C4:C17)</f>
        <v>3585.45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2024</v>
      </c>
      <c r="C26" s="182">
        <v>2025</v>
      </c>
      <c r="D26" s="67"/>
    </row>
    <row r="27" spans="1:5">
      <c r="A27" s="67" t="s">
        <v>67</v>
      </c>
      <c r="B27" s="67">
        <v>7360</v>
      </c>
      <c r="C27" s="67">
        <v>6604</v>
      </c>
      <c r="D27" s="67"/>
      <c r="E27" s="67"/>
    </row>
    <row r="28" spans="1:5">
      <c r="A28" s="67" t="s">
        <v>56</v>
      </c>
      <c r="B28" s="67">
        <v>5618</v>
      </c>
      <c r="C28" s="67">
        <v>7104</v>
      </c>
      <c r="D28" s="67"/>
      <c r="E28" s="67"/>
    </row>
    <row r="29" spans="1:5">
      <c r="A29" s="67" t="s">
        <v>57</v>
      </c>
      <c r="B29" s="67">
        <v>8658</v>
      </c>
      <c r="C29" s="67">
        <v>7058</v>
      </c>
      <c r="D29" s="67"/>
      <c r="E29" s="67"/>
    </row>
    <row r="30" spans="1:5">
      <c r="A30" s="67" t="s">
        <v>58</v>
      </c>
      <c r="B30" s="177">
        <v>7938</v>
      </c>
      <c r="C30" s="177">
        <v>5230</v>
      </c>
      <c r="D30" s="177"/>
      <c r="E30" s="177"/>
    </row>
    <row r="31" spans="1:5">
      <c r="A31" s="67" t="s">
        <v>59</v>
      </c>
      <c r="B31" s="67">
        <v>3024</v>
      </c>
      <c r="C31" s="67">
        <f>B18</f>
        <v>8816</v>
      </c>
      <c r="D31" s="67"/>
    </row>
    <row r="32" spans="1:5">
      <c r="A32" s="67" t="s">
        <v>60</v>
      </c>
      <c r="B32" s="67">
        <v>6256</v>
      </c>
      <c r="D32" s="67"/>
    </row>
    <row r="33" spans="1:4">
      <c r="A33" s="67" t="s">
        <v>61</v>
      </c>
      <c r="B33" s="67">
        <v>7863</v>
      </c>
      <c r="D33" s="67"/>
    </row>
    <row r="34" spans="1:4">
      <c r="A34" s="67" t="s">
        <v>62</v>
      </c>
      <c r="B34" s="67">
        <v>13131</v>
      </c>
      <c r="D34" s="67"/>
    </row>
    <row r="35" spans="1:4">
      <c r="A35" s="67" t="s">
        <v>63</v>
      </c>
      <c r="B35" s="67">
        <v>16114</v>
      </c>
    </row>
    <row r="36" spans="1:4">
      <c r="A36" s="67" t="s">
        <v>64</v>
      </c>
      <c r="B36" s="67">
        <v>6433</v>
      </c>
    </row>
    <row r="37" spans="1:4">
      <c r="A37" s="67" t="s">
        <v>65</v>
      </c>
      <c r="B37" s="67">
        <v>4399</v>
      </c>
    </row>
    <row r="38" spans="1:4">
      <c r="A38" s="67" t="s">
        <v>66</v>
      </c>
      <c r="B38" s="67">
        <v>64825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2025-06-28T03:50:47Z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