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4\"/>
    </mc:Choice>
  </mc:AlternateContent>
  <xr:revisionPtr revIDLastSave="0" documentId="13_ncr:1_{5E6579C4-CA20-46C5-B90C-90ACE0F23C8A}" xr6:coauthVersionLast="47" xr6:coauthVersionMax="47" xr10:uidLastSave="{00000000-0000-0000-0000-000000000000}"/>
  <bookViews>
    <workbookView xWindow="-108" yWindow="-108" windowWidth="23256" windowHeight="12456" tabRatio="854" firstSheet="2" activeTab="2" xr2:uid="{00000000-000D-0000-FFFF-FFFF00000000}"/>
  </bookViews>
  <sheets>
    <sheet name="Botswana" sheetId="25" state="hidden" r:id="rId1"/>
    <sheet name="Democratic Republic of Congo" sheetId="16" state="hidden" r:id="rId2"/>
    <sheet name="Ghana" sheetId="26" r:id="rId3"/>
    <sheet name="Kenya" sheetId="10" state="hidden" r:id="rId4"/>
    <sheet name="Malawi" sheetId="14" r:id="rId5"/>
    <sheet name="Mauritius" sheetId="8" r:id="rId6"/>
    <sheet name="Mozambique" sheetId="17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5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54" i="19" l="1"/>
  <c r="O65" i="19"/>
  <c r="O64" i="19"/>
  <c r="O63" i="19"/>
  <c r="O62" i="19"/>
  <c r="O61" i="19"/>
  <c r="O60" i="19"/>
  <c r="O59" i="19"/>
  <c r="O58" i="19"/>
  <c r="O57" i="19"/>
  <c r="O56" i="19"/>
  <c r="O55" i="19"/>
  <c r="O54" i="19"/>
  <c r="O53" i="19"/>
  <c r="O52" i="19"/>
  <c r="O51" i="19"/>
  <c r="O50" i="19"/>
  <c r="O49" i="19"/>
  <c r="O48" i="19"/>
  <c r="O47" i="19"/>
  <c r="O46" i="19"/>
  <c r="O45" i="19"/>
  <c r="O44" i="19"/>
  <c r="O43" i="19"/>
  <c r="O42" i="19"/>
  <c r="O41" i="19"/>
  <c r="O40" i="19"/>
  <c r="O39" i="19"/>
  <c r="O38" i="19"/>
  <c r="O37" i="19"/>
  <c r="O36" i="19"/>
  <c r="O35" i="19"/>
  <c r="N31" i="26"/>
  <c r="M31" i="26"/>
  <c r="L31" i="26"/>
  <c r="K31" i="26"/>
  <c r="J31" i="26"/>
  <c r="I31" i="26"/>
  <c r="H31" i="26"/>
  <c r="G31" i="26"/>
  <c r="F31" i="26"/>
  <c r="E31" i="26"/>
  <c r="D31" i="26"/>
  <c r="C31" i="26"/>
  <c r="P30" i="26"/>
  <c r="O30" i="26"/>
  <c r="P29" i="26"/>
  <c r="O29" i="26"/>
  <c r="P28" i="26"/>
  <c r="O28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P23" i="26"/>
  <c r="O23" i="26"/>
  <c r="P22" i="26"/>
  <c r="O22" i="26"/>
  <c r="P21" i="26"/>
  <c r="O21" i="26"/>
  <c r="P20" i="26"/>
  <c r="O20" i="26"/>
  <c r="N16" i="26"/>
  <c r="M16" i="26"/>
  <c r="L16" i="26"/>
  <c r="K16" i="26"/>
  <c r="J16" i="26"/>
  <c r="I16" i="26"/>
  <c r="H16" i="26"/>
  <c r="G16" i="26"/>
  <c r="F16" i="26"/>
  <c r="E16" i="26"/>
  <c r="D16" i="26"/>
  <c r="C16" i="26"/>
  <c r="P15" i="26"/>
  <c r="O15" i="26"/>
  <c r="P14" i="26"/>
  <c r="O14" i="26"/>
  <c r="N10" i="26"/>
  <c r="M10" i="26"/>
  <c r="L10" i="26"/>
  <c r="K10" i="26"/>
  <c r="J10" i="26"/>
  <c r="I10" i="26"/>
  <c r="H10" i="26"/>
  <c r="G10" i="26"/>
  <c r="F10" i="26"/>
  <c r="E10" i="26"/>
  <c r="D10" i="26"/>
  <c r="C10" i="26"/>
  <c r="P9" i="26"/>
  <c r="O9" i="26"/>
  <c r="P8" i="26"/>
  <c r="O8" i="26"/>
  <c r="P7" i="26"/>
  <c r="O7" i="26"/>
  <c r="P16" i="26" l="1"/>
  <c r="O24" i="26"/>
  <c r="P24" i="26"/>
  <c r="O16" i="26"/>
  <c r="O31" i="26"/>
  <c r="P31" i="26"/>
  <c r="O10" i="26"/>
  <c r="P10" i="26"/>
  <c r="O111" i="19"/>
  <c r="P34" i="26" l="1"/>
  <c r="C6" i="4" s="1"/>
  <c r="O34" i="26"/>
  <c r="B6" i="4" s="1"/>
  <c r="O40" i="10"/>
  <c r="O13" i="10"/>
  <c r="O8" i="10"/>
  <c r="O26" i="10"/>
  <c r="O20" i="10"/>
  <c r="P58" i="19"/>
  <c r="P42" i="19"/>
  <c r="P55" i="19"/>
  <c r="P54" i="19"/>
  <c r="P53" i="19"/>
  <c r="P52" i="19"/>
  <c r="P51" i="19"/>
  <c r="P50" i="19"/>
  <c r="P49" i="19"/>
  <c r="P48" i="19"/>
  <c r="P47" i="19"/>
  <c r="P46" i="19"/>
  <c r="P45" i="19"/>
  <c r="P44" i="19"/>
  <c r="P43" i="19"/>
  <c r="P41" i="19"/>
  <c r="P40" i="19"/>
  <c r="P39" i="19"/>
  <c r="P66" i="19"/>
  <c r="O66" i="19"/>
  <c r="P65" i="19"/>
  <c r="P64" i="19"/>
  <c r="P63" i="19"/>
  <c r="P62" i="19"/>
  <c r="P61" i="19"/>
  <c r="P60" i="19"/>
  <c r="P59" i="19"/>
  <c r="P57" i="19"/>
  <c r="P56" i="19"/>
  <c r="P38" i="19"/>
  <c r="P37" i="19"/>
  <c r="P36" i="19"/>
  <c r="P157" i="19"/>
  <c r="O157" i="19"/>
  <c r="P156" i="19"/>
  <c r="O156" i="19"/>
  <c r="P155" i="19"/>
  <c r="O155" i="19"/>
  <c r="P13" i="25"/>
  <c r="O13" i="25"/>
  <c r="P12" i="25"/>
  <c r="O12" i="25"/>
  <c r="P11" i="25"/>
  <c r="O11" i="25"/>
  <c r="P125" i="19"/>
  <c r="O125" i="19"/>
  <c r="P126" i="19"/>
  <c r="O126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N24" i="18"/>
  <c r="M24" i="18"/>
  <c r="L24" i="18"/>
  <c r="K24" i="18"/>
  <c r="J24" i="18"/>
  <c r="I24" i="18"/>
  <c r="H24" i="18"/>
  <c r="G24" i="18"/>
  <c r="F24" i="18"/>
  <c r="E24" i="18"/>
  <c r="D24" i="18"/>
  <c r="C24" i="18"/>
  <c r="P23" i="18"/>
  <c r="O23" i="18"/>
  <c r="P22" i="18"/>
  <c r="O22" i="18"/>
  <c r="P21" i="18"/>
  <c r="O21" i="18"/>
  <c r="P20" i="18"/>
  <c r="O20" i="18"/>
  <c r="N39" i="18"/>
  <c r="M39" i="18"/>
  <c r="L39" i="18"/>
  <c r="K39" i="18"/>
  <c r="J39" i="18"/>
  <c r="I39" i="18"/>
  <c r="H39" i="18"/>
  <c r="G39" i="18"/>
  <c r="F39" i="18"/>
  <c r="E39" i="18"/>
  <c r="D39" i="18"/>
  <c r="C39" i="18"/>
  <c r="P38" i="18"/>
  <c r="O38" i="18"/>
  <c r="P37" i="18"/>
  <c r="O37" i="18"/>
  <c r="P36" i="18"/>
  <c r="O36" i="18"/>
  <c r="P35" i="18"/>
  <c r="O35" i="18"/>
  <c r="P24" i="18" l="1"/>
  <c r="O39" i="18"/>
  <c r="O24" i="18"/>
  <c r="P39" i="18"/>
  <c r="F136" i="19"/>
  <c r="C5" i="4"/>
  <c r="B5" i="4"/>
  <c r="N20" i="25"/>
  <c r="M20" i="25"/>
  <c r="L20" i="25"/>
  <c r="K20" i="25"/>
  <c r="J20" i="25"/>
  <c r="I20" i="25"/>
  <c r="H20" i="25"/>
  <c r="G20" i="25"/>
  <c r="F20" i="25"/>
  <c r="E20" i="25"/>
  <c r="D20" i="25"/>
  <c r="C20" i="25"/>
  <c r="P19" i="25"/>
  <c r="O19" i="25"/>
  <c r="P18" i="25"/>
  <c r="O18" i="25"/>
  <c r="P17" i="25"/>
  <c r="O17" i="25"/>
  <c r="P16" i="25"/>
  <c r="O16" i="25"/>
  <c r="P15" i="25"/>
  <c r="O15" i="25"/>
  <c r="P14" i="25"/>
  <c r="O14" i="25"/>
  <c r="P10" i="25"/>
  <c r="O10" i="25"/>
  <c r="P9" i="25"/>
  <c r="O9" i="25"/>
  <c r="O147" i="19"/>
  <c r="O132" i="19"/>
  <c r="O72" i="19"/>
  <c r="O16" i="10"/>
  <c r="P20" i="25" l="1"/>
  <c r="C4" i="4" s="1"/>
  <c r="O20" i="25"/>
  <c r="B4" i="4" s="1"/>
  <c r="F128" i="19"/>
  <c r="P10" i="17"/>
  <c r="O10" i="17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O34" i="10"/>
  <c r="P19" i="10"/>
  <c r="O19" i="10"/>
  <c r="P18" i="10"/>
  <c r="O18" i="10"/>
  <c r="P17" i="10"/>
  <c r="O17" i="10"/>
  <c r="P16" i="10"/>
  <c r="P15" i="10"/>
  <c r="O15" i="10"/>
  <c r="P14" i="10"/>
  <c r="O14" i="10"/>
  <c r="P13" i="10"/>
  <c r="P12" i="10"/>
  <c r="O12" i="10"/>
  <c r="P11" i="10"/>
  <c r="O11" i="10"/>
  <c r="P10" i="10"/>
  <c r="O10" i="10"/>
  <c r="P9" i="10"/>
  <c r="O9" i="10"/>
  <c r="N46" i="18"/>
  <c r="M46" i="18"/>
  <c r="L46" i="18"/>
  <c r="K46" i="18"/>
  <c r="J46" i="18"/>
  <c r="I46" i="18"/>
  <c r="H46" i="18"/>
  <c r="G46" i="18"/>
  <c r="F46" i="18"/>
  <c r="E46" i="18"/>
  <c r="D46" i="18"/>
  <c r="C46" i="18"/>
  <c r="P45" i="18"/>
  <c r="O45" i="18"/>
  <c r="P44" i="18"/>
  <c r="O44" i="18"/>
  <c r="P43" i="18"/>
  <c r="O43" i="18"/>
  <c r="P29" i="18"/>
  <c r="O29" i="18"/>
  <c r="P31" i="8"/>
  <c r="O31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17" i="8"/>
  <c r="O17" i="8"/>
  <c r="P16" i="8"/>
  <c r="O16" i="8"/>
  <c r="N33" i="8"/>
  <c r="M33" i="8"/>
  <c r="L33" i="8"/>
  <c r="K33" i="8"/>
  <c r="J33" i="8"/>
  <c r="I33" i="8"/>
  <c r="H33" i="8"/>
  <c r="G33" i="8"/>
  <c r="F33" i="8"/>
  <c r="E33" i="8"/>
  <c r="D33" i="8"/>
  <c r="C33" i="8"/>
  <c r="P32" i="8"/>
  <c r="O32" i="8"/>
  <c r="P30" i="8"/>
  <c r="O30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29" i="19"/>
  <c r="O29" i="19"/>
  <c r="P28" i="19"/>
  <c r="O28" i="19"/>
  <c r="P11" i="17"/>
  <c r="P9" i="17"/>
  <c r="P18" i="12"/>
  <c r="P16" i="12"/>
  <c r="P9" i="12"/>
  <c r="P111" i="19"/>
  <c r="P67" i="19"/>
  <c r="P35" i="19"/>
  <c r="P15" i="18"/>
  <c r="P14" i="18"/>
  <c r="P30" i="18"/>
  <c r="P28" i="18"/>
  <c r="P9" i="18"/>
  <c r="P8" i="18"/>
  <c r="P7" i="18"/>
  <c r="P25" i="8"/>
  <c r="P24" i="8"/>
  <c r="P23" i="8"/>
  <c r="P18" i="8"/>
  <c r="P7" i="8"/>
  <c r="P9" i="20"/>
  <c r="P13" i="14"/>
  <c r="P12" i="14"/>
  <c r="P11" i="14"/>
  <c r="P10" i="14"/>
  <c r="P9" i="14"/>
  <c r="P10" i="16"/>
  <c r="P9" i="16"/>
  <c r="P27" i="10"/>
  <c r="P26" i="10"/>
  <c r="P24" i="10"/>
  <c r="P23" i="10"/>
  <c r="P22" i="10"/>
  <c r="P21" i="10"/>
  <c r="P20" i="10"/>
  <c r="P8" i="10"/>
  <c r="P36" i="10" l="1"/>
  <c r="O36" i="10"/>
  <c r="O12" i="23"/>
  <c r="B13" i="4" s="1"/>
  <c r="P12" i="23"/>
  <c r="C13" i="4" s="1"/>
  <c r="O12" i="24"/>
  <c r="B15" i="4" s="1"/>
  <c r="P12" i="24"/>
  <c r="C15" i="4" s="1"/>
  <c r="O46" i="18"/>
  <c r="P46" i="18"/>
  <c r="P33" i="8"/>
  <c r="O33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85" i="19"/>
  <c r="P85" i="19"/>
  <c r="O86" i="19"/>
  <c r="P86" i="19"/>
  <c r="O87" i="19"/>
  <c r="P87" i="19"/>
  <c r="O88" i="19"/>
  <c r="P88" i="19"/>
  <c r="O89" i="19"/>
  <c r="P89" i="19"/>
  <c r="O90" i="19"/>
  <c r="P90" i="19"/>
  <c r="O91" i="19"/>
  <c r="P91" i="19"/>
  <c r="O92" i="19"/>
  <c r="P92" i="19"/>
  <c r="O93" i="19"/>
  <c r="P93" i="19"/>
  <c r="O94" i="19"/>
  <c r="P94" i="19"/>
  <c r="O95" i="19"/>
  <c r="P95" i="19"/>
  <c r="O96" i="19"/>
  <c r="P96" i="19"/>
  <c r="O97" i="19"/>
  <c r="P97" i="19"/>
  <c r="O98" i="19"/>
  <c r="P98" i="19"/>
  <c r="O99" i="19"/>
  <c r="P99" i="19"/>
  <c r="O100" i="19"/>
  <c r="P100" i="19"/>
  <c r="O101" i="19"/>
  <c r="P101" i="19"/>
  <c r="O102" i="19"/>
  <c r="P102" i="19"/>
  <c r="O103" i="19"/>
  <c r="P103" i="19"/>
  <c r="O104" i="19"/>
  <c r="P104" i="19"/>
  <c r="O105" i="19"/>
  <c r="P105" i="19"/>
  <c r="O106" i="19"/>
  <c r="P106" i="19"/>
  <c r="C107" i="19"/>
  <c r="D107" i="19"/>
  <c r="E107" i="19"/>
  <c r="F107" i="19"/>
  <c r="G107" i="19"/>
  <c r="H107" i="19"/>
  <c r="I107" i="19"/>
  <c r="J107" i="19"/>
  <c r="K107" i="19"/>
  <c r="L107" i="19"/>
  <c r="M107" i="19"/>
  <c r="N107" i="19"/>
  <c r="O79" i="19"/>
  <c r="P79" i="19"/>
  <c r="O80" i="19"/>
  <c r="P80" i="19"/>
  <c r="C81" i="19"/>
  <c r="D81" i="19"/>
  <c r="E81" i="19"/>
  <c r="F81" i="19"/>
  <c r="G81" i="19"/>
  <c r="H81" i="19"/>
  <c r="I81" i="19"/>
  <c r="J81" i="19"/>
  <c r="K81" i="19"/>
  <c r="L81" i="19"/>
  <c r="M81" i="19"/>
  <c r="N81" i="19"/>
  <c r="P11" i="19" l="1"/>
  <c r="O11" i="19"/>
  <c r="P81" i="19"/>
  <c r="P107" i="19"/>
  <c r="O107" i="19"/>
  <c r="O81" i="19"/>
  <c r="O27" i="10" l="1"/>
  <c r="O25" i="10"/>
  <c r="O24" i="10"/>
  <c r="O23" i="10"/>
  <c r="O22" i="10"/>
  <c r="P48" i="10" l="1"/>
  <c r="P47" i="10"/>
  <c r="P46" i="10"/>
  <c r="P41" i="10"/>
  <c r="P40" i="10"/>
  <c r="P29" i="10"/>
  <c r="P28" i="10"/>
  <c r="P25" i="10"/>
  <c r="P165" i="19"/>
  <c r="P164" i="19"/>
  <c r="P163" i="19"/>
  <c r="P158" i="19"/>
  <c r="P154" i="19"/>
  <c r="P149" i="19"/>
  <c r="P148" i="19"/>
  <c r="P147" i="19"/>
  <c r="P142" i="19"/>
  <c r="P141" i="19"/>
  <c r="P140" i="19"/>
  <c r="P135" i="19"/>
  <c r="P134" i="19"/>
  <c r="P133" i="19"/>
  <c r="P132" i="19"/>
  <c r="P127" i="19"/>
  <c r="P124" i="19"/>
  <c r="P119" i="19"/>
  <c r="P118" i="19"/>
  <c r="P113" i="19"/>
  <c r="P112" i="19"/>
  <c r="P74" i="19"/>
  <c r="P73" i="19"/>
  <c r="P72" i="19"/>
  <c r="P30" i="19"/>
  <c r="P15" i="19"/>
  <c r="O15" i="19"/>
  <c r="O73" i="19" l="1"/>
  <c r="O148" i="19" l="1"/>
  <c r="O7" i="8" l="1"/>
  <c r="N136" i="19" l="1"/>
  <c r="M136" i="19"/>
  <c r="L136" i="19"/>
  <c r="K136" i="19"/>
  <c r="J136" i="19"/>
  <c r="I136" i="19"/>
  <c r="H136" i="19"/>
  <c r="G136" i="19"/>
  <c r="E136" i="19"/>
  <c r="D136" i="19"/>
  <c r="C136" i="19"/>
  <c r="O135" i="19"/>
  <c r="O134" i="19"/>
  <c r="O133" i="19"/>
  <c r="P136" i="19" l="1"/>
  <c r="O136" i="19"/>
  <c r="O67" i="19" l="1"/>
  <c r="E68" i="19"/>
  <c r="F68" i="19"/>
  <c r="G68" i="19"/>
  <c r="H68" i="19"/>
  <c r="I68" i="19"/>
  <c r="J68" i="19"/>
  <c r="K68" i="19"/>
  <c r="L68" i="19"/>
  <c r="M68" i="19"/>
  <c r="N68" i="19"/>
  <c r="E75" i="19"/>
  <c r="F75" i="19"/>
  <c r="G75" i="19"/>
  <c r="H75" i="19"/>
  <c r="I75" i="19"/>
  <c r="J75" i="19"/>
  <c r="K75" i="19"/>
  <c r="L75" i="19"/>
  <c r="M75" i="19"/>
  <c r="N75" i="19"/>
  <c r="O141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50" i="19"/>
  <c r="M150" i="19"/>
  <c r="L150" i="19"/>
  <c r="K150" i="19"/>
  <c r="J150" i="19"/>
  <c r="I150" i="19"/>
  <c r="H150" i="19"/>
  <c r="G150" i="19"/>
  <c r="F150" i="19"/>
  <c r="E150" i="19"/>
  <c r="D150" i="19"/>
  <c r="C150" i="19"/>
  <c r="O149" i="19"/>
  <c r="N128" i="19"/>
  <c r="M128" i="19"/>
  <c r="L128" i="19"/>
  <c r="K128" i="19"/>
  <c r="J128" i="19"/>
  <c r="I128" i="19"/>
  <c r="H128" i="19"/>
  <c r="G128" i="19"/>
  <c r="E128" i="19"/>
  <c r="D128" i="19"/>
  <c r="C128" i="19"/>
  <c r="O127" i="19"/>
  <c r="O124" i="19"/>
  <c r="D68" i="19"/>
  <c r="C68" i="19"/>
  <c r="N159" i="19"/>
  <c r="M159" i="19"/>
  <c r="L159" i="19"/>
  <c r="K159" i="19"/>
  <c r="J159" i="19"/>
  <c r="I159" i="19"/>
  <c r="H159" i="19"/>
  <c r="G159" i="19"/>
  <c r="F159" i="19"/>
  <c r="E159" i="19"/>
  <c r="D159" i="19"/>
  <c r="C159" i="19"/>
  <c r="O158" i="19"/>
  <c r="O112" i="19"/>
  <c r="O9" i="16"/>
  <c r="N166" i="19"/>
  <c r="M166" i="19"/>
  <c r="L166" i="19"/>
  <c r="K166" i="19"/>
  <c r="J166" i="19"/>
  <c r="I166" i="19"/>
  <c r="H166" i="19"/>
  <c r="G166" i="19"/>
  <c r="F166" i="19"/>
  <c r="E166" i="19"/>
  <c r="D166" i="19"/>
  <c r="C166" i="19"/>
  <c r="O165" i="19"/>
  <c r="O164" i="19"/>
  <c r="O163" i="19"/>
  <c r="N143" i="19"/>
  <c r="M143" i="19"/>
  <c r="L143" i="19"/>
  <c r="K143" i="19"/>
  <c r="J143" i="19"/>
  <c r="I143" i="19"/>
  <c r="H143" i="19"/>
  <c r="G143" i="19"/>
  <c r="F143" i="19"/>
  <c r="E143" i="19"/>
  <c r="D143" i="19"/>
  <c r="C143" i="19"/>
  <c r="O142" i="19"/>
  <c r="O140" i="19"/>
  <c r="N120" i="19"/>
  <c r="M120" i="19"/>
  <c r="L120" i="19"/>
  <c r="K120" i="19"/>
  <c r="J120" i="19"/>
  <c r="I120" i="19"/>
  <c r="H120" i="19"/>
  <c r="G120" i="19"/>
  <c r="F120" i="19"/>
  <c r="E120" i="19"/>
  <c r="D120" i="19"/>
  <c r="C120" i="19"/>
  <c r="O119" i="19"/>
  <c r="O118" i="19"/>
  <c r="N114" i="19"/>
  <c r="M114" i="19"/>
  <c r="L114" i="19"/>
  <c r="K114" i="19"/>
  <c r="J114" i="19"/>
  <c r="I114" i="19"/>
  <c r="H114" i="19"/>
  <c r="G114" i="19"/>
  <c r="F114" i="19"/>
  <c r="E114" i="19"/>
  <c r="D114" i="19"/>
  <c r="C114" i="19"/>
  <c r="O113" i="19"/>
  <c r="D75" i="19"/>
  <c r="C75" i="19"/>
  <c r="O74" i="19"/>
  <c r="N31" i="19"/>
  <c r="M31" i="19"/>
  <c r="L31" i="19"/>
  <c r="K31" i="19"/>
  <c r="J31" i="19"/>
  <c r="I31" i="19"/>
  <c r="H31" i="19"/>
  <c r="G31" i="19"/>
  <c r="F31" i="19"/>
  <c r="E31" i="19"/>
  <c r="D31" i="19"/>
  <c r="C31" i="19"/>
  <c r="O30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28" i="18"/>
  <c r="P31" i="18"/>
  <c r="O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19" i="8"/>
  <c r="N30" i="10"/>
  <c r="M30" i="10"/>
  <c r="L30" i="10"/>
  <c r="K30" i="10"/>
  <c r="J30" i="10"/>
  <c r="I30" i="10"/>
  <c r="H30" i="10"/>
  <c r="G30" i="10"/>
  <c r="F30" i="10"/>
  <c r="E30" i="10"/>
  <c r="D30" i="10"/>
  <c r="C30" i="10"/>
  <c r="N49" i="10"/>
  <c r="M49" i="10"/>
  <c r="L49" i="10"/>
  <c r="K49" i="10"/>
  <c r="J49" i="10"/>
  <c r="I49" i="10"/>
  <c r="H49" i="10"/>
  <c r="G49" i="10"/>
  <c r="F49" i="10"/>
  <c r="E49" i="10"/>
  <c r="D49" i="10"/>
  <c r="C49" i="10"/>
  <c r="O48" i="10"/>
  <c r="O47" i="10"/>
  <c r="O46" i="10"/>
  <c r="O28" i="10"/>
  <c r="O21" i="10"/>
  <c r="O29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18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42" i="10"/>
  <c r="M42" i="10"/>
  <c r="L42" i="10"/>
  <c r="K42" i="10"/>
  <c r="J42" i="10"/>
  <c r="I42" i="10"/>
  <c r="H42" i="10"/>
  <c r="G42" i="10"/>
  <c r="F42" i="10"/>
  <c r="E42" i="10"/>
  <c r="D42" i="10"/>
  <c r="C42" i="10"/>
  <c r="O41" i="10"/>
  <c r="N26" i="8"/>
  <c r="M26" i="8"/>
  <c r="L26" i="8"/>
  <c r="K26" i="8"/>
  <c r="J26" i="8"/>
  <c r="I26" i="8"/>
  <c r="H26" i="8"/>
  <c r="G26" i="8"/>
  <c r="F26" i="8"/>
  <c r="E26" i="8"/>
  <c r="D26" i="8"/>
  <c r="C26" i="8"/>
  <c r="O25" i="8"/>
  <c r="O24" i="8"/>
  <c r="O23" i="8"/>
  <c r="N19" i="8"/>
  <c r="M19" i="8"/>
  <c r="L19" i="8"/>
  <c r="K19" i="8"/>
  <c r="J19" i="8"/>
  <c r="I19" i="8"/>
  <c r="H19" i="8"/>
  <c r="F19" i="8"/>
  <c r="E19" i="8"/>
  <c r="D19" i="8"/>
  <c r="C19" i="8"/>
  <c r="P12" i="17"/>
  <c r="C9" i="4" s="1"/>
  <c r="P18" i="16" l="1"/>
  <c r="O18" i="16"/>
  <c r="O26" i="8"/>
  <c r="O49" i="10"/>
  <c r="O14" i="14"/>
  <c r="B8" i="4" s="1"/>
  <c r="P14" i="14"/>
  <c r="C8" i="4" s="1"/>
  <c r="O42" i="10"/>
  <c r="P30" i="10"/>
  <c r="P42" i="10"/>
  <c r="O30" i="10"/>
  <c r="O12" i="17"/>
  <c r="B9" i="4" s="1"/>
  <c r="P19" i="12"/>
  <c r="C14" i="4" s="1"/>
  <c r="O19" i="12"/>
  <c r="B14" i="4" s="1"/>
  <c r="P19" i="8"/>
  <c r="P26" i="8"/>
  <c r="O150" i="19"/>
  <c r="P128" i="19"/>
  <c r="P49" i="10"/>
  <c r="O19" i="8"/>
  <c r="P16" i="18"/>
  <c r="P10" i="18"/>
  <c r="O16" i="18"/>
  <c r="O10" i="18"/>
  <c r="O31" i="18"/>
  <c r="O166" i="19"/>
  <c r="O114" i="19"/>
  <c r="O31" i="19"/>
  <c r="P68" i="19"/>
  <c r="P75" i="19"/>
  <c r="P159" i="19"/>
  <c r="O143" i="19"/>
  <c r="O120" i="19"/>
  <c r="P120" i="19"/>
  <c r="O75" i="19"/>
  <c r="P143" i="19"/>
  <c r="O68" i="19"/>
  <c r="O159" i="19"/>
  <c r="P150" i="19"/>
  <c r="P166" i="19"/>
  <c r="P114" i="19"/>
  <c r="O128" i="19"/>
  <c r="P31" i="19"/>
  <c r="P50" i="18" l="1"/>
  <c r="C11" i="4" s="1"/>
  <c r="P36" i="8"/>
  <c r="C10" i="4" s="1"/>
  <c r="O50" i="18"/>
  <c r="B11" i="4" s="1"/>
  <c r="P168" i="19"/>
  <c r="C12" i="4" s="1"/>
  <c r="O168" i="19"/>
  <c r="B12" i="4" s="1"/>
  <c r="O36" i="8"/>
  <c r="B10" i="4" s="1"/>
  <c r="O51" i="10"/>
  <c r="B7" i="4" s="1"/>
  <c r="P51" i="10"/>
  <c r="C7" i="4" s="1"/>
  <c r="B18" i="4" l="1"/>
  <c r="C33" i="4" s="1"/>
  <c r="C18" i="4"/>
</calcChain>
</file>

<file path=xl/sharedStrings.xml><?xml version="1.0" encoding="utf-8"?>
<sst xmlns="http://schemas.openxmlformats.org/spreadsheetml/2006/main" count="442" uniqueCount="140">
  <si>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</si>
  <si>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</si>
  <si>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</si>
  <si>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</si>
  <si>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</si>
  <si>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</si>
  <si>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</si>
  <si>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</si>
  <si>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</si>
  <si>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</si>
  <si>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</si>
  <si>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</si>
  <si>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</si>
  <si>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</si>
  <si>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</si>
  <si>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</si>
  <si>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</si>
  <si>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</si>
  <si>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</si>
  <si>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</si>
  <si>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</si>
  <si>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</si>
  <si>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</si>
  <si>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</si>
  <si>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</si>
  <si>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</si>
  <si>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</si>
  <si>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</si>
  <si>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</si>
  <si>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>ISKCON Phoenix  Sri Sri Radha Gokulananda Mandir</t>
  </si>
  <si>
    <t>mag</t>
  </si>
  <si>
    <t>Country</t>
  </si>
  <si>
    <t>DRC</t>
  </si>
  <si>
    <t>Nigeria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</si>
  <si>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</si>
  <si>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</si>
  <si>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</si>
  <si>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</si>
  <si>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</si>
  <si>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</si>
  <si>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</si>
  <si>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</si>
  <si>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</si>
  <si>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</si>
  <si>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</si>
  <si>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</si>
  <si>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</si>
  <si>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</si>
  <si>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</si>
  <si>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</si>
  <si>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</si>
  <si>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</si>
  <si>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</si>
  <si>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</si>
  <si>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</si>
  <si>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</si>
  <si>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</si>
  <si>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</si>
  <si>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</si>
  <si>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</si>
  <si>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</si>
  <si>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</si>
  <si>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</si>
  <si>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</si>
  <si>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</si>
  <si>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</si>
  <si>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</si>
  <si>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</si>
  <si>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</si>
  <si>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</si>
  <si>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</si>
  <si>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</si>
  <si>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</si>
  <si>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</si>
  <si>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</si>
  <si>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</si>
  <si>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</si>
  <si>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</si>
  <si>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</si>
  <si>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</si>
  <si>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</si>
  <si>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</si>
  <si>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</si>
  <si>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</si>
  <si>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</si>
  <si>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</si>
  <si>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Swedru</t>
  </si>
  <si>
    <t>MONTH : February 2024</t>
  </si>
  <si>
    <t>MONTH : July 2024</t>
  </si>
  <si>
    <t>TEMPLE: Maputo</t>
  </si>
  <si>
    <t>Mozambique</t>
  </si>
  <si>
    <t>Portuguese Books</t>
  </si>
  <si>
    <t>English Books (Cumulative)</t>
  </si>
  <si>
    <t>ISKCON New Mayapur Dhama- Flacq</t>
  </si>
  <si>
    <t>ISKCON New Nilachal Dhama- Morc. St André</t>
  </si>
  <si>
    <t>NEW JAGANNATHA PURI TEMPLE DURBAN</t>
  </si>
  <si>
    <t>Damodar das (BCais)</t>
  </si>
  <si>
    <t xml:space="preserve">Radhakund devi dasi </t>
  </si>
  <si>
    <t>Hadai Pandita das</t>
  </si>
  <si>
    <t>Team AGTSP</t>
  </si>
  <si>
    <t>Caitanya Prema Das</t>
  </si>
  <si>
    <t>Caitanya Bhagavat Das</t>
  </si>
  <si>
    <t>Citraketu Putra Das</t>
  </si>
  <si>
    <t>Pavitra Das</t>
  </si>
  <si>
    <t>Bhakta Benson</t>
  </si>
  <si>
    <t>TEMPLE: Blantyre</t>
  </si>
  <si>
    <t>Malawi</t>
  </si>
  <si>
    <t>Bhakta Nash</t>
  </si>
  <si>
    <t>Bhakti Books (Takealot - Paramatma Das)</t>
  </si>
  <si>
    <t xml:space="preserve">Bhavna </t>
  </si>
  <si>
    <t>Dharmendra Kishore</t>
  </si>
  <si>
    <t>Exclusive Books (Radha Raman das)</t>
  </si>
  <si>
    <t>Hare Krishna Challengers</t>
  </si>
  <si>
    <t>Induprabha Devi Dasi</t>
  </si>
  <si>
    <t>Jarred Naicker</t>
  </si>
  <si>
    <t>Kripa Hariparsad</t>
  </si>
  <si>
    <t>Krishnarupa Devi Dasi</t>
  </si>
  <si>
    <t>Kunti dasi</t>
  </si>
  <si>
    <t>Nitai Pada Kamala</t>
  </si>
  <si>
    <t>Noleen and Prabha Mataji</t>
  </si>
  <si>
    <t>Padmavati dasi</t>
  </si>
  <si>
    <t>Padyavali Devi Dasi</t>
  </si>
  <si>
    <t>Preyoshanie Jenny Sadasivan</t>
  </si>
  <si>
    <t>Radha Nama Cintamani dasi</t>
  </si>
  <si>
    <t xml:space="preserve">Radha Raman das </t>
  </si>
  <si>
    <t>Radhanath’s Gifts</t>
  </si>
  <si>
    <t>Rammie Reddy</t>
  </si>
  <si>
    <t>Rasika Shekara Das</t>
  </si>
  <si>
    <t>Rukmini Sundari devi dasi</t>
  </si>
  <si>
    <t>Sagree</t>
  </si>
  <si>
    <t>Sheena Dhunlal</t>
  </si>
  <si>
    <t>Shukadev Goswami Das</t>
  </si>
  <si>
    <t>Srila Prabhupada's Warriors</t>
  </si>
  <si>
    <t xml:space="preserve">SSRRT Counter </t>
  </si>
  <si>
    <t>SSRRT Online Shop</t>
  </si>
  <si>
    <t>Syama-premi devi dasi</t>
  </si>
  <si>
    <t>The Brhat Mrdanga Team</t>
  </si>
  <si>
    <t>Ujjvala Rasa dasi</t>
  </si>
  <si>
    <t>Acyuta Kesava Dasa</t>
  </si>
  <si>
    <t>Congregation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</si>
</sst>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2023</a:t>
            </a:r>
            <a:r>
              <a:rPr lang="en-ZA" baseline="0"/>
              <a:t> - 2024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2023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dLbl>
              <c:idx val="2"/>
              <c:layout>
                <c:manualLayout>
                  <c:x val="-1.0617746629910531E-2"/>
                  <c:y val="1.85399768250289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C80-4D5E-BEE0-E9F3B0D60A3B}"/>
                </c:ext>
              </c:extLst>
            </c:dLbl>
            <c:dLbl>
              <c:idx val="4"/>
              <c:layout>
                <c:manualLayout>
                  <c:x val="8.8481221915920826E-4"/>
                  <c:y val="2.16299729625335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C80-4D5E-BEE0-E9F3B0D60A3B}"/>
                </c:ext>
              </c:extLst>
            </c:dLbl>
            <c:dLbl>
              <c:idx val="5"/>
              <c:layout>
                <c:manualLayout>
                  <c:x val="-2.300511769813935E-2"/>
                  <c:y val="-4.3985905871355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C80-4D5E-BEE0-E9F3B0D60A3B}"/>
                </c:ext>
              </c:extLst>
            </c:dLbl>
            <c:dLbl>
              <c:idx val="6"/>
              <c:layout>
                <c:manualLayout>
                  <c:x val="-1.0617746629910564E-2"/>
                  <c:y val="-3.10502283105022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97-43FD-88C8-6D061FFE74E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3493</c:v>
                </c:pt>
                <c:pt idx="1">
                  <c:v>10995</c:v>
                </c:pt>
                <c:pt idx="2">
                  <c:v>4879</c:v>
                </c:pt>
                <c:pt idx="3" formatCode="0">
                  <c:v>3724</c:v>
                </c:pt>
                <c:pt idx="4">
                  <c:v>3136</c:v>
                </c:pt>
                <c:pt idx="5">
                  <c:v>4944</c:v>
                </c:pt>
                <c:pt idx="6">
                  <c:v>9300</c:v>
                </c:pt>
                <c:pt idx="7">
                  <c:v>6491</c:v>
                </c:pt>
                <c:pt idx="8">
                  <c:v>9118</c:v>
                </c:pt>
                <c:pt idx="9">
                  <c:v>3703</c:v>
                </c:pt>
                <c:pt idx="10">
                  <c:v>6906</c:v>
                </c:pt>
                <c:pt idx="11">
                  <c:v>85323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2024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2"/>
              <c:layout>
                <c:manualLayout>
                  <c:x val="-1.8929308835287123E-2"/>
                  <c:y val="-6.03554120341697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5795058529450928E-2"/>
                  <c:y val="-5.48868540308865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dLbl>
              <c:idx val="4"/>
              <c:layout>
                <c:manualLayout>
                  <c:x val="-1.5590391301585314E-2"/>
                  <c:y val="-8.728083381234355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C80-4D5E-BEE0-E9F3B0D60A3B}"/>
                </c:ext>
              </c:extLst>
            </c:dLbl>
            <c:dLbl>
              <c:idx val="5"/>
              <c:layout>
                <c:manualLayout>
                  <c:x val="8.299538615713373E-3"/>
                  <c:y val="3.35358285693741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C80-4D5E-BEE0-E9F3B0D60A3B}"/>
                </c:ext>
              </c:extLst>
            </c:dLbl>
            <c:dLbl>
              <c:idx val="6"/>
              <c:layout>
                <c:manualLayout>
                  <c:x val="-5.4858357587870914E-4"/>
                  <c:y val="1.188580879444863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97-43FD-88C8-6D061FFE74E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Summary!$C$27:$C$33</c:f>
              <c:numCache>
                <c:formatCode>General</c:formatCode>
                <c:ptCount val="7"/>
                <c:pt idx="0">
                  <c:v>7360</c:v>
                </c:pt>
                <c:pt idx="1">
                  <c:v>5618</c:v>
                </c:pt>
                <c:pt idx="2">
                  <c:v>5366</c:v>
                </c:pt>
                <c:pt idx="3" formatCode="0">
                  <c:v>6642</c:v>
                </c:pt>
                <c:pt idx="4">
                  <c:v>2524</c:v>
                </c:pt>
                <c:pt idx="5">
                  <c:v>4227</c:v>
                </c:pt>
                <c:pt idx="6">
                  <c:v>5026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6"/>
                <c:pt idx="0">
                  <c:v>Ghana</c:v>
                </c:pt>
                <c:pt idx="1">
                  <c:v>Malawi</c:v>
                </c:pt>
                <c:pt idx="2">
                  <c:v>Mozambique</c:v>
                </c:pt>
                <c:pt idx="3">
                  <c:v>Mauritius</c:v>
                </c:pt>
                <c:pt idx="4">
                  <c:v>Nigeria</c:v>
                </c:pt>
                <c:pt idx="5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0</c:formatCode>
                <c:ptCount val="6"/>
                <c:pt idx="0">
                  <c:v>1847</c:v>
                </c:pt>
                <c:pt idx="1" formatCode="General">
                  <c:v>194</c:v>
                </c:pt>
                <c:pt idx="2" formatCode="General">
                  <c:v>978</c:v>
                </c:pt>
                <c:pt idx="3" formatCode="General">
                  <c:v>211</c:v>
                </c:pt>
                <c:pt idx="4">
                  <c:v>348</c:v>
                </c:pt>
                <c:pt idx="5">
                  <c:v>1448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6"/>
                <c:pt idx="0">
                  <c:v>Ghana</c:v>
                </c:pt>
                <c:pt idx="1">
                  <c:v>Malawi</c:v>
                </c:pt>
                <c:pt idx="2">
                  <c:v>Mozambique</c:v>
                </c:pt>
                <c:pt idx="3">
                  <c:v>Mauritius</c:v>
                </c:pt>
                <c:pt idx="4">
                  <c:v>Nigeria</c:v>
                </c:pt>
                <c:pt idx="5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6"/>
                <c:pt idx="0">
                  <c:v>494.9</c:v>
                </c:pt>
                <c:pt idx="1">
                  <c:v>57.75</c:v>
                </c:pt>
                <c:pt idx="2">
                  <c:v>315.25</c:v>
                </c:pt>
                <c:pt idx="3">
                  <c:v>75.849999999999994</c:v>
                </c:pt>
                <c:pt idx="4">
                  <c:v>239.75</c:v>
                </c:pt>
                <c:pt idx="5">
                  <c:v>2020.6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27</xdr:col>
      <xdr:colOff>198120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20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88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ref="O11:O13" si="1">SUM(F11:N11)</f>
        <v>0</v>
      </c>
      <c r="P11" s="97">
        <f t="shared" ref="P11:P13" si="2">(F11*$F$5)+(G11*$G$5)+(H11*$H$5)+(I11*$I$5)+(J11*$J$5)+(K11*$K$5)+(L11*$L$5)+(M11*$M$5)+(N11*$N$5)</f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97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97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ref="P14:P19" si="3">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3"/>
        <v>0</v>
      </c>
    </row>
    <row r="17" spans="2:16">
      <c r="B17" s="89"/>
      <c r="C17" s="98"/>
      <c r="D17" s="90"/>
      <c r="E17" s="90"/>
      <c r="F17" s="113"/>
      <c r="G17" s="114"/>
      <c r="H17" s="115"/>
      <c r="I17" s="94"/>
      <c r="J17" s="115"/>
      <c r="K17" s="114"/>
      <c r="L17" s="95"/>
      <c r="M17" s="114"/>
      <c r="N17" s="115"/>
      <c r="O17" s="96">
        <f t="shared" si="0"/>
        <v>0</v>
      </c>
      <c r="P17" s="97">
        <f t="shared" si="3"/>
        <v>0</v>
      </c>
    </row>
    <row r="18" spans="2:16">
      <c r="B18" s="89"/>
      <c r="C18" s="98"/>
      <c r="D18" s="90"/>
      <c r="E18" s="90"/>
      <c r="F18" s="113"/>
      <c r="G18" s="114"/>
      <c r="H18" s="115"/>
      <c r="I18" s="94"/>
      <c r="J18" s="115"/>
      <c r="K18" s="114"/>
      <c r="L18" s="95"/>
      <c r="M18" s="114"/>
      <c r="N18" s="115"/>
      <c r="O18" s="96">
        <f t="shared" si="0"/>
        <v>0</v>
      </c>
      <c r="P18" s="97">
        <f t="shared" si="3"/>
        <v>0</v>
      </c>
    </row>
    <row r="19" spans="2:16">
      <c r="B19" s="89"/>
      <c r="C19" s="98"/>
      <c r="D19" s="90"/>
      <c r="E19" s="90"/>
      <c r="F19" s="113"/>
      <c r="G19" s="114"/>
      <c r="H19" s="115"/>
      <c r="I19" s="94"/>
      <c r="J19" s="115"/>
      <c r="K19" s="114"/>
      <c r="L19" s="95"/>
      <c r="M19" s="114"/>
      <c r="N19" s="115"/>
      <c r="O19" s="96">
        <f t="shared" si="0"/>
        <v>0</v>
      </c>
      <c r="P19" s="97">
        <f t="shared" si="3"/>
        <v>0</v>
      </c>
    </row>
    <row r="20" spans="2:16">
      <c r="B20" s="99" t="s">
        <v>21</v>
      </c>
      <c r="C20" s="99">
        <f t="shared" ref="C20:P20" si="4">SUM(C9:C19)</f>
        <v>0</v>
      </c>
      <c r="D20" s="99">
        <f t="shared" si="4"/>
        <v>0</v>
      </c>
      <c r="E20" s="99">
        <f t="shared" si="4"/>
        <v>0</v>
      </c>
      <c r="F20" s="99">
        <f t="shared" si="4"/>
        <v>0</v>
      </c>
      <c r="G20" s="99">
        <f t="shared" si="4"/>
        <v>0</v>
      </c>
      <c r="H20" s="99">
        <f t="shared" si="4"/>
        <v>0</v>
      </c>
      <c r="I20" s="99">
        <f t="shared" si="4"/>
        <v>0</v>
      </c>
      <c r="J20" s="99">
        <f t="shared" si="4"/>
        <v>0</v>
      </c>
      <c r="K20" s="99">
        <f t="shared" si="4"/>
        <v>0</v>
      </c>
      <c r="L20" s="99">
        <f t="shared" si="4"/>
        <v>0</v>
      </c>
      <c r="M20" s="99">
        <f t="shared" si="4"/>
        <v>0</v>
      </c>
      <c r="N20" s="99">
        <f t="shared" si="4"/>
        <v>0</v>
      </c>
      <c r="O20" s="99">
        <f t="shared" si="4"/>
        <v>0</v>
      </c>
      <c r="P20" s="99">
        <f t="shared" si="4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87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4"/>
  <sheetViews>
    <sheetView tabSelected="1" zoomScaleNormal="100" workbookViewId="0">
      <selection activeCell="B29" sqref="B29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88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83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100</v>
      </c>
      <c r="C7" s="57"/>
      <c r="D7" s="48"/>
      <c r="E7" s="48"/>
      <c r="F7" s="49"/>
      <c r="G7" s="53"/>
      <c r="H7" s="54"/>
      <c r="I7" s="55">
        <v>155</v>
      </c>
      <c r="J7" s="54"/>
      <c r="K7" s="53">
        <v>10</v>
      </c>
      <c r="L7" s="56"/>
      <c r="M7" s="53"/>
      <c r="N7" s="54"/>
      <c r="O7" s="35">
        <f>SUM(C7:N7)</f>
        <v>165</v>
      </c>
      <c r="P7" s="36">
        <f>(D7*$D$3)+(E7*$E$3)+(F7*$F$3)+(G7*$G$3)+(H7*$H$3)+(I7*$I$3)+(J7*$J$3)+(K7*$K$3)+(L7*$L$3)+(M7*$M$3)+(N7*$N$3)</f>
        <v>87.5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155</v>
      </c>
      <c r="J10" s="37">
        <f t="shared" si="2"/>
        <v>0</v>
      </c>
      <c r="K10" s="37">
        <f t="shared" si="2"/>
        <v>10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165</v>
      </c>
      <c r="P10" s="37">
        <f t="shared" si="2"/>
        <v>87.5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84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101</v>
      </c>
      <c r="C14" s="57"/>
      <c r="D14" s="48"/>
      <c r="E14" s="48"/>
      <c r="F14" s="49">
        <v>272</v>
      </c>
      <c r="G14" s="53">
        <v>10</v>
      </c>
      <c r="H14" s="54"/>
      <c r="I14" s="55">
        <v>11</v>
      </c>
      <c r="J14" s="54"/>
      <c r="K14" s="53"/>
      <c r="L14" s="56"/>
      <c r="M14" s="53"/>
      <c r="N14" s="54">
        <v>1</v>
      </c>
      <c r="O14" s="35">
        <f t="shared" ref="O14:O15" si="3">SUM(F14:N14)</f>
        <v>294</v>
      </c>
      <c r="P14" s="36">
        <f t="shared" ref="P14:P15" si="4">(D14*$D$3)+(E14*$E$3)+(F14*$F$3)+(G14*$G$3)+(H14*$H$3)+(I14*$I$3)+(J14*$J$3)+(K14*$K$3)+(L14*$L$3)+(M14*$M$3)+(N14*$N$3)</f>
        <v>37.200000000000003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10</v>
      </c>
      <c r="H16" s="40">
        <f t="shared" si="5"/>
        <v>0</v>
      </c>
      <c r="I16" s="40">
        <f t="shared" si="5"/>
        <v>11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0</v>
      </c>
      <c r="N16" s="40">
        <f t="shared" si="5"/>
        <v>1</v>
      </c>
      <c r="O16" s="41">
        <f t="shared" si="5"/>
        <v>294</v>
      </c>
      <c r="P16" s="42">
        <f t="shared" si="5"/>
        <v>37.200000000000003</v>
      </c>
    </row>
    <row r="19" spans="2:16" ht="10.8" thickBot="1">
      <c r="B19" s="32" t="s">
        <v>85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102</v>
      </c>
      <c r="C20" s="57"/>
      <c r="D20" s="48"/>
      <c r="E20" s="48"/>
      <c r="F20" s="49"/>
      <c r="G20" s="53">
        <v>30</v>
      </c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30</v>
      </c>
      <c r="P20" s="36">
        <f t="shared" ref="P20:P23" si="7">(D20*$D$3)+(E20*$E$3)+(F20*$F$3)+(G20*$G$3)+(H20*$H$3)+(I20*$I$3)+(J20*$J$3)+(K20*$K$3)+(L20*$L$3)+(M20*$M$3)+(N20*$N$3)</f>
        <v>7.5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30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0</v>
      </c>
      <c r="L24" s="40">
        <f t="shared" si="8"/>
        <v>0</v>
      </c>
      <c r="M24" s="40">
        <f t="shared" si="8"/>
        <v>0</v>
      </c>
      <c r="N24" s="40">
        <f t="shared" si="8"/>
        <v>0</v>
      </c>
      <c r="O24" s="41">
        <f t="shared" si="8"/>
        <v>30</v>
      </c>
      <c r="P24" s="42">
        <f t="shared" si="8"/>
        <v>7.5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86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103</v>
      </c>
      <c r="C28" s="57"/>
      <c r="D28" s="48"/>
      <c r="E28" s="48"/>
      <c r="F28" s="49">
        <v>767</v>
      </c>
      <c r="G28" s="53">
        <v>288</v>
      </c>
      <c r="H28" s="54"/>
      <c r="I28" s="55">
        <v>198</v>
      </c>
      <c r="J28" s="54"/>
      <c r="K28" s="53"/>
      <c r="L28" s="56">
        <v>95</v>
      </c>
      <c r="M28" s="53"/>
      <c r="N28" s="54">
        <v>10</v>
      </c>
      <c r="O28" s="35">
        <f t="shared" ref="O28:O30" si="9">SUM(F28:N28)</f>
        <v>1358</v>
      </c>
      <c r="P28" s="36">
        <f t="shared" ref="P28:P30" si="10">(D28*$D$3)+(E28*$E$3)+(F28*$F$3)+(G28*$G$3)+(H28*$H$3)+(I28*$I$3)+(J28*$J$3)+(K28*$K$3)+(L28*$L$3)+(M28*$M$3)+(N28*$N$3)</f>
        <v>362.7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767</v>
      </c>
      <c r="G31" s="40">
        <f t="shared" si="11"/>
        <v>288</v>
      </c>
      <c r="H31" s="40">
        <f t="shared" si="11"/>
        <v>0</v>
      </c>
      <c r="I31" s="40">
        <f t="shared" si="11"/>
        <v>198</v>
      </c>
      <c r="J31" s="40">
        <f t="shared" si="11"/>
        <v>0</v>
      </c>
      <c r="K31" s="40">
        <f t="shared" si="11"/>
        <v>0</v>
      </c>
      <c r="L31" s="40">
        <f t="shared" si="11"/>
        <v>95</v>
      </c>
      <c r="M31" s="40">
        <f t="shared" si="11"/>
        <v>0</v>
      </c>
      <c r="N31" s="40">
        <f t="shared" si="11"/>
        <v>10</v>
      </c>
      <c r="O31" s="41">
        <f t="shared" si="11"/>
        <v>1358</v>
      </c>
      <c r="P31" s="42">
        <f t="shared" si="11"/>
        <v>362.7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t="13.2">
      <c r="B33" s="2"/>
      <c r="C33" s="2"/>
      <c r="D33" s="2"/>
      <c r="E33" s="2"/>
      <c r="F33" s="43"/>
      <c r="G33" s="43"/>
      <c r="H33" s="43"/>
      <c r="I33" s="43"/>
      <c r="J33" s="43"/>
      <c r="K33" s="43"/>
      <c r="L33" s="43"/>
      <c r="M33" s="43"/>
      <c r="N33" s="43"/>
      <c r="O33" s="2"/>
      <c r="P33" s="2"/>
    </row>
    <row r="34" spans="2:16">
      <c r="M34" s="44" t="s">
        <v>21</v>
      </c>
      <c r="O34" s="45">
        <f>O10+O16+O24+O31</f>
        <v>1847</v>
      </c>
      <c r="P34" s="46">
        <f>P10+P16+P24+P31</f>
        <v>494.9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51"/>
  <sheetViews>
    <sheetView workbookViewId="0">
      <selection activeCell="B2" sqref="B2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88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30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34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/>
      <c r="C8" s="134"/>
      <c r="D8" s="47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>SUM(F8:N8)+(E8*18)+(D8*9)</f>
        <v>0</v>
      </c>
      <c r="P8" s="36">
        <f t="shared" ref="P8:P27" si="0">(D8*$D$4)+(E8*$E$4)+(F8*$F$4)+(G8*$G$4)+(H8*$H$4)+(I8*$I$4)+(J8*$J$4)+(K8*$K$4)+(L8*$L$4)+(M8*$M$4)+(N8*$N$4)</f>
        <v>0</v>
      </c>
    </row>
    <row r="9" spans="2:16">
      <c r="B9" s="52"/>
      <c r="C9" s="134"/>
      <c r="D9" s="47"/>
      <c r="E9" s="48"/>
      <c r="F9" s="49"/>
      <c r="G9" s="53"/>
      <c r="H9" s="54"/>
      <c r="I9" s="55"/>
      <c r="J9" s="54"/>
      <c r="K9" s="53"/>
      <c r="L9" s="56"/>
      <c r="M9" s="53"/>
      <c r="N9" s="54"/>
      <c r="O9" s="110">
        <f t="shared" ref="O9:O19" si="1">SUM(F9:N9)</f>
        <v>0</v>
      </c>
      <c r="P9" s="36">
        <f t="shared" ref="P9:P19" si="2">(D9*$D$4)+(E9*$E$4)+(F9*$F$4)+(G9*$G$4)+(H9*$H$4)+(I9*$I$4)+(J9*$J$4)+(K9*$K$4)+(L9*$L$4)+(M9*$M$4)+(N9*$N$4)</f>
        <v>0</v>
      </c>
    </row>
    <row r="10" spans="2:16">
      <c r="B10" s="52"/>
      <c r="C10" s="134"/>
      <c r="D10" s="47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110">
        <f t="shared" si="1"/>
        <v>0</v>
      </c>
      <c r="P10" s="36">
        <f t="shared" si="2"/>
        <v>0</v>
      </c>
    </row>
    <row r="11" spans="2:16">
      <c r="B11" s="52"/>
      <c r="C11" s="134"/>
      <c r="D11" s="47"/>
      <c r="E11" s="48"/>
      <c r="F11" s="49"/>
      <c r="G11" s="53"/>
      <c r="H11" s="54"/>
      <c r="I11" s="55"/>
      <c r="J11" s="54"/>
      <c r="K11" s="53"/>
      <c r="L11" s="56"/>
      <c r="M11" s="53"/>
      <c r="N11" s="54"/>
      <c r="O11" s="110">
        <f t="shared" si="1"/>
        <v>0</v>
      </c>
      <c r="P11" s="36">
        <f t="shared" si="2"/>
        <v>0</v>
      </c>
    </row>
    <row r="12" spans="2:16">
      <c r="B12" s="52"/>
      <c r="C12" s="134"/>
      <c r="D12" s="47"/>
      <c r="E12" s="48"/>
      <c r="F12" s="49"/>
      <c r="G12" s="53"/>
      <c r="H12" s="54"/>
      <c r="I12" s="55"/>
      <c r="J12" s="54"/>
      <c r="K12" s="53"/>
      <c r="L12" s="56"/>
      <c r="M12" s="53"/>
      <c r="N12" s="54"/>
      <c r="O12" s="110">
        <f t="shared" si="1"/>
        <v>0</v>
      </c>
      <c r="P12" s="36">
        <f t="shared" si="2"/>
        <v>0</v>
      </c>
    </row>
    <row r="13" spans="2:16">
      <c r="B13" s="52"/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10">
        <f>SUM(F13:N13)+(E13*18)+(D13*9)</f>
        <v>0</v>
      </c>
      <c r="P13" s="36">
        <f t="shared" si="2"/>
        <v>0</v>
      </c>
    </row>
    <row r="14" spans="2:16">
      <c r="B14" s="52"/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110">
        <f t="shared" si="1"/>
        <v>0</v>
      </c>
      <c r="P14" s="36">
        <f t="shared" si="2"/>
        <v>0</v>
      </c>
    </row>
    <row r="15" spans="2:16">
      <c r="B15" s="52"/>
      <c r="C15" s="134"/>
      <c r="D15" s="47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110">
        <f t="shared" si="1"/>
        <v>0</v>
      </c>
      <c r="P15" s="36">
        <f t="shared" si="2"/>
        <v>0</v>
      </c>
    </row>
    <row r="16" spans="2:16">
      <c r="B16" s="52"/>
      <c r="C16" s="134"/>
      <c r="D16" s="47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110">
        <f>SUM(F16:N16)+(E16*18)+(D16*9)</f>
        <v>0</v>
      </c>
      <c r="P16" s="36">
        <f t="shared" si="2"/>
        <v>0</v>
      </c>
    </row>
    <row r="17" spans="2:16">
      <c r="B17" s="52"/>
      <c r="C17" s="134"/>
      <c r="D17" s="47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110">
        <f t="shared" si="1"/>
        <v>0</v>
      </c>
      <c r="P17" s="36">
        <f t="shared" si="2"/>
        <v>0</v>
      </c>
    </row>
    <row r="18" spans="2:16">
      <c r="B18" s="52"/>
      <c r="C18" s="134"/>
      <c r="D18" s="47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110">
        <f t="shared" si="1"/>
        <v>0</v>
      </c>
      <c r="P18" s="36">
        <f t="shared" si="2"/>
        <v>0</v>
      </c>
    </row>
    <row r="19" spans="2:16">
      <c r="B19" s="52"/>
      <c r="C19" s="134"/>
      <c r="D19" s="47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110">
        <f t="shared" si="1"/>
        <v>0</v>
      </c>
      <c r="P19" s="36">
        <f t="shared" si="2"/>
        <v>0</v>
      </c>
    </row>
    <row r="20" spans="2:16">
      <c r="B20" s="52"/>
      <c r="C20" s="134"/>
      <c r="D20" s="47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110">
        <f>SUM(F20:N20)+(E20*18)+(D20*9)</f>
        <v>0</v>
      </c>
      <c r="P20" s="36">
        <f t="shared" si="0"/>
        <v>0</v>
      </c>
    </row>
    <row r="21" spans="2:16">
      <c r="B21" s="52"/>
      <c r="C21" s="134"/>
      <c r="D21" s="47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110">
        <f t="shared" ref="O21:O28" si="3">SUM(F21:N21)</f>
        <v>0</v>
      </c>
      <c r="P21" s="36">
        <f t="shared" si="0"/>
        <v>0</v>
      </c>
    </row>
    <row r="22" spans="2:16">
      <c r="B22" s="52"/>
      <c r="C22" s="134"/>
      <c r="D22" s="47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110">
        <f t="shared" si="3"/>
        <v>0</v>
      </c>
      <c r="P22" s="36">
        <f t="shared" si="0"/>
        <v>0</v>
      </c>
    </row>
    <row r="23" spans="2:16">
      <c r="B23" s="52"/>
      <c r="C23" s="134"/>
      <c r="D23" s="47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110">
        <f t="shared" si="3"/>
        <v>0</v>
      </c>
      <c r="P23" s="36">
        <f t="shared" si="0"/>
        <v>0</v>
      </c>
    </row>
    <row r="24" spans="2:16">
      <c r="B24" s="52"/>
      <c r="C24" s="134"/>
      <c r="D24" s="47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110">
        <f t="shared" si="3"/>
        <v>0</v>
      </c>
      <c r="P24" s="36">
        <f t="shared" si="0"/>
        <v>0</v>
      </c>
    </row>
    <row r="25" spans="2:16">
      <c r="B25" s="52"/>
      <c r="C25" s="134"/>
      <c r="D25" s="47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110">
        <f t="shared" si="3"/>
        <v>0</v>
      </c>
      <c r="P25" s="36">
        <f t="shared" ref="P25:P29" si="4">(D25*$D$4)+(E25*$E$4)+(F25*$F$4)+(G25*$G$4)+(H25*$H$4)+(I25*$I$4)+(J25*$J$4)+(K25*$K$4)+(L25*$L$4)+(M25*$M$4)+(N25*$N$4)</f>
        <v>0</v>
      </c>
    </row>
    <row r="26" spans="2:16">
      <c r="B26" s="52"/>
      <c r="C26" s="134"/>
      <c r="D26" s="47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110">
        <f>SUM(F26:N26)+(E26*18)+(D26*9)</f>
        <v>0</v>
      </c>
      <c r="P26" s="36">
        <f t="shared" si="0"/>
        <v>0</v>
      </c>
    </row>
    <row r="27" spans="2:16">
      <c r="B27" s="52"/>
      <c r="C27" s="134"/>
      <c r="D27" s="47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110">
        <f t="shared" si="3"/>
        <v>0</v>
      </c>
      <c r="P27" s="36">
        <f t="shared" si="0"/>
        <v>0</v>
      </c>
    </row>
    <row r="28" spans="2:16">
      <c r="B28" s="52"/>
      <c r="C28" s="134"/>
      <c r="D28" s="47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110">
        <f t="shared" si="3"/>
        <v>0</v>
      </c>
      <c r="P28" s="36">
        <f t="shared" si="4"/>
        <v>0</v>
      </c>
    </row>
    <row r="29" spans="2:16">
      <c r="B29" s="52"/>
      <c r="C29" s="134"/>
      <c r="D29" s="47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110">
        <f t="shared" ref="O29" si="5">SUM(F29:N29)</f>
        <v>0</v>
      </c>
      <c r="P29" s="36">
        <f t="shared" si="4"/>
        <v>0</v>
      </c>
    </row>
    <row r="30" spans="2:16" ht="10.8" thickBot="1">
      <c r="B30" s="37" t="s">
        <v>21</v>
      </c>
      <c r="C30" s="37">
        <f t="shared" ref="C30:P30" si="6">SUM(C8:C29)</f>
        <v>0</v>
      </c>
      <c r="D30" s="37">
        <f t="shared" si="6"/>
        <v>0</v>
      </c>
      <c r="E30" s="37">
        <f t="shared" si="6"/>
        <v>0</v>
      </c>
      <c r="F30" s="37">
        <f t="shared" si="6"/>
        <v>0</v>
      </c>
      <c r="G30" s="37">
        <f t="shared" si="6"/>
        <v>0</v>
      </c>
      <c r="H30" s="37">
        <f t="shared" si="6"/>
        <v>0</v>
      </c>
      <c r="I30" s="37">
        <f t="shared" si="6"/>
        <v>0</v>
      </c>
      <c r="J30" s="37">
        <f t="shared" si="6"/>
        <v>0</v>
      </c>
      <c r="K30" s="37">
        <f t="shared" si="6"/>
        <v>0</v>
      </c>
      <c r="L30" s="37">
        <f t="shared" si="6"/>
        <v>0</v>
      </c>
      <c r="M30" s="37">
        <f t="shared" si="6"/>
        <v>0</v>
      </c>
      <c r="N30" s="37">
        <f t="shared" si="6"/>
        <v>0</v>
      </c>
      <c r="O30" s="37">
        <f t="shared" si="6"/>
        <v>0</v>
      </c>
      <c r="P30" s="37">
        <f t="shared" si="6"/>
        <v>0</v>
      </c>
    </row>
    <row r="31" spans="2:16">
      <c r="F31" s="38"/>
      <c r="G31" s="38"/>
      <c r="H31" s="38"/>
      <c r="I31" s="38"/>
      <c r="J31" s="38"/>
      <c r="K31" s="38"/>
      <c r="L31" s="38"/>
      <c r="M31" s="38"/>
      <c r="N31" s="38"/>
    </row>
    <row r="33" spans="2:16" ht="10.8" thickBot="1">
      <c r="B33" s="32" t="s">
        <v>71</v>
      </c>
      <c r="C33" s="32"/>
      <c r="D33" s="32"/>
      <c r="E33" s="32"/>
      <c r="F33" s="33"/>
      <c r="G33" s="33"/>
      <c r="H33" s="33"/>
      <c r="I33" s="33"/>
      <c r="J33" s="33"/>
      <c r="K33" s="33"/>
      <c r="L33" s="33"/>
      <c r="M33" s="33"/>
      <c r="N33" s="33"/>
      <c r="O33" s="34"/>
      <c r="P33" s="34"/>
    </row>
    <row r="34" spans="2:16" ht="12" customHeight="1">
      <c r="B34" s="148"/>
      <c r="C34" s="47"/>
      <c r="D34" s="48"/>
      <c r="E34" s="48"/>
      <c r="F34" s="152"/>
      <c r="G34" s="149"/>
      <c r="H34" s="54"/>
      <c r="I34" s="150"/>
      <c r="J34" s="54"/>
      <c r="K34" s="149"/>
      <c r="L34" s="151"/>
      <c r="M34" s="53"/>
      <c r="N34" s="103"/>
      <c r="O34" s="35">
        <f>SUM(F34:N34)</f>
        <v>0</v>
      </c>
      <c r="P34" s="36">
        <f t="shared" ref="P34:P35" si="7">(D34*$D$4)+(E34*$E$4)+(F34*$F$4)+(G34*$G$4)+(H34*$H$4)+(I34*$I$4)+(J34*$J$4)+(K34*$K$4)+(L34*$L$4)+(M34*$M$4)+(N34*$N$4)</f>
        <v>0</v>
      </c>
    </row>
    <row r="35" spans="2:16">
      <c r="B35" s="148"/>
      <c r="C35" s="47"/>
      <c r="D35" s="48"/>
      <c r="E35" s="48"/>
      <c r="F35" s="104"/>
      <c r="G35" s="106"/>
      <c r="H35" s="105"/>
      <c r="I35" s="106"/>
      <c r="J35" s="107"/>
      <c r="K35" s="106"/>
      <c r="L35" s="107"/>
      <c r="M35" s="108"/>
      <c r="N35" s="103"/>
      <c r="O35" s="35">
        <f>SUM(F35:N35)</f>
        <v>0</v>
      </c>
      <c r="P35" s="36">
        <f t="shared" si="7"/>
        <v>0</v>
      </c>
    </row>
    <row r="36" spans="2:16" ht="10.8" thickBot="1">
      <c r="B36" s="37" t="s">
        <v>21</v>
      </c>
      <c r="C36" s="37">
        <f t="shared" ref="C36:P36" si="8">SUM(C34:C35)</f>
        <v>0</v>
      </c>
      <c r="D36" s="37">
        <f t="shared" si="8"/>
        <v>0</v>
      </c>
      <c r="E36" s="37">
        <f t="shared" si="8"/>
        <v>0</v>
      </c>
      <c r="F36" s="37">
        <f t="shared" si="8"/>
        <v>0</v>
      </c>
      <c r="G36" s="37">
        <f t="shared" si="8"/>
        <v>0</v>
      </c>
      <c r="H36" s="37">
        <f t="shared" si="8"/>
        <v>0</v>
      </c>
      <c r="I36" s="37">
        <f t="shared" si="8"/>
        <v>0</v>
      </c>
      <c r="J36" s="37">
        <f t="shared" si="8"/>
        <v>0</v>
      </c>
      <c r="K36" s="37">
        <f t="shared" si="8"/>
        <v>0</v>
      </c>
      <c r="L36" s="37">
        <f t="shared" si="8"/>
        <v>0</v>
      </c>
      <c r="M36" s="37">
        <f t="shared" si="8"/>
        <v>0</v>
      </c>
      <c r="N36" s="37">
        <f t="shared" si="8"/>
        <v>0</v>
      </c>
      <c r="O36" s="37">
        <f t="shared" si="8"/>
        <v>0</v>
      </c>
      <c r="P36" s="109">
        <f t="shared" si="8"/>
        <v>0</v>
      </c>
    </row>
    <row r="39" spans="2:16" ht="10.8" thickBot="1">
      <c r="B39" s="32" t="s">
        <v>35</v>
      </c>
      <c r="C39" s="32"/>
      <c r="D39" s="32"/>
      <c r="E39" s="32"/>
      <c r="F39" s="33"/>
      <c r="G39" s="33"/>
      <c r="H39" s="33"/>
      <c r="I39" s="33"/>
      <c r="J39" s="33"/>
      <c r="K39" s="33"/>
      <c r="L39" s="33"/>
      <c r="M39" s="33"/>
      <c r="N39" s="33"/>
      <c r="O39" s="34"/>
      <c r="P39" s="34"/>
    </row>
    <row r="40" spans="2:16" ht="12" customHeight="1">
      <c r="B40" s="148"/>
      <c r="C40" s="47"/>
      <c r="D40" s="48"/>
      <c r="E40" s="48"/>
      <c r="F40" s="152"/>
      <c r="G40" s="149"/>
      <c r="H40" s="54"/>
      <c r="I40" s="150"/>
      <c r="J40" s="54"/>
      <c r="K40" s="149"/>
      <c r="L40" s="151"/>
      <c r="M40" s="53"/>
      <c r="N40" s="103"/>
      <c r="O40" s="110">
        <f>SUM(F40:N40)+(E40*18)+(D40*9)</f>
        <v>0</v>
      </c>
      <c r="P40" s="36">
        <f t="shared" ref="P40:P41" si="9">(D40*$D$4)+(E40*$E$4)+(F40*$F$4)+(G40*$G$4)+(H40*$H$4)+(I40*$I$4)+(J40*$J$4)+(K40*$K$4)+(L40*$L$4)+(M40*$M$4)+(N40*$N$4)</f>
        <v>0</v>
      </c>
    </row>
    <row r="41" spans="2:16">
      <c r="B41" s="148"/>
      <c r="C41" s="47"/>
      <c r="D41" s="48"/>
      <c r="E41" s="48"/>
      <c r="F41" s="104"/>
      <c r="G41" s="106"/>
      <c r="H41" s="105"/>
      <c r="I41" s="106"/>
      <c r="J41" s="107"/>
      <c r="K41" s="106"/>
      <c r="L41" s="107"/>
      <c r="M41" s="108"/>
      <c r="N41" s="103"/>
      <c r="O41" s="35">
        <f>SUM(F41:N41)</f>
        <v>0</v>
      </c>
      <c r="P41" s="36">
        <f t="shared" si="9"/>
        <v>0</v>
      </c>
    </row>
    <row r="42" spans="2:16" ht="10.8" thickBot="1">
      <c r="B42" s="37" t="s">
        <v>21</v>
      </c>
      <c r="C42" s="37">
        <f t="shared" ref="C42:P42" si="10">SUM(C40:C41)</f>
        <v>0</v>
      </c>
      <c r="D42" s="37">
        <f t="shared" si="10"/>
        <v>0</v>
      </c>
      <c r="E42" s="37">
        <f t="shared" si="10"/>
        <v>0</v>
      </c>
      <c r="F42" s="37">
        <f t="shared" si="10"/>
        <v>0</v>
      </c>
      <c r="G42" s="37">
        <f t="shared" si="10"/>
        <v>0</v>
      </c>
      <c r="H42" s="37">
        <f t="shared" si="10"/>
        <v>0</v>
      </c>
      <c r="I42" s="37">
        <f t="shared" si="10"/>
        <v>0</v>
      </c>
      <c r="J42" s="37">
        <f t="shared" si="10"/>
        <v>0</v>
      </c>
      <c r="K42" s="37">
        <f t="shared" si="10"/>
        <v>0</v>
      </c>
      <c r="L42" s="37">
        <f t="shared" si="10"/>
        <v>0</v>
      </c>
      <c r="M42" s="37">
        <f t="shared" si="10"/>
        <v>0</v>
      </c>
      <c r="N42" s="37">
        <f t="shared" si="10"/>
        <v>0</v>
      </c>
      <c r="O42" s="37">
        <f t="shared" si="10"/>
        <v>0</v>
      </c>
      <c r="P42" s="109">
        <f t="shared" si="10"/>
        <v>0</v>
      </c>
    </row>
    <row r="44" spans="2:16" hidden="1"/>
    <row r="45" spans="2:16" ht="10.8" hidden="1" thickBot="1">
      <c r="B45" s="32" t="s">
        <v>36</v>
      </c>
      <c r="C45" s="32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4"/>
    </row>
    <row r="46" spans="2:16" hidden="1">
      <c r="B46" s="52"/>
      <c r="C46" s="5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>SUM(F46:N46)</f>
        <v>0</v>
      </c>
      <c r="P46" s="36">
        <f t="shared" ref="P46:P48" si="11">(D46*$D$4)+(E46*$E$4)+(F46*$F$4)+(G46*$G$4)+(H46*$H$4)+(I46*$I$4)+(J46*$J$4)+(K46*$K$4)+(L46*$L$4)+(M46*$M$4)+(N46*$N$4)</f>
        <v>0</v>
      </c>
    </row>
    <row r="47" spans="2:16" hidden="1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35">
        <f>SUM(F47:N47)</f>
        <v>0</v>
      </c>
      <c r="P47" s="36">
        <f t="shared" si="11"/>
        <v>0</v>
      </c>
    </row>
    <row r="48" spans="2:16" hidden="1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>SUM(C48:N48)</f>
        <v>0</v>
      </c>
      <c r="P48" s="36">
        <f t="shared" si="11"/>
        <v>0</v>
      </c>
    </row>
    <row r="49" spans="2:16" ht="10.8" hidden="1" thickBot="1">
      <c r="B49" s="37" t="s">
        <v>21</v>
      </c>
      <c r="C49" s="37">
        <f>SUM(C46:C47)</f>
        <v>0</v>
      </c>
      <c r="D49" s="37">
        <f>SUM(D46:D47)</f>
        <v>0</v>
      </c>
      <c r="E49" s="37">
        <f>SUM(E46:E47)</f>
        <v>0</v>
      </c>
      <c r="F49" s="37">
        <f t="shared" ref="F49:P49" si="12">SUM(F46:F48)</f>
        <v>0</v>
      </c>
      <c r="G49" s="37">
        <f t="shared" si="12"/>
        <v>0</v>
      </c>
      <c r="H49" s="37">
        <f t="shared" si="12"/>
        <v>0</v>
      </c>
      <c r="I49" s="37">
        <f t="shared" si="12"/>
        <v>0</v>
      </c>
      <c r="J49" s="37">
        <f t="shared" si="12"/>
        <v>0</v>
      </c>
      <c r="K49" s="37">
        <f t="shared" si="12"/>
        <v>0</v>
      </c>
      <c r="L49" s="37">
        <f t="shared" si="12"/>
        <v>0</v>
      </c>
      <c r="M49" s="37">
        <f t="shared" si="12"/>
        <v>0</v>
      </c>
      <c r="N49" s="37">
        <f t="shared" si="12"/>
        <v>0</v>
      </c>
      <c r="O49" s="37">
        <f t="shared" si="12"/>
        <v>0</v>
      </c>
      <c r="P49" s="109">
        <f t="shared" si="12"/>
        <v>0</v>
      </c>
    </row>
    <row r="50" spans="2:16"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6"/>
    </row>
    <row r="51" spans="2:16">
      <c r="N51" s="112" t="s">
        <v>28</v>
      </c>
      <c r="O51" s="111">
        <f>SUM(O36+O30+O42+O49)</f>
        <v>0</v>
      </c>
      <c r="P51" s="178">
        <f>SUM(P36+P30+P42+P49)</f>
        <v>0</v>
      </c>
    </row>
  </sheetData>
  <pageMargins left="0.7" right="0.7" top="0.75" bottom="0.75" header="0.3" footer="0.3"/>
  <pageSetup paperSize="9" orientation="portrait" r:id="rId1"/>
  <ignoredErrors>
    <ignoredError sqref="O22:O25 O27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4"/>
  <sheetViews>
    <sheetView workbookViewId="0">
      <selection activeCell="B4" sqref="B4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105</v>
      </c>
    </row>
    <row r="3" spans="2:16" ht="13.2">
      <c r="B3" s="2" t="s">
        <v>88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104</v>
      </c>
      <c r="C9" s="98"/>
      <c r="D9" s="90"/>
      <c r="E9" s="90"/>
      <c r="F9" s="113"/>
      <c r="G9" s="114">
        <v>157</v>
      </c>
      <c r="H9" s="115"/>
      <c r="I9" s="94">
        <v>37</v>
      </c>
      <c r="J9" s="115"/>
      <c r="K9" s="114"/>
      <c r="L9" s="95"/>
      <c r="M9" s="114"/>
      <c r="N9" s="115"/>
      <c r="O9" s="96">
        <f t="shared" ref="O9:O12" si="0">SUM(F9:N9)</f>
        <v>194</v>
      </c>
      <c r="P9" s="97">
        <f>(D9*$D$5)+(E9*$E$5)+(F9*$F$5)+(G9*$G$5)+(H9*$H$5)+(I9*$I$5)+(J9*$J$5)+(K9*$K$5)+(L9*$L$5)+(M9*$M$5)+(N9*$N$5)</f>
        <v>57.75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 t="shared" ref="P10:P13" si="1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si="1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>SUM(F13:N13)</f>
        <v>0</v>
      </c>
      <c r="P13" s="97">
        <f t="shared" si="1"/>
        <v>0</v>
      </c>
    </row>
    <row r="14" spans="2:16">
      <c r="B14" s="99" t="s">
        <v>21</v>
      </c>
      <c r="C14" s="99">
        <f t="shared" ref="C14:P14" si="2">SUM(C9:C13)</f>
        <v>0</v>
      </c>
      <c r="D14" s="99">
        <f t="shared" si="2"/>
        <v>0</v>
      </c>
      <c r="E14" s="99">
        <f t="shared" si="2"/>
        <v>0</v>
      </c>
      <c r="F14" s="99">
        <f t="shared" si="2"/>
        <v>0</v>
      </c>
      <c r="G14" s="99">
        <f t="shared" si="2"/>
        <v>157</v>
      </c>
      <c r="H14" s="99">
        <f t="shared" si="2"/>
        <v>0</v>
      </c>
      <c r="I14" s="99">
        <f t="shared" si="2"/>
        <v>37</v>
      </c>
      <c r="J14" s="99">
        <f t="shared" si="2"/>
        <v>0</v>
      </c>
      <c r="K14" s="99">
        <f t="shared" si="2"/>
        <v>0</v>
      </c>
      <c r="L14" s="99">
        <f t="shared" si="2"/>
        <v>0</v>
      </c>
      <c r="M14" s="99">
        <f t="shared" si="2"/>
        <v>0</v>
      </c>
      <c r="N14" s="99">
        <f t="shared" si="2"/>
        <v>0</v>
      </c>
      <c r="O14" s="99">
        <f t="shared" si="2"/>
        <v>194</v>
      </c>
      <c r="P14" s="99">
        <f t="shared" si="2"/>
        <v>57.75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36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2" sqref="B22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88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hidden="1" thickBot="1">
      <c r="B6" s="32" t="s">
        <v>29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 hidden="1">
      <c r="B7" s="140"/>
      <c r="C7" s="147"/>
      <c r="D7" s="141"/>
      <c r="E7" s="141"/>
      <c r="F7" s="142"/>
      <c r="G7" s="143"/>
      <c r="H7" s="144"/>
      <c r="I7" s="145"/>
      <c r="J7" s="144"/>
      <c r="K7" s="143"/>
      <c r="L7" s="146"/>
      <c r="M7" s="143"/>
      <c r="N7" s="144"/>
      <c r="O7" s="35">
        <f t="shared" ref="O7" si="0">SUM(F7:N7)</f>
        <v>0</v>
      </c>
      <c r="P7" s="36">
        <f>(D7*$D$3)+(E7*$E$3)+(F7*$F$3)+(G7*$G$3)+(H7*$H$3)+(I7*$I$3)+(J7*$J$3)+(K7*$K$3)+(L7*$L$3)+(M7*$M$3)+(N7*$N$3)</f>
        <v>0</v>
      </c>
    </row>
    <row r="8" spans="2:16" hidden="1">
      <c r="B8" s="52"/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/>
      <c r="N8" s="144"/>
      <c r="O8" s="35">
        <f t="shared" ref="O8" si="1">SUM(F8:N8)</f>
        <v>0</v>
      </c>
      <c r="P8" s="36">
        <f t="shared" ref="P8:P15" si="2">(D8*$D$3)+(E8*$E$3)+(F8*$F$3)+(G8*$G$3)+(H8*$H$3)+(I8*$I$3)+(J8*$J$3)+(K8*$K$3)+(L8*$L$3)+(M8*$M$3)+(N8*$N$3)</f>
        <v>0</v>
      </c>
    </row>
    <row r="9" spans="2:16" hidden="1">
      <c r="B9" s="52"/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/>
      <c r="N9" s="144"/>
      <c r="O9" s="35">
        <f t="shared" ref="O9:O15" si="3">SUM(F9:N9)</f>
        <v>0</v>
      </c>
      <c r="P9" s="36">
        <f t="shared" si="2"/>
        <v>0</v>
      </c>
    </row>
    <row r="10" spans="2:16" hidden="1">
      <c r="B10" s="140"/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/>
      <c r="N10" s="144"/>
      <c r="O10" s="35">
        <f t="shared" si="3"/>
        <v>0</v>
      </c>
      <c r="P10" s="36">
        <f t="shared" si="2"/>
        <v>0</v>
      </c>
    </row>
    <row r="11" spans="2:16" hidden="1">
      <c r="B11" s="140"/>
      <c r="C11" s="147"/>
      <c r="D11" s="141"/>
      <c r="E11" s="141"/>
      <c r="F11" s="142"/>
      <c r="G11" s="143"/>
      <c r="H11" s="144"/>
      <c r="I11" s="145"/>
      <c r="J11" s="144"/>
      <c r="K11" s="143"/>
      <c r="L11" s="146"/>
      <c r="M11" s="143"/>
      <c r="N11" s="144"/>
      <c r="O11" s="35">
        <f t="shared" si="3"/>
        <v>0</v>
      </c>
      <c r="P11" s="36">
        <f t="shared" si="2"/>
        <v>0</v>
      </c>
    </row>
    <row r="12" spans="2:16" hidden="1">
      <c r="B12" s="52"/>
      <c r="C12" s="147"/>
      <c r="D12" s="141"/>
      <c r="E12" s="141"/>
      <c r="F12" s="142"/>
      <c r="G12" s="143"/>
      <c r="H12" s="144"/>
      <c r="I12" s="145"/>
      <c r="J12" s="144"/>
      <c r="K12" s="143"/>
      <c r="L12" s="146"/>
      <c r="M12" s="143"/>
      <c r="N12" s="144"/>
      <c r="O12" s="35">
        <f t="shared" si="3"/>
        <v>0</v>
      </c>
      <c r="P12" s="36">
        <f t="shared" si="2"/>
        <v>0</v>
      </c>
    </row>
    <row r="13" spans="2:16" hidden="1">
      <c r="B13" s="52"/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/>
      <c r="N13" s="144"/>
      <c r="O13" s="35">
        <f t="shared" si="3"/>
        <v>0</v>
      </c>
      <c r="P13" s="36">
        <f t="shared" si="2"/>
        <v>0</v>
      </c>
    </row>
    <row r="14" spans="2:16" hidden="1">
      <c r="B14" s="52"/>
      <c r="C14" s="147"/>
      <c r="D14" s="141"/>
      <c r="E14" s="141"/>
      <c r="F14" s="142"/>
      <c r="G14" s="143"/>
      <c r="H14" s="144"/>
      <c r="I14" s="145"/>
      <c r="J14" s="144"/>
      <c r="K14" s="143"/>
      <c r="L14" s="146"/>
      <c r="M14" s="143"/>
      <c r="N14" s="144"/>
      <c r="O14" s="35">
        <f t="shared" si="3"/>
        <v>0</v>
      </c>
      <c r="P14" s="36">
        <f t="shared" si="2"/>
        <v>0</v>
      </c>
    </row>
    <row r="15" spans="2:16" hidden="1">
      <c r="B15" s="52"/>
      <c r="C15" s="147"/>
      <c r="D15" s="141"/>
      <c r="E15" s="141"/>
      <c r="F15" s="142"/>
      <c r="G15" s="143"/>
      <c r="H15" s="144"/>
      <c r="I15" s="145"/>
      <c r="J15" s="144"/>
      <c r="K15" s="143"/>
      <c r="L15" s="146"/>
      <c r="M15" s="143"/>
      <c r="N15" s="144"/>
      <c r="O15" s="35">
        <f t="shared" si="3"/>
        <v>0</v>
      </c>
      <c r="P15" s="36">
        <f t="shared" si="2"/>
        <v>0</v>
      </c>
    </row>
    <row r="16" spans="2:16" hidden="1">
      <c r="B16" s="52"/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/>
      <c r="N16" s="144"/>
      <c r="O16" s="35">
        <f t="shared" ref="O16:O17" si="4">SUM(F16:N16)</f>
        <v>0</v>
      </c>
      <c r="P16" s="36">
        <f t="shared" ref="P16:P17" si="5">(D16*$D$3)+(E16*$E$3)+(F16*$F$3)+(G16*$G$3)+(H16*$H$3)+(I16*$I$3)+(J16*$J$3)+(K16*$K$3)+(L16*$L$3)+(M16*$M$3)+(N16*$N$3)</f>
        <v>0</v>
      </c>
    </row>
    <row r="17" spans="2:16" hidden="1">
      <c r="B17" s="52"/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/>
      <c r="N17" s="144"/>
      <c r="O17" s="35">
        <f t="shared" si="4"/>
        <v>0</v>
      </c>
      <c r="P17" s="36">
        <f t="shared" si="5"/>
        <v>0</v>
      </c>
    </row>
    <row r="18" spans="2:16" hidden="1">
      <c r="B18" s="126"/>
      <c r="C18" s="133"/>
      <c r="D18" s="127"/>
      <c r="E18" s="127"/>
      <c r="F18" s="128"/>
      <c r="G18" s="129"/>
      <c r="H18" s="130"/>
      <c r="I18" s="131"/>
      <c r="J18" s="130"/>
      <c r="K18" s="129"/>
      <c r="L18" s="132"/>
      <c r="M18" s="129"/>
      <c r="N18" s="130"/>
      <c r="O18" s="35">
        <f>SUM(F18:N18)</f>
        <v>0</v>
      </c>
      <c r="P18" s="36">
        <f t="shared" ref="P18" si="6">(D18*$D$3)+(E18*$E$3)+(F18*$F$3)+(G18*$G$3)+(H18*$H$3)+(I18*$I$3)+(J18*$J$3)+(K18*$K$3)+(L18*$L$3)+(M18*$M$3)+(N18*$N$3)</f>
        <v>0</v>
      </c>
    </row>
    <row r="19" spans="2:16" ht="10.8" hidden="1" thickBot="1">
      <c r="B19" s="37" t="s">
        <v>21</v>
      </c>
      <c r="C19" s="37">
        <f t="shared" ref="C19:P19" si="7">SUM(C7:C18)</f>
        <v>0</v>
      </c>
      <c r="D19" s="37">
        <f t="shared" si="7"/>
        <v>0</v>
      </c>
      <c r="E19" s="37">
        <f t="shared" si="7"/>
        <v>0</v>
      </c>
      <c r="F19" s="37">
        <f t="shared" si="7"/>
        <v>0</v>
      </c>
      <c r="G19" s="37">
        <f t="shared" si="7"/>
        <v>0</v>
      </c>
      <c r="H19" s="37">
        <f t="shared" si="7"/>
        <v>0</v>
      </c>
      <c r="I19" s="37">
        <f t="shared" si="7"/>
        <v>0</v>
      </c>
      <c r="J19" s="37">
        <f t="shared" si="7"/>
        <v>0</v>
      </c>
      <c r="K19" s="37">
        <f t="shared" si="7"/>
        <v>0</v>
      </c>
      <c r="L19" s="37">
        <f t="shared" si="7"/>
        <v>0</v>
      </c>
      <c r="M19" s="37">
        <f t="shared" si="7"/>
        <v>0</v>
      </c>
      <c r="N19" s="37">
        <f t="shared" si="7"/>
        <v>0</v>
      </c>
      <c r="O19" s="37">
        <f t="shared" si="7"/>
        <v>0</v>
      </c>
      <c r="P19" s="37">
        <f t="shared" si="7"/>
        <v>0</v>
      </c>
    </row>
    <row r="20" spans="2:16" hidden="1">
      <c r="F20" s="38"/>
      <c r="G20" s="38"/>
      <c r="H20" s="38"/>
      <c r="I20" s="38"/>
      <c r="J20" s="38"/>
      <c r="K20" s="38"/>
      <c r="L20" s="38"/>
      <c r="M20" s="38"/>
      <c r="N20" s="38"/>
    </row>
    <row r="21" spans="2:16">
      <c r="B21" s="13"/>
      <c r="C21" s="13"/>
      <c r="D21" s="13"/>
      <c r="E21" s="13"/>
      <c r="F21" s="30"/>
      <c r="G21" s="30"/>
      <c r="H21" s="30"/>
      <c r="I21" s="30"/>
      <c r="J21" s="30"/>
      <c r="K21" s="30"/>
      <c r="L21" s="30"/>
      <c r="M21" s="30"/>
      <c r="N21" s="30"/>
      <c r="O21" s="13"/>
      <c r="P21" s="13"/>
    </row>
    <row r="22" spans="2:16" ht="10.8" thickBot="1">
      <c r="B22" s="32" t="s">
        <v>94</v>
      </c>
      <c r="C22" s="32"/>
      <c r="D22" s="32"/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4"/>
      <c r="P22" s="34"/>
    </row>
    <row r="23" spans="2:16">
      <c r="B23" s="52" t="s">
        <v>46</v>
      </c>
      <c r="C23" s="57"/>
      <c r="D23" s="48"/>
      <c r="E23" s="48"/>
      <c r="F23" s="49">
        <v>21</v>
      </c>
      <c r="G23" s="53">
        <v>75</v>
      </c>
      <c r="H23" s="54"/>
      <c r="I23" s="55">
        <v>20</v>
      </c>
      <c r="J23" s="54"/>
      <c r="K23" s="53"/>
      <c r="L23" s="56">
        <v>25</v>
      </c>
      <c r="M23" s="53"/>
      <c r="N23" s="54"/>
      <c r="O23" s="35">
        <f>SUM(F23:N23)</f>
        <v>141</v>
      </c>
      <c r="P23" s="36">
        <f t="shared" ref="P23:P25" si="8">(D23*$D$3)+(E23*$E$3)+(F23*$F$3)+(G23*$G$3)+(H23*$H$3)+(I23*$I$3)+(J23*$J$3)+(K23*$K$3)+(L23*$L$3)+(M23*$M$3)+(N23*$N$3)</f>
        <v>55.85</v>
      </c>
    </row>
    <row r="24" spans="2:16">
      <c r="B24" s="52"/>
      <c r="C24" s="47"/>
      <c r="D24" s="48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35">
        <f>SUM(F24:N24)</f>
        <v>0</v>
      </c>
      <c r="P24" s="36">
        <f t="shared" si="8"/>
        <v>0</v>
      </c>
    </row>
    <row r="25" spans="2:16">
      <c r="B25" s="52"/>
      <c r="C25" s="4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>SUM(F25:N25)</f>
        <v>0</v>
      </c>
      <c r="P25" s="36">
        <f t="shared" si="8"/>
        <v>0</v>
      </c>
    </row>
    <row r="26" spans="2:16" ht="10.8" thickBot="1">
      <c r="B26" s="37" t="s">
        <v>21</v>
      </c>
      <c r="C26" s="37">
        <f>SUM(C23:C25)</f>
        <v>0</v>
      </c>
      <c r="D26" s="37">
        <f>SUM(D23:D25)</f>
        <v>0</v>
      </c>
      <c r="E26" s="37">
        <f>SUM(E23:E25)</f>
        <v>0</v>
      </c>
      <c r="F26" s="37">
        <f>SUM(F23:F25)</f>
        <v>21</v>
      </c>
      <c r="G26" s="37">
        <f>SUM(G23:G25)</f>
        <v>75</v>
      </c>
      <c r="H26" s="37">
        <f t="shared" ref="H26:P26" si="9">SUM(H23:H25)</f>
        <v>0</v>
      </c>
      <c r="I26" s="37">
        <f t="shared" si="9"/>
        <v>20</v>
      </c>
      <c r="J26" s="37">
        <f t="shared" si="9"/>
        <v>0</v>
      </c>
      <c r="K26" s="37">
        <f t="shared" si="9"/>
        <v>0</v>
      </c>
      <c r="L26" s="37">
        <f t="shared" si="9"/>
        <v>25</v>
      </c>
      <c r="M26" s="37">
        <f t="shared" si="9"/>
        <v>0</v>
      </c>
      <c r="N26" s="37">
        <f t="shared" si="9"/>
        <v>0</v>
      </c>
      <c r="O26" s="39">
        <f t="shared" si="9"/>
        <v>141</v>
      </c>
      <c r="P26" s="39">
        <f t="shared" si="9"/>
        <v>55.85</v>
      </c>
    </row>
    <row r="27" spans="2:16">
      <c r="G27" s="38"/>
    </row>
    <row r="28" spans="2:16">
      <c r="B28" s="13"/>
      <c r="C28" s="13"/>
      <c r="D28" s="13"/>
      <c r="E28" s="13"/>
      <c r="F28" s="30"/>
      <c r="G28" s="30"/>
      <c r="H28" s="30"/>
      <c r="I28" s="30"/>
      <c r="J28" s="30"/>
      <c r="K28" s="30"/>
      <c r="L28" s="30"/>
      <c r="M28" s="30"/>
      <c r="N28" s="30"/>
      <c r="O28" s="13"/>
      <c r="P28" s="13"/>
    </row>
    <row r="29" spans="2:16" ht="10.8" thickBot="1">
      <c r="B29" s="32" t="s">
        <v>93</v>
      </c>
      <c r="C29" s="32"/>
      <c r="D29" s="32"/>
      <c r="E29" s="32"/>
      <c r="F29" s="33"/>
      <c r="G29" s="33"/>
      <c r="H29" s="33"/>
      <c r="I29" s="33"/>
      <c r="J29" s="33"/>
      <c r="K29" s="33"/>
      <c r="L29" s="33"/>
      <c r="M29" s="33"/>
      <c r="N29" s="33"/>
      <c r="O29" s="34"/>
      <c r="P29" s="34"/>
    </row>
    <row r="30" spans="2:16">
      <c r="B30" s="52" t="s">
        <v>46</v>
      </c>
      <c r="C30" s="57"/>
      <c r="D30" s="48"/>
      <c r="E30" s="48"/>
      <c r="F30" s="49"/>
      <c r="G30" s="53">
        <v>60</v>
      </c>
      <c r="H30" s="54"/>
      <c r="I30" s="55">
        <v>10</v>
      </c>
      <c r="J30" s="54"/>
      <c r="K30" s="53"/>
      <c r="L30" s="56"/>
      <c r="M30" s="53"/>
      <c r="N30" s="54"/>
      <c r="O30" s="35">
        <f t="shared" ref="O30:O32" si="10">SUM(F30:N30)</f>
        <v>70</v>
      </c>
      <c r="P30" s="36">
        <f t="shared" ref="P30:P32" si="11">(D30*$D$3)+(E30*$E$3)+(F30*$F$3)+(G30*$G$3)+(H30*$H$3)+(I30*$I$3)+(J30*$J$3)+(K30*$K$3)+(L30*$L$3)+(M30*$M$3)+(N30*$N$3)</f>
        <v>20</v>
      </c>
    </row>
    <row r="31" spans="2:16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10"/>
        <v>0</v>
      </c>
      <c r="P31" s="36">
        <f t="shared" ref="P31" si="12">(D31*$D$3)+(E31*$E$3)+(F31*$F$3)+(G31*$G$3)+(H31*$H$3)+(I31*$I$3)+(J31*$J$3)+(K31*$K$3)+(L31*$L$3)+(M31*$M$3)+(N31*$N$3)</f>
        <v>0</v>
      </c>
    </row>
    <row r="32" spans="2:16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 t="shared" si="10"/>
        <v>0</v>
      </c>
      <c r="P32" s="36">
        <f t="shared" si="11"/>
        <v>0</v>
      </c>
    </row>
    <row r="33" spans="2:16" ht="10.8" thickBot="1">
      <c r="B33" s="37" t="s">
        <v>21</v>
      </c>
      <c r="C33" s="37">
        <f t="shared" ref="C33:P33" si="13">SUM(C30:C32)</f>
        <v>0</v>
      </c>
      <c r="D33" s="37">
        <f t="shared" si="13"/>
        <v>0</v>
      </c>
      <c r="E33" s="37">
        <f t="shared" si="13"/>
        <v>0</v>
      </c>
      <c r="F33" s="37">
        <f t="shared" si="13"/>
        <v>0</v>
      </c>
      <c r="G33" s="37">
        <f t="shared" si="13"/>
        <v>60</v>
      </c>
      <c r="H33" s="37">
        <f t="shared" si="13"/>
        <v>0</v>
      </c>
      <c r="I33" s="37">
        <f t="shared" si="13"/>
        <v>10</v>
      </c>
      <c r="J33" s="37">
        <f t="shared" si="13"/>
        <v>0</v>
      </c>
      <c r="K33" s="37">
        <f t="shared" si="13"/>
        <v>0</v>
      </c>
      <c r="L33" s="37">
        <f t="shared" si="13"/>
        <v>0</v>
      </c>
      <c r="M33" s="37">
        <f t="shared" si="13"/>
        <v>0</v>
      </c>
      <c r="N33" s="37">
        <f t="shared" si="13"/>
        <v>0</v>
      </c>
      <c r="O33" s="39">
        <f t="shared" si="13"/>
        <v>70</v>
      </c>
      <c r="P33" s="39">
        <f t="shared" si="13"/>
        <v>20</v>
      </c>
    </row>
    <row r="34" spans="2:16">
      <c r="G34" s="38"/>
    </row>
    <row r="35" spans="2:16" ht="13.2">
      <c r="B35" s="2"/>
      <c r="C35" s="2"/>
      <c r="D35" s="2"/>
      <c r="E35" s="2"/>
      <c r="F35" s="43"/>
      <c r="G35" s="43"/>
      <c r="H35" s="43"/>
      <c r="I35" s="43"/>
      <c r="J35" s="43"/>
      <c r="K35" s="43"/>
      <c r="L35" s="43"/>
      <c r="M35" s="43"/>
      <c r="N35" s="43"/>
      <c r="O35" s="2"/>
      <c r="P35" s="2"/>
    </row>
    <row r="36" spans="2:16">
      <c r="M36" s="44" t="s">
        <v>21</v>
      </c>
      <c r="O36" s="45">
        <f>O33+O26+O19</f>
        <v>211</v>
      </c>
      <c r="P36" s="46">
        <f>P33+P26+P19</f>
        <v>75.849999999999994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2"/>
  <sheetViews>
    <sheetView workbookViewId="0">
      <selection activeCell="K23" sqref="K2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89</v>
      </c>
    </row>
    <row r="3" spans="2:16" ht="13.2">
      <c r="B3" s="2" t="s">
        <v>88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91</v>
      </c>
      <c r="C9" s="98"/>
      <c r="D9" s="90"/>
      <c r="E9" s="90"/>
      <c r="F9" s="113"/>
      <c r="G9" s="114">
        <v>857</v>
      </c>
      <c r="H9" s="115"/>
      <c r="I9" s="94"/>
      <c r="J9" s="115"/>
      <c r="K9" s="114"/>
      <c r="L9" s="95"/>
      <c r="M9" s="114"/>
      <c r="N9" s="115"/>
      <c r="O9" s="96">
        <f t="shared" ref="O9:O11" si="0">SUM(F9:N9)</f>
        <v>857</v>
      </c>
      <c r="P9" s="36">
        <f>(D9*$D$5)+(E9*$E$5)+(F9*$F$5)+(G9*$G$5)+(H9*$H$5)+(I9*$I$5)+(J9*$J$5)+(K9*$K$5)+(L9*$L$5)+(M9*$M$5)+(N9*$N$5)</f>
        <v>214.25</v>
      </c>
    </row>
    <row r="10" spans="2:16">
      <c r="B10" s="89" t="s">
        <v>92</v>
      </c>
      <c r="C10" s="98"/>
      <c r="D10" s="90"/>
      <c r="E10" s="90"/>
      <c r="F10" s="113"/>
      <c r="G10" s="114">
        <v>52</v>
      </c>
      <c r="H10" s="115"/>
      <c r="I10" s="94">
        <v>12</v>
      </c>
      <c r="J10" s="115"/>
      <c r="K10" s="114">
        <v>32</v>
      </c>
      <c r="L10" s="95"/>
      <c r="M10" s="114"/>
      <c r="N10" s="115">
        <v>25</v>
      </c>
      <c r="O10" s="96">
        <f t="shared" ref="O10" si="1">SUM(F10:N10)</f>
        <v>121</v>
      </c>
      <c r="P10" s="36">
        <f t="shared" ref="P10" si="2">(D10*$D$5)+(E10*$E$5)+(F10*$F$5)+(G10*$G$5)+(H10*$H$5)+(I10*$I$5)+(J10*$J$5)+(K10*$K$5)+(L10*$L$5)+(M10*$M$5)+(N10*$N$5)</f>
        <v>101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36">
        <f t="shared" ref="P11" si="3">(D11*$D$5)+(E11*$E$5)+(F11*$F$5)+(G11*$G$5)+(H11*$H$5)+(I11*$I$5)+(J11*$J$5)+(K11*$K$5)+(L11*$L$5)+(M11*$M$5)+(N11*$N$5)</f>
        <v>0</v>
      </c>
    </row>
    <row r="12" spans="2:16">
      <c r="B12" s="99" t="s">
        <v>21</v>
      </c>
      <c r="C12" s="99">
        <f t="shared" ref="C12:P12" si="4">SUM(C9:C11)</f>
        <v>0</v>
      </c>
      <c r="D12" s="99">
        <f t="shared" si="4"/>
        <v>0</v>
      </c>
      <c r="E12" s="99">
        <f t="shared" si="4"/>
        <v>0</v>
      </c>
      <c r="F12" s="99">
        <f t="shared" si="4"/>
        <v>0</v>
      </c>
      <c r="G12" s="99">
        <f t="shared" si="4"/>
        <v>909</v>
      </c>
      <c r="H12" s="99">
        <f t="shared" si="4"/>
        <v>0</v>
      </c>
      <c r="I12" s="99">
        <f t="shared" si="4"/>
        <v>12</v>
      </c>
      <c r="J12" s="99">
        <f t="shared" si="4"/>
        <v>0</v>
      </c>
      <c r="K12" s="99">
        <f t="shared" si="4"/>
        <v>32</v>
      </c>
      <c r="L12" s="99">
        <f t="shared" si="4"/>
        <v>0</v>
      </c>
      <c r="M12" s="99">
        <f t="shared" si="4"/>
        <v>0</v>
      </c>
      <c r="N12" s="99">
        <f t="shared" si="4"/>
        <v>25</v>
      </c>
      <c r="O12" s="99">
        <f t="shared" si="4"/>
        <v>978</v>
      </c>
      <c r="P12" s="99">
        <f t="shared" si="4"/>
        <v>315.25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B15" sqref="B15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88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hidden="1" thickBot="1">
      <c r="B6" s="32" t="s">
        <v>80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 hidden="1">
      <c r="B7" s="52" t="s">
        <v>46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 hidden="1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 hidden="1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hidden="1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 hidden="1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40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46</v>
      </c>
      <c r="C14" s="57"/>
      <c r="D14" s="48"/>
      <c r="E14" s="48"/>
      <c r="F14" s="49"/>
      <c r="G14" s="53">
        <v>105</v>
      </c>
      <c r="H14" s="54"/>
      <c r="I14" s="55">
        <v>15</v>
      </c>
      <c r="J14" s="54"/>
      <c r="K14" s="53"/>
      <c r="L14" s="56"/>
      <c r="M14" s="53"/>
      <c r="N14" s="54">
        <v>6</v>
      </c>
      <c r="O14" s="35">
        <f t="shared" ref="O14:O15" si="3">SUM(F14:N14)</f>
        <v>126</v>
      </c>
      <c r="P14" s="36">
        <f t="shared" ref="P14:P15" si="4">(D14*$D$3)+(E14*$E$3)+(F14*$F$3)+(G14*$G$3)+(H14*$H$3)+(I14*$I$3)+(J14*$J$3)+(K14*$K$3)+(L14*$L$3)+(M14*$M$3)+(N14*$N$3)</f>
        <v>45.75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105</v>
      </c>
      <c r="H16" s="40">
        <f t="shared" si="5"/>
        <v>0</v>
      </c>
      <c r="I16" s="40">
        <f t="shared" si="5"/>
        <v>15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0</v>
      </c>
      <c r="N16" s="40">
        <f t="shared" si="5"/>
        <v>6</v>
      </c>
      <c r="O16" s="41">
        <f t="shared" si="5"/>
        <v>126</v>
      </c>
      <c r="P16" s="42">
        <f t="shared" si="5"/>
        <v>45.75</v>
      </c>
    </row>
    <row r="18" spans="2:16" hidden="1"/>
    <row r="19" spans="2:16" ht="10.8" hidden="1" thickBot="1">
      <c r="B19" s="32" t="s">
        <v>81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idden="1">
      <c r="B20" s="52" t="s">
        <v>46</v>
      </c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 hidden="1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hidden="1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0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0</v>
      </c>
      <c r="L24" s="40">
        <f t="shared" si="8"/>
        <v>0</v>
      </c>
      <c r="M24" s="40">
        <f t="shared" si="8"/>
        <v>0</v>
      </c>
      <c r="N24" s="40">
        <f t="shared" si="8"/>
        <v>0</v>
      </c>
      <c r="O24" s="41">
        <f t="shared" si="8"/>
        <v>0</v>
      </c>
      <c r="P24" s="42">
        <f t="shared" si="8"/>
        <v>0</v>
      </c>
    </row>
    <row r="25" spans="2:16" hidden="1"/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39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46</v>
      </c>
      <c r="C28" s="57"/>
      <c r="D28" s="48"/>
      <c r="E28" s="48"/>
      <c r="F28" s="49"/>
      <c r="G28" s="53">
        <v>100</v>
      </c>
      <c r="H28" s="54"/>
      <c r="I28" s="55"/>
      <c r="J28" s="54"/>
      <c r="K28" s="53"/>
      <c r="L28" s="56">
        <v>75</v>
      </c>
      <c r="M28" s="53"/>
      <c r="N28" s="54">
        <v>47</v>
      </c>
      <c r="O28" s="35">
        <f t="shared" ref="O28:O30" si="9">SUM(F28:N28)</f>
        <v>222</v>
      </c>
      <c r="P28" s="36">
        <f t="shared" ref="P28:P30" si="10">(D28*$D$3)+(E28*$E$3)+(F28*$F$3)+(G28*$G$3)+(H28*$H$3)+(I28*$I$3)+(J28*$J$3)+(K28*$K$3)+(L28*$L$3)+(M28*$M$3)+(N28*$N$3)</f>
        <v>194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100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0</v>
      </c>
      <c r="L31" s="40">
        <f t="shared" si="11"/>
        <v>75</v>
      </c>
      <c r="M31" s="40">
        <f t="shared" si="11"/>
        <v>0</v>
      </c>
      <c r="N31" s="40">
        <f t="shared" si="11"/>
        <v>47</v>
      </c>
      <c r="O31" s="41">
        <f t="shared" si="11"/>
        <v>222</v>
      </c>
      <c r="P31" s="42">
        <f t="shared" si="11"/>
        <v>194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idden="1"/>
    <row r="34" spans="2:16" ht="10.8" hidden="1" thickBot="1">
      <c r="B34" s="32" t="s">
        <v>82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 hidden="1">
      <c r="B35" s="52" t="s">
        <v>46</v>
      </c>
      <c r="C35" s="5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ref="O35:O38" si="12">SUM(F35:N35)</f>
        <v>0</v>
      </c>
      <c r="P35" s="36">
        <f t="shared" ref="P35:P38" si="13">(D35*$D$3)+(E35*$E$3)+(F35*$F$3)+(G35*$G$3)+(H35*$H$3)+(I35*$I$3)+(J35*$J$3)+(K35*$K$3)+(L35*$L$3)+(M35*$M$3)+(N35*$N$3)</f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hidden="1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0</v>
      </c>
      <c r="H39" s="40">
        <f t="shared" si="14"/>
        <v>0</v>
      </c>
      <c r="I39" s="40">
        <f t="shared" si="14"/>
        <v>0</v>
      </c>
      <c r="J39" s="40">
        <f t="shared" si="14"/>
        <v>0</v>
      </c>
      <c r="K39" s="40">
        <f t="shared" si="14"/>
        <v>0</v>
      </c>
      <c r="L39" s="40">
        <f t="shared" si="14"/>
        <v>0</v>
      </c>
      <c r="M39" s="40">
        <f t="shared" si="14"/>
        <v>0</v>
      </c>
      <c r="N39" s="40">
        <f t="shared" si="14"/>
        <v>0</v>
      </c>
      <c r="O39" s="41">
        <f t="shared" si="14"/>
        <v>0</v>
      </c>
      <c r="P39" s="42">
        <f t="shared" si="14"/>
        <v>0</v>
      </c>
    </row>
    <row r="40" spans="2:16" hidden="1"/>
    <row r="41" spans="2:16" hidden="1"/>
    <row r="42" spans="2:16" ht="10.8" hidden="1" thickBot="1">
      <c r="B42" s="32" t="s">
        <v>38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 hidden="1">
      <c r="B43" s="52" t="s">
        <v>46</v>
      </c>
      <c r="C43" s="5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ref="O43:O45" si="15">SUM(F43:N43)</f>
        <v>0</v>
      </c>
      <c r="P43" s="36">
        <f t="shared" ref="P43:P45" si="16">(D43*$D$3)+(E43*$E$3)+(F43*$F$3)+(G43*$G$3)+(H43*$H$3)+(I43*$I$3)+(J43*$J$3)+(K43*$K$3)+(L43*$L$3)+(M43*$M$3)+(N43*$N$3)</f>
        <v>0</v>
      </c>
    </row>
    <row r="44" spans="2:16" hidden="1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 hidden="1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hidden="1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0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0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0</v>
      </c>
      <c r="P46" s="42">
        <f t="shared" si="17"/>
        <v>0</v>
      </c>
    </row>
    <row r="47" spans="2:16" hidden="1"/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348</v>
      </c>
      <c r="P50" s="46">
        <f>P10+P16+P24+P31+P39+P46</f>
        <v>239.75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68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154" sqref="O154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88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idden="1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51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79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30" si="3">(D15*$D$3)+(E15*$E$3)+(F15*$F$3)+(G15*$G$3)+(H15*$H$3)+(I15*$I$3)+(J15*$J$3)+(K15*$K$3)+(L15*$L$3)+(M15*$M$3)+(N15*$N$3)</f>
        <v>0</v>
      </c>
    </row>
    <row r="16" spans="2:16" hidden="1">
      <c r="B16" s="179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7" si="4">SUM(F16:N16)</f>
        <v>0</v>
      </c>
      <c r="P16" s="36">
        <f t="shared" si="3"/>
        <v>0</v>
      </c>
    </row>
    <row r="17" spans="2:16" hidden="1">
      <c r="B17" s="179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2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4"/>
        <v>0</v>
      </c>
      <c r="P19" s="36">
        <f t="shared" si="3"/>
        <v>0</v>
      </c>
    </row>
    <row r="20" spans="2:16" hidden="1">
      <c r="B20" s="179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2:16" hidden="1">
      <c r="B21" s="179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4"/>
        <v>0</v>
      </c>
      <c r="P22" s="36">
        <f t="shared" si="3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4"/>
        <v>0</v>
      </c>
      <c r="P23" s="36">
        <f t="shared" si="3"/>
        <v>0</v>
      </c>
    </row>
    <row r="24" spans="2:16" hidden="1">
      <c r="B24" s="179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35">
        <f t="shared" si="4"/>
        <v>0</v>
      </c>
      <c r="P24" s="36">
        <f t="shared" ref="P24:P27" si="5">(D24*$D$3)+(E24*$E$3)+(F24*$F$3)+(G24*$G$3)+(H24*$H$3)+(I24*$I$3)+(J24*$J$3)+(K24*$K$3)+(L24*$L$3)+(M24*$M$3)+(N24*$N$3)</f>
        <v>0</v>
      </c>
    </row>
    <row r="25" spans="2:16" hidden="1">
      <c r="B25" s="179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35">
        <f t="shared" si="4"/>
        <v>0</v>
      </c>
      <c r="P25" s="36">
        <f t="shared" si="5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4"/>
        <v>0</v>
      </c>
      <c r="P26" s="36">
        <f t="shared" si="5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4"/>
        <v>0</v>
      </c>
      <c r="P27" s="36">
        <f t="shared" si="5"/>
        <v>0</v>
      </c>
    </row>
    <row r="28" spans="2:16" hidden="1">
      <c r="B28" s="179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35">
        <f t="shared" ref="O28:O29" si="6">SUM(F28:N28)</f>
        <v>0</v>
      </c>
      <c r="P28" s="36">
        <f t="shared" ref="P28:P29" si="7">(D28*$D$3)+(E28*$E$3)+(F28*$F$3)+(G28*$G$3)+(H28*$H$3)+(I28*$I$3)+(J28*$J$3)+(K28*$K$3)+(L28*$L$3)+(M28*$M$3)+(N28*$N$3)</f>
        <v>0</v>
      </c>
    </row>
    <row r="29" spans="2:16" hidden="1">
      <c r="B29" s="179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35">
        <f t="shared" si="6"/>
        <v>0</v>
      </c>
      <c r="P29" s="36">
        <f t="shared" si="7"/>
        <v>0</v>
      </c>
    </row>
    <row r="30" spans="2:16" hidden="1">
      <c r="B30" s="140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>SUM(F30:N30)</f>
        <v>0</v>
      </c>
      <c r="P30" s="36">
        <f t="shared" si="3"/>
        <v>0</v>
      </c>
    </row>
    <row r="31" spans="2:16" ht="10.8" hidden="1" thickBot="1">
      <c r="B31" s="37" t="s">
        <v>21</v>
      </c>
      <c r="C31" s="37">
        <f t="shared" ref="C31:P31" si="8">SUM(C15:C30)</f>
        <v>0</v>
      </c>
      <c r="D31" s="37">
        <f t="shared" si="8"/>
        <v>0</v>
      </c>
      <c r="E31" s="37">
        <f t="shared" si="8"/>
        <v>0</v>
      </c>
      <c r="F31" s="37">
        <f t="shared" si="8"/>
        <v>0</v>
      </c>
      <c r="G31" s="37">
        <f t="shared" si="8"/>
        <v>0</v>
      </c>
      <c r="H31" s="37">
        <f t="shared" si="8"/>
        <v>0</v>
      </c>
      <c r="I31" s="37">
        <f t="shared" si="8"/>
        <v>0</v>
      </c>
      <c r="J31" s="37">
        <f t="shared" si="8"/>
        <v>0</v>
      </c>
      <c r="K31" s="37">
        <f t="shared" si="8"/>
        <v>0</v>
      </c>
      <c r="L31" s="37">
        <f t="shared" si="8"/>
        <v>0</v>
      </c>
      <c r="M31" s="37">
        <f t="shared" si="8"/>
        <v>0</v>
      </c>
      <c r="N31" s="37">
        <f t="shared" si="8"/>
        <v>0</v>
      </c>
      <c r="O31" s="100">
        <f t="shared" si="8"/>
        <v>0</v>
      </c>
      <c r="P31" s="37">
        <f t="shared" si="8"/>
        <v>0</v>
      </c>
    </row>
    <row r="32" spans="2:16" hidden="1">
      <c r="F32" s="38"/>
      <c r="G32" s="38"/>
      <c r="H32" s="38"/>
      <c r="I32" s="38"/>
      <c r="J32" s="38"/>
      <c r="K32" s="38"/>
      <c r="L32" s="38"/>
      <c r="M32" s="38"/>
      <c r="N32" s="38"/>
    </row>
    <row r="33" spans="1:16">
      <c r="B33" s="13"/>
      <c r="C33" s="13"/>
      <c r="D33" s="13"/>
      <c r="E33" s="13"/>
      <c r="F33" s="30"/>
      <c r="G33" s="30"/>
      <c r="H33" s="30"/>
      <c r="I33" s="30"/>
      <c r="J33" s="30"/>
      <c r="K33" s="30"/>
      <c r="L33" s="30"/>
      <c r="M33" s="30"/>
      <c r="N33" s="30"/>
      <c r="O33" s="13"/>
      <c r="P33" s="13"/>
    </row>
    <row r="34" spans="1:16" ht="10.8" thickBot="1">
      <c r="B34" s="32" t="s">
        <v>22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1:16" ht="11.25" customHeight="1">
      <c r="A35" s="119"/>
      <c r="B35" s="180" t="s">
        <v>107</v>
      </c>
      <c r="C35" s="58"/>
      <c r="D35" s="48"/>
      <c r="E35" s="48">
        <v>1</v>
      </c>
      <c r="F35" s="49"/>
      <c r="G35" s="110"/>
      <c r="H35" s="116"/>
      <c r="I35" s="110"/>
      <c r="J35" s="48"/>
      <c r="K35" s="110"/>
      <c r="L35" s="116"/>
      <c r="M35" s="110"/>
      <c r="N35" s="116"/>
      <c r="O35" s="110">
        <f>SUM(F35:N35)+(E35*18)+(D35*9)</f>
        <v>18</v>
      </c>
      <c r="P35" s="36">
        <f t="shared" ref="P35:P67" si="9">(D35*$D$3)+(E35*$E$3)+(F35*$F$3)+(G35*$G$3)+(H35*$H$3)+(I35*$I$3)+(J35*$J$3)+(K35*$K$3)+(L35*$L$3)+(M35*$M$3)+(N35*$N$3)</f>
        <v>72</v>
      </c>
    </row>
    <row r="36" spans="1:16" ht="11.25" customHeight="1">
      <c r="A36" s="119"/>
      <c r="B36" s="181" t="s">
        <v>108</v>
      </c>
      <c r="C36" s="58"/>
      <c r="D36" s="48"/>
      <c r="E36" s="48"/>
      <c r="F36" s="49"/>
      <c r="G36" s="110">
        <v>1</v>
      </c>
      <c r="H36" s="116"/>
      <c r="I36" s="110"/>
      <c r="J36" s="48"/>
      <c r="K36" s="110">
        <v>3</v>
      </c>
      <c r="L36" s="116"/>
      <c r="M36" s="110"/>
      <c r="N36" s="116">
        <v>21</v>
      </c>
      <c r="O36" s="110">
        <f>SUM(F36:N36)+(E36*18)+(D36*9)</f>
        <v>25</v>
      </c>
      <c r="P36" s="36">
        <f t="shared" ref="P36:P66" si="10">(D36*$D$3)+(E36*$E$3)+(F36*$F$3)+(G36*$G$3)+(H36*$H$3)+(I36*$I$3)+(J36*$J$3)+(K36*$K$3)+(L36*$L$3)+(M36*$M$3)+(N36*$N$3)</f>
        <v>45.25</v>
      </c>
    </row>
    <row r="37" spans="1:16" ht="11.25" customHeight="1">
      <c r="A37" s="119"/>
      <c r="B37" s="181" t="s">
        <v>109</v>
      </c>
      <c r="C37" s="58"/>
      <c r="D37" s="48"/>
      <c r="E37" s="48"/>
      <c r="F37" s="49"/>
      <c r="G37" s="110">
        <v>2</v>
      </c>
      <c r="H37" s="116"/>
      <c r="I37" s="110"/>
      <c r="J37" s="48"/>
      <c r="K37" s="110"/>
      <c r="L37" s="116"/>
      <c r="M37" s="110"/>
      <c r="N37" s="116">
        <v>1</v>
      </c>
      <c r="O37" s="110">
        <f t="shared" ref="O37:O65" si="11">SUM(F37:N37)+(E37*18)+(D37*9)</f>
        <v>3</v>
      </c>
      <c r="P37" s="36">
        <f t="shared" si="10"/>
        <v>2.5</v>
      </c>
    </row>
    <row r="38" spans="1:16" ht="11.25" customHeight="1">
      <c r="A38" s="119"/>
      <c r="B38" s="180" t="s">
        <v>110</v>
      </c>
      <c r="C38" s="58"/>
      <c r="D38" s="48"/>
      <c r="E38" s="48">
        <v>1</v>
      </c>
      <c r="F38" s="49"/>
      <c r="G38" s="110"/>
      <c r="H38" s="116"/>
      <c r="I38" s="110"/>
      <c r="J38" s="48"/>
      <c r="K38" s="110"/>
      <c r="L38" s="116"/>
      <c r="M38" s="110"/>
      <c r="N38" s="116"/>
      <c r="O38" s="110">
        <f t="shared" si="11"/>
        <v>18</v>
      </c>
      <c r="P38" s="36">
        <f t="shared" si="10"/>
        <v>72</v>
      </c>
    </row>
    <row r="39" spans="1:16" ht="11.25" customHeight="1">
      <c r="A39" s="119"/>
      <c r="B39" s="180" t="s">
        <v>111</v>
      </c>
      <c r="C39" s="58"/>
      <c r="D39" s="48"/>
      <c r="E39" s="48"/>
      <c r="F39" s="49"/>
      <c r="G39" s="110"/>
      <c r="H39" s="116"/>
      <c r="I39" s="110"/>
      <c r="J39" s="48"/>
      <c r="K39" s="110">
        <v>15</v>
      </c>
      <c r="L39" s="116"/>
      <c r="M39" s="110"/>
      <c r="N39" s="116">
        <v>7</v>
      </c>
      <c r="O39" s="110">
        <f t="shared" si="11"/>
        <v>22</v>
      </c>
      <c r="P39" s="36">
        <f t="shared" ref="P39:P55" si="12">(D39*$D$3)+(E39*$E$3)+(F39*$F$3)+(G39*$G$3)+(H39*$H$3)+(I39*$I$3)+(J39*$J$3)+(K39*$K$3)+(L39*$L$3)+(M39*$M$3)+(N39*$N$3)</f>
        <v>29</v>
      </c>
    </row>
    <row r="40" spans="1:16" ht="11.25" customHeight="1">
      <c r="A40" s="119"/>
      <c r="B40" s="181" t="s">
        <v>112</v>
      </c>
      <c r="C40" s="58"/>
      <c r="D40" s="48"/>
      <c r="E40" s="48">
        <v>1</v>
      </c>
      <c r="F40" s="49"/>
      <c r="G40" s="110">
        <v>45</v>
      </c>
      <c r="H40" s="116"/>
      <c r="I40" s="110">
        <v>2</v>
      </c>
      <c r="J40" s="48"/>
      <c r="K40" s="110">
        <v>2</v>
      </c>
      <c r="L40" s="116"/>
      <c r="M40" s="110"/>
      <c r="N40" s="116">
        <v>2</v>
      </c>
      <c r="O40" s="110">
        <f t="shared" si="11"/>
        <v>69</v>
      </c>
      <c r="P40" s="36">
        <f t="shared" si="12"/>
        <v>90.25</v>
      </c>
    </row>
    <row r="41" spans="1:16" ht="11.25" customHeight="1">
      <c r="A41" s="119"/>
      <c r="B41" s="180" t="s">
        <v>113</v>
      </c>
      <c r="C41" s="58"/>
      <c r="D41" s="48"/>
      <c r="E41" s="48"/>
      <c r="F41" s="49"/>
      <c r="G41" s="110">
        <v>100</v>
      </c>
      <c r="H41" s="116"/>
      <c r="I41" s="110"/>
      <c r="J41" s="48"/>
      <c r="K41" s="110"/>
      <c r="L41" s="116"/>
      <c r="M41" s="110"/>
      <c r="N41" s="116"/>
      <c r="O41" s="110">
        <f t="shared" si="11"/>
        <v>100</v>
      </c>
      <c r="P41" s="36">
        <f t="shared" si="12"/>
        <v>25</v>
      </c>
    </row>
    <row r="42" spans="1:16" ht="11.25" customHeight="1">
      <c r="A42" s="119"/>
      <c r="B42" s="181" t="s">
        <v>114</v>
      </c>
      <c r="C42" s="58"/>
      <c r="D42" s="48"/>
      <c r="E42" s="48">
        <v>1</v>
      </c>
      <c r="F42" s="49"/>
      <c r="G42" s="110"/>
      <c r="H42" s="116"/>
      <c r="I42" s="110"/>
      <c r="J42" s="48"/>
      <c r="K42" s="110"/>
      <c r="L42" s="116"/>
      <c r="M42" s="110"/>
      <c r="N42" s="116"/>
      <c r="O42" s="110">
        <f t="shared" si="11"/>
        <v>18</v>
      </c>
      <c r="P42" s="36">
        <f t="shared" si="12"/>
        <v>72</v>
      </c>
    </row>
    <row r="43" spans="1:16" ht="11.25" customHeight="1">
      <c r="A43" s="119"/>
      <c r="B43" s="181" t="s">
        <v>115</v>
      </c>
      <c r="C43" s="58"/>
      <c r="D43" s="48"/>
      <c r="E43" s="48">
        <v>1</v>
      </c>
      <c r="F43" s="49"/>
      <c r="G43" s="110"/>
      <c r="H43" s="116"/>
      <c r="I43" s="110"/>
      <c r="J43" s="48"/>
      <c r="K43" s="110"/>
      <c r="L43" s="116"/>
      <c r="M43" s="110"/>
      <c r="N43" s="116"/>
      <c r="O43" s="110">
        <f t="shared" si="11"/>
        <v>18</v>
      </c>
      <c r="P43" s="36">
        <f t="shared" si="12"/>
        <v>72</v>
      </c>
    </row>
    <row r="44" spans="1:16" ht="11.25" customHeight="1">
      <c r="A44" s="119"/>
      <c r="B44" s="180" t="s">
        <v>116</v>
      </c>
      <c r="C44" s="58"/>
      <c r="D44" s="48"/>
      <c r="E44" s="48">
        <v>1</v>
      </c>
      <c r="F44" s="49"/>
      <c r="G44" s="110"/>
      <c r="H44" s="116"/>
      <c r="I44" s="110"/>
      <c r="J44" s="48"/>
      <c r="K44" s="110"/>
      <c r="L44" s="116"/>
      <c r="M44" s="110"/>
      <c r="N44" s="116"/>
      <c r="O44" s="110">
        <f t="shared" si="11"/>
        <v>18</v>
      </c>
      <c r="P44" s="36">
        <f t="shared" si="12"/>
        <v>72</v>
      </c>
    </row>
    <row r="45" spans="1:16" ht="11.25" customHeight="1">
      <c r="A45" s="119"/>
      <c r="B45" s="181" t="s">
        <v>117</v>
      </c>
      <c r="C45" s="58"/>
      <c r="D45" s="48"/>
      <c r="E45" s="48"/>
      <c r="F45" s="49"/>
      <c r="G45" s="110">
        <v>15</v>
      </c>
      <c r="H45" s="116"/>
      <c r="I45" s="110"/>
      <c r="J45" s="48"/>
      <c r="K45" s="110"/>
      <c r="L45" s="116"/>
      <c r="M45" s="110"/>
      <c r="N45" s="116"/>
      <c r="O45" s="110">
        <f t="shared" si="11"/>
        <v>15</v>
      </c>
      <c r="P45" s="36">
        <f t="shared" si="12"/>
        <v>3.75</v>
      </c>
    </row>
    <row r="46" spans="1:16" ht="11.25" customHeight="1">
      <c r="A46" s="119"/>
      <c r="B46" s="181" t="s">
        <v>118</v>
      </c>
      <c r="C46" s="58"/>
      <c r="D46" s="48"/>
      <c r="E46" s="48"/>
      <c r="F46" s="49"/>
      <c r="G46" s="110">
        <v>25</v>
      </c>
      <c r="H46" s="116"/>
      <c r="I46" s="110"/>
      <c r="J46" s="48"/>
      <c r="K46" s="110">
        <v>10</v>
      </c>
      <c r="L46" s="116"/>
      <c r="M46" s="110"/>
      <c r="N46" s="116"/>
      <c r="O46" s="110">
        <f t="shared" si="11"/>
        <v>35</v>
      </c>
      <c r="P46" s="36">
        <f t="shared" si="12"/>
        <v>16.25</v>
      </c>
    </row>
    <row r="47" spans="1:16" ht="11.25" customHeight="1">
      <c r="A47" s="119"/>
      <c r="B47" s="181" t="s">
        <v>119</v>
      </c>
      <c r="C47" s="58"/>
      <c r="D47" s="48"/>
      <c r="E47" s="48">
        <v>1</v>
      </c>
      <c r="F47" s="49"/>
      <c r="G47" s="110"/>
      <c r="H47" s="116"/>
      <c r="I47" s="110"/>
      <c r="J47" s="48"/>
      <c r="K47" s="110"/>
      <c r="L47" s="116"/>
      <c r="M47" s="110"/>
      <c r="N47" s="116"/>
      <c r="O47" s="110">
        <f t="shared" si="11"/>
        <v>18</v>
      </c>
      <c r="P47" s="36">
        <f t="shared" si="12"/>
        <v>72</v>
      </c>
    </row>
    <row r="48" spans="1:16" ht="11.25" customHeight="1">
      <c r="A48" s="119"/>
      <c r="B48" s="180" t="s">
        <v>120</v>
      </c>
      <c r="C48" s="58"/>
      <c r="D48" s="48"/>
      <c r="E48" s="48"/>
      <c r="F48" s="49"/>
      <c r="G48" s="110"/>
      <c r="H48" s="116"/>
      <c r="I48" s="110"/>
      <c r="J48" s="48"/>
      <c r="K48" s="110"/>
      <c r="L48" s="116"/>
      <c r="M48" s="110"/>
      <c r="N48" s="116">
        <v>1</v>
      </c>
      <c r="O48" s="110">
        <f t="shared" si="11"/>
        <v>1</v>
      </c>
      <c r="P48" s="36">
        <f t="shared" si="12"/>
        <v>2</v>
      </c>
    </row>
    <row r="49" spans="1:16" ht="11.25" customHeight="1">
      <c r="A49" s="119"/>
      <c r="B49" s="181" t="s">
        <v>121</v>
      </c>
      <c r="C49" s="58"/>
      <c r="D49" s="48"/>
      <c r="E49" s="48"/>
      <c r="F49" s="49"/>
      <c r="G49" s="110"/>
      <c r="H49" s="116">
        <v>10</v>
      </c>
      <c r="I49" s="110"/>
      <c r="J49" s="48"/>
      <c r="K49" s="110"/>
      <c r="L49" s="116"/>
      <c r="M49" s="110"/>
      <c r="N49" s="116"/>
      <c r="O49" s="110">
        <f t="shared" si="11"/>
        <v>10</v>
      </c>
      <c r="P49" s="36">
        <f t="shared" si="12"/>
        <v>2.5</v>
      </c>
    </row>
    <row r="50" spans="1:16" ht="11.25" customHeight="1">
      <c r="A50" s="119"/>
      <c r="B50" s="180" t="s">
        <v>122</v>
      </c>
      <c r="C50" s="58"/>
      <c r="D50" s="48"/>
      <c r="E50" s="48">
        <v>1</v>
      </c>
      <c r="F50" s="49"/>
      <c r="G50" s="110"/>
      <c r="H50" s="116"/>
      <c r="I50" s="110"/>
      <c r="J50" s="48"/>
      <c r="K50" s="110"/>
      <c r="L50" s="116"/>
      <c r="M50" s="110"/>
      <c r="N50" s="116"/>
      <c r="O50" s="110">
        <f t="shared" si="11"/>
        <v>18</v>
      </c>
      <c r="P50" s="36">
        <f t="shared" si="12"/>
        <v>72</v>
      </c>
    </row>
    <row r="51" spans="1:16" ht="11.25" customHeight="1">
      <c r="A51" s="119"/>
      <c r="B51" s="181" t="s">
        <v>123</v>
      </c>
      <c r="C51" s="58"/>
      <c r="D51" s="48"/>
      <c r="E51" s="48">
        <v>1</v>
      </c>
      <c r="F51" s="49"/>
      <c r="G51" s="110"/>
      <c r="H51" s="116"/>
      <c r="I51" s="110"/>
      <c r="J51" s="48"/>
      <c r="K51" s="110"/>
      <c r="L51" s="116"/>
      <c r="M51" s="110"/>
      <c r="N51" s="116"/>
      <c r="O51" s="110">
        <f t="shared" si="11"/>
        <v>18</v>
      </c>
      <c r="P51" s="36">
        <f t="shared" si="12"/>
        <v>72</v>
      </c>
    </row>
    <row r="52" spans="1:16" ht="11.25" customHeight="1">
      <c r="A52" s="119"/>
      <c r="B52" s="181" t="s">
        <v>124</v>
      </c>
      <c r="C52" s="58"/>
      <c r="D52" s="48"/>
      <c r="E52" s="48"/>
      <c r="F52" s="49"/>
      <c r="G52" s="110"/>
      <c r="H52" s="116">
        <v>20</v>
      </c>
      <c r="I52" s="110"/>
      <c r="J52" s="48"/>
      <c r="K52" s="110"/>
      <c r="L52" s="116"/>
      <c r="M52" s="110"/>
      <c r="N52" s="116"/>
      <c r="O52" s="110">
        <f t="shared" si="11"/>
        <v>20</v>
      </c>
      <c r="P52" s="36">
        <f t="shared" si="12"/>
        <v>5</v>
      </c>
    </row>
    <row r="53" spans="1:16" ht="11.25" customHeight="1">
      <c r="A53" s="119"/>
      <c r="B53" s="181" t="s">
        <v>125</v>
      </c>
      <c r="C53" s="58"/>
      <c r="D53" s="48"/>
      <c r="E53" s="48"/>
      <c r="F53" s="49"/>
      <c r="G53" s="110"/>
      <c r="H53" s="116"/>
      <c r="I53" s="110"/>
      <c r="J53" s="48"/>
      <c r="K53" s="110"/>
      <c r="L53" s="116"/>
      <c r="M53" s="110"/>
      <c r="N53" s="116">
        <v>1</v>
      </c>
      <c r="O53" s="110">
        <f t="shared" si="11"/>
        <v>1</v>
      </c>
      <c r="P53" s="36">
        <f t="shared" si="12"/>
        <v>2</v>
      </c>
    </row>
    <row r="54" spans="1:16" ht="11.25" customHeight="1">
      <c r="A54" s="119"/>
      <c r="B54" s="180" t="s">
        <v>126</v>
      </c>
      <c r="C54" s="58"/>
      <c r="D54" s="48"/>
      <c r="E54" s="48">
        <v>1</v>
      </c>
      <c r="F54" s="49"/>
      <c r="G54" s="110"/>
      <c r="H54" s="116"/>
      <c r="I54" s="110"/>
      <c r="J54" s="48"/>
      <c r="K54" s="110"/>
      <c r="L54" s="116"/>
      <c r="M54" s="110"/>
      <c r="N54" s="116"/>
      <c r="O54" s="110">
        <f t="shared" si="11"/>
        <v>18</v>
      </c>
      <c r="P54" s="36">
        <f t="shared" si="12"/>
        <v>72</v>
      </c>
    </row>
    <row r="55" spans="1:16" ht="11.25" customHeight="1">
      <c r="A55" s="119"/>
      <c r="B55" s="181" t="s">
        <v>127</v>
      </c>
      <c r="C55" s="58"/>
      <c r="D55" s="48"/>
      <c r="E55" s="48"/>
      <c r="F55" s="49"/>
      <c r="G55" s="110"/>
      <c r="H55" s="116">
        <v>1</v>
      </c>
      <c r="I55" s="110"/>
      <c r="J55" s="48"/>
      <c r="K55" s="110"/>
      <c r="L55" s="116"/>
      <c r="M55" s="110"/>
      <c r="N55" s="116"/>
      <c r="O55" s="110">
        <f t="shared" si="11"/>
        <v>1</v>
      </c>
      <c r="P55" s="36">
        <f t="shared" si="12"/>
        <v>0.25</v>
      </c>
    </row>
    <row r="56" spans="1:16" ht="11.25" customHeight="1">
      <c r="A56" s="119"/>
      <c r="B56" s="181" t="s">
        <v>128</v>
      </c>
      <c r="C56" s="58"/>
      <c r="D56" s="48"/>
      <c r="E56" s="48">
        <v>3</v>
      </c>
      <c r="F56" s="49"/>
      <c r="G56" s="110"/>
      <c r="H56" s="116"/>
      <c r="I56" s="110"/>
      <c r="J56" s="48"/>
      <c r="K56" s="110"/>
      <c r="L56" s="116"/>
      <c r="M56" s="110"/>
      <c r="N56" s="116"/>
      <c r="O56" s="110">
        <f t="shared" si="11"/>
        <v>54</v>
      </c>
      <c r="P56" s="36">
        <f t="shared" si="10"/>
        <v>216</v>
      </c>
    </row>
    <row r="57" spans="1:16" ht="11.25" customHeight="1">
      <c r="A57" s="119"/>
      <c r="B57" s="180" t="s">
        <v>129</v>
      </c>
      <c r="C57" s="58"/>
      <c r="D57" s="48"/>
      <c r="E57" s="48">
        <v>1</v>
      </c>
      <c r="F57" s="49"/>
      <c r="G57" s="110"/>
      <c r="H57" s="116"/>
      <c r="I57" s="110"/>
      <c r="J57" s="48"/>
      <c r="K57" s="110"/>
      <c r="L57" s="116"/>
      <c r="M57" s="110"/>
      <c r="N57" s="116"/>
      <c r="O57" s="110">
        <f t="shared" si="11"/>
        <v>18</v>
      </c>
      <c r="P57" s="36">
        <f t="shared" si="10"/>
        <v>72</v>
      </c>
    </row>
    <row r="58" spans="1:16" ht="11.25" customHeight="1">
      <c r="A58" s="119"/>
      <c r="B58" s="181" t="s">
        <v>130</v>
      </c>
      <c r="C58" s="58"/>
      <c r="D58" s="48"/>
      <c r="E58" s="48"/>
      <c r="F58" s="49"/>
      <c r="G58" s="110"/>
      <c r="H58" s="116"/>
      <c r="I58" s="110"/>
      <c r="J58" s="48"/>
      <c r="K58" s="110"/>
      <c r="L58" s="116"/>
      <c r="M58" s="110"/>
      <c r="N58" s="116">
        <v>1</v>
      </c>
      <c r="O58" s="110">
        <f t="shared" si="11"/>
        <v>1</v>
      </c>
      <c r="P58" s="36">
        <f t="shared" si="10"/>
        <v>2</v>
      </c>
    </row>
    <row r="59" spans="1:16" ht="11.25" customHeight="1">
      <c r="A59" s="119"/>
      <c r="B59" s="180" t="s">
        <v>131</v>
      </c>
      <c r="C59" s="58"/>
      <c r="D59" s="48"/>
      <c r="E59" s="48">
        <v>2</v>
      </c>
      <c r="F59" s="49"/>
      <c r="G59" s="110"/>
      <c r="H59" s="116"/>
      <c r="I59" s="110"/>
      <c r="J59" s="48"/>
      <c r="K59" s="110"/>
      <c r="L59" s="116"/>
      <c r="M59" s="110"/>
      <c r="N59" s="116"/>
      <c r="O59" s="110">
        <f t="shared" si="11"/>
        <v>36</v>
      </c>
      <c r="P59" s="36">
        <f t="shared" si="10"/>
        <v>144</v>
      </c>
    </row>
    <row r="60" spans="1:16" ht="11.25" customHeight="1">
      <c r="A60" s="119"/>
      <c r="B60" s="181" t="s">
        <v>132</v>
      </c>
      <c r="C60" s="58"/>
      <c r="D60" s="48"/>
      <c r="E60" s="48"/>
      <c r="F60" s="49"/>
      <c r="G60" s="110">
        <v>10</v>
      </c>
      <c r="H60" s="116"/>
      <c r="I60" s="110"/>
      <c r="J60" s="48"/>
      <c r="K60" s="110"/>
      <c r="L60" s="116"/>
      <c r="M60" s="110"/>
      <c r="N60" s="116">
        <v>2</v>
      </c>
      <c r="O60" s="110">
        <f t="shared" si="11"/>
        <v>12</v>
      </c>
      <c r="P60" s="36">
        <f t="shared" si="10"/>
        <v>6.5</v>
      </c>
    </row>
    <row r="61" spans="1:16" ht="11.25" customHeight="1">
      <c r="A61" s="119"/>
      <c r="B61" s="181" t="s">
        <v>133</v>
      </c>
      <c r="C61" s="58"/>
      <c r="D61" s="48"/>
      <c r="E61" s="48"/>
      <c r="F61" s="49"/>
      <c r="G61" s="110"/>
      <c r="H61" s="116">
        <v>10</v>
      </c>
      <c r="I61" s="110"/>
      <c r="J61" s="48"/>
      <c r="K61" s="110"/>
      <c r="L61" s="116"/>
      <c r="M61" s="110"/>
      <c r="N61" s="116">
        <v>58</v>
      </c>
      <c r="O61" s="110">
        <f t="shared" si="11"/>
        <v>68</v>
      </c>
      <c r="P61" s="36">
        <f t="shared" si="10"/>
        <v>118.5</v>
      </c>
    </row>
    <row r="62" spans="1:16" ht="11.25" customHeight="1">
      <c r="A62" s="119"/>
      <c r="B62" s="180" t="s">
        <v>134</v>
      </c>
      <c r="C62" s="58"/>
      <c r="D62" s="48"/>
      <c r="E62" s="48">
        <v>1</v>
      </c>
      <c r="F62" s="49"/>
      <c r="G62" s="110"/>
      <c r="H62" s="116"/>
      <c r="I62" s="110"/>
      <c r="J62" s="48"/>
      <c r="K62" s="110"/>
      <c r="L62" s="116"/>
      <c r="M62" s="110"/>
      <c r="N62" s="116">
        <v>2</v>
      </c>
      <c r="O62" s="110">
        <f t="shared" si="11"/>
        <v>20</v>
      </c>
      <c r="P62" s="36">
        <f t="shared" si="10"/>
        <v>76</v>
      </c>
    </row>
    <row r="63" spans="1:16" ht="11.25" customHeight="1">
      <c r="A63" s="119"/>
      <c r="B63" s="181" t="s">
        <v>135</v>
      </c>
      <c r="C63" s="58"/>
      <c r="D63" s="48"/>
      <c r="E63" s="48">
        <v>1</v>
      </c>
      <c r="F63" s="49"/>
      <c r="G63" s="110"/>
      <c r="H63" s="116"/>
      <c r="I63" s="110"/>
      <c r="J63" s="48"/>
      <c r="K63" s="110"/>
      <c r="L63" s="116"/>
      <c r="M63" s="110"/>
      <c r="N63" s="116"/>
      <c r="O63" s="110">
        <f t="shared" si="11"/>
        <v>18</v>
      </c>
      <c r="P63" s="36">
        <f t="shared" si="10"/>
        <v>72</v>
      </c>
    </row>
    <row r="64" spans="1:16" ht="11.25" customHeight="1">
      <c r="A64" s="119"/>
      <c r="B64" s="181" t="s">
        <v>136</v>
      </c>
      <c r="C64" s="58"/>
      <c r="D64" s="48"/>
      <c r="E64" s="48"/>
      <c r="F64" s="49"/>
      <c r="G64" s="110">
        <v>249</v>
      </c>
      <c r="H64" s="116"/>
      <c r="I64" s="110">
        <v>7</v>
      </c>
      <c r="J64" s="48"/>
      <c r="K64" s="110">
        <v>36</v>
      </c>
      <c r="L64" s="116"/>
      <c r="M64" s="110"/>
      <c r="N64" s="116">
        <v>18</v>
      </c>
      <c r="O64" s="110">
        <f t="shared" si="11"/>
        <v>310</v>
      </c>
      <c r="P64" s="36">
        <f t="shared" si="10"/>
        <v>137.75</v>
      </c>
    </row>
    <row r="65" spans="1:16" ht="11.25" customHeight="1">
      <c r="A65" s="119"/>
      <c r="B65" s="181" t="s">
        <v>137</v>
      </c>
      <c r="C65" s="58"/>
      <c r="D65" s="48"/>
      <c r="E65" s="48"/>
      <c r="F65" s="49"/>
      <c r="G65" s="110">
        <v>1</v>
      </c>
      <c r="H65" s="116"/>
      <c r="I65" s="110"/>
      <c r="J65" s="48"/>
      <c r="K65" s="110"/>
      <c r="L65" s="116"/>
      <c r="M65" s="110"/>
      <c r="N65" s="116"/>
      <c r="O65" s="110">
        <f t="shared" si="11"/>
        <v>1</v>
      </c>
      <c r="P65" s="36">
        <f t="shared" si="10"/>
        <v>0.25</v>
      </c>
    </row>
    <row r="66" spans="1:16" ht="11.25" customHeight="1">
      <c r="A66" s="119"/>
      <c r="B66" s="180"/>
      <c r="C66" s="58"/>
      <c r="D66" s="48"/>
      <c r="E66" s="48"/>
      <c r="F66" s="49"/>
      <c r="G66" s="110"/>
      <c r="H66" s="116"/>
      <c r="I66" s="110"/>
      <c r="J66" s="48"/>
      <c r="K66" s="110"/>
      <c r="L66" s="116"/>
      <c r="M66" s="110"/>
      <c r="N66" s="116"/>
      <c r="O66" s="35">
        <f t="shared" ref="O66" si="13">SUM(F66:N66)</f>
        <v>0</v>
      </c>
      <c r="P66" s="36">
        <f t="shared" si="10"/>
        <v>0</v>
      </c>
    </row>
    <row r="67" spans="1:16" ht="11.25" customHeight="1">
      <c r="A67" s="119"/>
      <c r="B67" s="181"/>
      <c r="C67" s="58"/>
      <c r="D67" s="48"/>
      <c r="E67" s="48"/>
      <c r="F67" s="49"/>
      <c r="G67" s="110"/>
      <c r="H67" s="116"/>
      <c r="I67" s="110"/>
      <c r="J67" s="48"/>
      <c r="K67" s="110"/>
      <c r="L67" s="116"/>
      <c r="M67" s="110"/>
      <c r="N67" s="116"/>
      <c r="O67" s="35">
        <f t="shared" ref="O67" si="14">SUM(F67:N67)</f>
        <v>0</v>
      </c>
      <c r="P67" s="36">
        <f t="shared" si="9"/>
        <v>0</v>
      </c>
    </row>
    <row r="68" spans="1:16" ht="10.8" thickBot="1">
      <c r="B68" s="37"/>
      <c r="C68" s="40">
        <f t="shared" ref="C68:P68" si="15">SUM(C35:C67)</f>
        <v>0</v>
      </c>
      <c r="D68" s="40">
        <f t="shared" si="15"/>
        <v>0</v>
      </c>
      <c r="E68" s="40">
        <f t="shared" si="15"/>
        <v>18</v>
      </c>
      <c r="F68" s="40">
        <f t="shared" si="15"/>
        <v>0</v>
      </c>
      <c r="G68" s="40">
        <f t="shared" si="15"/>
        <v>448</v>
      </c>
      <c r="H68" s="40">
        <f t="shared" si="15"/>
        <v>41</v>
      </c>
      <c r="I68" s="40">
        <f t="shared" si="15"/>
        <v>9</v>
      </c>
      <c r="J68" s="40">
        <f t="shared" si="15"/>
        <v>0</v>
      </c>
      <c r="K68" s="40">
        <f t="shared" si="15"/>
        <v>66</v>
      </c>
      <c r="L68" s="40">
        <f t="shared" si="15"/>
        <v>0</v>
      </c>
      <c r="M68" s="40">
        <f t="shared" si="15"/>
        <v>0</v>
      </c>
      <c r="N68" s="40">
        <f t="shared" si="15"/>
        <v>114</v>
      </c>
      <c r="O68" s="41">
        <f t="shared" si="15"/>
        <v>1002</v>
      </c>
      <c r="P68" s="42">
        <f t="shared" si="15"/>
        <v>1716.75</v>
      </c>
    </row>
    <row r="69" spans="1:16">
      <c r="G69" s="38"/>
    </row>
    <row r="70" spans="1:16">
      <c r="G70" s="38"/>
    </row>
    <row r="71" spans="1:16" ht="10.8" thickBot="1">
      <c r="B71" s="32" t="s">
        <v>47</v>
      </c>
      <c r="C71" s="32"/>
      <c r="D71" s="32"/>
      <c r="E71" s="32"/>
      <c r="F71" s="33"/>
      <c r="G71" s="33"/>
      <c r="H71" s="33"/>
      <c r="I71" s="33"/>
      <c r="J71" s="33"/>
      <c r="K71" s="33"/>
      <c r="L71" s="33"/>
      <c r="M71" s="33"/>
      <c r="N71" s="33"/>
      <c r="O71" s="34"/>
      <c r="P71" s="34"/>
    </row>
    <row r="72" spans="1:16">
      <c r="A72" s="119"/>
      <c r="B72" s="181" t="s">
        <v>138</v>
      </c>
      <c r="C72" s="58"/>
      <c r="D72" s="48"/>
      <c r="E72" s="48"/>
      <c r="F72" s="49"/>
      <c r="G72" s="110"/>
      <c r="H72" s="116"/>
      <c r="I72" s="110"/>
      <c r="J72" s="48"/>
      <c r="K72" s="110"/>
      <c r="L72" s="116"/>
      <c r="M72" s="110"/>
      <c r="N72" s="120">
        <v>3</v>
      </c>
      <c r="O72" s="110">
        <f>SUM(F72:N72)+(E72*18)+(D72*9)</f>
        <v>3</v>
      </c>
      <c r="P72" s="36">
        <f t="shared" ref="P72:P74" si="16">(D72*$D$3)+(E72*$E$3)+(F72*$F$3)+(G72*$G$3)+(H72*$H$3)+(I72*$I$3)+(J72*$J$3)+(K72*$K$3)+(L72*$L$3)+(M72*$M$3)+(N72*$N$3)</f>
        <v>6</v>
      </c>
    </row>
    <row r="73" spans="1:16">
      <c r="A73" s="119"/>
      <c r="B73" s="181" t="s">
        <v>139</v>
      </c>
      <c r="C73" s="58"/>
      <c r="D73" s="48"/>
      <c r="E73" s="48"/>
      <c r="F73" s="49">
        <v>8</v>
      </c>
      <c r="G73" s="110"/>
      <c r="H73" s="116"/>
      <c r="I73" s="110"/>
      <c r="J73" s="48"/>
      <c r="K73" s="110"/>
      <c r="L73" s="116"/>
      <c r="M73" s="110"/>
      <c r="N73" s="120"/>
      <c r="O73" s="117">
        <f t="shared" ref="O73:O74" si="17">SUM(F73:N73)</f>
        <v>8</v>
      </c>
      <c r="P73" s="36">
        <f t="shared" si="16"/>
        <v>0.8</v>
      </c>
    </row>
    <row r="74" spans="1:16" ht="12.75" customHeight="1">
      <c r="A74" s="119"/>
      <c r="B74" s="180"/>
      <c r="C74" s="58"/>
      <c r="D74" s="48"/>
      <c r="E74" s="48"/>
      <c r="F74" s="49"/>
      <c r="G74" s="123"/>
      <c r="H74" s="124"/>
      <c r="I74" s="121"/>
      <c r="K74" s="121"/>
      <c r="L74" s="101"/>
      <c r="M74" s="121"/>
      <c r="O74" s="118">
        <f t="shared" si="17"/>
        <v>0</v>
      </c>
      <c r="P74" s="36">
        <f t="shared" si="16"/>
        <v>0</v>
      </c>
    </row>
    <row r="75" spans="1:16" ht="10.8" thickBot="1">
      <c r="B75" s="37" t="s">
        <v>21</v>
      </c>
      <c r="C75" s="37">
        <f t="shared" ref="C75:P75" si="18">SUM(C72:C74)</f>
        <v>0</v>
      </c>
      <c r="D75" s="37">
        <f t="shared" si="18"/>
        <v>0</v>
      </c>
      <c r="E75" s="37">
        <f t="shared" si="18"/>
        <v>0</v>
      </c>
      <c r="F75" s="37">
        <f t="shared" si="18"/>
        <v>8</v>
      </c>
      <c r="G75" s="122">
        <f t="shared" si="18"/>
        <v>0</v>
      </c>
      <c r="H75" s="122">
        <f t="shared" si="18"/>
        <v>0</v>
      </c>
      <c r="I75" s="40">
        <f t="shared" si="18"/>
        <v>0</v>
      </c>
      <c r="J75" s="40">
        <f t="shared" si="18"/>
        <v>0</v>
      </c>
      <c r="K75" s="40">
        <f t="shared" si="18"/>
        <v>0</v>
      </c>
      <c r="L75" s="40">
        <f t="shared" si="18"/>
        <v>0</v>
      </c>
      <c r="M75" s="40">
        <f t="shared" si="18"/>
        <v>0</v>
      </c>
      <c r="N75" s="40">
        <f t="shared" si="18"/>
        <v>3</v>
      </c>
      <c r="O75" s="41">
        <f t="shared" si="18"/>
        <v>11</v>
      </c>
      <c r="P75" s="42">
        <f t="shared" si="18"/>
        <v>6.8</v>
      </c>
    </row>
    <row r="76" spans="1:16">
      <c r="B76" s="44"/>
      <c r="C76" s="44"/>
      <c r="D76" s="44"/>
      <c r="E76" s="44"/>
      <c r="F76" s="44"/>
      <c r="G76" s="45"/>
      <c r="H76" s="45"/>
      <c r="I76" s="45"/>
      <c r="J76" s="45"/>
      <c r="K76" s="45"/>
      <c r="L76" s="45"/>
      <c r="M76" s="45"/>
      <c r="N76" s="45"/>
      <c r="O76" s="50"/>
      <c r="P76" s="51"/>
    </row>
    <row r="77" spans="1:16" hidden="1">
      <c r="B77" s="44"/>
      <c r="C77" s="44"/>
      <c r="D77" s="44"/>
      <c r="E77" s="44"/>
      <c r="F77" s="44"/>
      <c r="G77" s="45"/>
      <c r="H77" s="45"/>
      <c r="I77" s="45"/>
      <c r="J77" s="45"/>
      <c r="K77" s="45"/>
      <c r="L77" s="45"/>
      <c r="M77" s="45"/>
      <c r="N77" s="45"/>
      <c r="O77" s="50"/>
      <c r="P77" s="51"/>
    </row>
    <row r="78" spans="1:16" ht="10.8" hidden="1" thickBot="1">
      <c r="B78" s="32" t="s">
        <v>76</v>
      </c>
      <c r="C78" s="32"/>
      <c r="D78" s="32"/>
      <c r="E78" s="32"/>
      <c r="F78" s="33"/>
      <c r="G78" s="33"/>
      <c r="H78" s="33"/>
      <c r="I78" s="33"/>
      <c r="J78" s="33"/>
      <c r="K78" s="33"/>
      <c r="L78" s="33"/>
      <c r="M78" s="33"/>
      <c r="N78" s="33"/>
      <c r="O78" s="34"/>
      <c r="P78" s="34"/>
    </row>
    <row r="79" spans="1:16" hidden="1">
      <c r="B79" s="52" t="s">
        <v>68</v>
      </c>
      <c r="C79" s="48"/>
      <c r="D79" s="48"/>
      <c r="E79" s="48"/>
      <c r="F79" s="49"/>
      <c r="G79" s="53"/>
      <c r="H79" s="54"/>
      <c r="I79" s="55"/>
      <c r="J79" s="54"/>
      <c r="K79" s="53"/>
      <c r="L79" s="56"/>
      <c r="M79" s="53"/>
      <c r="N79" s="54"/>
      <c r="O79" s="35">
        <f>SUM(F79:N79)</f>
        <v>0</v>
      </c>
      <c r="P79" s="36">
        <f t="shared" ref="P79:P80" si="19">(D79*$D$3)+(E79*$E$3)+(F79*$F$3)+(G79*$G$3)+(H79*$H$3)+(I79*$I$3)+(J79*$J$3)+(K79*$K$3)+(L79*$L$3)+(M79*$M$3)+(N79*$N$3)</f>
        <v>0</v>
      </c>
    </row>
    <row r="80" spans="1:16" hidden="1">
      <c r="B80" s="52"/>
      <c r="C80" s="58"/>
      <c r="D80" s="48"/>
      <c r="E80" s="48"/>
      <c r="F80" s="49"/>
      <c r="G80" s="53"/>
      <c r="H80" s="54"/>
      <c r="I80" s="55"/>
      <c r="J80" s="54"/>
      <c r="K80" s="53"/>
      <c r="L80" s="56"/>
      <c r="M80" s="53"/>
      <c r="N80" s="54"/>
      <c r="O80" s="35">
        <f>SUM(F80:N80)</f>
        <v>0</v>
      </c>
      <c r="P80" s="36">
        <f t="shared" si="19"/>
        <v>0</v>
      </c>
    </row>
    <row r="81" spans="1:16" ht="10.8" hidden="1" thickBot="1">
      <c r="B81" s="37" t="s">
        <v>21</v>
      </c>
      <c r="C81" s="37">
        <f t="shared" ref="C81:D81" si="20">SUM(C80:C80)</f>
        <v>0</v>
      </c>
      <c r="D81" s="37">
        <f t="shared" si="20"/>
        <v>0</v>
      </c>
      <c r="E81" s="41">
        <f t="shared" ref="E81:N81" si="21">SUM(E79:E80)</f>
        <v>0</v>
      </c>
      <c r="F81" s="41">
        <f t="shared" si="21"/>
        <v>0</v>
      </c>
      <c r="G81" s="41">
        <f t="shared" si="21"/>
        <v>0</v>
      </c>
      <c r="H81" s="41">
        <f t="shared" si="21"/>
        <v>0</v>
      </c>
      <c r="I81" s="41">
        <f t="shared" si="21"/>
        <v>0</v>
      </c>
      <c r="J81" s="41">
        <f t="shared" si="21"/>
        <v>0</v>
      </c>
      <c r="K81" s="41">
        <f t="shared" si="21"/>
        <v>0</v>
      </c>
      <c r="L81" s="41">
        <f t="shared" si="21"/>
        <v>0</v>
      </c>
      <c r="M81" s="41">
        <f t="shared" si="21"/>
        <v>0</v>
      </c>
      <c r="N81" s="41">
        <f t="shared" si="21"/>
        <v>0</v>
      </c>
      <c r="O81" s="41">
        <f>SUM(O79:O80)</f>
        <v>0</v>
      </c>
      <c r="P81" s="42">
        <f>SUM(P79:P80)</f>
        <v>0</v>
      </c>
    </row>
    <row r="82" spans="1:16" hidden="1">
      <c r="B82" s="44"/>
      <c r="C82" s="44"/>
      <c r="D82" s="44"/>
      <c r="E82" s="44"/>
      <c r="F82" s="44"/>
      <c r="G82" s="45"/>
      <c r="H82" s="45"/>
      <c r="I82" s="45"/>
      <c r="J82" s="45"/>
      <c r="K82" s="45"/>
      <c r="L82" s="45"/>
      <c r="M82" s="45"/>
      <c r="N82" s="45"/>
      <c r="O82" s="50"/>
      <c r="P82" s="51"/>
    </row>
    <row r="83" spans="1:16" hidden="1">
      <c r="G83" s="38"/>
    </row>
    <row r="84" spans="1:16" ht="10.8" hidden="1" thickBot="1">
      <c r="B84" s="32" t="s">
        <v>49</v>
      </c>
      <c r="C84" s="32"/>
      <c r="D84" s="32"/>
      <c r="E84" s="32"/>
      <c r="F84" s="33"/>
      <c r="G84" s="33"/>
      <c r="H84" s="33"/>
      <c r="I84" s="33"/>
      <c r="J84" s="33"/>
      <c r="K84" s="33"/>
      <c r="L84" s="33"/>
      <c r="M84" s="33"/>
      <c r="N84" s="33"/>
      <c r="O84" s="34"/>
      <c r="P84" s="34"/>
    </row>
    <row r="85" spans="1:16" hidden="1">
      <c r="A85" s="119"/>
      <c r="B85" s="181"/>
      <c r="C85" s="58"/>
      <c r="D85" s="48"/>
      <c r="E85" s="48"/>
      <c r="F85" s="49"/>
      <c r="G85" s="110"/>
      <c r="H85" s="116"/>
      <c r="I85" s="110"/>
      <c r="J85" s="48"/>
      <c r="K85" s="110"/>
      <c r="L85" s="116"/>
      <c r="M85" s="110"/>
      <c r="N85" s="120"/>
      <c r="O85" s="117">
        <f t="shared" ref="O85:O106" si="22">SUM(F85:N85)</f>
        <v>0</v>
      </c>
      <c r="P85" s="36">
        <f t="shared" ref="P85:P106" si="23">(D85*$D$3)+(E85*$E$3)+(F85*$F$3)+(G85*$G$3)+(H85*$H$3)+(I85*$I$3)+(J85*$J$3)+(K85*$K$3)+(L85*$L$3)+(M85*$M$3)+(N85*$N$3)</f>
        <v>0</v>
      </c>
    </row>
    <row r="86" spans="1:16" hidden="1">
      <c r="A86" s="119"/>
      <c r="B86" s="180"/>
      <c r="C86" s="58"/>
      <c r="D86" s="48"/>
      <c r="E86" s="48"/>
      <c r="F86" s="49"/>
      <c r="G86" s="110"/>
      <c r="H86" s="116"/>
      <c r="I86" s="110"/>
      <c r="J86" s="48"/>
      <c r="K86" s="110"/>
      <c r="L86" s="116"/>
      <c r="M86" s="110"/>
      <c r="N86" s="120"/>
      <c r="O86" s="117">
        <f t="shared" si="22"/>
        <v>0</v>
      </c>
      <c r="P86" s="36">
        <f t="shared" si="23"/>
        <v>0</v>
      </c>
    </row>
    <row r="87" spans="1:16" hidden="1">
      <c r="A87" s="119"/>
      <c r="B87" s="181"/>
      <c r="C87" s="58"/>
      <c r="D87" s="48"/>
      <c r="E87" s="48"/>
      <c r="F87" s="49"/>
      <c r="G87" s="110"/>
      <c r="H87" s="116"/>
      <c r="I87" s="110"/>
      <c r="J87" s="48"/>
      <c r="K87" s="110"/>
      <c r="L87" s="116"/>
      <c r="M87" s="110"/>
      <c r="N87" s="120"/>
      <c r="O87" s="117">
        <f t="shared" si="22"/>
        <v>0</v>
      </c>
      <c r="P87" s="36">
        <f t="shared" si="23"/>
        <v>0</v>
      </c>
    </row>
    <row r="88" spans="1:16" hidden="1">
      <c r="A88" s="119"/>
      <c r="B88" s="180"/>
      <c r="C88" s="58"/>
      <c r="D88" s="48"/>
      <c r="E88" s="48"/>
      <c r="F88" s="49"/>
      <c r="G88" s="110"/>
      <c r="H88" s="116"/>
      <c r="I88" s="110"/>
      <c r="J88" s="48"/>
      <c r="K88" s="110"/>
      <c r="L88" s="116"/>
      <c r="M88" s="110"/>
      <c r="N88" s="120"/>
      <c r="O88" s="117">
        <f t="shared" si="22"/>
        <v>0</v>
      </c>
      <c r="P88" s="36">
        <f t="shared" si="23"/>
        <v>0</v>
      </c>
    </row>
    <row r="89" spans="1:16" hidden="1">
      <c r="A89" s="119"/>
      <c r="B89" s="181"/>
      <c r="C89" s="58"/>
      <c r="D89" s="48"/>
      <c r="E89" s="48"/>
      <c r="F89" s="49"/>
      <c r="G89" s="110"/>
      <c r="H89" s="116"/>
      <c r="I89" s="110"/>
      <c r="J89" s="48"/>
      <c r="K89" s="110"/>
      <c r="L89" s="116"/>
      <c r="M89" s="110"/>
      <c r="N89" s="120"/>
      <c r="O89" s="117">
        <f t="shared" ref="O89:O91" si="24">SUM(F89:N89)</f>
        <v>0</v>
      </c>
      <c r="P89" s="36">
        <f t="shared" si="23"/>
        <v>0</v>
      </c>
    </row>
    <row r="90" spans="1:16" hidden="1">
      <c r="A90" s="119"/>
      <c r="B90" s="180"/>
      <c r="C90" s="58"/>
      <c r="D90" s="48"/>
      <c r="E90" s="48"/>
      <c r="F90" s="49"/>
      <c r="G90" s="110"/>
      <c r="H90" s="116"/>
      <c r="I90" s="110"/>
      <c r="J90" s="48"/>
      <c r="K90" s="110"/>
      <c r="L90" s="116"/>
      <c r="M90" s="110"/>
      <c r="N90" s="120"/>
      <c r="O90" s="117">
        <f t="shared" si="24"/>
        <v>0</v>
      </c>
      <c r="P90" s="36">
        <f t="shared" si="23"/>
        <v>0</v>
      </c>
    </row>
    <row r="91" spans="1:16" hidden="1">
      <c r="A91" s="119"/>
      <c r="B91" s="181"/>
      <c r="C91" s="58"/>
      <c r="D91" s="48"/>
      <c r="E91" s="48"/>
      <c r="F91" s="49"/>
      <c r="G91" s="110"/>
      <c r="H91" s="116"/>
      <c r="I91" s="110"/>
      <c r="J91" s="48"/>
      <c r="K91" s="110"/>
      <c r="L91" s="116"/>
      <c r="M91" s="110"/>
      <c r="N91" s="120"/>
      <c r="O91" s="117">
        <f t="shared" si="24"/>
        <v>0</v>
      </c>
      <c r="P91" s="36">
        <f t="shared" si="23"/>
        <v>0</v>
      </c>
    </row>
    <row r="92" spans="1:16" hidden="1">
      <c r="A92" s="119"/>
      <c r="B92" s="180"/>
      <c r="C92" s="58"/>
      <c r="D92" s="48"/>
      <c r="E92" s="48"/>
      <c r="F92" s="49"/>
      <c r="G92" s="110"/>
      <c r="H92" s="116"/>
      <c r="I92" s="110"/>
      <c r="J92" s="48"/>
      <c r="K92" s="110"/>
      <c r="L92" s="116"/>
      <c r="M92" s="110"/>
      <c r="N92" s="120"/>
      <c r="O92" s="117">
        <f t="shared" ref="O92:O94" si="25">SUM(F92:N92)</f>
        <v>0</v>
      </c>
      <c r="P92" s="36">
        <f t="shared" si="23"/>
        <v>0</v>
      </c>
    </row>
    <row r="93" spans="1:16" hidden="1">
      <c r="A93" s="119"/>
      <c r="B93" s="181"/>
      <c r="C93" s="58"/>
      <c r="D93" s="48"/>
      <c r="E93" s="48"/>
      <c r="F93" s="49"/>
      <c r="G93" s="110"/>
      <c r="H93" s="116"/>
      <c r="I93" s="110"/>
      <c r="J93" s="48"/>
      <c r="K93" s="110"/>
      <c r="L93" s="116"/>
      <c r="M93" s="110"/>
      <c r="N93" s="120"/>
      <c r="O93" s="117">
        <f t="shared" si="25"/>
        <v>0</v>
      </c>
      <c r="P93" s="36">
        <f t="shared" si="23"/>
        <v>0</v>
      </c>
    </row>
    <row r="94" spans="1:16" hidden="1">
      <c r="A94" s="119"/>
      <c r="B94" s="180"/>
      <c r="C94" s="58"/>
      <c r="D94" s="48"/>
      <c r="E94" s="48"/>
      <c r="F94" s="49"/>
      <c r="G94" s="110"/>
      <c r="H94" s="116"/>
      <c r="I94" s="110"/>
      <c r="J94" s="48"/>
      <c r="K94" s="110"/>
      <c r="L94" s="116"/>
      <c r="M94" s="110"/>
      <c r="N94" s="120"/>
      <c r="O94" s="117">
        <f t="shared" si="25"/>
        <v>0</v>
      </c>
      <c r="P94" s="36">
        <f t="shared" si="23"/>
        <v>0</v>
      </c>
    </row>
    <row r="95" spans="1:16" hidden="1">
      <c r="A95" s="119"/>
      <c r="B95" s="181"/>
      <c r="C95" s="58"/>
      <c r="D95" s="48"/>
      <c r="E95" s="48"/>
      <c r="F95" s="49"/>
      <c r="G95" s="110"/>
      <c r="H95" s="116"/>
      <c r="I95" s="110"/>
      <c r="J95" s="48"/>
      <c r="K95" s="110"/>
      <c r="L95" s="116"/>
      <c r="M95" s="110"/>
      <c r="N95" s="120"/>
      <c r="O95" s="117">
        <f t="shared" ref="O95:O97" si="26">SUM(F95:N95)</f>
        <v>0</v>
      </c>
      <c r="P95" s="36">
        <f t="shared" si="23"/>
        <v>0</v>
      </c>
    </row>
    <row r="96" spans="1:16" hidden="1">
      <c r="A96" s="119"/>
      <c r="B96" s="180"/>
      <c r="C96" s="58"/>
      <c r="D96" s="48"/>
      <c r="E96" s="48"/>
      <c r="F96" s="49"/>
      <c r="G96" s="110"/>
      <c r="H96" s="116"/>
      <c r="I96" s="110"/>
      <c r="J96" s="48"/>
      <c r="K96" s="110"/>
      <c r="L96" s="116"/>
      <c r="M96" s="110"/>
      <c r="N96" s="120"/>
      <c r="O96" s="117">
        <f t="shared" si="26"/>
        <v>0</v>
      </c>
      <c r="P96" s="36">
        <f t="shared" si="23"/>
        <v>0</v>
      </c>
    </row>
    <row r="97" spans="1:16" hidden="1">
      <c r="A97" s="119"/>
      <c r="B97" s="181"/>
      <c r="C97" s="58"/>
      <c r="D97" s="48"/>
      <c r="E97" s="48"/>
      <c r="F97" s="49"/>
      <c r="G97" s="110"/>
      <c r="H97" s="116"/>
      <c r="I97" s="110"/>
      <c r="J97" s="48"/>
      <c r="K97" s="110"/>
      <c r="L97" s="116"/>
      <c r="M97" s="110"/>
      <c r="N97" s="120"/>
      <c r="O97" s="117">
        <f t="shared" si="26"/>
        <v>0</v>
      </c>
      <c r="P97" s="36">
        <f t="shared" si="23"/>
        <v>0</v>
      </c>
    </row>
    <row r="98" spans="1:16" hidden="1">
      <c r="A98" s="119"/>
      <c r="B98" s="180"/>
      <c r="C98" s="58"/>
      <c r="D98" s="48"/>
      <c r="E98" s="48"/>
      <c r="F98" s="49"/>
      <c r="G98" s="110"/>
      <c r="H98" s="116"/>
      <c r="I98" s="110"/>
      <c r="J98" s="48"/>
      <c r="K98" s="110"/>
      <c r="L98" s="116"/>
      <c r="M98" s="110"/>
      <c r="N98" s="120"/>
      <c r="O98" s="117">
        <f t="shared" ref="O98:O100" si="27">SUM(F98:N98)</f>
        <v>0</v>
      </c>
      <c r="P98" s="36">
        <f t="shared" si="23"/>
        <v>0</v>
      </c>
    </row>
    <row r="99" spans="1:16" hidden="1">
      <c r="A99" s="119"/>
      <c r="B99" s="181"/>
      <c r="C99" s="58"/>
      <c r="D99" s="48"/>
      <c r="E99" s="48"/>
      <c r="F99" s="49"/>
      <c r="G99" s="110"/>
      <c r="H99" s="116"/>
      <c r="I99" s="110"/>
      <c r="J99" s="48"/>
      <c r="K99" s="110"/>
      <c r="L99" s="116"/>
      <c r="M99" s="110"/>
      <c r="N99" s="120"/>
      <c r="O99" s="117">
        <f t="shared" si="27"/>
        <v>0</v>
      </c>
      <c r="P99" s="36">
        <f t="shared" si="23"/>
        <v>0</v>
      </c>
    </row>
    <row r="100" spans="1:16" hidden="1">
      <c r="A100" s="119"/>
      <c r="B100" s="180"/>
      <c r="C100" s="58"/>
      <c r="D100" s="48"/>
      <c r="E100" s="48"/>
      <c r="F100" s="49"/>
      <c r="G100" s="110"/>
      <c r="H100" s="116"/>
      <c r="I100" s="110"/>
      <c r="J100" s="48"/>
      <c r="K100" s="110"/>
      <c r="L100" s="116"/>
      <c r="M100" s="110"/>
      <c r="N100" s="120"/>
      <c r="O100" s="117">
        <f t="shared" si="27"/>
        <v>0</v>
      </c>
      <c r="P100" s="36">
        <f t="shared" si="23"/>
        <v>0</v>
      </c>
    </row>
    <row r="101" spans="1:16" hidden="1">
      <c r="A101" s="119"/>
      <c r="B101" s="181"/>
      <c r="C101" s="58"/>
      <c r="D101" s="48"/>
      <c r="E101" s="48"/>
      <c r="F101" s="49"/>
      <c r="G101" s="110"/>
      <c r="H101" s="116"/>
      <c r="I101" s="110"/>
      <c r="J101" s="48"/>
      <c r="K101" s="110"/>
      <c r="L101" s="116"/>
      <c r="M101" s="110"/>
      <c r="N101" s="120"/>
      <c r="O101" s="117">
        <f t="shared" ref="O101:O103" si="28">SUM(F101:N101)</f>
        <v>0</v>
      </c>
      <c r="P101" s="36">
        <f t="shared" si="23"/>
        <v>0</v>
      </c>
    </row>
    <row r="102" spans="1:16" hidden="1">
      <c r="A102" s="119"/>
      <c r="B102" s="180"/>
      <c r="C102" s="58"/>
      <c r="D102" s="48"/>
      <c r="E102" s="48"/>
      <c r="F102" s="49"/>
      <c r="G102" s="110"/>
      <c r="H102" s="116"/>
      <c r="I102" s="110"/>
      <c r="J102" s="48"/>
      <c r="K102" s="110"/>
      <c r="L102" s="116"/>
      <c r="M102" s="110"/>
      <c r="N102" s="120"/>
      <c r="O102" s="117">
        <f t="shared" si="28"/>
        <v>0</v>
      </c>
      <c r="P102" s="36">
        <f t="shared" si="23"/>
        <v>0</v>
      </c>
    </row>
    <row r="103" spans="1:16" hidden="1">
      <c r="A103" s="119"/>
      <c r="B103" s="181"/>
      <c r="C103" s="58"/>
      <c r="D103" s="48"/>
      <c r="E103" s="48"/>
      <c r="F103" s="49"/>
      <c r="G103" s="110"/>
      <c r="H103" s="116"/>
      <c r="I103" s="110"/>
      <c r="J103" s="48"/>
      <c r="K103" s="110"/>
      <c r="L103" s="116"/>
      <c r="M103" s="110"/>
      <c r="N103" s="120"/>
      <c r="O103" s="117">
        <f t="shared" si="28"/>
        <v>0</v>
      </c>
      <c r="P103" s="36">
        <f t="shared" si="23"/>
        <v>0</v>
      </c>
    </row>
    <row r="104" spans="1:16" hidden="1">
      <c r="A104" s="119"/>
      <c r="B104" s="180"/>
      <c r="C104" s="58"/>
      <c r="D104" s="48"/>
      <c r="E104" s="48"/>
      <c r="F104" s="49"/>
      <c r="G104" s="110"/>
      <c r="H104" s="116"/>
      <c r="I104" s="110"/>
      <c r="J104" s="48"/>
      <c r="K104" s="110"/>
      <c r="L104" s="116"/>
      <c r="M104" s="110"/>
      <c r="N104" s="120"/>
      <c r="O104" s="117">
        <f t="shared" si="22"/>
        <v>0</v>
      </c>
      <c r="P104" s="36">
        <f t="shared" si="23"/>
        <v>0</v>
      </c>
    </row>
    <row r="105" spans="1:16" hidden="1">
      <c r="A105" s="119"/>
      <c r="B105" s="181"/>
      <c r="C105" s="58"/>
      <c r="D105" s="48"/>
      <c r="E105" s="48"/>
      <c r="F105" s="49"/>
      <c r="G105" s="110"/>
      <c r="H105" s="116"/>
      <c r="I105" s="110"/>
      <c r="J105" s="48"/>
      <c r="K105" s="110"/>
      <c r="L105" s="116"/>
      <c r="M105" s="110"/>
      <c r="N105" s="120"/>
      <c r="O105" s="117">
        <f t="shared" si="22"/>
        <v>0</v>
      </c>
      <c r="P105" s="36">
        <f t="shared" si="23"/>
        <v>0</v>
      </c>
    </row>
    <row r="106" spans="1:16" ht="12.75" hidden="1" customHeight="1">
      <c r="A106" s="119"/>
      <c r="B106" s="180"/>
      <c r="C106" s="58"/>
      <c r="D106" s="48"/>
      <c r="E106" s="48"/>
      <c r="F106" s="49"/>
      <c r="G106" s="123"/>
      <c r="H106" s="124"/>
      <c r="I106" s="121"/>
      <c r="K106" s="121"/>
      <c r="L106" s="101"/>
      <c r="M106" s="121"/>
      <c r="O106" s="118">
        <f t="shared" si="22"/>
        <v>0</v>
      </c>
      <c r="P106" s="36">
        <f t="shared" si="23"/>
        <v>0</v>
      </c>
    </row>
    <row r="107" spans="1:16" ht="10.8" hidden="1" thickBot="1">
      <c r="B107" s="37" t="s">
        <v>21</v>
      </c>
      <c r="C107" s="37">
        <f t="shared" ref="C107:P107" si="29">SUM(C85:C106)</f>
        <v>0</v>
      </c>
      <c r="D107" s="37">
        <f t="shared" si="29"/>
        <v>0</v>
      </c>
      <c r="E107" s="37">
        <f t="shared" si="29"/>
        <v>0</v>
      </c>
      <c r="F107" s="37">
        <f t="shared" si="29"/>
        <v>0</v>
      </c>
      <c r="G107" s="122">
        <f t="shared" si="29"/>
        <v>0</v>
      </c>
      <c r="H107" s="122">
        <f t="shared" si="29"/>
        <v>0</v>
      </c>
      <c r="I107" s="40">
        <f t="shared" si="29"/>
        <v>0</v>
      </c>
      <c r="J107" s="40">
        <f t="shared" si="29"/>
        <v>0</v>
      </c>
      <c r="K107" s="40">
        <f t="shared" si="29"/>
        <v>0</v>
      </c>
      <c r="L107" s="40">
        <f t="shared" si="29"/>
        <v>0</v>
      </c>
      <c r="M107" s="40">
        <f t="shared" si="29"/>
        <v>0</v>
      </c>
      <c r="N107" s="40">
        <f t="shared" si="29"/>
        <v>0</v>
      </c>
      <c r="O107" s="41">
        <f t="shared" si="29"/>
        <v>0</v>
      </c>
      <c r="P107" s="42">
        <f t="shared" si="29"/>
        <v>0</v>
      </c>
    </row>
    <row r="108" spans="1:16" hidden="1">
      <c r="B108" s="44"/>
      <c r="C108" s="44"/>
      <c r="D108" s="44"/>
      <c r="E108" s="44"/>
      <c r="F108" s="44"/>
      <c r="G108" s="45"/>
      <c r="H108" s="45"/>
      <c r="I108" s="45"/>
      <c r="J108" s="45"/>
      <c r="K108" s="45"/>
      <c r="L108" s="45"/>
      <c r="M108" s="45"/>
      <c r="N108" s="45"/>
      <c r="O108" s="50"/>
      <c r="P108" s="51"/>
    </row>
    <row r="109" spans="1:16" hidden="1">
      <c r="B109" s="44"/>
      <c r="C109" s="44"/>
      <c r="D109" s="44"/>
      <c r="E109" s="44"/>
      <c r="F109" s="44"/>
      <c r="G109" s="45"/>
      <c r="H109" s="45"/>
      <c r="I109" s="45"/>
      <c r="J109" s="45"/>
      <c r="K109" s="45"/>
      <c r="L109" s="45"/>
      <c r="M109" s="45"/>
      <c r="N109" s="45"/>
      <c r="O109" s="50"/>
      <c r="P109" s="51"/>
    </row>
    <row r="110" spans="1:16" ht="10.8" hidden="1" thickBot="1">
      <c r="B110" s="32" t="s">
        <v>41</v>
      </c>
      <c r="C110" s="32"/>
      <c r="D110" s="32"/>
      <c r="E110" s="32"/>
      <c r="F110" s="33"/>
      <c r="G110" s="33"/>
      <c r="H110" s="33"/>
      <c r="I110" s="33"/>
      <c r="J110" s="33"/>
      <c r="K110" s="33"/>
      <c r="L110" s="33"/>
      <c r="M110" s="33"/>
      <c r="N110" s="33"/>
      <c r="O110" s="34"/>
      <c r="P110" s="34"/>
    </row>
    <row r="111" spans="1:16" ht="11.25" hidden="1" customHeight="1">
      <c r="B111" s="52"/>
      <c r="C111" s="47"/>
      <c r="D111" s="48"/>
      <c r="E111" s="48"/>
      <c r="F111" s="49"/>
      <c r="G111" s="53"/>
      <c r="H111" s="54"/>
      <c r="I111" s="55"/>
      <c r="J111" s="54"/>
      <c r="K111" s="53"/>
      <c r="L111" s="56"/>
      <c r="M111" s="53"/>
      <c r="N111" s="54"/>
      <c r="O111" s="110">
        <f>SUM(F111:N111)+(E111*18)+(D111*9)</f>
        <v>0</v>
      </c>
      <c r="P111" s="36">
        <f t="shared" ref="P111" si="30">(D111*$D$3)+(E111*$E$3)+(F111*$F$3)+(G111*$G$3)+(H111*$H$3)+(I111*$I$3)+(J111*$J$3)+(K111*$K$3)+(L111*$L$3)+(M111*$M$3)+(N111*$N$3)</f>
        <v>0</v>
      </c>
    </row>
    <row r="112" spans="1:16" ht="11.25" hidden="1" customHeight="1">
      <c r="B112" s="52"/>
      <c r="C112" s="4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35">
        <f t="shared" ref="O112:O113" si="31">SUM(F112:N112)</f>
        <v>0</v>
      </c>
      <c r="P112" s="36">
        <f t="shared" ref="P112:P113" si="32">(D112*$D$3)+(E112*$E$3)+(F112*$F$3)+(G112*$G$3)+(H112*$H$3)+(I112*$I$3)+(J112*$J$3)+(K112*$K$3)+(L112*$L$3)+(M112*$M$3)+(N112*$N$3)</f>
        <v>0</v>
      </c>
    </row>
    <row r="113" spans="2:16" ht="11.25" hidden="1" customHeight="1">
      <c r="B113" s="52"/>
      <c r="C113" s="47"/>
      <c r="D113" s="48"/>
      <c r="E113" s="48"/>
      <c r="F113" s="49"/>
      <c r="G113" s="53"/>
      <c r="H113" s="54"/>
      <c r="I113" s="55"/>
      <c r="J113" s="54"/>
      <c r="K113" s="53"/>
      <c r="L113" s="56"/>
      <c r="M113" s="53"/>
      <c r="N113" s="54"/>
      <c r="O113" s="35">
        <f t="shared" si="31"/>
        <v>0</v>
      </c>
      <c r="P113" s="36">
        <f t="shared" si="32"/>
        <v>0</v>
      </c>
    </row>
    <row r="114" spans="2:16" ht="10.8" hidden="1" thickBot="1">
      <c r="B114" s="37" t="s">
        <v>21</v>
      </c>
      <c r="C114" s="37">
        <f t="shared" ref="C114:P114" si="33">SUM(C111:C113)</f>
        <v>0</v>
      </c>
      <c r="D114" s="37">
        <f t="shared" si="33"/>
        <v>0</v>
      </c>
      <c r="E114" s="37">
        <f t="shared" si="33"/>
        <v>0</v>
      </c>
      <c r="F114" s="37">
        <f t="shared" si="33"/>
        <v>0</v>
      </c>
      <c r="G114" s="40">
        <f t="shared" si="33"/>
        <v>0</v>
      </c>
      <c r="H114" s="40">
        <f t="shared" si="33"/>
        <v>0</v>
      </c>
      <c r="I114" s="40">
        <f t="shared" si="33"/>
        <v>0</v>
      </c>
      <c r="J114" s="40">
        <f t="shared" si="33"/>
        <v>0</v>
      </c>
      <c r="K114" s="40">
        <f t="shared" si="33"/>
        <v>0</v>
      </c>
      <c r="L114" s="40">
        <f t="shared" si="33"/>
        <v>0</v>
      </c>
      <c r="M114" s="40">
        <f t="shared" si="33"/>
        <v>0</v>
      </c>
      <c r="N114" s="40">
        <f t="shared" si="33"/>
        <v>0</v>
      </c>
      <c r="O114" s="41">
        <f t="shared" si="33"/>
        <v>0</v>
      </c>
      <c r="P114" s="42">
        <f t="shared" si="33"/>
        <v>0</v>
      </c>
    </row>
    <row r="115" spans="2:16" ht="11.25" hidden="1" customHeight="1">
      <c r="B115" s="44"/>
      <c r="C115" s="44"/>
      <c r="D115" s="44"/>
      <c r="E115" s="44"/>
      <c r="F115" s="44"/>
      <c r="G115" s="45"/>
      <c r="H115" s="45"/>
      <c r="I115" s="45"/>
      <c r="J115" s="45"/>
      <c r="K115" s="45"/>
      <c r="L115" s="45"/>
      <c r="M115" s="45"/>
      <c r="N115" s="45"/>
      <c r="O115" s="50"/>
      <c r="P115" s="51"/>
    </row>
    <row r="116" spans="2:16" hidden="1"/>
    <row r="117" spans="2:16" ht="10.8" hidden="1" thickBot="1">
      <c r="B117" s="32" t="s">
        <v>79</v>
      </c>
      <c r="C117" s="32"/>
      <c r="D117" s="32"/>
      <c r="E117" s="32"/>
      <c r="F117" s="33"/>
      <c r="G117" s="33"/>
      <c r="H117" s="33"/>
      <c r="I117" s="33"/>
      <c r="J117" s="33"/>
      <c r="K117" s="33"/>
      <c r="L117" s="33"/>
      <c r="M117" s="33"/>
      <c r="N117" s="33"/>
      <c r="O117" s="34"/>
      <c r="P117" s="34"/>
    </row>
    <row r="118" spans="2:16" ht="11.25" hidden="1" customHeight="1">
      <c r="B118" s="52"/>
      <c r="C118" s="47"/>
      <c r="D118" s="48"/>
      <c r="E118" s="48"/>
      <c r="F118" s="49"/>
      <c r="G118" s="53"/>
      <c r="H118" s="54"/>
      <c r="I118" s="55"/>
      <c r="J118" s="54"/>
      <c r="K118" s="53"/>
      <c r="L118" s="56"/>
      <c r="M118" s="53"/>
      <c r="N118" s="54"/>
      <c r="O118" s="35">
        <f>SUM(F118:N118)</f>
        <v>0</v>
      </c>
      <c r="P118" s="36">
        <f t="shared" ref="P118:P119" si="34">(D118*$D$3)+(E118*$E$3)+(F118*$F$3)+(G118*$G$3)+(H118*$H$3)+(I118*$I$3)+(J118*$J$3)+(K118*$K$3)+(L118*$L$3)+(M118*$M$3)+(N118*$N$3)</f>
        <v>0</v>
      </c>
    </row>
    <row r="119" spans="2:16" ht="11.25" hidden="1" customHeight="1">
      <c r="B119" s="52"/>
      <c r="C119" s="4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35">
        <f>SUM(F119:N119)</f>
        <v>0</v>
      </c>
      <c r="P119" s="36">
        <f t="shared" si="34"/>
        <v>0</v>
      </c>
    </row>
    <row r="120" spans="2:16" ht="10.8" hidden="1" thickBot="1">
      <c r="B120" s="37" t="s">
        <v>21</v>
      </c>
      <c r="C120" s="37">
        <f t="shared" ref="C120:P120" si="35">SUM(C118:C119)</f>
        <v>0</v>
      </c>
      <c r="D120" s="37">
        <f t="shared" si="35"/>
        <v>0</v>
      </c>
      <c r="E120" s="37">
        <f t="shared" si="35"/>
        <v>0</v>
      </c>
      <c r="F120" s="37">
        <f t="shared" si="35"/>
        <v>0</v>
      </c>
      <c r="G120" s="40">
        <f t="shared" si="35"/>
        <v>0</v>
      </c>
      <c r="H120" s="40">
        <f t="shared" si="35"/>
        <v>0</v>
      </c>
      <c r="I120" s="40">
        <f t="shared" si="35"/>
        <v>0</v>
      </c>
      <c r="J120" s="40">
        <f t="shared" si="35"/>
        <v>0</v>
      </c>
      <c r="K120" s="40">
        <f t="shared" si="35"/>
        <v>0</v>
      </c>
      <c r="L120" s="40">
        <f t="shared" si="35"/>
        <v>0</v>
      </c>
      <c r="M120" s="40">
        <f t="shared" si="35"/>
        <v>0</v>
      </c>
      <c r="N120" s="40">
        <f t="shared" si="35"/>
        <v>0</v>
      </c>
      <c r="O120" s="41">
        <f t="shared" si="35"/>
        <v>0</v>
      </c>
      <c r="P120" s="42">
        <f t="shared" si="35"/>
        <v>0</v>
      </c>
    </row>
    <row r="121" spans="2:16" ht="11.25" hidden="1" customHeight="1">
      <c r="B121" s="44"/>
      <c r="C121" s="44"/>
      <c r="D121" s="44"/>
      <c r="E121" s="44"/>
      <c r="F121" s="44"/>
      <c r="G121" s="45"/>
      <c r="H121" s="45"/>
      <c r="I121" s="45"/>
      <c r="J121" s="45"/>
      <c r="K121" s="45"/>
      <c r="L121" s="45"/>
      <c r="M121" s="45"/>
      <c r="N121" s="45"/>
      <c r="O121" s="50"/>
      <c r="P121" s="51"/>
    </row>
    <row r="123" spans="2:16" ht="10.8" thickBot="1">
      <c r="B123" s="32" t="s">
        <v>48</v>
      </c>
      <c r="C123" s="32"/>
      <c r="D123" s="32"/>
      <c r="E123" s="32"/>
      <c r="F123" s="33"/>
      <c r="G123" s="33"/>
      <c r="H123" s="33"/>
      <c r="I123" s="33"/>
      <c r="J123" s="33"/>
      <c r="K123" s="33"/>
      <c r="L123" s="33"/>
      <c r="M123" s="33"/>
      <c r="N123" s="33"/>
      <c r="O123" s="34"/>
      <c r="P123" s="34"/>
    </row>
    <row r="124" spans="2:16">
      <c r="B124" s="52" t="s">
        <v>95</v>
      </c>
      <c r="C124" s="57"/>
      <c r="D124" s="48"/>
      <c r="E124" s="48"/>
      <c r="F124" s="49"/>
      <c r="G124" s="53">
        <v>90</v>
      </c>
      <c r="H124" s="54"/>
      <c r="I124" s="55">
        <v>31</v>
      </c>
      <c r="J124" s="54"/>
      <c r="K124" s="53">
        <v>16</v>
      </c>
      <c r="L124" s="56"/>
      <c r="M124" s="53"/>
      <c r="N124" s="54">
        <v>52</v>
      </c>
      <c r="O124" s="35">
        <f t="shared" ref="O124:O127" si="36">SUM(F124:N124)</f>
        <v>189</v>
      </c>
      <c r="P124" s="36">
        <f t="shared" ref="P124:P127" si="37">(D124*$D$3)+(E124*$E$3)+(F124*$F$3)+(G124*$G$3)+(H124*$H$3)+(I124*$I$3)+(J124*$J$3)+(K124*$K$3)+(L124*$L$3)+(M124*$M$3)+(N124*$N$3)</f>
        <v>158</v>
      </c>
    </row>
    <row r="125" spans="2:16">
      <c r="B125" s="52"/>
      <c r="C125" s="47"/>
      <c r="D125" s="48"/>
      <c r="E125" s="48"/>
      <c r="F125" s="49"/>
      <c r="G125" s="53"/>
      <c r="H125" s="54"/>
      <c r="I125" s="55"/>
      <c r="J125" s="54"/>
      <c r="K125" s="53"/>
      <c r="L125" s="56"/>
      <c r="M125" s="53"/>
      <c r="N125" s="54"/>
      <c r="O125" s="35">
        <f t="shared" si="36"/>
        <v>0</v>
      </c>
      <c r="P125" s="36">
        <f t="shared" si="37"/>
        <v>0</v>
      </c>
    </row>
    <row r="126" spans="2:16">
      <c r="B126" s="52"/>
      <c r="C126" s="4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 t="shared" si="36"/>
        <v>0</v>
      </c>
      <c r="P126" s="36">
        <f t="shared" si="37"/>
        <v>0</v>
      </c>
    </row>
    <row r="127" spans="2:16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si="36"/>
        <v>0</v>
      </c>
      <c r="P127" s="36">
        <f t="shared" si="37"/>
        <v>0</v>
      </c>
    </row>
    <row r="128" spans="2:16" ht="10.8" thickBot="1">
      <c r="B128" s="37" t="s">
        <v>21</v>
      </c>
      <c r="C128" s="37">
        <f>SUM(C127:C127)</f>
        <v>0</v>
      </c>
      <c r="D128" s="37">
        <f t="shared" ref="D128:P128" si="38">SUM(D124:D127)</f>
        <v>0</v>
      </c>
      <c r="E128" s="37">
        <f t="shared" si="38"/>
        <v>0</v>
      </c>
      <c r="F128" s="37">
        <f t="shared" si="38"/>
        <v>0</v>
      </c>
      <c r="G128" s="40">
        <f t="shared" si="38"/>
        <v>90</v>
      </c>
      <c r="H128" s="40">
        <f t="shared" si="38"/>
        <v>0</v>
      </c>
      <c r="I128" s="40">
        <f t="shared" si="38"/>
        <v>31</v>
      </c>
      <c r="J128" s="40">
        <f t="shared" si="38"/>
        <v>0</v>
      </c>
      <c r="K128" s="40">
        <f t="shared" si="38"/>
        <v>16</v>
      </c>
      <c r="L128" s="40">
        <f t="shared" si="38"/>
        <v>0</v>
      </c>
      <c r="M128" s="40">
        <f t="shared" si="38"/>
        <v>0</v>
      </c>
      <c r="N128" s="40">
        <f t="shared" si="38"/>
        <v>52</v>
      </c>
      <c r="O128" s="41">
        <f t="shared" si="38"/>
        <v>189</v>
      </c>
      <c r="P128" s="42">
        <f t="shared" si="38"/>
        <v>158</v>
      </c>
    </row>
    <row r="131" spans="2:16" ht="10.8" thickBot="1">
      <c r="B131" s="32" t="s">
        <v>53</v>
      </c>
      <c r="C131" s="32"/>
      <c r="D131" s="32"/>
      <c r="E131" s="32"/>
      <c r="F131" s="33"/>
      <c r="G131" s="33"/>
      <c r="H131" s="33"/>
      <c r="I131" s="33"/>
      <c r="J131" s="33"/>
      <c r="K131" s="33"/>
      <c r="L131" s="33"/>
      <c r="M131" s="33"/>
      <c r="N131" s="33"/>
      <c r="O131" s="34"/>
      <c r="P131" s="34"/>
    </row>
    <row r="132" spans="2:16">
      <c r="B132" s="52" t="s">
        <v>69</v>
      </c>
      <c r="C132" s="57"/>
      <c r="D132" s="48"/>
      <c r="E132" s="48"/>
      <c r="F132" s="49"/>
      <c r="G132" s="53">
        <v>8</v>
      </c>
      <c r="H132" s="54"/>
      <c r="I132" s="55">
        <v>8</v>
      </c>
      <c r="J132" s="54"/>
      <c r="K132" s="53"/>
      <c r="L132" s="56"/>
      <c r="M132" s="53">
        <v>4</v>
      </c>
      <c r="N132" s="54"/>
      <c r="O132" s="110">
        <f>SUM(F132:N132)+(E132*18)+(D132*9)</f>
        <v>20</v>
      </c>
      <c r="P132" s="36">
        <f t="shared" ref="P132:P135" si="39">(D132*$D$3)+(E132*$E$3)+(F132*$F$3)+(G132*$G$3)+(H132*$H$3)+(I132*$I$3)+(J132*$J$3)+(K132*$K$3)+(L132*$L$3)+(M132*$M$3)+(N132*$N$3)</f>
        <v>14</v>
      </c>
    </row>
    <row r="133" spans="2:16">
      <c r="B133" s="52"/>
      <c r="C133" s="4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35">
        <f t="shared" ref="O133:O134" si="40">SUM(F133:N133)</f>
        <v>0</v>
      </c>
      <c r="P133" s="36">
        <f t="shared" si="39"/>
        <v>0</v>
      </c>
    </row>
    <row r="134" spans="2:16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 t="shared" si="40"/>
        <v>0</v>
      </c>
      <c r="P134" s="36">
        <f t="shared" si="39"/>
        <v>0</v>
      </c>
    </row>
    <row r="135" spans="2:16">
      <c r="B135" s="52"/>
      <c r="C135" s="47"/>
      <c r="D135" s="48"/>
      <c r="E135" s="48"/>
      <c r="F135" s="49"/>
      <c r="G135" s="53"/>
      <c r="H135" s="54"/>
      <c r="I135" s="55"/>
      <c r="J135" s="54"/>
      <c r="K135" s="53"/>
      <c r="L135" s="56"/>
      <c r="M135" s="53"/>
      <c r="N135" s="54"/>
      <c r="O135" s="35">
        <f t="shared" ref="O135" si="41">SUM(F135:N135)</f>
        <v>0</v>
      </c>
      <c r="P135" s="36">
        <f t="shared" si="39"/>
        <v>0</v>
      </c>
    </row>
    <row r="136" spans="2:16" ht="10.8" thickBot="1">
      <c r="B136" s="37" t="s">
        <v>21</v>
      </c>
      <c r="C136" s="37">
        <f>SUM(C135:C135)</f>
        <v>0</v>
      </c>
      <c r="D136" s="37">
        <f>SUM(D132:D135)</f>
        <v>0</v>
      </c>
      <c r="E136" s="37">
        <f>SUM(E132:E135)</f>
        <v>0</v>
      </c>
      <c r="F136" s="37">
        <f>SUM(F132:F135)</f>
        <v>0</v>
      </c>
      <c r="G136" s="40">
        <f t="shared" ref="G136:P136" si="42">SUM(G132:G135)</f>
        <v>8</v>
      </c>
      <c r="H136" s="40">
        <f t="shared" si="42"/>
        <v>0</v>
      </c>
      <c r="I136" s="40">
        <f t="shared" si="42"/>
        <v>8</v>
      </c>
      <c r="J136" s="40">
        <f t="shared" si="42"/>
        <v>0</v>
      </c>
      <c r="K136" s="40">
        <f t="shared" si="42"/>
        <v>0</v>
      </c>
      <c r="L136" s="40">
        <f t="shared" si="42"/>
        <v>0</v>
      </c>
      <c r="M136" s="40">
        <f t="shared" si="42"/>
        <v>4</v>
      </c>
      <c r="N136" s="40">
        <f t="shared" si="42"/>
        <v>0</v>
      </c>
      <c r="O136" s="41">
        <f t="shared" si="42"/>
        <v>20</v>
      </c>
      <c r="P136" s="42">
        <f t="shared" si="42"/>
        <v>14</v>
      </c>
    </row>
    <row r="138" spans="2:16" hidden="1"/>
    <row r="139" spans="2:16" ht="10.8" hidden="1" thickBot="1">
      <c r="B139" s="32" t="s">
        <v>52</v>
      </c>
      <c r="C139" s="32"/>
      <c r="D139" s="32"/>
      <c r="E139" s="32"/>
      <c r="F139" s="33"/>
      <c r="G139" s="33"/>
      <c r="H139" s="33"/>
      <c r="I139" s="33"/>
      <c r="J139" s="33"/>
      <c r="K139" s="33"/>
      <c r="L139" s="33"/>
      <c r="M139" s="33"/>
      <c r="N139" s="33"/>
      <c r="O139" s="34"/>
      <c r="P139" s="34"/>
    </row>
    <row r="140" spans="2:16" hidden="1">
      <c r="B140" s="52"/>
      <c r="C140" s="57"/>
      <c r="D140" s="48"/>
      <c r="E140" s="48"/>
      <c r="F140" s="49"/>
      <c r="G140" s="53"/>
      <c r="H140" s="54"/>
      <c r="I140" s="55"/>
      <c r="J140" s="54"/>
      <c r="K140" s="53"/>
      <c r="L140" s="56"/>
      <c r="M140" s="53"/>
      <c r="N140" s="54"/>
      <c r="O140" s="35">
        <f t="shared" ref="O140:O142" si="43">SUM(F140:N140)</f>
        <v>0</v>
      </c>
      <c r="P140" s="36">
        <f t="shared" ref="P140:P142" si="44">(D140*$D$3)+(E140*$E$3)+(F140*$F$3)+(G140*$G$3)+(H140*$H$3)+(I140*$I$3)+(J140*$J$3)+(K140*$K$3)+(L140*$L$3)+(M140*$M$3)+(N140*$N$3)</f>
        <v>0</v>
      </c>
    </row>
    <row r="141" spans="2:16" hidden="1">
      <c r="B141" s="52"/>
      <c r="C141" s="47"/>
      <c r="D141" s="48"/>
      <c r="E141" s="48"/>
      <c r="F141" s="49"/>
      <c r="G141" s="53"/>
      <c r="H141" s="54"/>
      <c r="I141" s="55"/>
      <c r="J141" s="54"/>
      <c r="K141" s="53"/>
      <c r="L141" s="56"/>
      <c r="M141" s="53"/>
      <c r="N141" s="54"/>
      <c r="O141" s="35">
        <f t="shared" ref="O141" si="45">SUM(F141:N141)</f>
        <v>0</v>
      </c>
      <c r="P141" s="36">
        <f t="shared" si="44"/>
        <v>0</v>
      </c>
    </row>
    <row r="142" spans="2:16" hidden="1">
      <c r="B142" s="52"/>
      <c r="C142" s="47"/>
      <c r="D142" s="48"/>
      <c r="E142" s="48"/>
      <c r="F142" s="49"/>
      <c r="G142" s="53"/>
      <c r="H142" s="54"/>
      <c r="I142" s="55"/>
      <c r="J142" s="54"/>
      <c r="K142" s="53"/>
      <c r="L142" s="56"/>
      <c r="M142" s="53"/>
      <c r="N142" s="54"/>
      <c r="O142" s="35">
        <f t="shared" si="43"/>
        <v>0</v>
      </c>
      <c r="P142" s="36">
        <f t="shared" si="44"/>
        <v>0</v>
      </c>
    </row>
    <row r="143" spans="2:16" ht="10.8" hidden="1" thickBot="1">
      <c r="B143" s="37" t="s">
        <v>21</v>
      </c>
      <c r="C143" s="37">
        <f>SUM(C142:C142)</f>
        <v>0</v>
      </c>
      <c r="D143" s="37">
        <f>SUM(D140:D142)</f>
        <v>0</v>
      </c>
      <c r="E143" s="37">
        <f>SUM(E140:E142)</f>
        <v>0</v>
      </c>
      <c r="F143" s="37">
        <f>SUM(F142:F142)</f>
        <v>0</v>
      </c>
      <c r="G143" s="40">
        <f t="shared" ref="G143:P143" si="46">SUM(G140:G142)</f>
        <v>0</v>
      </c>
      <c r="H143" s="40">
        <f t="shared" si="46"/>
        <v>0</v>
      </c>
      <c r="I143" s="40">
        <f t="shared" si="46"/>
        <v>0</v>
      </c>
      <c r="J143" s="40">
        <f t="shared" si="46"/>
        <v>0</v>
      </c>
      <c r="K143" s="40">
        <f t="shared" si="46"/>
        <v>0</v>
      </c>
      <c r="L143" s="40">
        <f t="shared" si="46"/>
        <v>0</v>
      </c>
      <c r="M143" s="40">
        <f t="shared" si="46"/>
        <v>0</v>
      </c>
      <c r="N143" s="40">
        <f t="shared" si="46"/>
        <v>0</v>
      </c>
      <c r="O143" s="41">
        <f t="shared" si="46"/>
        <v>0</v>
      </c>
      <c r="P143" s="42">
        <f t="shared" si="46"/>
        <v>0</v>
      </c>
    </row>
    <row r="144" spans="2:16" hidden="1"/>
    <row r="145" spans="2:16" hidden="1"/>
    <row r="146" spans="2:16" ht="10.8" hidden="1" thickBot="1">
      <c r="B146" s="32" t="s">
        <v>45</v>
      </c>
      <c r="C146" s="32"/>
      <c r="D146" s="32"/>
      <c r="E146" s="32"/>
      <c r="F146" s="33"/>
      <c r="G146" s="33"/>
      <c r="H146" s="33"/>
      <c r="I146" s="33"/>
      <c r="J146" s="33"/>
      <c r="K146" s="33"/>
      <c r="L146" s="33"/>
      <c r="M146" s="33"/>
      <c r="N146" s="33"/>
      <c r="O146" s="34"/>
      <c r="P146" s="34"/>
    </row>
    <row r="147" spans="2:16" hidden="1">
      <c r="B147" s="52" t="s">
        <v>69</v>
      </c>
      <c r="C147" s="57"/>
      <c r="D147" s="48"/>
      <c r="E147" s="48"/>
      <c r="F147" s="49"/>
      <c r="G147" s="53"/>
      <c r="H147" s="54"/>
      <c r="I147" s="55"/>
      <c r="J147" s="54"/>
      <c r="K147" s="53"/>
      <c r="L147" s="56"/>
      <c r="M147" s="53"/>
      <c r="N147" s="54"/>
      <c r="O147" s="110">
        <f>SUM(F147:N147)+(E147*18)+(D147*9)</f>
        <v>0</v>
      </c>
      <c r="P147" s="36">
        <f t="shared" ref="P147:P149" si="47">(D147*$D$3)+(E147*$E$3)+(F147*$F$3)+(G147*$G$3)+(H147*$H$3)+(I147*$I$3)+(J147*$J$3)+(K147*$K$3)+(L147*$L$3)+(M147*$M$3)+(N147*$N$3)</f>
        <v>0</v>
      </c>
    </row>
    <row r="148" spans="2:16" hidden="1">
      <c r="B148" s="52"/>
      <c r="C148" s="47"/>
      <c r="D148" s="48"/>
      <c r="E148" s="48"/>
      <c r="F148" s="49"/>
      <c r="G148" s="53"/>
      <c r="H148" s="54"/>
      <c r="I148" s="55"/>
      <c r="J148" s="54"/>
      <c r="K148" s="53"/>
      <c r="L148" s="56"/>
      <c r="M148" s="53"/>
      <c r="N148" s="54"/>
      <c r="O148" s="35">
        <f t="shared" ref="O148" si="48">SUM(F148:N148)</f>
        <v>0</v>
      </c>
      <c r="P148" s="36">
        <f t="shared" si="47"/>
        <v>0</v>
      </c>
    </row>
    <row r="149" spans="2:16" hidden="1">
      <c r="B149" s="52"/>
      <c r="C149" s="47"/>
      <c r="D149" s="48"/>
      <c r="E149" s="48"/>
      <c r="F149" s="49"/>
      <c r="G149" s="53"/>
      <c r="H149" s="54"/>
      <c r="I149" s="55"/>
      <c r="J149" s="54"/>
      <c r="K149" s="53"/>
      <c r="L149" s="56"/>
      <c r="M149" s="53"/>
      <c r="N149" s="54"/>
      <c r="O149" s="35">
        <f t="shared" ref="O149" si="49">SUM(F149:N149)</f>
        <v>0</v>
      </c>
      <c r="P149" s="36">
        <f t="shared" si="47"/>
        <v>0</v>
      </c>
    </row>
    <row r="150" spans="2:16" ht="10.8" hidden="1" thickBot="1">
      <c r="B150" s="37" t="s">
        <v>21</v>
      </c>
      <c r="C150" s="37">
        <f>SUM(C149:C149)</f>
        <v>0</v>
      </c>
      <c r="D150" s="37">
        <f>SUM(D147:D149)</f>
        <v>0</v>
      </c>
      <c r="E150" s="37">
        <f>SUM(E147:E149)</f>
        <v>0</v>
      </c>
      <c r="F150" s="37">
        <f>SUM(F149:F149)</f>
        <v>0</v>
      </c>
      <c r="G150" s="40">
        <f t="shared" ref="G150:P150" si="50">SUM(G147:G149)</f>
        <v>0</v>
      </c>
      <c r="H150" s="40">
        <f t="shared" si="50"/>
        <v>0</v>
      </c>
      <c r="I150" s="40">
        <f t="shared" si="50"/>
        <v>0</v>
      </c>
      <c r="J150" s="40">
        <f t="shared" si="50"/>
        <v>0</v>
      </c>
      <c r="K150" s="40">
        <f t="shared" si="50"/>
        <v>0</v>
      </c>
      <c r="L150" s="40">
        <f t="shared" si="50"/>
        <v>0</v>
      </c>
      <c r="M150" s="40">
        <f t="shared" si="50"/>
        <v>0</v>
      </c>
      <c r="N150" s="40">
        <f t="shared" si="50"/>
        <v>0</v>
      </c>
      <c r="O150" s="41">
        <f t="shared" si="50"/>
        <v>0</v>
      </c>
      <c r="P150" s="42">
        <f t="shared" si="50"/>
        <v>0</v>
      </c>
    </row>
    <row r="151" spans="2:16" hidden="1"/>
    <row r="153" spans="2:16" ht="10.8" thickBot="1">
      <c r="B153" s="32" t="s">
        <v>50</v>
      </c>
      <c r="C153" s="32"/>
      <c r="D153" s="32"/>
      <c r="E153" s="32"/>
      <c r="F153" s="33"/>
      <c r="G153" s="33"/>
      <c r="H153" s="33"/>
      <c r="I153" s="33"/>
      <c r="J153" s="33"/>
      <c r="K153" s="33"/>
      <c r="L153" s="33"/>
      <c r="M153" s="33"/>
      <c r="N153" s="33"/>
      <c r="O153" s="34"/>
      <c r="P153" s="34"/>
    </row>
    <row r="154" spans="2:16" ht="11.25" customHeight="1">
      <c r="B154" s="52" t="s">
        <v>96</v>
      </c>
      <c r="C154" s="47"/>
      <c r="D154" s="48">
        <v>1</v>
      </c>
      <c r="E154" s="48"/>
      <c r="F154" s="49">
        <v>8</v>
      </c>
      <c r="G154" s="53">
        <v>7</v>
      </c>
      <c r="H154" s="54"/>
      <c r="I154" s="55"/>
      <c r="J154" s="54"/>
      <c r="K154" s="53"/>
      <c r="L154" s="56"/>
      <c r="M154" s="53"/>
      <c r="N154" s="54"/>
      <c r="O154" s="110">
        <f>SUM(F154:N154)+(E154*18)+(D154*9)</f>
        <v>24</v>
      </c>
      <c r="P154" s="36">
        <f t="shared" ref="P154:P158" si="51">(D154*$D$3)+(E154*$E$3)+(F154*$F$3)+(G154*$G$3)+(H154*$H$3)+(I154*$I$3)+(J154*$J$3)+(K154*$K$3)+(L154*$L$3)+(M154*$M$3)+(N154*$N$3)</f>
        <v>38.549999999999997</v>
      </c>
    </row>
    <row r="155" spans="2:16" ht="11.25" customHeight="1">
      <c r="B155" s="52" t="s">
        <v>97</v>
      </c>
      <c r="C155" s="47"/>
      <c r="D155" s="48"/>
      <c r="E155" s="48"/>
      <c r="F155" s="49"/>
      <c r="G155" s="53">
        <v>2</v>
      </c>
      <c r="H155" s="54"/>
      <c r="I155" s="55">
        <v>41</v>
      </c>
      <c r="J155" s="54"/>
      <c r="K155" s="53"/>
      <c r="L155" s="56"/>
      <c r="M155" s="53"/>
      <c r="N155" s="54"/>
      <c r="O155" s="35">
        <f t="shared" ref="O155:O158" si="52">SUM(F155:N155)</f>
        <v>43</v>
      </c>
      <c r="P155" s="36">
        <f t="shared" si="51"/>
        <v>21</v>
      </c>
    </row>
    <row r="156" spans="2:16" ht="11.25" customHeight="1">
      <c r="B156" s="52" t="s">
        <v>98</v>
      </c>
      <c r="C156" s="47"/>
      <c r="D156" s="48"/>
      <c r="E156" s="48"/>
      <c r="F156" s="49"/>
      <c r="G156" s="53">
        <v>92</v>
      </c>
      <c r="H156" s="54"/>
      <c r="I156" s="55">
        <v>5</v>
      </c>
      <c r="J156" s="54"/>
      <c r="K156" s="53">
        <v>5</v>
      </c>
      <c r="L156" s="56"/>
      <c r="M156" s="53"/>
      <c r="N156" s="54"/>
      <c r="O156" s="35">
        <f t="shared" si="52"/>
        <v>102</v>
      </c>
      <c r="P156" s="36">
        <f t="shared" si="51"/>
        <v>30.5</v>
      </c>
    </row>
    <row r="157" spans="2:16" ht="11.25" customHeight="1">
      <c r="B157" s="52" t="s">
        <v>99</v>
      </c>
      <c r="C157" s="47"/>
      <c r="D157" s="48"/>
      <c r="E157" s="48"/>
      <c r="F157" s="49"/>
      <c r="G157" s="53">
        <v>18</v>
      </c>
      <c r="H157" s="54"/>
      <c r="I157" s="55">
        <v>19</v>
      </c>
      <c r="J157" s="54"/>
      <c r="K157" s="53">
        <v>19</v>
      </c>
      <c r="L157" s="56"/>
      <c r="M157" s="53">
        <v>1</v>
      </c>
      <c r="N157" s="54"/>
      <c r="O157" s="35">
        <f t="shared" si="52"/>
        <v>57</v>
      </c>
      <c r="P157" s="36">
        <f t="shared" si="51"/>
        <v>35</v>
      </c>
    </row>
    <row r="158" spans="2:16" ht="11.25" customHeight="1">
      <c r="B158" s="52"/>
      <c r="C158" s="47"/>
      <c r="D158" s="48"/>
      <c r="E158" s="48"/>
      <c r="F158" s="49"/>
      <c r="G158" s="53"/>
      <c r="H158" s="54"/>
      <c r="I158" s="55"/>
      <c r="J158" s="54"/>
      <c r="K158" s="53"/>
      <c r="L158" s="56"/>
      <c r="M158" s="53"/>
      <c r="N158" s="54"/>
      <c r="O158" s="35">
        <f t="shared" si="52"/>
        <v>0</v>
      </c>
      <c r="P158" s="36">
        <f t="shared" si="51"/>
        <v>0</v>
      </c>
    </row>
    <row r="159" spans="2:16" ht="10.8" thickBot="1">
      <c r="B159" s="37" t="s">
        <v>21</v>
      </c>
      <c r="C159" s="37">
        <f t="shared" ref="C159:P159" si="53">SUM(C154:C158)</f>
        <v>0</v>
      </c>
      <c r="D159" s="37">
        <f t="shared" si="53"/>
        <v>1</v>
      </c>
      <c r="E159" s="37">
        <f t="shared" si="53"/>
        <v>0</v>
      </c>
      <c r="F159" s="37">
        <f t="shared" si="53"/>
        <v>8</v>
      </c>
      <c r="G159" s="40">
        <f t="shared" si="53"/>
        <v>119</v>
      </c>
      <c r="H159" s="40">
        <f t="shared" si="53"/>
        <v>0</v>
      </c>
      <c r="I159" s="40">
        <f t="shared" si="53"/>
        <v>65</v>
      </c>
      <c r="J159" s="40">
        <f t="shared" si="53"/>
        <v>0</v>
      </c>
      <c r="K159" s="40">
        <f t="shared" si="53"/>
        <v>24</v>
      </c>
      <c r="L159" s="40">
        <f t="shared" si="53"/>
        <v>0</v>
      </c>
      <c r="M159" s="40">
        <f t="shared" si="53"/>
        <v>1</v>
      </c>
      <c r="N159" s="40">
        <f t="shared" si="53"/>
        <v>0</v>
      </c>
      <c r="O159" s="41">
        <f t="shared" si="53"/>
        <v>226</v>
      </c>
      <c r="P159" s="42">
        <f t="shared" si="53"/>
        <v>125.05</v>
      </c>
    </row>
    <row r="160" spans="2:16" ht="11.25" customHeight="1">
      <c r="B160" s="44"/>
      <c r="C160" s="44"/>
      <c r="D160" s="44"/>
      <c r="E160" s="44"/>
      <c r="F160" s="44"/>
      <c r="G160" s="45"/>
      <c r="H160" s="45"/>
      <c r="I160" s="45"/>
      <c r="J160" s="45"/>
      <c r="K160" s="45"/>
      <c r="L160" s="45"/>
      <c r="M160" s="45"/>
      <c r="N160" s="45"/>
      <c r="O160" s="50"/>
      <c r="P160" s="51"/>
    </row>
    <row r="161" spans="2:16" ht="11.25" hidden="1" customHeight="1"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</row>
    <row r="162" spans="2:16" ht="10.8" hidden="1" thickBot="1">
      <c r="B162" s="32" t="s">
        <v>44</v>
      </c>
      <c r="C162" s="32"/>
      <c r="D162" s="32"/>
      <c r="E162" s="32"/>
      <c r="F162" s="33"/>
      <c r="G162" s="33"/>
      <c r="H162" s="33"/>
      <c r="I162" s="33"/>
      <c r="J162" s="33"/>
      <c r="K162" s="33"/>
      <c r="L162" s="33"/>
      <c r="M162" s="33"/>
      <c r="N162" s="33"/>
      <c r="O162" s="34"/>
      <c r="P162" s="34"/>
    </row>
    <row r="163" spans="2:16" hidden="1">
      <c r="B163" s="52"/>
      <c r="C163" s="47"/>
      <c r="D163" s="48"/>
      <c r="E163" s="48"/>
      <c r="F163" s="49"/>
      <c r="G163" s="53"/>
      <c r="H163" s="54"/>
      <c r="I163" s="55"/>
      <c r="J163" s="54"/>
      <c r="K163" s="53"/>
      <c r="L163" s="56"/>
      <c r="M163" s="53"/>
      <c r="N163" s="54"/>
      <c r="O163" s="35">
        <f>SUM(F163:N163)</f>
        <v>0</v>
      </c>
      <c r="P163" s="36">
        <f t="shared" ref="P163:P165" si="54">(D163*$D$3)+(E163*$E$3)+(F163*$F$3)+(G163*$G$3)+(H163*$H$3)+(I163*$I$3)+(J163*$J$3)+(K163*$K$3)+(L163*$L$3)+(M163*$M$3)+(N163*$N$3)</f>
        <v>0</v>
      </c>
    </row>
    <row r="164" spans="2:16" hidden="1">
      <c r="B164" s="52"/>
      <c r="C164" s="47"/>
      <c r="D164" s="48"/>
      <c r="E164" s="48"/>
      <c r="F164" s="49"/>
      <c r="G164" s="53"/>
      <c r="H164" s="54"/>
      <c r="I164" s="55"/>
      <c r="J164" s="54"/>
      <c r="K164" s="53"/>
      <c r="L164" s="56"/>
      <c r="M164" s="53"/>
      <c r="N164" s="54"/>
      <c r="O164" s="35">
        <f>SUM(F164:N164)</f>
        <v>0</v>
      </c>
      <c r="P164" s="36">
        <f t="shared" si="54"/>
        <v>0</v>
      </c>
    </row>
    <row r="165" spans="2:16" hidden="1">
      <c r="B165" s="52"/>
      <c r="C165" s="47"/>
      <c r="D165" s="48"/>
      <c r="E165" s="48"/>
      <c r="F165" s="49"/>
      <c r="G165" s="53"/>
      <c r="H165" s="54"/>
      <c r="I165" s="55"/>
      <c r="J165" s="54"/>
      <c r="K165" s="53"/>
      <c r="L165" s="56"/>
      <c r="M165" s="53"/>
      <c r="N165" s="54"/>
      <c r="O165" s="35">
        <f>SUM(F165:N165)</f>
        <v>0</v>
      </c>
      <c r="P165" s="36">
        <f t="shared" si="54"/>
        <v>0</v>
      </c>
    </row>
    <row r="166" spans="2:16" ht="10.8" hidden="1" thickBot="1">
      <c r="B166" s="37" t="s">
        <v>21</v>
      </c>
      <c r="C166" s="37">
        <f t="shared" ref="C166:O166" si="55">SUM(C163:C165)</f>
        <v>0</v>
      </c>
      <c r="D166" s="37">
        <f t="shared" si="55"/>
        <v>0</v>
      </c>
      <c r="E166" s="37">
        <f t="shared" si="55"/>
        <v>0</v>
      </c>
      <c r="F166" s="37">
        <f t="shared" si="55"/>
        <v>0</v>
      </c>
      <c r="G166" s="40">
        <f t="shared" si="55"/>
        <v>0</v>
      </c>
      <c r="H166" s="40">
        <f t="shared" si="55"/>
        <v>0</v>
      </c>
      <c r="I166" s="40">
        <f t="shared" si="55"/>
        <v>0</v>
      </c>
      <c r="J166" s="40">
        <f t="shared" si="55"/>
        <v>0</v>
      </c>
      <c r="K166" s="40">
        <f t="shared" si="55"/>
        <v>0</v>
      </c>
      <c r="L166" s="40">
        <f t="shared" si="55"/>
        <v>0</v>
      </c>
      <c r="M166" s="40">
        <f t="shared" si="55"/>
        <v>0</v>
      </c>
      <c r="N166" s="40">
        <f t="shared" si="55"/>
        <v>0</v>
      </c>
      <c r="O166" s="41">
        <f t="shared" si="55"/>
        <v>0</v>
      </c>
      <c r="P166" s="42">
        <f>SUM(P163:P165)</f>
        <v>0</v>
      </c>
    </row>
    <row r="167" spans="2:16" ht="13.2">
      <c r="B167" s="2"/>
      <c r="C167" s="2"/>
      <c r="D167" s="2"/>
      <c r="E167" s="2"/>
      <c r="F167" s="43"/>
      <c r="G167" s="43"/>
      <c r="H167" s="43"/>
      <c r="I167" s="43"/>
      <c r="J167" s="43"/>
      <c r="K167" s="43"/>
      <c r="L167" s="43"/>
      <c r="M167" s="43"/>
      <c r="N167" s="43"/>
      <c r="O167" s="2"/>
      <c r="P167" s="2"/>
    </row>
    <row r="168" spans="2:16">
      <c r="M168" s="44" t="s">
        <v>21</v>
      </c>
      <c r="O168" s="45">
        <f>O166+O159+O150+O143+O136+O128+O120+O114+O81+O107+O75+O68+O31+O11</f>
        <v>1448</v>
      </c>
      <c r="P168" s="46">
        <f>P166+P159+P150+P143+P136+P128+P120+P114+P81+P107+P75+P68+P31+P11</f>
        <v>2020.6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74</v>
      </c>
    </row>
    <row r="3" spans="2:16" ht="13.2">
      <c r="B3" s="2" t="s">
        <v>87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88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73</v>
      </c>
    </row>
    <row r="3" spans="2:16" ht="13.2">
      <c r="B3" s="2" t="s">
        <v>87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68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66</v>
      </c>
    </row>
    <row r="3" spans="2:16" ht="13.2">
      <c r="B3" s="2" t="s">
        <v>87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46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zoomScale="80" zoomScaleNormal="80" workbookViewId="0">
      <selection activeCell="D23" sqref="D23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31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 hidden="1">
      <c r="A4" s="166" t="s">
        <v>78</v>
      </c>
      <c r="B4" s="167">
        <f>SUM(Botswana!O20)</f>
        <v>0</v>
      </c>
      <c r="C4" s="168">
        <f>SUM(Botswana!P20)</f>
        <v>0</v>
      </c>
      <c r="D4" s="162"/>
    </row>
    <row r="5" spans="1:4" ht="14.4" hidden="1">
      <c r="A5" s="166" t="s">
        <v>32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>
      <c r="A6" s="166" t="s">
        <v>70</v>
      </c>
      <c r="B6" s="172">
        <f>SUM(Ghana!O34)</f>
        <v>1847</v>
      </c>
      <c r="C6" s="169">
        <f>SUM(Ghana!P34)</f>
        <v>494.9</v>
      </c>
      <c r="D6" s="162"/>
    </row>
    <row r="7" spans="1:4" ht="14.4" hidden="1">
      <c r="A7" s="166" t="s">
        <v>25</v>
      </c>
      <c r="B7" s="172">
        <f>SUM(Kenya!O51)</f>
        <v>0</v>
      </c>
      <c r="C7" s="169">
        <f>SUM(Kenya!P51)</f>
        <v>0</v>
      </c>
      <c r="D7" s="162"/>
    </row>
    <row r="8" spans="1:4" ht="14.4">
      <c r="A8" s="166" t="s">
        <v>106</v>
      </c>
      <c r="B8" s="167">
        <f>SUM(Malawi!O14)</f>
        <v>194</v>
      </c>
      <c r="C8" s="168">
        <f>SUM(Malawi!P14)</f>
        <v>57.75</v>
      </c>
      <c r="D8" s="162"/>
    </row>
    <row r="9" spans="1:4" ht="14.4">
      <c r="A9" s="166" t="s">
        <v>90</v>
      </c>
      <c r="B9" s="167">
        <f>SUM(Mozambique!O12)</f>
        <v>978</v>
      </c>
      <c r="C9" s="168">
        <f>SUM(Mozambique!P12)</f>
        <v>315.25</v>
      </c>
      <c r="D9" s="162"/>
    </row>
    <row r="10" spans="1:4" ht="14.4">
      <c r="A10" s="166" t="s">
        <v>26</v>
      </c>
      <c r="B10" s="167">
        <f>SUM(Mauritius!O36)</f>
        <v>211</v>
      </c>
      <c r="C10" s="168">
        <f>SUM(Mauritius!P36)</f>
        <v>75.849999999999994</v>
      </c>
      <c r="D10" s="162"/>
    </row>
    <row r="11" spans="1:4" ht="14.4">
      <c r="A11" s="166" t="s">
        <v>33</v>
      </c>
      <c r="B11" s="172">
        <f>SUM(Nigeria!O50)</f>
        <v>348</v>
      </c>
      <c r="C11" s="169">
        <f>SUM(Nigeria!P50)</f>
        <v>239.75</v>
      </c>
      <c r="D11" s="162"/>
    </row>
    <row r="12" spans="1:4" ht="14.4">
      <c r="A12" s="166" t="s">
        <v>27</v>
      </c>
      <c r="B12" s="173">
        <f>SUM('South Africa'!O168)</f>
        <v>1448</v>
      </c>
      <c r="C12" s="168">
        <f>SUM('South Africa'!P168)</f>
        <v>2020.6</v>
      </c>
      <c r="D12" s="162"/>
    </row>
    <row r="13" spans="1:4" ht="14.4" hidden="1">
      <c r="A13" s="166" t="s">
        <v>75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37</v>
      </c>
      <c r="B14" s="167">
        <f>SUM(Togo!O19)</f>
        <v>0</v>
      </c>
      <c r="C14" s="168">
        <f>SUM(Togo!P19)</f>
        <v>0</v>
      </c>
      <c r="D14" s="162"/>
    </row>
    <row r="15" spans="1:4" ht="14.4" hidden="1">
      <c r="A15" s="166" t="s">
        <v>72</v>
      </c>
      <c r="B15" s="172">
        <f>SUM(Uganda!O12)</f>
        <v>0</v>
      </c>
      <c r="C15" s="169">
        <f>SUM(Uganda!P12)</f>
        <v>0</v>
      </c>
      <c r="D15" s="162"/>
    </row>
    <row r="16" spans="1:4" ht="14.4" hidden="1">
      <c r="A16" s="166" t="s">
        <v>67</v>
      </c>
      <c r="B16" s="170">
        <f>SUM(Zimbabwe!O11)</f>
        <v>0</v>
      </c>
      <c r="C16" s="171">
        <f>SUM(Zimbabwe!P11)</f>
        <v>0</v>
      </c>
      <c r="D16" s="162"/>
    </row>
    <row r="17" spans="1:5" ht="14.4">
      <c r="A17" s="174"/>
      <c r="B17" s="167"/>
      <c r="C17" s="168"/>
      <c r="D17" s="162"/>
    </row>
    <row r="18" spans="1:5" ht="14.4">
      <c r="A18" s="175" t="s">
        <v>28</v>
      </c>
      <c r="B18" s="176">
        <f>SUM(B4:B17)</f>
        <v>5026</v>
      </c>
      <c r="C18" s="176">
        <f>SUM(C4:C17)</f>
        <v>3204.1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7"/>
      <c r="C23" s="177"/>
      <c r="D23" s="177"/>
      <c r="E23" s="177"/>
    </row>
    <row r="26" spans="1:5">
      <c r="B26" s="182">
        <v>2023</v>
      </c>
      <c r="C26" s="182">
        <v>2024</v>
      </c>
      <c r="D26" s="67"/>
    </row>
    <row r="27" spans="1:5">
      <c r="A27" s="67" t="s">
        <v>65</v>
      </c>
      <c r="B27" s="67">
        <v>3493</v>
      </c>
      <c r="C27" s="67">
        <v>7360</v>
      </c>
      <c r="D27" s="67"/>
      <c r="E27" s="67"/>
    </row>
    <row r="28" spans="1:5">
      <c r="A28" s="67" t="s">
        <v>54</v>
      </c>
      <c r="B28" s="67">
        <v>10995</v>
      </c>
      <c r="C28" s="67">
        <v>5618</v>
      </c>
      <c r="D28" s="67"/>
      <c r="E28" s="67"/>
    </row>
    <row r="29" spans="1:5">
      <c r="A29" s="67" t="s">
        <v>55</v>
      </c>
      <c r="B29" s="67">
        <v>4879</v>
      </c>
      <c r="C29" s="67">
        <v>5366</v>
      </c>
      <c r="D29" s="67"/>
      <c r="E29" s="67"/>
    </row>
    <row r="30" spans="1:5">
      <c r="A30" s="67" t="s">
        <v>56</v>
      </c>
      <c r="B30" s="177">
        <v>3724</v>
      </c>
      <c r="C30" s="177">
        <v>6642</v>
      </c>
      <c r="D30" s="177"/>
      <c r="E30" s="177"/>
    </row>
    <row r="31" spans="1:5">
      <c r="A31" s="67" t="s">
        <v>57</v>
      </c>
      <c r="B31" s="67">
        <v>3136</v>
      </c>
      <c r="C31" s="67">
        <v>2524</v>
      </c>
      <c r="D31" s="67"/>
    </row>
    <row r="32" spans="1:5">
      <c r="A32" s="67" t="s">
        <v>58</v>
      </c>
      <c r="B32" s="67">
        <v>4944</v>
      </c>
      <c r="C32" s="67">
        <v>4227</v>
      </c>
      <c r="D32" s="67"/>
    </row>
    <row r="33" spans="1:4">
      <c r="A33" s="67" t="s">
        <v>59</v>
      </c>
      <c r="B33" s="67">
        <v>9300</v>
      </c>
      <c r="C33" s="67">
        <f>B18</f>
        <v>5026</v>
      </c>
      <c r="D33" s="67"/>
    </row>
    <row r="34" spans="1:4">
      <c r="A34" s="67" t="s">
        <v>60</v>
      </c>
      <c r="B34" s="67">
        <v>6491</v>
      </c>
      <c r="D34" s="67"/>
    </row>
    <row r="35" spans="1:4">
      <c r="A35" s="67" t="s">
        <v>61</v>
      </c>
      <c r="B35" s="67">
        <v>9118</v>
      </c>
    </row>
    <row r="36" spans="1:4">
      <c r="A36" s="67" t="s">
        <v>62</v>
      </c>
      <c r="B36" s="67">
        <v>3703</v>
      </c>
    </row>
    <row r="37" spans="1:4">
      <c r="A37" s="67" t="s">
        <v>63</v>
      </c>
      <c r="B37" s="67">
        <v>6906</v>
      </c>
    </row>
    <row r="38" spans="1:4">
      <c r="A38" s="67" t="s">
        <v>64</v>
      </c>
      <c r="B38" s="67">
        <v>85323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Kenya</vt:lpstr>
      <vt:lpstr>Malawi</vt:lpstr>
      <vt:lpstr>Mauritius</vt:lpstr>
      <vt:lpstr>Mozambique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2024-08-30T02:57:24Z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