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4\"/>
    </mc:Choice>
  </mc:AlternateContent>
  <xr:revisionPtr revIDLastSave="0" documentId="13_ncr:1_{B9D49100-455D-4F54-8769-C4D07590C2EE}" xr6:coauthVersionLast="47" xr6:coauthVersionMax="47" xr10:uidLastSave="{00000000-0000-0000-0000-000000000000}"/>
  <bookViews>
    <workbookView xWindow="-108" yWindow="-108" windowWidth="23256" windowHeight="12456" tabRatio="854" firstSheet="2" activeTab="2" xr2:uid="{00000000-000D-0000-FFFF-FFFF00000000}"/>
  </bookViews>
  <sheets>
    <sheet name="Botswana" sheetId="25" state="hidden" r:id="rId1"/>
    <sheet name="Democratic Republic of Congo" sheetId="16" state="hidden" r:id="rId2"/>
    <sheet name="Ghana" sheetId="26" r:id="rId3"/>
    <sheet name="Ivory Coast" sheetId="14" state="hidden" r:id="rId4"/>
    <sheet name="Kenya" sheetId="10" state="hidden" r:id="rId5"/>
    <sheet name="Malawi" sheetId="17" state="hidden" r:id="rId6"/>
    <sheet name="Mauritius" sheetId="8" state="hidden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6" i="19" l="1"/>
  <c r="O8" i="26"/>
  <c r="O7" i="26"/>
  <c r="P10" i="26"/>
  <c r="O10" i="26"/>
  <c r="P8" i="26"/>
  <c r="P9" i="26"/>
  <c r="O9" i="26"/>
  <c r="C63" i="19"/>
  <c r="D63" i="19"/>
  <c r="E63" i="19"/>
  <c r="C69" i="19"/>
  <c r="D69" i="19"/>
  <c r="E69" i="19"/>
  <c r="N34" i="26" l="1"/>
  <c r="M34" i="26"/>
  <c r="L34" i="26"/>
  <c r="K34" i="26"/>
  <c r="J34" i="26"/>
  <c r="I34" i="26"/>
  <c r="H34" i="26"/>
  <c r="G34" i="26"/>
  <c r="F34" i="26"/>
  <c r="E34" i="26"/>
  <c r="D34" i="26"/>
  <c r="C34" i="26"/>
  <c r="P33" i="26"/>
  <c r="O33" i="26"/>
  <c r="P32" i="26"/>
  <c r="O32" i="26"/>
  <c r="P31" i="26"/>
  <c r="O31" i="26"/>
  <c r="N27" i="26"/>
  <c r="M27" i="26"/>
  <c r="L27" i="26"/>
  <c r="K27" i="26"/>
  <c r="J27" i="26"/>
  <c r="I27" i="26"/>
  <c r="H27" i="26"/>
  <c r="G27" i="26"/>
  <c r="F27" i="26"/>
  <c r="E27" i="26"/>
  <c r="D27" i="26"/>
  <c r="C27" i="26"/>
  <c r="P26" i="26"/>
  <c r="O26" i="26"/>
  <c r="P25" i="26"/>
  <c r="O25" i="26"/>
  <c r="P24" i="26"/>
  <c r="O24" i="26"/>
  <c r="P23" i="26"/>
  <c r="O23" i="26"/>
  <c r="N19" i="26"/>
  <c r="M19" i="26"/>
  <c r="L19" i="26"/>
  <c r="K19" i="26"/>
  <c r="J19" i="26"/>
  <c r="I19" i="26"/>
  <c r="H19" i="26"/>
  <c r="G19" i="26"/>
  <c r="F19" i="26"/>
  <c r="E19" i="26"/>
  <c r="D19" i="26"/>
  <c r="C19" i="26"/>
  <c r="P18" i="26"/>
  <c r="O18" i="26"/>
  <c r="P17" i="26"/>
  <c r="P19" i="26" s="1"/>
  <c r="O17" i="26"/>
  <c r="O19" i="26" s="1"/>
  <c r="N13" i="26"/>
  <c r="M13" i="26"/>
  <c r="L13" i="26"/>
  <c r="K13" i="26"/>
  <c r="J13" i="26"/>
  <c r="I13" i="26"/>
  <c r="H13" i="26"/>
  <c r="G13" i="26"/>
  <c r="F13" i="26"/>
  <c r="E13" i="26"/>
  <c r="D13" i="26"/>
  <c r="C13" i="26"/>
  <c r="P12" i="26"/>
  <c r="O12" i="26"/>
  <c r="P11" i="26"/>
  <c r="O11" i="26"/>
  <c r="P7" i="26"/>
  <c r="O27" i="26" l="1"/>
  <c r="P27" i="26"/>
  <c r="O34" i="26"/>
  <c r="P34" i="26"/>
  <c r="O13" i="26"/>
  <c r="O37" i="26" s="1"/>
  <c r="P13" i="26"/>
  <c r="P37" i="26" s="1"/>
  <c r="C6" i="4" s="1"/>
  <c r="B6" i="4"/>
  <c r="O99" i="19"/>
  <c r="O40" i="10" l="1"/>
  <c r="O13" i="10"/>
  <c r="O8" i="10"/>
  <c r="O26" i="10"/>
  <c r="O20" i="10"/>
  <c r="P42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P45" i="19"/>
  <c r="O45" i="19"/>
  <c r="P44" i="19"/>
  <c r="O44" i="19"/>
  <c r="P43" i="19"/>
  <c r="O43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192" i="19"/>
  <c r="O192" i="19"/>
  <c r="P191" i="19"/>
  <c r="O191" i="19"/>
  <c r="P190" i="19"/>
  <c r="O190" i="19"/>
  <c r="P13" i="25"/>
  <c r="O13" i="25"/>
  <c r="P12" i="25"/>
  <c r="O12" i="25"/>
  <c r="P11" i="25"/>
  <c r="O11" i="25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48" i="19"/>
  <c r="O148" i="19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60" i="19"/>
  <c r="O160" i="19"/>
  <c r="P159" i="19"/>
  <c r="O159" i="19"/>
  <c r="P158" i="19"/>
  <c r="O158" i="19"/>
  <c r="P157" i="19"/>
  <c r="O157" i="19"/>
  <c r="P156" i="19"/>
  <c r="O156" i="19"/>
  <c r="P155" i="19"/>
  <c r="O155" i="19"/>
  <c r="P154" i="19"/>
  <c r="O154" i="19"/>
  <c r="P153" i="19"/>
  <c r="O153" i="19"/>
  <c r="P152" i="19"/>
  <c r="O152" i="19"/>
  <c r="P151" i="19"/>
  <c r="O151" i="19"/>
  <c r="P150" i="19"/>
  <c r="O150" i="19"/>
  <c r="P149" i="19"/>
  <c r="O149" i="19"/>
  <c r="P161" i="19"/>
  <c r="O161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N24" i="18"/>
  <c r="M24" i="18"/>
  <c r="L24" i="18"/>
  <c r="K24" i="18"/>
  <c r="J24" i="18"/>
  <c r="I24" i="18"/>
  <c r="H24" i="18"/>
  <c r="G24" i="18"/>
  <c r="F24" i="18"/>
  <c r="E24" i="18"/>
  <c r="D24" i="18"/>
  <c r="C24" i="18"/>
  <c r="P23" i="18"/>
  <c r="O23" i="18"/>
  <c r="P22" i="18"/>
  <c r="O22" i="18"/>
  <c r="P21" i="18"/>
  <c r="O21" i="18"/>
  <c r="P20" i="18"/>
  <c r="P24" i="18" s="1"/>
  <c r="O20" i="18"/>
  <c r="N39" i="18"/>
  <c r="M39" i="18"/>
  <c r="L39" i="18"/>
  <c r="K39" i="18"/>
  <c r="J39" i="18"/>
  <c r="I39" i="18"/>
  <c r="H39" i="18"/>
  <c r="G39" i="18"/>
  <c r="F39" i="18"/>
  <c r="E39" i="18"/>
  <c r="D39" i="18"/>
  <c r="C39" i="18"/>
  <c r="P38" i="18"/>
  <c r="O38" i="18"/>
  <c r="P37" i="18"/>
  <c r="O37" i="18"/>
  <c r="P36" i="18"/>
  <c r="O36" i="18"/>
  <c r="P35" i="18"/>
  <c r="O35" i="18"/>
  <c r="O35" i="19"/>
  <c r="O39" i="18" l="1"/>
  <c r="O24" i="18"/>
  <c r="P39" i="18"/>
  <c r="F171" i="19"/>
  <c r="C5" i="4"/>
  <c r="B5" i="4"/>
  <c r="N20" i="25"/>
  <c r="M20" i="25"/>
  <c r="L20" i="25"/>
  <c r="K20" i="25"/>
  <c r="J20" i="25"/>
  <c r="I20" i="25"/>
  <c r="H20" i="25"/>
  <c r="G20" i="25"/>
  <c r="F20" i="25"/>
  <c r="E20" i="25"/>
  <c r="D20" i="25"/>
  <c r="C20" i="25"/>
  <c r="P19" i="25"/>
  <c r="O19" i="25"/>
  <c r="P18" i="25"/>
  <c r="O18" i="25"/>
  <c r="P17" i="25"/>
  <c r="O17" i="25"/>
  <c r="P16" i="25"/>
  <c r="O16" i="25"/>
  <c r="P15" i="25"/>
  <c r="O15" i="25"/>
  <c r="P14" i="25"/>
  <c r="O14" i="25"/>
  <c r="P10" i="25"/>
  <c r="O10" i="25"/>
  <c r="P9" i="25"/>
  <c r="O9" i="25"/>
  <c r="O182" i="19"/>
  <c r="O167" i="19"/>
  <c r="O59" i="19"/>
  <c r="O15" i="17"/>
  <c r="O16" i="10"/>
  <c r="P20" i="25" l="1"/>
  <c r="C4" i="4" s="1"/>
  <c r="O20" i="25"/>
  <c r="B4" i="4" s="1"/>
  <c r="F163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P36" i="10" s="1"/>
  <c r="O34" i="10"/>
  <c r="O36" i="10" s="1"/>
  <c r="P19" i="10"/>
  <c r="O19" i="10"/>
  <c r="P18" i="10"/>
  <c r="O18" i="10"/>
  <c r="P17" i="10"/>
  <c r="O17" i="10"/>
  <c r="P16" i="10"/>
  <c r="P15" i="10"/>
  <c r="O15" i="10"/>
  <c r="P14" i="10"/>
  <c r="O14" i="10"/>
  <c r="P13" i="10"/>
  <c r="P12" i="10"/>
  <c r="O12" i="10"/>
  <c r="P11" i="10"/>
  <c r="O11" i="10"/>
  <c r="P10" i="10"/>
  <c r="O10" i="10"/>
  <c r="P9" i="10"/>
  <c r="O9" i="10"/>
  <c r="N46" i="18"/>
  <c r="M46" i="18"/>
  <c r="L46" i="18"/>
  <c r="K46" i="18"/>
  <c r="J46" i="18"/>
  <c r="I46" i="18"/>
  <c r="H46" i="18"/>
  <c r="G46" i="18"/>
  <c r="F46" i="18"/>
  <c r="E46" i="18"/>
  <c r="D46" i="18"/>
  <c r="C46" i="18"/>
  <c r="P45" i="18"/>
  <c r="O45" i="18"/>
  <c r="P44" i="18"/>
  <c r="O44" i="18"/>
  <c r="P43" i="18"/>
  <c r="O43" i="18"/>
  <c r="P29" i="18"/>
  <c r="O29" i="18"/>
  <c r="P54" i="8"/>
  <c r="O54" i="8"/>
  <c r="P53" i="8"/>
  <c r="O53" i="8"/>
  <c r="P52" i="8"/>
  <c r="O52" i="8"/>
  <c r="P51" i="8"/>
  <c r="O51" i="8"/>
  <c r="P50" i="8"/>
  <c r="O50" i="8"/>
  <c r="P49" i="8"/>
  <c r="O49" i="8"/>
  <c r="P48" i="8"/>
  <c r="O48" i="8"/>
  <c r="P47" i="8"/>
  <c r="O47" i="8"/>
  <c r="P56" i="8"/>
  <c r="O56" i="8"/>
  <c r="P55" i="8"/>
  <c r="O55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33" i="8"/>
  <c r="O33" i="8"/>
  <c r="P32" i="8"/>
  <c r="O32" i="8"/>
  <c r="N58" i="8"/>
  <c r="M58" i="8"/>
  <c r="L58" i="8"/>
  <c r="K58" i="8"/>
  <c r="J58" i="8"/>
  <c r="I58" i="8"/>
  <c r="H58" i="8"/>
  <c r="G58" i="8"/>
  <c r="F58" i="8"/>
  <c r="E58" i="8"/>
  <c r="D58" i="8"/>
  <c r="C58" i="8"/>
  <c r="P57" i="8"/>
  <c r="O57" i="8"/>
  <c r="P46" i="8"/>
  <c r="O46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29" i="19"/>
  <c r="O29" i="19"/>
  <c r="P28" i="19"/>
  <c r="O28" i="19"/>
  <c r="P16" i="17"/>
  <c r="P9" i="17"/>
  <c r="P18" i="12"/>
  <c r="P16" i="12"/>
  <c r="P9" i="12"/>
  <c r="P99" i="19"/>
  <c r="P54" i="19"/>
  <c r="P53" i="19"/>
  <c r="P35" i="19"/>
  <c r="P15" i="18"/>
  <c r="P14" i="18"/>
  <c r="P30" i="18"/>
  <c r="P28" i="18"/>
  <c r="P9" i="18"/>
  <c r="P8" i="18"/>
  <c r="P7" i="18"/>
  <c r="P41" i="8"/>
  <c r="P40" i="8"/>
  <c r="P39" i="8"/>
  <c r="P34" i="8"/>
  <c r="P7" i="8"/>
  <c r="P9" i="20"/>
  <c r="P13" i="14"/>
  <c r="P12" i="14"/>
  <c r="P11" i="14"/>
  <c r="P10" i="14"/>
  <c r="P9" i="14"/>
  <c r="P10" i="16"/>
  <c r="P9" i="16"/>
  <c r="P27" i="10"/>
  <c r="P26" i="10"/>
  <c r="P24" i="10"/>
  <c r="P23" i="10"/>
  <c r="P22" i="10"/>
  <c r="P21" i="10"/>
  <c r="P20" i="10"/>
  <c r="P8" i="10"/>
  <c r="O12" i="24" l="1"/>
  <c r="B15" i="4" s="1"/>
  <c r="P12" i="24"/>
  <c r="C15" i="4" s="1"/>
  <c r="O46" i="18"/>
  <c r="P46" i="18"/>
  <c r="P58" i="8"/>
  <c r="O58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O94" i="19"/>
  <c r="P94" i="19"/>
  <c r="C95" i="19"/>
  <c r="D95" i="19"/>
  <c r="E95" i="19"/>
  <c r="F95" i="19"/>
  <c r="G95" i="19"/>
  <c r="H95" i="19"/>
  <c r="I95" i="19"/>
  <c r="J95" i="19"/>
  <c r="K95" i="19"/>
  <c r="L95" i="19"/>
  <c r="M95" i="19"/>
  <c r="N95" i="19"/>
  <c r="O67" i="19"/>
  <c r="P67" i="19"/>
  <c r="O68" i="19"/>
  <c r="P68" i="19"/>
  <c r="F69" i="19"/>
  <c r="G69" i="19"/>
  <c r="H69" i="19"/>
  <c r="I69" i="19"/>
  <c r="J69" i="19"/>
  <c r="K69" i="19"/>
  <c r="L69" i="19"/>
  <c r="M69" i="19"/>
  <c r="N69" i="19"/>
  <c r="P11" i="19" l="1"/>
  <c r="O11" i="19"/>
  <c r="P69" i="19"/>
  <c r="P95" i="19"/>
  <c r="O95" i="19"/>
  <c r="O69" i="19"/>
  <c r="O27" i="10" l="1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200" i="19"/>
  <c r="P199" i="19"/>
  <c r="P198" i="19"/>
  <c r="P193" i="19"/>
  <c r="P189" i="19"/>
  <c r="P184" i="19"/>
  <c r="P183" i="19"/>
  <c r="P182" i="19"/>
  <c r="P177" i="19"/>
  <c r="P176" i="19"/>
  <c r="P175" i="19"/>
  <c r="P170" i="19"/>
  <c r="P169" i="19"/>
  <c r="P168" i="19"/>
  <c r="P167" i="19"/>
  <c r="P162" i="19"/>
  <c r="P112" i="19"/>
  <c r="P107" i="19"/>
  <c r="P106" i="19"/>
  <c r="P101" i="19"/>
  <c r="P100" i="19"/>
  <c r="P62" i="19"/>
  <c r="P61" i="19"/>
  <c r="P60" i="19"/>
  <c r="P59" i="19"/>
  <c r="P30" i="19"/>
  <c r="P15" i="19"/>
  <c r="O15" i="19"/>
  <c r="O60" i="19" l="1"/>
  <c r="O183" i="19" l="1"/>
  <c r="O7" i="8" l="1"/>
  <c r="N171" i="19" l="1"/>
  <c r="M171" i="19"/>
  <c r="L171" i="19"/>
  <c r="K171" i="19"/>
  <c r="J171" i="19"/>
  <c r="I171" i="19"/>
  <c r="H171" i="19"/>
  <c r="G171" i="19"/>
  <c r="E171" i="19"/>
  <c r="D171" i="19"/>
  <c r="C171" i="19"/>
  <c r="O170" i="19"/>
  <c r="O169" i="19"/>
  <c r="O168" i="19"/>
  <c r="P171" i="19" l="1"/>
  <c r="O171" i="19"/>
  <c r="O61" i="19"/>
  <c r="O54" i="19" l="1"/>
  <c r="O53" i="19"/>
  <c r="E55" i="19"/>
  <c r="F55" i="19"/>
  <c r="G55" i="19"/>
  <c r="H55" i="19"/>
  <c r="I55" i="19"/>
  <c r="J55" i="19"/>
  <c r="K55" i="19"/>
  <c r="L55" i="19"/>
  <c r="M55" i="19"/>
  <c r="N55" i="19"/>
  <c r="F63" i="19"/>
  <c r="G63" i="19"/>
  <c r="H63" i="19"/>
  <c r="I63" i="19"/>
  <c r="J63" i="19"/>
  <c r="K63" i="19"/>
  <c r="L63" i="19"/>
  <c r="M63" i="19"/>
  <c r="N63" i="19"/>
  <c r="O176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85" i="19"/>
  <c r="M185" i="19"/>
  <c r="L185" i="19"/>
  <c r="K185" i="19"/>
  <c r="J185" i="19"/>
  <c r="I185" i="19"/>
  <c r="H185" i="19"/>
  <c r="G185" i="19"/>
  <c r="F185" i="19"/>
  <c r="E185" i="19"/>
  <c r="D185" i="19"/>
  <c r="C185" i="19"/>
  <c r="O184" i="19"/>
  <c r="N163" i="19"/>
  <c r="M163" i="19"/>
  <c r="L163" i="19"/>
  <c r="K163" i="19"/>
  <c r="J163" i="19"/>
  <c r="I163" i="19"/>
  <c r="H163" i="19"/>
  <c r="G163" i="19"/>
  <c r="E163" i="19"/>
  <c r="D163" i="19"/>
  <c r="C163" i="19"/>
  <c r="O162" i="19"/>
  <c r="O112" i="19"/>
  <c r="D55" i="19"/>
  <c r="C55" i="19"/>
  <c r="N194" i="19"/>
  <c r="M194" i="19"/>
  <c r="L194" i="19"/>
  <c r="K194" i="19"/>
  <c r="J194" i="19"/>
  <c r="I194" i="19"/>
  <c r="H194" i="19"/>
  <c r="G194" i="19"/>
  <c r="F194" i="19"/>
  <c r="E194" i="19"/>
  <c r="D194" i="19"/>
  <c r="C194" i="19"/>
  <c r="O193" i="19"/>
  <c r="O189" i="19"/>
  <c r="O100" i="19"/>
  <c r="O9" i="16"/>
  <c r="N201" i="19"/>
  <c r="M201" i="19"/>
  <c r="L201" i="19"/>
  <c r="K201" i="19"/>
  <c r="J201" i="19"/>
  <c r="I201" i="19"/>
  <c r="H201" i="19"/>
  <c r="G201" i="19"/>
  <c r="F201" i="19"/>
  <c r="E201" i="19"/>
  <c r="D201" i="19"/>
  <c r="C201" i="19"/>
  <c r="O200" i="19"/>
  <c r="O199" i="19"/>
  <c r="O198" i="19"/>
  <c r="N178" i="19"/>
  <c r="M178" i="19"/>
  <c r="L178" i="19"/>
  <c r="K178" i="19"/>
  <c r="J178" i="19"/>
  <c r="I178" i="19"/>
  <c r="H178" i="19"/>
  <c r="G178" i="19"/>
  <c r="F178" i="19"/>
  <c r="E178" i="19"/>
  <c r="D178" i="19"/>
  <c r="C178" i="19"/>
  <c r="O177" i="19"/>
  <c r="O175" i="19"/>
  <c r="N108" i="19"/>
  <c r="M108" i="19"/>
  <c r="L108" i="19"/>
  <c r="K108" i="19"/>
  <c r="J108" i="19"/>
  <c r="I108" i="19"/>
  <c r="H108" i="19"/>
  <c r="G108" i="19"/>
  <c r="F108" i="19"/>
  <c r="E108" i="19"/>
  <c r="D108" i="19"/>
  <c r="C108" i="19"/>
  <c r="O107" i="19"/>
  <c r="O106" i="19"/>
  <c r="N102" i="19"/>
  <c r="M102" i="19"/>
  <c r="L102" i="19"/>
  <c r="K102" i="19"/>
  <c r="J102" i="19"/>
  <c r="I102" i="19"/>
  <c r="H102" i="19"/>
  <c r="G102" i="19"/>
  <c r="F102" i="19"/>
  <c r="E102" i="19"/>
  <c r="D102" i="19"/>
  <c r="C102" i="19"/>
  <c r="O101" i="19"/>
  <c r="O62" i="19"/>
  <c r="N31" i="19"/>
  <c r="M31" i="19"/>
  <c r="L31" i="19"/>
  <c r="K31" i="19"/>
  <c r="J31" i="19"/>
  <c r="I31" i="19"/>
  <c r="H31" i="19"/>
  <c r="G31" i="19"/>
  <c r="F31" i="19"/>
  <c r="E31" i="19"/>
  <c r="D31" i="19"/>
  <c r="C31" i="19"/>
  <c r="O30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8" i="18"/>
  <c r="P31" i="18"/>
  <c r="O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35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P18" i="16" s="1"/>
  <c r="O16" i="16"/>
  <c r="P15" i="16"/>
  <c r="O15" i="16"/>
  <c r="P14" i="16"/>
  <c r="O14" i="16"/>
  <c r="P13" i="16"/>
  <c r="O13" i="16"/>
  <c r="P12" i="16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34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N42" i="8"/>
  <c r="M42" i="8"/>
  <c r="L42" i="8"/>
  <c r="K42" i="8"/>
  <c r="J42" i="8"/>
  <c r="I42" i="8"/>
  <c r="H42" i="8"/>
  <c r="G42" i="8"/>
  <c r="F42" i="8"/>
  <c r="E42" i="8"/>
  <c r="D42" i="8"/>
  <c r="C42" i="8"/>
  <c r="O41" i="8"/>
  <c r="O40" i="8"/>
  <c r="O39" i="8"/>
  <c r="N35" i="8"/>
  <c r="M35" i="8"/>
  <c r="L35" i="8"/>
  <c r="K35" i="8"/>
  <c r="J35" i="8"/>
  <c r="I35" i="8"/>
  <c r="H35" i="8"/>
  <c r="F35" i="8"/>
  <c r="E35" i="8"/>
  <c r="D35" i="8"/>
  <c r="C35" i="8"/>
  <c r="P17" i="17"/>
  <c r="C9" i="4" s="1"/>
  <c r="O18" i="16" l="1"/>
  <c r="O42" i="8"/>
  <c r="O49" i="10"/>
  <c r="O14" i="14"/>
  <c r="B7" i="4" s="1"/>
  <c r="P14" i="14"/>
  <c r="C7" i="4" s="1"/>
  <c r="O42" i="10"/>
  <c r="P30" i="10"/>
  <c r="P42" i="10"/>
  <c r="O30" i="10"/>
  <c r="O17" i="17"/>
  <c r="B9" i="4" s="1"/>
  <c r="P19" i="12"/>
  <c r="C14" i="4" s="1"/>
  <c r="O19" i="12"/>
  <c r="B14" i="4" s="1"/>
  <c r="P35" i="8"/>
  <c r="P42" i="8"/>
  <c r="O185" i="19"/>
  <c r="P163" i="19"/>
  <c r="P49" i="10"/>
  <c r="O35" i="8"/>
  <c r="P16" i="18"/>
  <c r="P10" i="18"/>
  <c r="O16" i="18"/>
  <c r="O10" i="18"/>
  <c r="O31" i="18"/>
  <c r="O201" i="19"/>
  <c r="O102" i="19"/>
  <c r="O31" i="19"/>
  <c r="P55" i="19"/>
  <c r="P63" i="19"/>
  <c r="P194" i="19"/>
  <c r="O178" i="19"/>
  <c r="O108" i="19"/>
  <c r="P108" i="19"/>
  <c r="O63" i="19"/>
  <c r="P178" i="19"/>
  <c r="O55" i="19"/>
  <c r="O194" i="19"/>
  <c r="P185" i="19"/>
  <c r="P201" i="19"/>
  <c r="P102" i="19"/>
  <c r="O163" i="19"/>
  <c r="P31" i="19"/>
  <c r="P50" i="18" l="1"/>
  <c r="P61" i="8"/>
  <c r="O50" i="18"/>
  <c r="B11" i="4" s="1"/>
  <c r="P203" i="19"/>
  <c r="C12" i="4" s="1"/>
  <c r="O203" i="19"/>
  <c r="B12" i="4" s="1"/>
  <c r="O61" i="8"/>
  <c r="B10" i="4" s="1"/>
  <c r="O51" i="10"/>
  <c r="B8" i="4" s="1"/>
  <c r="P51" i="10"/>
  <c r="C8" i="4" s="1"/>
  <c r="C11" i="4"/>
  <c r="C10" i="4"/>
  <c r="B18" i="4" l="1"/>
  <c r="C30" i="4" s="1"/>
  <c r="C18" i="4"/>
</calcChain>
</file>

<file path=xl/sharedStrings.xml><?xml version="1.0" encoding="utf-8"?>
<sst xmlns="http://schemas.openxmlformats.org/spreadsheetml/2006/main" count="427" uniqueCount="126">
  <si>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</si>
  <si>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</si>
  <si>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</si>
  <si>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</si>
  <si>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</si>
  <si>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</si>
  <si>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</si>
  <si>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</si>
  <si>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</si>
  <si>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</si>
  <si>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</si>
  <si>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</si>
  <si>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</si>
  <si>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</si>
  <si>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</si>
  <si>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</si>
  <si>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</si>
  <si>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</si>
  <si>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</si>
  <si>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</si>
  <si>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</si>
  <si>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</si>
  <si>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</si>
  <si>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</si>
  <si>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</si>
  <si>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</si>
  <si>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</si>
  <si>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</si>
  <si>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</si>
  <si>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</si>
  <si>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</si>
  <si>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</si>
  <si>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</si>
  <si>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</si>
  <si>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</si>
  <si>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</si>
  <si>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</si>
  <si>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</si>
  <si>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</si>
  <si>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</si>
  <si>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</si>
  <si>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</si>
  <si>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</si>
  <si>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</si>
  <si>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</si>
  <si>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</si>
  <si>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</si>
  <si>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</si>
  <si>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</si>
  <si>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</si>
  <si>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</si>
  <si>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</si>
  <si>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</si>
  <si>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</si>
  <si>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</si>
  <si>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</si>
  <si>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</si>
  <si>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</si>
  <si>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</si>
  <si>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</si>
  <si>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</si>
  <si>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</si>
  <si>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</si>
  <si>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</si>
  <si>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</si>
  <si>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</si>
  <si>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</si>
  <si>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</si>
  <si>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</si>
  <si>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</si>
  <si>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</si>
  <si>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</si>
  <si>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</si>
  <si>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</si>
  <si>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</si>
  <si>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</si>
  <si>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</si>
  <si>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</si>
  <si>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</si>
  <si>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</si>
  <si>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</si>
  <si>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</si>
  <si>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</si>
  <si>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</si>
  <si>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</si>
  <si>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</si>
  <si>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</si>
  <si>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</si>
  <si>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</si>
  <si>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</si>
  <si>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</si>
  <si>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</si>
  <si>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</si>
  <si>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MONTH : February 2024</t>
  </si>
  <si>
    <t>MONTH : April 2024</t>
  </si>
  <si>
    <t xml:space="preserve">Avishkar Singh </t>
  </si>
  <si>
    <t>Bhakti Books (Takealot - Paramatma Das)</t>
  </si>
  <si>
    <t>Durban Ratha Yatra</t>
  </si>
  <si>
    <t>Exclusive Books KZN</t>
  </si>
  <si>
    <t>Gangamata Goswamini Devi Dasi</t>
  </si>
  <si>
    <t>Induprabha devi dasi</t>
  </si>
  <si>
    <t>Ishkaar Vedprakash</t>
  </si>
  <si>
    <t>Lushen Pillay</t>
  </si>
  <si>
    <t>Padyavali devi dasi</t>
  </si>
  <si>
    <t>Rasa-sthali dasi</t>
  </si>
  <si>
    <t>Shyama-ju Dasi</t>
  </si>
  <si>
    <t xml:space="preserve">SSRRT Book Counter </t>
  </si>
  <si>
    <t>SSRRT BTG Team</t>
  </si>
  <si>
    <t>Surabhi Kunja dasi</t>
  </si>
  <si>
    <t>Team Brhat Mrdanga</t>
  </si>
  <si>
    <t>Team Hare Krishna Challengers</t>
  </si>
  <si>
    <t>Team Nitai Pada Kamala</t>
  </si>
  <si>
    <t xml:space="preserve">Team Srila Prabhupada's Warriors </t>
  </si>
  <si>
    <t>Acyuta Kesava Dasa</t>
  </si>
  <si>
    <t>Anakulya Devi Dasi</t>
  </si>
  <si>
    <t>Sandton BTG team</t>
  </si>
  <si>
    <t>Damodar das (BCais)</t>
  </si>
  <si>
    <t xml:space="preserve">Radhakund devi dasi </t>
  </si>
  <si>
    <t>Team AGTSP</t>
  </si>
  <si>
    <t>HG Srivas Das Vanacari and HG Rucira Rudanti Devi Dasi</t>
  </si>
  <si>
    <t>Ananta Rupa das</t>
  </si>
  <si>
    <t>Raganuga Bhakti das</t>
  </si>
  <si>
    <t>Ramacandra das</t>
  </si>
  <si>
    <t>Pavitra Das</t>
  </si>
  <si>
    <t>Citraketu Putra das</t>
  </si>
  <si>
    <t>Jnana Caksus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</si>
</sst>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3" fontId="1" fillId="0" borderId="26" xfId="0" applyNumberFormat="1" applyFont="1" applyBorder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2023</a:t>
            </a:r>
            <a:r>
              <a:rPr lang="en-ZA" baseline="0"/>
              <a:t> - 2024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2023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9300</c:v>
                </c:pt>
                <c:pt idx="7">
                  <c:v>6491</c:v>
                </c:pt>
                <c:pt idx="8">
                  <c:v>9118</c:v>
                </c:pt>
                <c:pt idx="9">
                  <c:v>3703</c:v>
                </c:pt>
                <c:pt idx="10">
                  <c:v>6906</c:v>
                </c:pt>
                <c:pt idx="11">
                  <c:v>85323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2024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1.2139996184605532E-2"/>
                  <c:y val="-9.9083207997876677E-2"/>
                </c:manualLayout>
              </c:layout>
              <c:tx>
                <c:rich>
                  <a:bodyPr/>
                  <a:lstStyle/>
                  <a:p>
                    <a:fld id="{61764EF7-6894-40C8-B633-9E4BF4F7C379}" type="VALUE">
                      <a:rPr lang="en-US"/>
                      <a:pPr/>
                      <a:t>[VALUE]</a:t>
                    </a:fld>
                    <a:endParaRPr lang="en-IN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45FA-46A2-AE34-50F3110259A2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7884558733341722E-2"/>
                  <c:y val="-2.99180650171537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Summary!$C$27:$C$30</c:f>
              <c:numCache>
                <c:formatCode>General</c:formatCode>
                <c:ptCount val="4"/>
                <c:pt idx="0">
                  <c:v>7360</c:v>
                </c:pt>
                <c:pt idx="1">
                  <c:v>5618</c:v>
                </c:pt>
                <c:pt idx="2">
                  <c:v>5366</c:v>
                </c:pt>
                <c:pt idx="3" formatCode="0">
                  <c:v>6642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3"/>
                <c:pt idx="0">
                  <c:v>Ghana</c:v>
                </c:pt>
                <c:pt idx="1">
                  <c:v>Nigeria</c:v>
                </c:pt>
                <c:pt idx="2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3"/>
                <c:pt idx="0">
                  <c:v>2496</c:v>
                </c:pt>
                <c:pt idx="1">
                  <c:v>456</c:v>
                </c:pt>
                <c:pt idx="2">
                  <c:v>3690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3"/>
                <c:pt idx="0">
                  <c:v>Ghana</c:v>
                </c:pt>
                <c:pt idx="1">
                  <c:v>Nigeria</c:v>
                </c:pt>
                <c:pt idx="2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3"/>
                <c:pt idx="0">
                  <c:v>1494.3</c:v>
                </c:pt>
                <c:pt idx="1">
                  <c:v>290</c:v>
                </c:pt>
                <c:pt idx="2">
                  <c:v>1093.95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65193</xdr:colOff>
      <xdr:row>46</xdr:row>
      <xdr:rowOff>111760</xdr:rowOff>
    </xdr:from>
    <xdr:to>
      <xdr:col>13</xdr:col>
      <xdr:colOff>223943</xdr:colOff>
      <xdr:row>87</xdr:row>
      <xdr:rowOff>81069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20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83</v>
      </c>
    </row>
    <row r="3" spans="2:16" ht="13.2">
      <c r="B3" s="2" t="s">
        <v>94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:P19" si="3">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3"/>
        <v>0</v>
      </c>
    </row>
    <row r="17" spans="2:16">
      <c r="B17" s="89"/>
      <c r="C17" s="98"/>
      <c r="D17" s="90"/>
      <c r="E17" s="90"/>
      <c r="F17" s="113"/>
      <c r="G17" s="114"/>
      <c r="H17" s="115"/>
      <c r="I17" s="94"/>
      <c r="J17" s="115"/>
      <c r="K17" s="114"/>
      <c r="L17" s="95"/>
      <c r="M17" s="114"/>
      <c r="N17" s="115"/>
      <c r="O17" s="96">
        <f t="shared" si="0"/>
        <v>0</v>
      </c>
      <c r="P17" s="97">
        <f t="shared" si="3"/>
        <v>0</v>
      </c>
    </row>
    <row r="18" spans="2:16">
      <c r="B18" s="89"/>
      <c r="C18" s="98"/>
      <c r="D18" s="90"/>
      <c r="E18" s="90"/>
      <c r="F18" s="113"/>
      <c r="G18" s="114"/>
      <c r="H18" s="115"/>
      <c r="I18" s="94"/>
      <c r="J18" s="115"/>
      <c r="K18" s="114"/>
      <c r="L18" s="95"/>
      <c r="M18" s="114"/>
      <c r="N18" s="115"/>
      <c r="O18" s="96">
        <f t="shared" si="0"/>
        <v>0</v>
      </c>
      <c r="P18" s="97">
        <f t="shared" si="3"/>
        <v>0</v>
      </c>
    </row>
    <row r="19" spans="2:16">
      <c r="B19" s="89"/>
      <c r="C19" s="98"/>
      <c r="D19" s="90"/>
      <c r="E19" s="90"/>
      <c r="F19" s="113"/>
      <c r="G19" s="114"/>
      <c r="H19" s="115"/>
      <c r="I19" s="94"/>
      <c r="J19" s="115"/>
      <c r="K19" s="114"/>
      <c r="L19" s="95"/>
      <c r="M19" s="114"/>
      <c r="N19" s="115"/>
      <c r="O19" s="96">
        <f t="shared" si="0"/>
        <v>0</v>
      </c>
      <c r="P19" s="97">
        <f t="shared" si="3"/>
        <v>0</v>
      </c>
    </row>
    <row r="20" spans="2:16">
      <c r="B20" s="99" t="s">
        <v>21</v>
      </c>
      <c r="C20" s="99">
        <f t="shared" ref="C20:P20" si="4">SUM(C9:C19)</f>
        <v>0</v>
      </c>
      <c r="D20" s="99">
        <f t="shared" si="4"/>
        <v>0</v>
      </c>
      <c r="E20" s="99">
        <f t="shared" si="4"/>
        <v>0</v>
      </c>
      <c r="F20" s="99">
        <f t="shared" si="4"/>
        <v>0</v>
      </c>
      <c r="G20" s="99">
        <f t="shared" si="4"/>
        <v>0</v>
      </c>
      <c r="H20" s="99">
        <f t="shared" si="4"/>
        <v>0</v>
      </c>
      <c r="I20" s="99">
        <f t="shared" si="4"/>
        <v>0</v>
      </c>
      <c r="J20" s="99">
        <f t="shared" si="4"/>
        <v>0</v>
      </c>
      <c r="K20" s="99">
        <f t="shared" si="4"/>
        <v>0</v>
      </c>
      <c r="L20" s="99">
        <f t="shared" si="4"/>
        <v>0</v>
      </c>
      <c r="M20" s="99">
        <f t="shared" si="4"/>
        <v>0</v>
      </c>
      <c r="N20" s="99">
        <f t="shared" si="4"/>
        <v>0</v>
      </c>
      <c r="O20" s="99">
        <f t="shared" si="4"/>
        <v>0</v>
      </c>
      <c r="P20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7"/>
  <sheetViews>
    <sheetView tabSelected="1" zoomScaleNormal="100" workbookViewId="0">
      <selection activeCell="O10" sqref="O10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89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119</v>
      </c>
      <c r="C7" s="57"/>
      <c r="D7" s="48"/>
      <c r="E7" s="48">
        <v>8</v>
      </c>
      <c r="F7" s="49"/>
      <c r="G7" s="53"/>
      <c r="H7" s="54"/>
      <c r="I7" s="55"/>
      <c r="J7" s="54"/>
      <c r="K7" s="53"/>
      <c r="L7" s="56"/>
      <c r="M7" s="53"/>
      <c r="N7" s="54"/>
      <c r="O7" s="110">
        <f>SUM(F7:N7)+(E7*18)+(D7*9)</f>
        <v>144</v>
      </c>
      <c r="P7" s="36">
        <f>(D7*$D$3)+(E7*$E$3)+(F7*$F$3)+(G7*$G$3)+(H7*$H$3)+(I7*$I$3)+(J7*$J$3)+(K7*$K$3)+(L7*$L$3)+(M7*$M$3)+(N7*$N$3)</f>
        <v>576</v>
      </c>
    </row>
    <row r="8" spans="2:16">
      <c r="B8" s="52" t="s">
        <v>120</v>
      </c>
      <c r="C8" s="47"/>
      <c r="D8" s="48"/>
      <c r="E8" s="48">
        <v>1</v>
      </c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18</v>
      </c>
      <c r="P8" s="36">
        <f t="shared" ref="P8" si="0">(D8*$D$3)+(E8*$E$3)+(F8*$F$3)+(G8*$G$3)+(H8*$H$3)+(I8*$I$3)+(J8*$J$3)+(K8*$K$3)+(L8*$L$3)+(M8*$M$3)+(N8*$N$3)</f>
        <v>72</v>
      </c>
    </row>
    <row r="9" spans="2:16">
      <c r="B9" s="52" t="s">
        <v>121</v>
      </c>
      <c r="C9" s="47"/>
      <c r="D9" s="48"/>
      <c r="E9" s="48"/>
      <c r="F9" s="49">
        <v>88</v>
      </c>
      <c r="G9" s="53">
        <v>850</v>
      </c>
      <c r="H9" s="54"/>
      <c r="I9" s="55">
        <v>713</v>
      </c>
      <c r="J9" s="54"/>
      <c r="K9" s="53">
        <v>41</v>
      </c>
      <c r="L9" s="56"/>
      <c r="M9" s="53"/>
      <c r="N9" s="54">
        <v>24</v>
      </c>
      <c r="O9" s="35">
        <f t="shared" ref="O9:O10" si="1">SUM(F9:N9)</f>
        <v>1716</v>
      </c>
      <c r="P9" s="36">
        <f t="shared" ref="P9:P10" si="2">(D9*$D$3)+(E9*$E$3)+(F9*$F$3)+(G9*$G$3)+(H9*$H$3)+(I9*$I$3)+(J9*$J$3)+(K9*$K$3)+(L9*$L$3)+(M9*$M$3)+(N9*$N$3)</f>
        <v>666.8</v>
      </c>
    </row>
    <row r="10" spans="2:16">
      <c r="B10" s="52" t="s">
        <v>125</v>
      </c>
      <c r="C10" s="47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>
        <v>5</v>
      </c>
      <c r="O10" s="35">
        <f t="shared" si="1"/>
        <v>5</v>
      </c>
      <c r="P10" s="36">
        <f t="shared" si="2"/>
        <v>10</v>
      </c>
    </row>
    <row r="11" spans="2:16">
      <c r="B11" s="52" t="s">
        <v>122</v>
      </c>
      <c r="C11" s="47"/>
      <c r="D11" s="48"/>
      <c r="E11" s="48"/>
      <c r="F11" s="49"/>
      <c r="G11" s="53">
        <v>5</v>
      </c>
      <c r="H11" s="54"/>
      <c r="I11" s="55">
        <v>2</v>
      </c>
      <c r="J11" s="54"/>
      <c r="K11" s="53"/>
      <c r="L11" s="56"/>
      <c r="M11" s="53"/>
      <c r="N11" s="54">
        <v>1</v>
      </c>
      <c r="O11" s="35">
        <f t="shared" ref="O11:O12" si="3">SUM(F11:N11)</f>
        <v>8</v>
      </c>
      <c r="P11" s="36">
        <f t="shared" ref="P11:P12" si="4">(D11*$D$3)+(E11*$E$3)+(F11*$F$3)+(G11*$G$3)+(H11*$H$3)+(I11*$I$3)+(J11*$J$3)+(K11*$K$3)+(L11*$L$3)+(M11*$M$3)+(N11*$N$3)</f>
        <v>4.25</v>
      </c>
    </row>
    <row r="12" spans="2:16">
      <c r="B12" s="52"/>
      <c r="C12" s="47"/>
      <c r="D12" s="48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35">
        <f t="shared" si="3"/>
        <v>0</v>
      </c>
      <c r="P12" s="36">
        <f t="shared" si="4"/>
        <v>0</v>
      </c>
    </row>
    <row r="13" spans="2:16" ht="10.8" thickBot="1">
      <c r="B13" s="37" t="s">
        <v>21</v>
      </c>
      <c r="C13" s="37">
        <f t="shared" ref="C13:P13" si="5">SUM(C7:C12)</f>
        <v>0</v>
      </c>
      <c r="D13" s="37">
        <f t="shared" si="5"/>
        <v>0</v>
      </c>
      <c r="E13" s="37">
        <f t="shared" si="5"/>
        <v>9</v>
      </c>
      <c r="F13" s="37">
        <f t="shared" si="5"/>
        <v>88</v>
      </c>
      <c r="G13" s="37">
        <f t="shared" si="5"/>
        <v>855</v>
      </c>
      <c r="H13" s="37">
        <f t="shared" si="5"/>
        <v>0</v>
      </c>
      <c r="I13" s="37">
        <f t="shared" si="5"/>
        <v>715</v>
      </c>
      <c r="J13" s="37">
        <f t="shared" si="5"/>
        <v>0</v>
      </c>
      <c r="K13" s="37">
        <f t="shared" si="5"/>
        <v>41</v>
      </c>
      <c r="L13" s="37">
        <f t="shared" si="5"/>
        <v>0</v>
      </c>
      <c r="M13" s="37">
        <f t="shared" si="5"/>
        <v>0</v>
      </c>
      <c r="N13" s="37">
        <f t="shared" si="5"/>
        <v>30</v>
      </c>
      <c r="O13" s="100">
        <f t="shared" si="5"/>
        <v>1891</v>
      </c>
      <c r="P13" s="37">
        <f t="shared" si="5"/>
        <v>1329.05</v>
      </c>
    </row>
    <row r="14" spans="2:16">
      <c r="F14" s="38"/>
      <c r="G14" s="38"/>
      <c r="H14" s="38"/>
      <c r="I14" s="38"/>
      <c r="J14" s="38"/>
      <c r="K14" s="38"/>
      <c r="L14" s="38"/>
      <c r="M14" s="38"/>
      <c r="N14" s="38"/>
    </row>
    <row r="15" spans="2:16" hidden="1"/>
    <row r="16" spans="2:16" ht="10.8" hidden="1" thickBot="1">
      <c r="B16" s="32" t="s">
        <v>90</v>
      </c>
      <c r="C16" s="32"/>
      <c r="D16" s="32"/>
      <c r="E16" s="32"/>
      <c r="F16" s="33"/>
      <c r="G16" s="33"/>
      <c r="H16" s="33"/>
      <c r="I16" s="33"/>
      <c r="J16" s="33"/>
      <c r="K16" s="33"/>
      <c r="L16" s="33"/>
      <c r="M16" s="33"/>
      <c r="N16" s="33"/>
      <c r="O16" s="34"/>
      <c r="P16" s="34"/>
    </row>
    <row r="17" spans="2:16" hidden="1">
      <c r="B17" s="52" t="s">
        <v>47</v>
      </c>
      <c r="C17" s="5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 t="shared" ref="O17:O18" si="6">SUM(F17:N17)</f>
        <v>0</v>
      </c>
      <c r="P17" s="36">
        <f t="shared" ref="P17:P18" si="7">(D17*$D$3)+(E17*$E$3)+(F17*$F$3)+(G17*$G$3)+(H17*$H$3)+(I17*$I$3)+(J17*$J$3)+(K17*$K$3)+(L17*$L$3)+(M17*$M$3)+(N17*$N$3)</f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6"/>
        <v>0</v>
      </c>
      <c r="P18" s="36">
        <f t="shared" si="7"/>
        <v>0</v>
      </c>
    </row>
    <row r="19" spans="2:16" ht="10.8" hidden="1" thickBot="1">
      <c r="B19" s="37" t="s">
        <v>21</v>
      </c>
      <c r="C19" s="37">
        <f>SUM(C18:C18)</f>
        <v>0</v>
      </c>
      <c r="D19" s="37">
        <f>SUM(D17:D18)</f>
        <v>0</v>
      </c>
      <c r="E19" s="37">
        <f>SUM(E17:E18)</f>
        <v>0</v>
      </c>
      <c r="F19" s="37">
        <f>SUM(F18:F18)</f>
        <v>0</v>
      </c>
      <c r="G19" s="40">
        <f t="shared" ref="G19:P19" si="8">SUM(G17:G18)</f>
        <v>0</v>
      </c>
      <c r="H19" s="40">
        <f t="shared" si="8"/>
        <v>0</v>
      </c>
      <c r="I19" s="40">
        <f t="shared" si="8"/>
        <v>0</v>
      </c>
      <c r="J19" s="40">
        <f t="shared" si="8"/>
        <v>0</v>
      </c>
      <c r="K19" s="40">
        <f t="shared" si="8"/>
        <v>0</v>
      </c>
      <c r="L19" s="40">
        <f t="shared" si="8"/>
        <v>0</v>
      </c>
      <c r="M19" s="40">
        <f t="shared" si="8"/>
        <v>0</v>
      </c>
      <c r="N19" s="40">
        <f t="shared" si="8"/>
        <v>0</v>
      </c>
      <c r="O19" s="41">
        <f t="shared" si="8"/>
        <v>0</v>
      </c>
      <c r="P19" s="42">
        <f t="shared" si="8"/>
        <v>0</v>
      </c>
    </row>
    <row r="20" spans="2:16" hidden="1"/>
    <row r="22" spans="2:16" ht="10.8" thickBot="1">
      <c r="B22" s="32" t="s">
        <v>91</v>
      </c>
      <c r="C22" s="32"/>
      <c r="D22" s="32"/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4"/>
    </row>
    <row r="23" spans="2:16">
      <c r="B23" s="52" t="s">
        <v>124</v>
      </c>
      <c r="C23" s="57"/>
      <c r="D23" s="48"/>
      <c r="E23" s="48"/>
      <c r="F23" s="49"/>
      <c r="G23" s="53">
        <v>51</v>
      </c>
      <c r="H23" s="54"/>
      <c r="I23" s="55"/>
      <c r="J23" s="54"/>
      <c r="K23" s="53"/>
      <c r="L23" s="56"/>
      <c r="M23" s="53"/>
      <c r="N23" s="54"/>
      <c r="O23" s="35">
        <f t="shared" ref="O23:O26" si="9">SUM(F23:N23)</f>
        <v>51</v>
      </c>
      <c r="P23" s="36">
        <f t="shared" ref="P23:P26" si="10">(D23*$D$3)+(E23*$E$3)+(F23*$F$3)+(G23*$G$3)+(H23*$H$3)+(I23*$I$3)+(J23*$J$3)+(K23*$K$3)+(L23*$L$3)+(M23*$M$3)+(N23*$N$3)</f>
        <v>12.75</v>
      </c>
    </row>
    <row r="24" spans="2:16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si="9"/>
        <v>0</v>
      </c>
      <c r="P24" s="36">
        <f t="shared" si="10"/>
        <v>0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9"/>
        <v>0</v>
      </c>
      <c r="P25" s="36">
        <f t="shared" si="10"/>
        <v>0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9"/>
        <v>0</v>
      </c>
      <c r="P26" s="36">
        <f t="shared" si="10"/>
        <v>0</v>
      </c>
    </row>
    <row r="27" spans="2:16" ht="10.8" thickBot="1">
      <c r="B27" s="37" t="s">
        <v>21</v>
      </c>
      <c r="C27" s="37">
        <f>SUM(C26:C26)</f>
        <v>0</v>
      </c>
      <c r="D27" s="37">
        <f>SUM(D23:D26)</f>
        <v>0</v>
      </c>
      <c r="E27" s="37">
        <f>SUM(E23:E26)</f>
        <v>0</v>
      </c>
      <c r="F27" s="37">
        <f>SUM(F26:F26)</f>
        <v>0</v>
      </c>
      <c r="G27" s="40">
        <f t="shared" ref="G27:P27" si="11">SUM(G23:G26)</f>
        <v>51</v>
      </c>
      <c r="H27" s="40">
        <f t="shared" si="11"/>
        <v>0</v>
      </c>
      <c r="I27" s="40">
        <f t="shared" si="11"/>
        <v>0</v>
      </c>
      <c r="J27" s="40">
        <f t="shared" si="11"/>
        <v>0</v>
      </c>
      <c r="K27" s="40">
        <f t="shared" si="11"/>
        <v>0</v>
      </c>
      <c r="L27" s="40">
        <f t="shared" si="11"/>
        <v>0</v>
      </c>
      <c r="M27" s="40">
        <f t="shared" si="11"/>
        <v>0</v>
      </c>
      <c r="N27" s="40">
        <f t="shared" si="11"/>
        <v>0</v>
      </c>
      <c r="O27" s="41">
        <f t="shared" si="11"/>
        <v>51</v>
      </c>
      <c r="P27" s="42">
        <f t="shared" si="11"/>
        <v>12.75</v>
      </c>
    </row>
    <row r="29" spans="2:16">
      <c r="B29" s="44"/>
      <c r="C29" s="44"/>
      <c r="D29" s="44"/>
      <c r="E29" s="44"/>
      <c r="F29" s="44"/>
      <c r="G29" s="45"/>
      <c r="H29" s="45"/>
      <c r="I29" s="45"/>
      <c r="J29" s="45"/>
      <c r="K29" s="45"/>
      <c r="L29" s="45"/>
      <c r="M29" s="45"/>
      <c r="N29" s="45"/>
      <c r="O29" s="50"/>
      <c r="P29" s="51"/>
    </row>
    <row r="30" spans="2:16" ht="10.8" thickBot="1">
      <c r="B30" s="32" t="s">
        <v>92</v>
      </c>
      <c r="C30" s="32"/>
      <c r="D30" s="3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4"/>
      <c r="P30" s="34"/>
    </row>
    <row r="31" spans="2:16">
      <c r="B31" s="52" t="s">
        <v>123</v>
      </c>
      <c r="C31" s="57"/>
      <c r="D31" s="48"/>
      <c r="E31" s="48"/>
      <c r="F31" s="49">
        <v>325</v>
      </c>
      <c r="G31" s="53">
        <v>98</v>
      </c>
      <c r="H31" s="54"/>
      <c r="I31" s="55">
        <v>71</v>
      </c>
      <c r="J31" s="54"/>
      <c r="K31" s="53">
        <v>60</v>
      </c>
      <c r="L31" s="56"/>
      <c r="M31" s="53"/>
      <c r="N31" s="54"/>
      <c r="O31" s="35">
        <f t="shared" ref="O31:O33" si="12">SUM(F31:N31)</f>
        <v>554</v>
      </c>
      <c r="P31" s="36">
        <f t="shared" ref="P31:P33" si="13">(D31*$D$3)+(E31*$E$3)+(F31*$F$3)+(G31*$G$3)+(H31*$H$3)+(I31*$I$3)+(J31*$J$3)+(K31*$K$3)+(L31*$L$3)+(M31*$M$3)+(N31*$N$3)</f>
        <v>152.5</v>
      </c>
    </row>
    <row r="32" spans="2:16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12"/>
        <v>0</v>
      </c>
      <c r="P32" s="36">
        <f t="shared" si="13"/>
        <v>0</v>
      </c>
    </row>
    <row r="33" spans="2:16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12"/>
        <v>0</v>
      </c>
      <c r="P33" s="36">
        <f t="shared" si="13"/>
        <v>0</v>
      </c>
    </row>
    <row r="34" spans="2:16" ht="10.8" thickBot="1">
      <c r="B34" s="37" t="s">
        <v>21</v>
      </c>
      <c r="C34" s="37">
        <f t="shared" ref="C34:P34" si="14">SUM(C31:C33)</f>
        <v>0</v>
      </c>
      <c r="D34" s="37">
        <f t="shared" si="14"/>
        <v>0</v>
      </c>
      <c r="E34" s="37">
        <f t="shared" si="14"/>
        <v>0</v>
      </c>
      <c r="F34" s="37">
        <f t="shared" si="14"/>
        <v>325</v>
      </c>
      <c r="G34" s="40">
        <f t="shared" si="14"/>
        <v>98</v>
      </c>
      <c r="H34" s="40">
        <f t="shared" si="14"/>
        <v>0</v>
      </c>
      <c r="I34" s="40">
        <f t="shared" si="14"/>
        <v>71</v>
      </c>
      <c r="J34" s="40">
        <f t="shared" si="14"/>
        <v>0</v>
      </c>
      <c r="K34" s="40">
        <f t="shared" si="14"/>
        <v>60</v>
      </c>
      <c r="L34" s="40">
        <f t="shared" si="14"/>
        <v>0</v>
      </c>
      <c r="M34" s="40">
        <f t="shared" si="14"/>
        <v>0</v>
      </c>
      <c r="N34" s="40">
        <f t="shared" si="14"/>
        <v>0</v>
      </c>
      <c r="O34" s="41">
        <f t="shared" si="14"/>
        <v>554</v>
      </c>
      <c r="P34" s="42">
        <f t="shared" si="14"/>
        <v>152.5</v>
      </c>
    </row>
    <row r="35" spans="2:16">
      <c r="B35" s="44"/>
      <c r="C35" s="44"/>
      <c r="D35" s="44"/>
      <c r="E35" s="44"/>
      <c r="F35" s="44"/>
      <c r="G35" s="45"/>
      <c r="H35" s="45"/>
      <c r="I35" s="45"/>
      <c r="J35" s="45"/>
      <c r="K35" s="45"/>
      <c r="L35" s="45"/>
      <c r="M35" s="45"/>
      <c r="N35" s="45"/>
      <c r="O35" s="50"/>
      <c r="P35" s="51"/>
    </row>
    <row r="36" spans="2:16" ht="13.2">
      <c r="B36" s="2"/>
      <c r="C36" s="2"/>
      <c r="D36" s="2"/>
      <c r="E36" s="2"/>
      <c r="F36" s="43"/>
      <c r="G36" s="43"/>
      <c r="H36" s="43"/>
      <c r="I36" s="43"/>
      <c r="J36" s="43"/>
      <c r="K36" s="43"/>
      <c r="L36" s="43"/>
      <c r="M36" s="43"/>
      <c r="N36" s="43"/>
      <c r="O36" s="2"/>
      <c r="P36" s="2"/>
    </row>
    <row r="37" spans="2:16">
      <c r="M37" s="44" t="s">
        <v>21</v>
      </c>
      <c r="O37" s="45">
        <f>O13+O19+O27+O34</f>
        <v>2496</v>
      </c>
      <c r="P37" s="46">
        <f>P13+P19+P27+P34</f>
        <v>1494.3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48</v>
      </c>
    </row>
    <row r="3" spans="2:16" ht="13.2">
      <c r="B3" s="2" t="s">
        <v>94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2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0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0</v>
      </c>
      <c r="P14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94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/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27" si="0">(D8*$D$4)+(E8*$E$4)+(F8*$F$4)+(G8*$G$4)+(H8*$H$4)+(I8*$I$4)+(J8*$J$4)+(K8*$K$4)+(L8*$L$4)+(M8*$M$4)+(N8*$N$4)</f>
        <v>0</v>
      </c>
    </row>
    <row r="9" spans="2:16">
      <c r="B9" s="52"/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/>
      <c r="O9" s="110">
        <f t="shared" ref="O9:O19" si="1">SUM(F9:N9)</f>
        <v>0</v>
      </c>
      <c r="P9" s="36">
        <f t="shared" ref="P9:P19" si="2">(D9*$D$4)+(E9*$E$4)+(F9*$F$4)+(G9*$G$4)+(H9*$H$4)+(I9*$I$4)+(J9*$J$4)+(K9*$K$4)+(L9*$L$4)+(M9*$M$4)+(N9*$N$4)</f>
        <v>0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si="1"/>
        <v>0</v>
      </c>
      <c r="P10" s="36">
        <f t="shared" si="2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1"/>
        <v>0</v>
      </c>
      <c r="P11" s="36">
        <f t="shared" si="2"/>
        <v>0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si="1"/>
        <v>0</v>
      </c>
      <c r="P12" s="36">
        <f t="shared" si="2"/>
        <v>0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>SUM(F13:N13)+(E13*18)+(D13*9)</f>
        <v>0</v>
      </c>
      <c r="P13" s="36">
        <f t="shared" si="2"/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si="1"/>
        <v>0</v>
      </c>
      <c r="P14" s="36">
        <f t="shared" si="2"/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1"/>
        <v>0</v>
      </c>
      <c r="P15" s="36">
        <f t="shared" si="2"/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>SUM(F16:N16)+(E16*18)+(D16*9)</f>
        <v>0</v>
      </c>
      <c r="P16" s="36">
        <f t="shared" si="2"/>
        <v>0</v>
      </c>
    </row>
    <row r="17" spans="2:16">
      <c r="B17" s="52"/>
      <c r="C17" s="134"/>
      <c r="D17" s="47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110">
        <f t="shared" si="1"/>
        <v>0</v>
      </c>
      <c r="P17" s="36">
        <f t="shared" si="2"/>
        <v>0</v>
      </c>
    </row>
    <row r="18" spans="2:16">
      <c r="B18" s="52"/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si="1"/>
        <v>0</v>
      </c>
      <c r="P18" s="36">
        <f t="shared" si="2"/>
        <v>0</v>
      </c>
    </row>
    <row r="19" spans="2:16">
      <c r="B19" s="52"/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 t="shared" si="1"/>
        <v>0</v>
      </c>
      <c r="P19" s="36">
        <f t="shared" si="2"/>
        <v>0</v>
      </c>
    </row>
    <row r="20" spans="2:16">
      <c r="B20" s="52"/>
      <c r="C20" s="134"/>
      <c r="D20" s="47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110">
        <f>SUM(F20:N20)+(E20*18)+(D20*9)</f>
        <v>0</v>
      </c>
      <c r="P20" s="36">
        <f t="shared" si="0"/>
        <v>0</v>
      </c>
    </row>
    <row r="21" spans="2:16">
      <c r="B21" s="52"/>
      <c r="C21" s="134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10">
        <f t="shared" ref="O21:O28" si="3">SUM(F21:N21)</f>
        <v>0</v>
      </c>
      <c r="P21" s="36">
        <f t="shared" si="0"/>
        <v>0</v>
      </c>
    </row>
    <row r="22" spans="2:16">
      <c r="B22" s="52"/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10">
        <f t="shared" si="3"/>
        <v>0</v>
      </c>
      <c r="P22" s="36">
        <f t="shared" si="0"/>
        <v>0</v>
      </c>
    </row>
    <row r="23" spans="2:16">
      <c r="B23" s="52"/>
      <c r="C23" s="134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110">
        <f t="shared" si="3"/>
        <v>0</v>
      </c>
      <c r="P23" s="36">
        <f t="shared" si="0"/>
        <v>0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si="3"/>
        <v>0</v>
      </c>
      <c r="P24" s="36">
        <f t="shared" si="0"/>
        <v>0</v>
      </c>
    </row>
    <row r="25" spans="2:16">
      <c r="B25" s="52"/>
      <c r="C25" s="134"/>
      <c r="D25" s="47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110">
        <f t="shared" si="3"/>
        <v>0</v>
      </c>
      <c r="P25" s="36">
        <f t="shared" ref="P25:P29" si="4">(D25*$D$4)+(E25*$E$4)+(F25*$F$4)+(G25*$G$4)+(H25*$H$4)+(I25*$I$4)+(J25*$J$4)+(K25*$K$4)+(L25*$L$4)+(M25*$M$4)+(N25*$N$4)</f>
        <v>0</v>
      </c>
    </row>
    <row r="26" spans="2:16">
      <c r="B26" s="52"/>
      <c r="C26" s="134"/>
      <c r="D26" s="47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110">
        <f>SUM(F26:N26)+(E26*18)+(D26*9)</f>
        <v>0</v>
      </c>
      <c r="P26" s="36">
        <f t="shared" si="0"/>
        <v>0</v>
      </c>
    </row>
    <row r="27" spans="2:16">
      <c r="B27" s="52"/>
      <c r="C27" s="134"/>
      <c r="D27" s="47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110">
        <f t="shared" si="3"/>
        <v>0</v>
      </c>
      <c r="P27" s="36">
        <f t="shared" si="0"/>
        <v>0</v>
      </c>
    </row>
    <row r="28" spans="2:16">
      <c r="B28" s="52"/>
      <c r="C28" s="134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10">
        <f t="shared" si="3"/>
        <v>0</v>
      </c>
      <c r="P28" s="36">
        <f t="shared" si="4"/>
        <v>0</v>
      </c>
    </row>
    <row r="29" spans="2:16">
      <c r="B29" s="52"/>
      <c r="C29" s="134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10">
        <f t="shared" ref="O29" si="5">SUM(F29:N29)</f>
        <v>0</v>
      </c>
      <c r="P29" s="36">
        <f t="shared" si="4"/>
        <v>0</v>
      </c>
    </row>
    <row r="30" spans="2:16" ht="10.8" thickBot="1">
      <c r="B30" s="37" t="s">
        <v>21</v>
      </c>
      <c r="C30" s="37">
        <f t="shared" ref="C30:P30" si="6">SUM(C8:C29)</f>
        <v>0</v>
      </c>
      <c r="D30" s="37">
        <f t="shared" si="6"/>
        <v>0</v>
      </c>
      <c r="E30" s="37">
        <f t="shared" si="6"/>
        <v>0</v>
      </c>
      <c r="F30" s="37">
        <f t="shared" si="6"/>
        <v>0</v>
      </c>
      <c r="G30" s="37">
        <f t="shared" si="6"/>
        <v>0</v>
      </c>
      <c r="H30" s="37">
        <f t="shared" si="6"/>
        <v>0</v>
      </c>
      <c r="I30" s="37">
        <f t="shared" si="6"/>
        <v>0</v>
      </c>
      <c r="J30" s="37">
        <f t="shared" si="6"/>
        <v>0</v>
      </c>
      <c r="K30" s="37">
        <f t="shared" si="6"/>
        <v>0</v>
      </c>
      <c r="L30" s="37">
        <f t="shared" si="6"/>
        <v>0</v>
      </c>
      <c r="M30" s="37">
        <f t="shared" si="6"/>
        <v>0</v>
      </c>
      <c r="N30" s="37">
        <f t="shared" si="6"/>
        <v>0</v>
      </c>
      <c r="O30" s="37">
        <f t="shared" si="6"/>
        <v>0</v>
      </c>
      <c r="P30" s="37">
        <f t="shared" si="6"/>
        <v>0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3" spans="2:16" ht="10.8" thickBot="1">
      <c r="B33" s="32" t="s">
        <v>75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customHeight="1">
      <c r="B34" s="148"/>
      <c r="C34" s="47"/>
      <c r="D34" s="48"/>
      <c r="E34" s="48"/>
      <c r="F34" s="152"/>
      <c r="G34" s="149"/>
      <c r="H34" s="54"/>
      <c r="I34" s="150"/>
      <c r="J34" s="54"/>
      <c r="K34" s="149"/>
      <c r="L34" s="151"/>
      <c r="M34" s="53"/>
      <c r="N34" s="103"/>
      <c r="O34" s="35">
        <f>SUM(F34:N34)</f>
        <v>0</v>
      </c>
      <c r="P34" s="36">
        <f t="shared" ref="P34:P35" si="7">(D34*$D$4)+(E34*$E$4)+(F34*$F$4)+(G34*$G$4)+(H34*$H$4)+(I34*$I$4)+(J34*$J$4)+(K34*$K$4)+(L34*$L$4)+(M34*$M$4)+(N34*$N$4)</f>
        <v>0</v>
      </c>
    </row>
    <row r="35" spans="2:16">
      <c r="B35" s="148"/>
      <c r="C35" s="47"/>
      <c r="D35" s="48"/>
      <c r="E35" s="48"/>
      <c r="F35" s="104"/>
      <c r="G35" s="106"/>
      <c r="H35" s="105"/>
      <c r="I35" s="106"/>
      <c r="J35" s="107"/>
      <c r="K35" s="106"/>
      <c r="L35" s="107"/>
      <c r="M35" s="108"/>
      <c r="N35" s="103"/>
      <c r="O35" s="35">
        <f>SUM(F35:N35)</f>
        <v>0</v>
      </c>
      <c r="P35" s="36">
        <f t="shared" si="7"/>
        <v>0</v>
      </c>
    </row>
    <row r="36" spans="2:16" ht="10.8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0</v>
      </c>
      <c r="H36" s="37">
        <f t="shared" si="8"/>
        <v>0</v>
      </c>
      <c r="I36" s="37">
        <f t="shared" si="8"/>
        <v>0</v>
      </c>
      <c r="J36" s="37">
        <f t="shared" si="8"/>
        <v>0</v>
      </c>
      <c r="K36" s="37">
        <f t="shared" si="8"/>
        <v>0</v>
      </c>
      <c r="L36" s="37">
        <f t="shared" si="8"/>
        <v>0</v>
      </c>
      <c r="M36" s="37">
        <f t="shared" si="8"/>
        <v>0</v>
      </c>
      <c r="N36" s="37">
        <f t="shared" si="8"/>
        <v>0</v>
      </c>
      <c r="O36" s="37">
        <f t="shared" si="8"/>
        <v>0</v>
      </c>
      <c r="P36" s="109">
        <f t="shared" si="8"/>
        <v>0</v>
      </c>
    </row>
    <row r="39" spans="2:16" ht="10.8" thickBot="1">
      <c r="B39" s="32" t="s">
        <v>36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customHeight="1">
      <c r="B40" s="148"/>
      <c r="C40" s="47"/>
      <c r="D40" s="48"/>
      <c r="E40" s="48"/>
      <c r="F40" s="152"/>
      <c r="G40" s="149"/>
      <c r="H40" s="54"/>
      <c r="I40" s="150"/>
      <c r="J40" s="54"/>
      <c r="K40" s="149"/>
      <c r="L40" s="151"/>
      <c r="M40" s="53"/>
      <c r="N40" s="103"/>
      <c r="O40" s="110">
        <f>SUM(F40:N40)+(E40*18)+(D40*9)</f>
        <v>0</v>
      </c>
      <c r="P40" s="36">
        <f t="shared" ref="P40:P41" si="9">(D40*$D$4)+(E40*$E$4)+(F40*$F$4)+(G40*$G$4)+(H40*$H$4)+(I40*$I$4)+(J40*$J$4)+(K40*$K$4)+(L40*$L$4)+(M40*$M$4)+(N40*$N$4)</f>
        <v>0</v>
      </c>
    </row>
    <row r="41" spans="2:16">
      <c r="B41" s="148"/>
      <c r="C41" s="47"/>
      <c r="D41" s="48"/>
      <c r="E41" s="48"/>
      <c r="F41" s="104"/>
      <c r="G41" s="106"/>
      <c r="H41" s="105"/>
      <c r="I41" s="106"/>
      <c r="J41" s="107"/>
      <c r="K41" s="106"/>
      <c r="L41" s="107"/>
      <c r="M41" s="108"/>
      <c r="N41" s="103"/>
      <c r="O41" s="35">
        <f>SUM(F41:N41)</f>
        <v>0</v>
      </c>
      <c r="P41" s="36">
        <f t="shared" si="9"/>
        <v>0</v>
      </c>
    </row>
    <row r="42" spans="2:16" ht="10.8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0</v>
      </c>
      <c r="F42" s="37">
        <f t="shared" si="10"/>
        <v>0</v>
      </c>
      <c r="G42" s="37">
        <f t="shared" si="10"/>
        <v>0</v>
      </c>
      <c r="H42" s="37">
        <f t="shared" si="10"/>
        <v>0</v>
      </c>
      <c r="I42" s="37">
        <f t="shared" si="10"/>
        <v>0</v>
      </c>
      <c r="J42" s="37">
        <f t="shared" si="10"/>
        <v>0</v>
      </c>
      <c r="K42" s="37">
        <f t="shared" si="10"/>
        <v>0</v>
      </c>
      <c r="L42" s="37">
        <f t="shared" si="10"/>
        <v>0</v>
      </c>
      <c r="M42" s="37">
        <f t="shared" si="10"/>
        <v>0</v>
      </c>
      <c r="N42" s="37">
        <f t="shared" si="10"/>
        <v>0</v>
      </c>
      <c r="O42" s="37">
        <f t="shared" si="10"/>
        <v>0</v>
      </c>
      <c r="P42" s="109">
        <f t="shared" si="10"/>
        <v>0</v>
      </c>
    </row>
    <row r="44" spans="2:16" hidden="1"/>
    <row r="45" spans="2:16" ht="10.8" hidden="1" thickBot="1">
      <c r="B45" s="32" t="s">
        <v>37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 hidden="1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 hidden="1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>SUM(F47:N47)</f>
        <v>0</v>
      </c>
      <c r="P47" s="36">
        <f t="shared" si="11"/>
        <v>0</v>
      </c>
    </row>
    <row r="48" spans="2:16" hidden="1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0.8" hidden="1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9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2" t="s">
        <v>28</v>
      </c>
      <c r="O51" s="111">
        <f>SUM(O36+O30+O42+O49)</f>
        <v>0</v>
      </c>
      <c r="P51" s="178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2:O25 O2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81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6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94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9" si="0">SUM(F7:N7)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si="0"/>
        <v>0</v>
      </c>
      <c r="P8" s="36">
        <f t="shared" ref="P8:P31" si="1">(D8*$D$3)+(E8*$E$3)+(F8*$F$3)+(G8*$G$3)+(H8*$H$3)+(I8*$I$3)+(J8*$J$3)+(K8*$K$3)+(L8*$L$3)+(M8*$M$3)+(N8*$N$3)</f>
        <v>0</v>
      </c>
    </row>
    <row r="9" spans="2:16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0"/>
        <v>0</v>
      </c>
      <c r="P9" s="36">
        <f t="shared" si="1"/>
        <v>0</v>
      </c>
    </row>
    <row r="10" spans="2:16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2">SUM(F10:N10)</f>
        <v>0</v>
      </c>
      <c r="P10" s="36">
        <f t="shared" si="1"/>
        <v>0</v>
      </c>
    </row>
    <row r="11" spans="2:16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2"/>
        <v>0</v>
      </c>
      <c r="P11" s="36">
        <f t="shared" si="1"/>
        <v>0</v>
      </c>
    </row>
    <row r="12" spans="2:16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2"/>
        <v>0</v>
      </c>
      <c r="P12" s="36">
        <f t="shared" si="1"/>
        <v>0</v>
      </c>
    </row>
    <row r="13" spans="2:16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19" si="3">SUM(F13:N13)</f>
        <v>0</v>
      </c>
      <c r="P13" s="36">
        <f t="shared" si="1"/>
        <v>0</v>
      </c>
    </row>
    <row r="14" spans="2:16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3"/>
        <v>0</v>
      </c>
      <c r="P14" s="36">
        <f t="shared" si="1"/>
        <v>0</v>
      </c>
    </row>
    <row r="15" spans="2:16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3"/>
        <v>0</v>
      </c>
      <c r="P15" s="36">
        <f t="shared" si="1"/>
        <v>0</v>
      </c>
    </row>
    <row r="16" spans="2:16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3"/>
        <v>0</v>
      </c>
      <c r="P16" s="36">
        <f t="shared" si="1"/>
        <v>0</v>
      </c>
    </row>
    <row r="17" spans="2:16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3"/>
        <v>0</v>
      </c>
      <c r="P17" s="36">
        <f t="shared" si="1"/>
        <v>0</v>
      </c>
    </row>
    <row r="18" spans="2:16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3"/>
        <v>0</v>
      </c>
      <c r="P18" s="36">
        <f t="shared" si="1"/>
        <v>0</v>
      </c>
    </row>
    <row r="19" spans="2:16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3"/>
        <v>0</v>
      </c>
      <c r="P19" s="36">
        <f t="shared" si="1"/>
        <v>0</v>
      </c>
    </row>
    <row r="20" spans="2:16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ref="O20:O21" si="4">SUM(F20:N20)</f>
        <v>0</v>
      </c>
      <c r="P20" s="36">
        <f t="shared" si="1"/>
        <v>0</v>
      </c>
    </row>
    <row r="21" spans="2:16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1"/>
        <v>0</v>
      </c>
    </row>
    <row r="22" spans="2:16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0</v>
      </c>
      <c r="P22" s="36">
        <f t="shared" si="1"/>
        <v>0</v>
      </c>
    </row>
    <row r="23" spans="2:16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5"/>
        <v>0</v>
      </c>
      <c r="P23" s="36">
        <f t="shared" si="1"/>
        <v>0</v>
      </c>
    </row>
    <row r="24" spans="2:16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5"/>
        <v>0</v>
      </c>
      <c r="P24" s="36">
        <f t="shared" si="1"/>
        <v>0</v>
      </c>
    </row>
    <row r="25" spans="2:16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ref="O25:O31" si="6">SUM(F25:N25)</f>
        <v>0</v>
      </c>
      <c r="P25" s="36">
        <f t="shared" si="1"/>
        <v>0</v>
      </c>
    </row>
    <row r="26" spans="2:16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6"/>
        <v>0</v>
      </c>
      <c r="P26" s="36">
        <f t="shared" si="1"/>
        <v>0</v>
      </c>
    </row>
    <row r="27" spans="2:16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6"/>
        <v>0</v>
      </c>
      <c r="P27" s="36">
        <f t="shared" si="1"/>
        <v>0</v>
      </c>
    </row>
    <row r="28" spans="2:16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6"/>
        <v>0</v>
      </c>
      <c r="P28" s="36">
        <f t="shared" si="1"/>
        <v>0</v>
      </c>
    </row>
    <row r="29" spans="2:16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6"/>
        <v>0</v>
      </c>
      <c r="P29" s="36">
        <f t="shared" si="1"/>
        <v>0</v>
      </c>
    </row>
    <row r="30" spans="2:16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6"/>
        <v>0</v>
      </c>
      <c r="P30" s="36">
        <f t="shared" si="1"/>
        <v>0</v>
      </c>
    </row>
    <row r="31" spans="2:16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6"/>
        <v>0</v>
      </c>
      <c r="P31" s="36">
        <f t="shared" si="1"/>
        <v>0</v>
      </c>
    </row>
    <row r="32" spans="2:16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ref="O32:O33" si="7">SUM(F32:N32)</f>
        <v>0</v>
      </c>
      <c r="P32" s="36">
        <f t="shared" ref="P32:P33" si="8">(D32*$D$3)+(E32*$E$3)+(F32*$F$3)+(G32*$G$3)+(H32*$H$3)+(I32*$I$3)+(J32*$J$3)+(K32*$K$3)+(L32*$L$3)+(M32*$M$3)+(N32*$N$3)</f>
        <v>0</v>
      </c>
    </row>
    <row r="33" spans="2:16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7"/>
        <v>0</v>
      </c>
      <c r="P33" s="36">
        <f t="shared" si="8"/>
        <v>0</v>
      </c>
    </row>
    <row r="34" spans="2:16">
      <c r="B34" s="126"/>
      <c r="C34" s="133"/>
      <c r="D34" s="127"/>
      <c r="E34" s="127"/>
      <c r="F34" s="128"/>
      <c r="G34" s="129"/>
      <c r="H34" s="130"/>
      <c r="I34" s="131"/>
      <c r="J34" s="130"/>
      <c r="K34" s="129"/>
      <c r="L34" s="132"/>
      <c r="M34" s="129"/>
      <c r="N34" s="130"/>
      <c r="O34" s="35">
        <f>SUM(F34:N34)</f>
        <v>0</v>
      </c>
      <c r="P34" s="36">
        <f t="shared" ref="P34" si="9">(D34*$D$3)+(E34*$E$3)+(F34*$F$3)+(G34*$G$3)+(H34*$H$3)+(I34*$I$3)+(J34*$J$3)+(K34*$K$3)+(L34*$L$3)+(M34*$M$3)+(N34*$N$3)</f>
        <v>0</v>
      </c>
    </row>
    <row r="35" spans="2:16" ht="10.8" thickBot="1">
      <c r="B35" s="37" t="s">
        <v>21</v>
      </c>
      <c r="C35" s="37">
        <f t="shared" ref="C35:P35" si="10">SUM(C7:C34)</f>
        <v>0</v>
      </c>
      <c r="D35" s="37">
        <f t="shared" si="10"/>
        <v>0</v>
      </c>
      <c r="E35" s="37">
        <f t="shared" si="10"/>
        <v>0</v>
      </c>
      <c r="F35" s="37">
        <f t="shared" si="10"/>
        <v>0</v>
      </c>
      <c r="G35" s="37">
        <f t="shared" si="10"/>
        <v>0</v>
      </c>
      <c r="H35" s="37">
        <f t="shared" si="10"/>
        <v>0</v>
      </c>
      <c r="I35" s="37">
        <f t="shared" si="10"/>
        <v>0</v>
      </c>
      <c r="J35" s="37">
        <f t="shared" si="10"/>
        <v>0</v>
      </c>
      <c r="K35" s="37">
        <f t="shared" si="10"/>
        <v>0</v>
      </c>
      <c r="L35" s="37">
        <f t="shared" si="10"/>
        <v>0</v>
      </c>
      <c r="M35" s="37">
        <f t="shared" si="10"/>
        <v>0</v>
      </c>
      <c r="N35" s="37">
        <f t="shared" si="10"/>
        <v>0</v>
      </c>
      <c r="O35" s="37">
        <f t="shared" si="10"/>
        <v>0</v>
      </c>
      <c r="P35" s="37">
        <f t="shared" si="10"/>
        <v>0</v>
      </c>
    </row>
    <row r="36" spans="2:16">
      <c r="F36" s="38"/>
      <c r="G36" s="38"/>
      <c r="H36" s="38"/>
      <c r="I36" s="38"/>
      <c r="J36" s="38"/>
      <c r="K36" s="38"/>
      <c r="L36" s="38"/>
      <c r="M36" s="38"/>
      <c r="N36" s="38"/>
    </row>
    <row r="37" spans="2:16">
      <c r="B37" s="13"/>
      <c r="C37" s="13"/>
      <c r="D37" s="13"/>
      <c r="E37" s="13"/>
      <c r="F37" s="30"/>
      <c r="G37" s="30"/>
      <c r="H37" s="30"/>
      <c r="I37" s="30"/>
      <c r="J37" s="30"/>
      <c r="K37" s="30"/>
      <c r="L37" s="30"/>
      <c r="M37" s="30"/>
      <c r="N37" s="30"/>
      <c r="O37" s="13"/>
      <c r="P37" s="13"/>
    </row>
    <row r="38" spans="2:16" ht="10.8" thickBot="1">
      <c r="B38" s="32" t="s">
        <v>29</v>
      </c>
      <c r="C38" s="32"/>
      <c r="D38" s="32"/>
      <c r="E38" s="32"/>
      <c r="F38" s="33"/>
      <c r="G38" s="33"/>
      <c r="H38" s="33"/>
      <c r="I38" s="33"/>
      <c r="J38" s="33"/>
      <c r="K38" s="33"/>
      <c r="L38" s="33"/>
      <c r="M38" s="33"/>
      <c r="N38" s="33"/>
      <c r="O38" s="34"/>
      <c r="P38" s="34"/>
    </row>
    <row r="39" spans="2:16">
      <c r="B39" s="52"/>
      <c r="C39" s="5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>SUM(F39:N39)</f>
        <v>0</v>
      </c>
      <c r="P39" s="36">
        <f t="shared" ref="P39:P41" si="11">(D39*$D$3)+(E39*$E$3)+(F39*$F$3)+(G39*$G$3)+(H39*$H$3)+(I39*$I$3)+(J39*$J$3)+(K39*$K$3)+(L39*$L$3)+(M39*$M$3)+(N39*$N$3)</f>
        <v>0</v>
      </c>
    </row>
    <row r="40" spans="2:16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>SUM(F40:N40)</f>
        <v>0</v>
      </c>
      <c r="P40" s="36">
        <f t="shared" si="11"/>
        <v>0</v>
      </c>
    </row>
    <row r="41" spans="2:16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>SUM(F41:N41)</f>
        <v>0</v>
      </c>
      <c r="P41" s="36">
        <f t="shared" si="11"/>
        <v>0</v>
      </c>
    </row>
    <row r="42" spans="2:16" ht="10.8" thickBot="1">
      <c r="B42" s="37" t="s">
        <v>21</v>
      </c>
      <c r="C42" s="37">
        <f>SUM(C39:C41)</f>
        <v>0</v>
      </c>
      <c r="D42" s="37">
        <f>SUM(D39:D41)</f>
        <v>0</v>
      </c>
      <c r="E42" s="37">
        <f>SUM(E39:E41)</f>
        <v>0</v>
      </c>
      <c r="F42" s="37">
        <f>SUM(F39:F41)</f>
        <v>0</v>
      </c>
      <c r="G42" s="37">
        <f>SUM(G39:G41)</f>
        <v>0</v>
      </c>
      <c r="H42" s="37">
        <f t="shared" ref="H42:P42" si="12">SUM(H39:H41)</f>
        <v>0</v>
      </c>
      <c r="I42" s="37">
        <f t="shared" si="12"/>
        <v>0</v>
      </c>
      <c r="J42" s="37">
        <f t="shared" si="12"/>
        <v>0</v>
      </c>
      <c r="K42" s="37">
        <f t="shared" si="12"/>
        <v>0</v>
      </c>
      <c r="L42" s="37">
        <f t="shared" si="12"/>
        <v>0</v>
      </c>
      <c r="M42" s="37">
        <f t="shared" si="12"/>
        <v>0</v>
      </c>
      <c r="N42" s="37">
        <f t="shared" si="12"/>
        <v>0</v>
      </c>
      <c r="O42" s="39">
        <f t="shared" si="12"/>
        <v>0</v>
      </c>
      <c r="P42" s="39">
        <f t="shared" si="12"/>
        <v>0</v>
      </c>
    </row>
    <row r="43" spans="2:16">
      <c r="G43" s="38"/>
    </row>
    <row r="44" spans="2:16">
      <c r="B44" s="13"/>
      <c r="C44" s="13"/>
      <c r="D44" s="13"/>
      <c r="E44" s="13"/>
      <c r="F44" s="30"/>
      <c r="G44" s="30"/>
      <c r="H44" s="30"/>
      <c r="I44" s="30"/>
      <c r="J44" s="30"/>
      <c r="K44" s="30"/>
      <c r="L44" s="30"/>
      <c r="M44" s="30"/>
      <c r="N44" s="30"/>
      <c r="O44" s="13"/>
      <c r="P44" s="13"/>
    </row>
    <row r="45" spans="2:16" ht="10.8" thickBot="1">
      <c r="B45" s="32" t="s">
        <v>69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 t="shared" ref="O46:O57" si="13">SUM(F46:N46)</f>
        <v>0</v>
      </c>
      <c r="P46" s="36">
        <f t="shared" ref="P46:P57" si="14">(D46*$D$3)+(E46*$E$3)+(F46*$F$3)+(G46*$G$3)+(H46*$H$3)+(I46*$I$3)+(J46*$J$3)+(K46*$K$3)+(L46*$L$3)+(M46*$M$3)+(N46*$N$3)</f>
        <v>0</v>
      </c>
    </row>
    <row r="47" spans="2:16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 t="shared" si="13"/>
        <v>0</v>
      </c>
      <c r="P47" s="36">
        <f t="shared" si="14"/>
        <v>0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 t="shared" si="13"/>
        <v>0</v>
      </c>
      <c r="P48" s="36">
        <f t="shared" si="14"/>
        <v>0</v>
      </c>
    </row>
    <row r="49" spans="2:16">
      <c r="B49" s="52"/>
      <c r="C49" s="47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 t="shared" si="13"/>
        <v>0</v>
      </c>
      <c r="P49" s="36">
        <f t="shared" si="14"/>
        <v>0</v>
      </c>
    </row>
    <row r="50" spans="2:16">
      <c r="B50" s="52"/>
      <c r="C50" s="47"/>
      <c r="D50" s="48"/>
      <c r="E50" s="48"/>
      <c r="F50" s="49"/>
      <c r="G50" s="53"/>
      <c r="H50" s="54"/>
      <c r="I50" s="55"/>
      <c r="J50" s="54"/>
      <c r="K50" s="53"/>
      <c r="L50" s="56"/>
      <c r="M50" s="53"/>
      <c r="N50" s="54"/>
      <c r="O50" s="35">
        <f t="shared" si="13"/>
        <v>0</v>
      </c>
      <c r="P50" s="36">
        <f t="shared" si="14"/>
        <v>0</v>
      </c>
    </row>
    <row r="51" spans="2:16">
      <c r="B51" s="52"/>
      <c r="C51" s="47"/>
      <c r="D51" s="48"/>
      <c r="E51" s="48"/>
      <c r="F51" s="49"/>
      <c r="G51" s="53"/>
      <c r="H51" s="54"/>
      <c r="I51" s="55"/>
      <c r="J51" s="54"/>
      <c r="K51" s="53"/>
      <c r="L51" s="56"/>
      <c r="M51" s="53"/>
      <c r="N51" s="54"/>
      <c r="O51" s="35">
        <f t="shared" si="13"/>
        <v>0</v>
      </c>
      <c r="P51" s="36">
        <f t="shared" ref="P51:P54" si="15">(D51*$D$3)+(E51*$E$3)+(F51*$F$3)+(G51*$G$3)+(H51*$H$3)+(I51*$I$3)+(J51*$J$3)+(K51*$K$3)+(L51*$L$3)+(M51*$M$3)+(N51*$N$3)</f>
        <v>0</v>
      </c>
    </row>
    <row r="52" spans="2:16">
      <c r="B52" s="52"/>
      <c r="C52" s="47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 t="shared" si="13"/>
        <v>0</v>
      </c>
      <c r="P52" s="36">
        <f t="shared" si="15"/>
        <v>0</v>
      </c>
    </row>
    <row r="53" spans="2:16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 t="shared" si="13"/>
        <v>0</v>
      </c>
      <c r="P53" s="36">
        <f t="shared" si="15"/>
        <v>0</v>
      </c>
    </row>
    <row r="54" spans="2:16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 t="shared" si="13"/>
        <v>0</v>
      </c>
      <c r="P54" s="36">
        <f t="shared" si="15"/>
        <v>0</v>
      </c>
    </row>
    <row r="55" spans="2:16">
      <c r="B55" s="52"/>
      <c r="C55" s="47"/>
      <c r="D55" s="48"/>
      <c r="E55" s="48"/>
      <c r="F55" s="49"/>
      <c r="G55" s="53"/>
      <c r="H55" s="54"/>
      <c r="I55" s="55"/>
      <c r="J55" s="54"/>
      <c r="K55" s="53"/>
      <c r="L55" s="56"/>
      <c r="M55" s="53"/>
      <c r="N55" s="54"/>
      <c r="O55" s="35">
        <f t="shared" si="13"/>
        <v>0</v>
      </c>
      <c r="P55" s="36">
        <f t="shared" ref="P55:P56" si="16">(D55*$D$3)+(E55*$E$3)+(F55*$F$3)+(G55*$G$3)+(H55*$H$3)+(I55*$I$3)+(J55*$J$3)+(K55*$K$3)+(L55*$L$3)+(M55*$M$3)+(N55*$N$3)</f>
        <v>0</v>
      </c>
    </row>
    <row r="56" spans="2:16">
      <c r="B56" s="52"/>
      <c r="C56" s="47"/>
      <c r="D56" s="48"/>
      <c r="E56" s="48"/>
      <c r="F56" s="49"/>
      <c r="G56" s="53"/>
      <c r="H56" s="54"/>
      <c r="I56" s="55"/>
      <c r="J56" s="54"/>
      <c r="K56" s="53"/>
      <c r="L56" s="56"/>
      <c r="M56" s="53"/>
      <c r="N56" s="54"/>
      <c r="O56" s="35">
        <f t="shared" si="13"/>
        <v>0</v>
      </c>
      <c r="P56" s="36">
        <f t="shared" si="16"/>
        <v>0</v>
      </c>
    </row>
    <row r="57" spans="2:16">
      <c r="B57" s="52"/>
      <c r="C57" s="47"/>
      <c r="D57" s="48"/>
      <c r="E57" s="48"/>
      <c r="F57" s="49"/>
      <c r="G57" s="53"/>
      <c r="H57" s="54"/>
      <c r="I57" s="55"/>
      <c r="J57" s="54"/>
      <c r="K57" s="53"/>
      <c r="L57" s="56"/>
      <c r="M57" s="53"/>
      <c r="N57" s="54"/>
      <c r="O57" s="35">
        <f t="shared" si="13"/>
        <v>0</v>
      </c>
      <c r="P57" s="36">
        <f t="shared" si="14"/>
        <v>0</v>
      </c>
    </row>
    <row r="58" spans="2:16" ht="10.8" thickBot="1">
      <c r="B58" s="37" t="s">
        <v>21</v>
      </c>
      <c r="C58" s="37">
        <f t="shared" ref="C58:P58" si="17">SUM(C46:C57)</f>
        <v>0</v>
      </c>
      <c r="D58" s="37">
        <f t="shared" si="17"/>
        <v>0</v>
      </c>
      <c r="E58" s="37">
        <f t="shared" si="17"/>
        <v>0</v>
      </c>
      <c r="F58" s="37">
        <f t="shared" si="17"/>
        <v>0</v>
      </c>
      <c r="G58" s="37">
        <f t="shared" si="17"/>
        <v>0</v>
      </c>
      <c r="H58" s="37">
        <f t="shared" si="17"/>
        <v>0</v>
      </c>
      <c r="I58" s="37">
        <f t="shared" si="17"/>
        <v>0</v>
      </c>
      <c r="J58" s="37">
        <f t="shared" si="17"/>
        <v>0</v>
      </c>
      <c r="K58" s="37">
        <f t="shared" si="17"/>
        <v>0</v>
      </c>
      <c r="L58" s="37">
        <f t="shared" si="17"/>
        <v>0</v>
      </c>
      <c r="M58" s="37">
        <f t="shared" si="17"/>
        <v>0</v>
      </c>
      <c r="N58" s="37">
        <f t="shared" si="17"/>
        <v>0</v>
      </c>
      <c r="O58" s="39">
        <f t="shared" si="17"/>
        <v>0</v>
      </c>
      <c r="P58" s="39">
        <f t="shared" si="17"/>
        <v>0</v>
      </c>
    </row>
    <row r="59" spans="2:16">
      <c r="G59" s="38"/>
    </row>
    <row r="60" spans="2:16" ht="13.2">
      <c r="B60" s="2"/>
      <c r="C60" s="2"/>
      <c r="D60" s="2"/>
      <c r="E60" s="2"/>
      <c r="F60" s="43"/>
      <c r="G60" s="43"/>
      <c r="H60" s="43"/>
      <c r="I60" s="43"/>
      <c r="J60" s="43"/>
      <c r="K60" s="43"/>
      <c r="L60" s="43"/>
      <c r="M60" s="43"/>
      <c r="N60" s="43"/>
      <c r="O60" s="2"/>
      <c r="P60" s="2"/>
    </row>
    <row r="61" spans="2:16">
      <c r="M61" s="44" t="s">
        <v>21</v>
      </c>
      <c r="O61" s="45">
        <f>O58+O42+O35</f>
        <v>0</v>
      </c>
      <c r="P61" s="46">
        <f>P58+P42+P35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56" sqref="B56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86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52" t="s">
        <v>47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 hidden="1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hidden="1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 hidden="1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41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47</v>
      </c>
      <c r="C14" s="57"/>
      <c r="D14" s="48"/>
      <c r="E14" s="48"/>
      <c r="F14" s="49"/>
      <c r="G14" s="53">
        <v>105</v>
      </c>
      <c r="H14" s="54"/>
      <c r="I14" s="55">
        <v>75</v>
      </c>
      <c r="J14" s="54"/>
      <c r="K14" s="53"/>
      <c r="L14" s="56"/>
      <c r="M14" s="53"/>
      <c r="N14" s="54">
        <v>20</v>
      </c>
      <c r="O14" s="35">
        <f t="shared" ref="O14:O15" si="3">SUM(F14:N14)</f>
        <v>200</v>
      </c>
      <c r="P14" s="36">
        <f t="shared" ref="P14:P15" si="4">(D14*$D$3)+(E14*$E$3)+(F14*$F$3)+(G14*$G$3)+(H14*$H$3)+(I14*$I$3)+(J14*$J$3)+(K14*$K$3)+(L14*$L$3)+(M14*$M$3)+(N14*$N$3)</f>
        <v>103.75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105</v>
      </c>
      <c r="H16" s="40">
        <f t="shared" si="5"/>
        <v>0</v>
      </c>
      <c r="I16" s="40">
        <f t="shared" si="5"/>
        <v>75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20</v>
      </c>
      <c r="O16" s="41">
        <f t="shared" si="5"/>
        <v>200</v>
      </c>
      <c r="P16" s="42">
        <f t="shared" si="5"/>
        <v>103.75</v>
      </c>
    </row>
    <row r="18" spans="2:16" hidden="1"/>
    <row r="19" spans="2:16" ht="10.8" hidden="1" thickBot="1">
      <c r="B19" s="32" t="s">
        <v>87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 t="s">
        <v>47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40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47</v>
      </c>
      <c r="C28" s="57"/>
      <c r="D28" s="48"/>
      <c r="E28" s="48"/>
      <c r="F28" s="49"/>
      <c r="G28" s="53">
        <v>153</v>
      </c>
      <c r="H28" s="54"/>
      <c r="I28" s="55"/>
      <c r="J28" s="54"/>
      <c r="K28" s="53">
        <v>58</v>
      </c>
      <c r="L28" s="56"/>
      <c r="M28" s="53"/>
      <c r="N28" s="54">
        <v>45</v>
      </c>
      <c r="O28" s="35">
        <f t="shared" ref="O28:O30" si="9">SUM(F28:N28)</f>
        <v>256</v>
      </c>
      <c r="P28" s="36">
        <f t="shared" ref="P28:P30" si="10">(D28*$D$3)+(E28*$E$3)+(F28*$F$3)+(G28*$G$3)+(H28*$H$3)+(I28*$I$3)+(J28*$J$3)+(K28*$K$3)+(L28*$L$3)+(M28*$M$3)+(N28*$N$3)</f>
        <v>186.25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153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58</v>
      </c>
      <c r="L31" s="40">
        <f t="shared" si="11"/>
        <v>0</v>
      </c>
      <c r="M31" s="40">
        <f t="shared" si="11"/>
        <v>0</v>
      </c>
      <c r="N31" s="40">
        <f t="shared" si="11"/>
        <v>45</v>
      </c>
      <c r="O31" s="41">
        <f t="shared" si="11"/>
        <v>256</v>
      </c>
      <c r="P31" s="42">
        <f t="shared" si="11"/>
        <v>186.25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idden="1"/>
    <row r="34" spans="2:16" ht="10.8" hidden="1" thickBot="1">
      <c r="B34" s="32" t="s">
        <v>88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 t="s">
        <v>47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hidden="1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0" spans="2:16" hidden="1"/>
    <row r="41" spans="2:16" hidden="1"/>
    <row r="42" spans="2:16" ht="10.8" hidden="1" thickBot="1">
      <c r="B42" s="32" t="s">
        <v>39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 hidden="1">
      <c r="B43" s="52" t="s">
        <v>47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hidden="1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7" spans="2:16" hidden="1"/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456</v>
      </c>
      <c r="P50" s="46">
        <f>P10+P16+P24+P31+P39+P46</f>
        <v>290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03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211" sqref="O211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54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79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0" si="3">(D15*$D$3)+(E15*$E$3)+(F15*$F$3)+(G15*$G$3)+(H15*$H$3)+(I15*$I$3)+(J15*$J$3)+(K15*$K$3)+(L15*$L$3)+(M15*$M$3)+(N15*$N$3)</f>
        <v>0</v>
      </c>
    </row>
    <row r="16" spans="2:16" hidden="1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79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79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79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79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79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79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29" si="6">SUM(F28:N28)</f>
        <v>0</v>
      </c>
      <c r="P28" s="36">
        <f t="shared" ref="P28:P29" si="7">(D28*$D$3)+(E28*$E$3)+(F28*$F$3)+(G28*$G$3)+(H28*$H$3)+(I28*$I$3)+(J28*$J$3)+(K28*$K$3)+(L28*$L$3)+(M28*$M$3)+(N28*$N$3)</f>
        <v>0</v>
      </c>
    </row>
    <row r="29" spans="2:16" hidden="1">
      <c r="B29" s="179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140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>SUM(F30:N30)</f>
        <v>0</v>
      </c>
      <c r="P30" s="36">
        <f t="shared" si="3"/>
        <v>0</v>
      </c>
    </row>
    <row r="31" spans="2:16" ht="10.8" hidden="1" thickBot="1">
      <c r="B31" s="37" t="s">
        <v>21</v>
      </c>
      <c r="C31" s="37">
        <f t="shared" ref="C31:P31" si="8">SUM(C15:C30)</f>
        <v>0</v>
      </c>
      <c r="D31" s="37">
        <f t="shared" si="8"/>
        <v>0</v>
      </c>
      <c r="E31" s="37">
        <f t="shared" si="8"/>
        <v>0</v>
      </c>
      <c r="F31" s="37">
        <f t="shared" si="8"/>
        <v>0</v>
      </c>
      <c r="G31" s="37">
        <f t="shared" si="8"/>
        <v>0</v>
      </c>
      <c r="H31" s="37">
        <f t="shared" si="8"/>
        <v>0</v>
      </c>
      <c r="I31" s="37">
        <f t="shared" si="8"/>
        <v>0</v>
      </c>
      <c r="J31" s="37">
        <f t="shared" si="8"/>
        <v>0</v>
      </c>
      <c r="K31" s="37">
        <f t="shared" si="8"/>
        <v>0</v>
      </c>
      <c r="L31" s="37">
        <f t="shared" si="8"/>
        <v>0</v>
      </c>
      <c r="M31" s="37">
        <f t="shared" si="8"/>
        <v>0</v>
      </c>
      <c r="N31" s="37">
        <f t="shared" si="8"/>
        <v>0</v>
      </c>
      <c r="O31" s="100">
        <f t="shared" si="8"/>
        <v>0</v>
      </c>
      <c r="P31" s="37">
        <f t="shared" si="8"/>
        <v>0</v>
      </c>
    </row>
    <row r="32" spans="2:16" hidden="1">
      <c r="F32" s="38"/>
      <c r="G32" s="38"/>
      <c r="H32" s="38"/>
      <c r="I32" s="38"/>
      <c r="J32" s="38"/>
      <c r="K32" s="38"/>
      <c r="L32" s="38"/>
      <c r="M32" s="38"/>
      <c r="N32" s="38"/>
    </row>
    <row r="33" spans="1:16">
      <c r="B33" s="13"/>
      <c r="C33" s="13"/>
      <c r="D33" s="13"/>
      <c r="E33" s="13"/>
      <c r="F33" s="30"/>
      <c r="G33" s="30"/>
      <c r="H33" s="30"/>
      <c r="I33" s="30"/>
      <c r="J33" s="30"/>
      <c r="K33" s="30"/>
      <c r="L33" s="30"/>
      <c r="M33" s="30"/>
      <c r="N33" s="30"/>
      <c r="O33" s="13"/>
      <c r="P33" s="13"/>
    </row>
    <row r="34" spans="1:16" ht="10.8" thickBot="1">
      <c r="B34" s="32" t="s">
        <v>22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1:16" ht="11.25" customHeight="1">
      <c r="A35" s="119"/>
      <c r="B35" s="180" t="s">
        <v>95</v>
      </c>
      <c r="C35" s="58"/>
      <c r="D35" s="48"/>
      <c r="E35" s="48"/>
      <c r="F35" s="49"/>
      <c r="G35" s="110">
        <v>11</v>
      </c>
      <c r="H35" s="116"/>
      <c r="I35" s="110"/>
      <c r="J35" s="48"/>
      <c r="K35" s="110"/>
      <c r="L35" s="116"/>
      <c r="M35" s="110"/>
      <c r="N35" s="116"/>
      <c r="O35" s="110">
        <f>SUM(F35:N35)+(E35*18)+(D35*9)</f>
        <v>11</v>
      </c>
      <c r="P35" s="36">
        <f t="shared" ref="P35:P54" si="9">(D35*$D$3)+(E35*$E$3)+(F35*$F$3)+(G35*$G$3)+(H35*$H$3)+(I35*$I$3)+(J35*$J$3)+(K35*$K$3)+(L35*$L$3)+(M35*$M$3)+(N35*$N$3)</f>
        <v>2.75</v>
      </c>
    </row>
    <row r="36" spans="1:16" ht="11.25" customHeight="1">
      <c r="A36" s="119"/>
      <c r="B36" s="181" t="s">
        <v>96</v>
      </c>
      <c r="C36" s="58"/>
      <c r="D36" s="48"/>
      <c r="E36" s="48"/>
      <c r="F36" s="49"/>
      <c r="G36" s="110"/>
      <c r="H36" s="116"/>
      <c r="I36" s="110"/>
      <c r="J36" s="48"/>
      <c r="K36" s="110">
        <v>2</v>
      </c>
      <c r="L36" s="116"/>
      <c r="M36" s="110"/>
      <c r="N36" s="116">
        <v>21</v>
      </c>
      <c r="O36" s="35">
        <f t="shared" ref="O36:O38" si="10">SUM(F36:N36)</f>
        <v>23</v>
      </c>
      <c r="P36" s="36">
        <f t="shared" ref="P36:P38" si="11">(D36*$D$3)+(E36*$E$3)+(F36*$F$3)+(G36*$G$3)+(H36*$H$3)+(I36*$I$3)+(J36*$J$3)+(K36*$K$3)+(L36*$L$3)+(M36*$M$3)+(N36*$N$3)</f>
        <v>44</v>
      </c>
    </row>
    <row r="37" spans="1:16" ht="11.25" customHeight="1">
      <c r="A37" s="119"/>
      <c r="B37" s="181" t="s">
        <v>97</v>
      </c>
      <c r="C37" s="58"/>
      <c r="D37" s="48"/>
      <c r="E37" s="48"/>
      <c r="F37" s="49"/>
      <c r="G37" s="110">
        <v>168</v>
      </c>
      <c r="H37" s="116"/>
      <c r="I37" s="110">
        <v>51</v>
      </c>
      <c r="J37" s="48"/>
      <c r="K37" s="110">
        <v>63</v>
      </c>
      <c r="L37" s="116"/>
      <c r="M37" s="110"/>
      <c r="N37" s="116">
        <v>47</v>
      </c>
      <c r="O37" s="35">
        <f t="shared" si="10"/>
        <v>329</v>
      </c>
      <c r="P37" s="36">
        <f t="shared" si="11"/>
        <v>224.5</v>
      </c>
    </row>
    <row r="38" spans="1:16" ht="11.25" customHeight="1">
      <c r="A38" s="119"/>
      <c r="B38" s="180" t="s">
        <v>98</v>
      </c>
      <c r="C38" s="58"/>
      <c r="D38" s="48"/>
      <c r="E38" s="48"/>
      <c r="F38" s="49"/>
      <c r="G38" s="110"/>
      <c r="H38" s="116"/>
      <c r="I38" s="110">
        <v>7</v>
      </c>
      <c r="J38" s="48"/>
      <c r="K38" s="110">
        <v>7</v>
      </c>
      <c r="L38" s="116"/>
      <c r="M38" s="110"/>
      <c r="N38" s="116"/>
      <c r="O38" s="35">
        <f t="shared" si="10"/>
        <v>14</v>
      </c>
      <c r="P38" s="36">
        <f t="shared" si="11"/>
        <v>10.5</v>
      </c>
    </row>
    <row r="39" spans="1:16" ht="11.25" customHeight="1">
      <c r="A39" s="119"/>
      <c r="B39" s="180" t="s">
        <v>99</v>
      </c>
      <c r="C39" s="58"/>
      <c r="D39" s="48"/>
      <c r="E39" s="48"/>
      <c r="F39" s="49"/>
      <c r="G39" s="110">
        <v>78</v>
      </c>
      <c r="H39" s="116"/>
      <c r="I39" s="110"/>
      <c r="J39" s="48"/>
      <c r="K39" s="110"/>
      <c r="L39" s="116"/>
      <c r="M39" s="110"/>
      <c r="N39" s="116"/>
      <c r="O39" s="35">
        <f t="shared" ref="O39:O41" si="12">SUM(F39:N39)</f>
        <v>78</v>
      </c>
      <c r="P39" s="36">
        <f t="shared" ref="P39:P52" si="13">(D39*$D$3)+(E39*$E$3)+(F39*$F$3)+(G39*$G$3)+(H39*$H$3)+(I39*$I$3)+(J39*$J$3)+(K39*$K$3)+(L39*$L$3)+(M39*$M$3)+(N39*$N$3)</f>
        <v>19.5</v>
      </c>
    </row>
    <row r="40" spans="1:16" ht="11.25" customHeight="1">
      <c r="A40" s="119"/>
      <c r="B40" s="181" t="s">
        <v>100</v>
      </c>
      <c r="C40" s="58"/>
      <c r="D40" s="48"/>
      <c r="E40" s="48"/>
      <c r="F40" s="49"/>
      <c r="G40" s="110">
        <v>1</v>
      </c>
      <c r="H40" s="116"/>
      <c r="I40" s="110"/>
      <c r="J40" s="48"/>
      <c r="K40" s="110">
        <v>1</v>
      </c>
      <c r="L40" s="116"/>
      <c r="M40" s="110"/>
      <c r="N40" s="116"/>
      <c r="O40" s="35">
        <f t="shared" si="12"/>
        <v>2</v>
      </c>
      <c r="P40" s="36">
        <f t="shared" si="13"/>
        <v>1.25</v>
      </c>
    </row>
    <row r="41" spans="1:16" ht="11.25" customHeight="1">
      <c r="A41" s="119"/>
      <c r="B41" s="180" t="s">
        <v>101</v>
      </c>
      <c r="C41" s="58"/>
      <c r="D41" s="48"/>
      <c r="E41" s="48"/>
      <c r="F41" s="49"/>
      <c r="G41" s="110"/>
      <c r="H41" s="116"/>
      <c r="I41" s="110"/>
      <c r="J41" s="48"/>
      <c r="K41" s="110">
        <v>108</v>
      </c>
      <c r="L41" s="116"/>
      <c r="M41" s="110"/>
      <c r="N41" s="116"/>
      <c r="O41" s="35">
        <f t="shared" si="12"/>
        <v>108</v>
      </c>
      <c r="P41" s="36">
        <f t="shared" si="13"/>
        <v>108</v>
      </c>
    </row>
    <row r="42" spans="1:16" ht="11.25" customHeight="1">
      <c r="A42" s="119"/>
      <c r="B42" s="181" t="s">
        <v>102</v>
      </c>
      <c r="C42" s="58"/>
      <c r="D42" s="48"/>
      <c r="E42" s="48"/>
      <c r="F42" s="49"/>
      <c r="G42" s="110">
        <v>5</v>
      </c>
      <c r="H42" s="116"/>
      <c r="I42" s="110"/>
      <c r="J42" s="48"/>
      <c r="K42" s="110"/>
      <c r="L42" s="116"/>
      <c r="M42" s="110"/>
      <c r="N42" s="116">
        <v>2</v>
      </c>
      <c r="O42" s="35">
        <f t="shared" ref="O42:O45" si="14">SUM(F42:N42)</f>
        <v>7</v>
      </c>
      <c r="P42" s="36">
        <f t="shared" si="13"/>
        <v>5.25</v>
      </c>
    </row>
    <row r="43" spans="1:16" ht="11.25" customHeight="1">
      <c r="A43" s="119"/>
      <c r="B43" s="181" t="s">
        <v>103</v>
      </c>
      <c r="C43" s="58"/>
      <c r="D43" s="48"/>
      <c r="E43" s="48"/>
      <c r="F43" s="49"/>
      <c r="G43" s="110">
        <v>30</v>
      </c>
      <c r="H43" s="116"/>
      <c r="I43" s="110"/>
      <c r="J43" s="48"/>
      <c r="K43" s="110"/>
      <c r="L43" s="116"/>
      <c r="M43" s="110"/>
      <c r="N43" s="116"/>
      <c r="O43" s="35">
        <f t="shared" si="14"/>
        <v>30</v>
      </c>
      <c r="P43" s="36">
        <f t="shared" si="13"/>
        <v>7.5</v>
      </c>
    </row>
    <row r="44" spans="1:16" ht="11.25" customHeight="1">
      <c r="A44" s="119"/>
      <c r="B44" s="180" t="s">
        <v>104</v>
      </c>
      <c r="C44" s="58"/>
      <c r="D44" s="48"/>
      <c r="E44" s="48"/>
      <c r="F44" s="49"/>
      <c r="G44" s="110">
        <v>66</v>
      </c>
      <c r="H44" s="116"/>
      <c r="I44" s="110"/>
      <c r="J44" s="48"/>
      <c r="K44" s="110"/>
      <c r="L44" s="116"/>
      <c r="M44" s="110"/>
      <c r="N44" s="116"/>
      <c r="O44" s="35">
        <f t="shared" si="14"/>
        <v>66</v>
      </c>
      <c r="P44" s="36">
        <f t="shared" si="13"/>
        <v>16.5</v>
      </c>
    </row>
    <row r="45" spans="1:16" ht="11.25" customHeight="1">
      <c r="A45" s="119"/>
      <c r="B45" s="181" t="s">
        <v>105</v>
      </c>
      <c r="C45" s="58"/>
      <c r="D45" s="48"/>
      <c r="E45" s="48"/>
      <c r="F45" s="49"/>
      <c r="G45" s="110"/>
      <c r="H45" s="116"/>
      <c r="I45" s="110"/>
      <c r="J45" s="48"/>
      <c r="K45" s="110"/>
      <c r="L45" s="116"/>
      <c r="M45" s="110"/>
      <c r="N45" s="116">
        <v>1</v>
      </c>
      <c r="O45" s="35">
        <f t="shared" si="14"/>
        <v>1</v>
      </c>
      <c r="P45" s="36">
        <f t="shared" si="13"/>
        <v>2</v>
      </c>
    </row>
    <row r="46" spans="1:16" ht="11.25" customHeight="1">
      <c r="A46" s="119"/>
      <c r="B46" s="181" t="s">
        <v>106</v>
      </c>
      <c r="C46" s="58"/>
      <c r="D46" s="48">
        <v>1</v>
      </c>
      <c r="E46" s="48">
        <v>1</v>
      </c>
      <c r="F46" s="49"/>
      <c r="G46" s="110">
        <v>10</v>
      </c>
      <c r="H46" s="116"/>
      <c r="I46" s="110">
        <v>13</v>
      </c>
      <c r="J46" s="48"/>
      <c r="K46" s="110">
        <v>5</v>
      </c>
      <c r="L46" s="116"/>
      <c r="M46" s="110"/>
      <c r="N46" s="116">
        <v>21</v>
      </c>
      <c r="O46" s="110">
        <f>SUM(F46:N46)+(E46*18)+(D46*9)</f>
        <v>76</v>
      </c>
      <c r="P46" s="36">
        <f t="shared" si="13"/>
        <v>164</v>
      </c>
    </row>
    <row r="47" spans="1:16" ht="11.25" customHeight="1">
      <c r="A47" s="119"/>
      <c r="B47" s="181" t="s">
        <v>107</v>
      </c>
      <c r="C47" s="58"/>
      <c r="D47" s="48"/>
      <c r="E47" s="48"/>
      <c r="F47" s="183">
        <v>2309</v>
      </c>
      <c r="G47" s="110"/>
      <c r="H47" s="116"/>
      <c r="I47" s="110"/>
      <c r="J47" s="48"/>
      <c r="K47" s="110"/>
      <c r="L47" s="116"/>
      <c r="M47" s="110"/>
      <c r="N47" s="116"/>
      <c r="O47" s="35">
        <f t="shared" ref="O46:O52" si="15">SUM(F47:N47)</f>
        <v>2309</v>
      </c>
      <c r="P47" s="36">
        <f t="shared" si="13"/>
        <v>230.9</v>
      </c>
    </row>
    <row r="48" spans="1:16" ht="11.25" customHeight="1">
      <c r="A48" s="119"/>
      <c r="B48" s="180" t="s">
        <v>108</v>
      </c>
      <c r="C48" s="58"/>
      <c r="D48" s="48"/>
      <c r="E48" s="48"/>
      <c r="F48" s="49"/>
      <c r="G48" s="110"/>
      <c r="H48" s="116"/>
      <c r="I48" s="110"/>
      <c r="J48" s="48"/>
      <c r="K48" s="110">
        <v>59</v>
      </c>
      <c r="L48" s="116"/>
      <c r="M48" s="110"/>
      <c r="N48" s="116"/>
      <c r="O48" s="35">
        <f t="shared" si="15"/>
        <v>59</v>
      </c>
      <c r="P48" s="36">
        <f t="shared" si="13"/>
        <v>59</v>
      </c>
    </row>
    <row r="49" spans="1:16" ht="11.25" customHeight="1">
      <c r="A49" s="119"/>
      <c r="B49" s="181" t="s">
        <v>109</v>
      </c>
      <c r="C49" s="58"/>
      <c r="D49" s="48"/>
      <c r="E49" s="48"/>
      <c r="F49" s="49"/>
      <c r="G49" s="110">
        <v>29</v>
      </c>
      <c r="H49" s="116"/>
      <c r="I49" s="110">
        <v>2</v>
      </c>
      <c r="J49" s="48"/>
      <c r="K49" s="110">
        <v>5</v>
      </c>
      <c r="L49" s="116"/>
      <c r="M49" s="110"/>
      <c r="N49" s="116">
        <v>3</v>
      </c>
      <c r="O49" s="35">
        <f t="shared" si="15"/>
        <v>39</v>
      </c>
      <c r="P49" s="36">
        <f t="shared" si="13"/>
        <v>19.25</v>
      </c>
    </row>
    <row r="50" spans="1:16" ht="11.25" customHeight="1">
      <c r="A50" s="119"/>
      <c r="B50" s="180" t="s">
        <v>110</v>
      </c>
      <c r="C50" s="58"/>
      <c r="D50" s="48"/>
      <c r="E50" s="48"/>
      <c r="F50" s="49"/>
      <c r="G50" s="110">
        <v>23</v>
      </c>
      <c r="H50" s="116"/>
      <c r="I50" s="110">
        <v>1</v>
      </c>
      <c r="J50" s="48"/>
      <c r="K50" s="110">
        <v>1</v>
      </c>
      <c r="L50" s="116"/>
      <c r="M50" s="110"/>
      <c r="N50" s="116">
        <v>1</v>
      </c>
      <c r="O50" s="35">
        <f t="shared" si="15"/>
        <v>26</v>
      </c>
      <c r="P50" s="36">
        <f t="shared" si="13"/>
        <v>9.25</v>
      </c>
    </row>
    <row r="51" spans="1:16" ht="11.25" customHeight="1">
      <c r="A51" s="119"/>
      <c r="B51" s="181" t="s">
        <v>111</v>
      </c>
      <c r="C51" s="58"/>
      <c r="D51" s="48"/>
      <c r="E51" s="48"/>
      <c r="F51" s="49"/>
      <c r="G51" s="110">
        <v>125</v>
      </c>
      <c r="H51" s="116"/>
      <c r="I51" s="110"/>
      <c r="J51" s="48"/>
      <c r="K51" s="110"/>
      <c r="L51" s="116"/>
      <c r="M51" s="110"/>
      <c r="N51" s="116">
        <v>10</v>
      </c>
      <c r="O51" s="35">
        <f t="shared" si="15"/>
        <v>135</v>
      </c>
      <c r="P51" s="36">
        <f t="shared" si="13"/>
        <v>51.25</v>
      </c>
    </row>
    <row r="52" spans="1:16" ht="11.25" customHeight="1">
      <c r="A52" s="119"/>
      <c r="B52" s="181" t="s">
        <v>112</v>
      </c>
      <c r="C52" s="58"/>
      <c r="D52" s="48"/>
      <c r="E52" s="48"/>
      <c r="F52" s="49"/>
      <c r="G52" s="110">
        <v>20</v>
      </c>
      <c r="H52" s="116"/>
      <c r="I52" s="110"/>
      <c r="J52" s="48"/>
      <c r="K52" s="110"/>
      <c r="L52" s="116">
        <v>3</v>
      </c>
      <c r="M52" s="110"/>
      <c r="N52" s="116">
        <v>3</v>
      </c>
      <c r="O52" s="35">
        <f t="shared" si="15"/>
        <v>26</v>
      </c>
      <c r="P52" s="36">
        <f t="shared" si="13"/>
        <v>14</v>
      </c>
    </row>
    <row r="53" spans="1:16" ht="11.25" customHeight="1">
      <c r="A53" s="119"/>
      <c r="B53" s="181"/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16"/>
      <c r="O53" s="35">
        <f t="shared" ref="O53" si="16">SUM(F53:N53)</f>
        <v>0</v>
      </c>
      <c r="P53" s="36">
        <f t="shared" si="9"/>
        <v>0</v>
      </c>
    </row>
    <row r="54" spans="1:16" ht="11.25" customHeight="1">
      <c r="A54" s="119"/>
      <c r="B54" s="181"/>
      <c r="C54" s="58"/>
      <c r="D54" s="48"/>
      <c r="E54" s="48"/>
      <c r="F54" s="49"/>
      <c r="G54" s="110"/>
      <c r="H54" s="116"/>
      <c r="I54" s="110"/>
      <c r="J54" s="48"/>
      <c r="K54" s="110"/>
      <c r="L54" s="116"/>
      <c r="M54" s="110"/>
      <c r="N54" s="116"/>
      <c r="O54" s="35">
        <f t="shared" ref="O54" si="17">SUM(F54:N54)</f>
        <v>0</v>
      </c>
      <c r="P54" s="36">
        <f t="shared" si="9"/>
        <v>0</v>
      </c>
    </row>
    <row r="55" spans="1:16" ht="10.8" thickBot="1">
      <c r="B55" s="37"/>
      <c r="C55" s="40">
        <f t="shared" ref="C55:P55" si="18">SUM(C35:C54)</f>
        <v>0</v>
      </c>
      <c r="D55" s="40">
        <f t="shared" si="18"/>
        <v>1</v>
      </c>
      <c r="E55" s="40">
        <f t="shared" si="18"/>
        <v>1</v>
      </c>
      <c r="F55" s="40">
        <f t="shared" si="18"/>
        <v>2309</v>
      </c>
      <c r="G55" s="40">
        <f t="shared" si="18"/>
        <v>566</v>
      </c>
      <c r="H55" s="40">
        <f t="shared" si="18"/>
        <v>0</v>
      </c>
      <c r="I55" s="40">
        <f t="shared" si="18"/>
        <v>74</v>
      </c>
      <c r="J55" s="40">
        <f t="shared" si="18"/>
        <v>0</v>
      </c>
      <c r="K55" s="40">
        <f t="shared" si="18"/>
        <v>251</v>
      </c>
      <c r="L55" s="40">
        <f t="shared" si="18"/>
        <v>3</v>
      </c>
      <c r="M55" s="40">
        <f t="shared" si="18"/>
        <v>0</v>
      </c>
      <c r="N55" s="40">
        <f t="shared" si="18"/>
        <v>109</v>
      </c>
      <c r="O55" s="41">
        <f t="shared" si="18"/>
        <v>3339</v>
      </c>
      <c r="P55" s="42">
        <f t="shared" si="18"/>
        <v>989.4</v>
      </c>
    </row>
    <row r="56" spans="1:16">
      <c r="G56" s="38"/>
    </row>
    <row r="57" spans="1:16">
      <c r="G57" s="38"/>
    </row>
    <row r="58" spans="1:16" ht="10.8" thickBot="1">
      <c r="B58" s="32" t="s">
        <v>50</v>
      </c>
      <c r="C58" s="32"/>
      <c r="D58" s="32"/>
      <c r="E58" s="32"/>
      <c r="F58" s="33"/>
      <c r="G58" s="33"/>
      <c r="H58" s="33"/>
      <c r="I58" s="33"/>
      <c r="J58" s="33"/>
      <c r="K58" s="33"/>
      <c r="L58" s="33"/>
      <c r="M58" s="33"/>
      <c r="N58" s="33"/>
      <c r="O58" s="34"/>
      <c r="P58" s="34"/>
    </row>
    <row r="59" spans="1:16">
      <c r="A59" s="119"/>
      <c r="B59" s="181" t="s">
        <v>113</v>
      </c>
      <c r="C59" s="58"/>
      <c r="D59" s="48"/>
      <c r="E59" s="48"/>
      <c r="F59" s="49"/>
      <c r="G59" s="110"/>
      <c r="H59" s="116"/>
      <c r="I59" s="110"/>
      <c r="J59" s="48">
        <v>4</v>
      </c>
      <c r="K59" s="110"/>
      <c r="L59" s="116"/>
      <c r="M59" s="110"/>
      <c r="N59" s="120">
        <v>2</v>
      </c>
      <c r="O59" s="110">
        <f>SUM(F59:N59)+(E59*18)+(D59*9)</f>
        <v>6</v>
      </c>
      <c r="P59" s="36">
        <f t="shared" ref="P59:P62" si="19">(D59*$D$3)+(E59*$E$3)+(F59*$F$3)+(G59*$G$3)+(H59*$H$3)+(I59*$I$3)+(J59*$J$3)+(K59*$K$3)+(L59*$L$3)+(M59*$M$3)+(N59*$N$3)</f>
        <v>6</v>
      </c>
    </row>
    <row r="60" spans="1:16">
      <c r="A60" s="119"/>
      <c r="B60" s="181" t="s">
        <v>114</v>
      </c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>
        <v>1</v>
      </c>
      <c r="O60" s="117">
        <f t="shared" ref="O60:O62" si="20">SUM(F60:N60)</f>
        <v>1</v>
      </c>
      <c r="P60" s="36">
        <f t="shared" si="19"/>
        <v>2</v>
      </c>
    </row>
    <row r="61" spans="1:16">
      <c r="A61" s="119"/>
      <c r="B61" s="180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ref="O61" si="21">SUM(F61:N61)</f>
        <v>0</v>
      </c>
      <c r="P61" s="36">
        <f t="shared" si="19"/>
        <v>0</v>
      </c>
    </row>
    <row r="62" spans="1:16" ht="12.75" customHeight="1">
      <c r="A62" s="119"/>
      <c r="B62" s="180"/>
      <c r="C62" s="58"/>
      <c r="D62" s="48"/>
      <c r="E62" s="48"/>
      <c r="F62" s="49"/>
      <c r="G62" s="123"/>
      <c r="H62" s="124"/>
      <c r="I62" s="121"/>
      <c r="K62" s="121"/>
      <c r="L62" s="101"/>
      <c r="M62" s="121"/>
      <c r="O62" s="118">
        <f t="shared" si="20"/>
        <v>0</v>
      </c>
      <c r="P62" s="36">
        <f t="shared" si="19"/>
        <v>0</v>
      </c>
    </row>
    <row r="63" spans="1:16" ht="10.8" thickBot="1">
      <c r="B63" s="37" t="s">
        <v>21</v>
      </c>
      <c r="C63" s="37">
        <f t="shared" ref="C63:P63" si="22">SUM(C59:C62)</f>
        <v>0</v>
      </c>
      <c r="D63" s="37">
        <f t="shared" si="22"/>
        <v>0</v>
      </c>
      <c r="E63" s="37">
        <f t="shared" si="22"/>
        <v>0</v>
      </c>
      <c r="F63" s="37">
        <f t="shared" si="22"/>
        <v>0</v>
      </c>
      <c r="G63" s="122">
        <f t="shared" si="22"/>
        <v>0</v>
      </c>
      <c r="H63" s="122">
        <f t="shared" si="22"/>
        <v>0</v>
      </c>
      <c r="I63" s="40">
        <f t="shared" si="22"/>
        <v>0</v>
      </c>
      <c r="J63" s="40">
        <f t="shared" si="22"/>
        <v>4</v>
      </c>
      <c r="K63" s="40">
        <f t="shared" si="22"/>
        <v>0</v>
      </c>
      <c r="L63" s="40">
        <f t="shared" si="22"/>
        <v>0</v>
      </c>
      <c r="M63" s="40">
        <f t="shared" si="22"/>
        <v>0</v>
      </c>
      <c r="N63" s="40">
        <f t="shared" si="22"/>
        <v>3</v>
      </c>
      <c r="O63" s="41">
        <f t="shared" si="22"/>
        <v>7</v>
      </c>
      <c r="P63" s="42">
        <f t="shared" si="22"/>
        <v>8</v>
      </c>
    </row>
    <row r="64" spans="1:16">
      <c r="B64" s="44"/>
      <c r="C64" s="44"/>
      <c r="D64" s="44"/>
      <c r="E64" s="44"/>
      <c r="F64" s="44"/>
      <c r="G64" s="45"/>
      <c r="H64" s="45"/>
      <c r="I64" s="45"/>
      <c r="J64" s="45"/>
      <c r="K64" s="45"/>
      <c r="L64" s="45"/>
      <c r="M64" s="45"/>
      <c r="N64" s="45"/>
      <c r="O64" s="50"/>
      <c r="P64" s="51"/>
    </row>
    <row r="65" spans="1:16" hidden="1">
      <c r="B65" s="44"/>
      <c r="C65" s="44"/>
      <c r="D65" s="44"/>
      <c r="E65" s="44"/>
      <c r="F65" s="44"/>
      <c r="G65" s="45"/>
      <c r="H65" s="45"/>
      <c r="I65" s="45"/>
      <c r="J65" s="45"/>
      <c r="K65" s="45"/>
      <c r="L65" s="45"/>
      <c r="M65" s="45"/>
      <c r="N65" s="45"/>
      <c r="O65" s="50"/>
      <c r="P65" s="51"/>
    </row>
    <row r="66" spans="1:16" ht="10.8" hidden="1" thickBot="1">
      <c r="B66" s="32" t="s">
        <v>80</v>
      </c>
      <c r="C66" s="32"/>
      <c r="D66" s="32"/>
      <c r="E66" s="32"/>
      <c r="F66" s="33"/>
      <c r="G66" s="33"/>
      <c r="H66" s="33"/>
      <c r="I66" s="33"/>
      <c r="J66" s="33"/>
      <c r="K66" s="33"/>
      <c r="L66" s="33"/>
      <c r="M66" s="33"/>
      <c r="N66" s="33"/>
      <c r="O66" s="34"/>
      <c r="P66" s="34"/>
    </row>
    <row r="67" spans="1:16" hidden="1">
      <c r="B67" s="52" t="s">
        <v>72</v>
      </c>
      <c r="C67" s="48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>SUM(F67:N67)</f>
        <v>0</v>
      </c>
      <c r="P67" s="36">
        <f t="shared" ref="P67:P68" si="23">(D67*$D$3)+(E67*$E$3)+(F67*$F$3)+(G67*$G$3)+(H67*$H$3)+(I67*$I$3)+(J67*$J$3)+(K67*$K$3)+(L67*$L$3)+(M67*$M$3)+(N67*$N$3)</f>
        <v>0</v>
      </c>
    </row>
    <row r="68" spans="1:16" hidden="1">
      <c r="B68" s="52"/>
      <c r="C68" s="58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>SUM(F68:N68)</f>
        <v>0</v>
      </c>
      <c r="P68" s="36">
        <f t="shared" si="23"/>
        <v>0</v>
      </c>
    </row>
    <row r="69" spans="1:16" ht="10.8" hidden="1" thickBot="1">
      <c r="B69" s="37" t="s">
        <v>21</v>
      </c>
      <c r="C69" s="37">
        <f t="shared" ref="C69:D69" si="24">SUM(C68:C68)</f>
        <v>0</v>
      </c>
      <c r="D69" s="37">
        <f t="shared" si="24"/>
        <v>0</v>
      </c>
      <c r="E69" s="41">
        <f t="shared" ref="E69:N69" si="25">SUM(E67:E68)</f>
        <v>0</v>
      </c>
      <c r="F69" s="41">
        <f t="shared" si="25"/>
        <v>0</v>
      </c>
      <c r="G69" s="41">
        <f t="shared" si="25"/>
        <v>0</v>
      </c>
      <c r="H69" s="41">
        <f t="shared" si="25"/>
        <v>0</v>
      </c>
      <c r="I69" s="41">
        <f t="shared" si="25"/>
        <v>0</v>
      </c>
      <c r="J69" s="41">
        <f t="shared" si="25"/>
        <v>0</v>
      </c>
      <c r="K69" s="41">
        <f t="shared" si="25"/>
        <v>0</v>
      </c>
      <c r="L69" s="41">
        <f t="shared" si="25"/>
        <v>0</v>
      </c>
      <c r="M69" s="41">
        <f t="shared" si="25"/>
        <v>0</v>
      </c>
      <c r="N69" s="41">
        <f t="shared" si="25"/>
        <v>0</v>
      </c>
      <c r="O69" s="41">
        <f>SUM(O67:O68)</f>
        <v>0</v>
      </c>
      <c r="P69" s="42">
        <f>SUM(P67:P68)</f>
        <v>0</v>
      </c>
    </row>
    <row r="70" spans="1:16" hidden="1">
      <c r="B70" s="44"/>
      <c r="C70" s="44"/>
      <c r="D70" s="44"/>
      <c r="E70" s="44"/>
      <c r="F70" s="44"/>
      <c r="G70" s="45"/>
      <c r="H70" s="45"/>
      <c r="I70" s="45"/>
      <c r="J70" s="45"/>
      <c r="K70" s="45"/>
      <c r="L70" s="45"/>
      <c r="M70" s="45"/>
      <c r="N70" s="45"/>
      <c r="O70" s="50"/>
      <c r="P70" s="51"/>
    </row>
    <row r="71" spans="1:16" hidden="1">
      <c r="G71" s="38"/>
    </row>
    <row r="72" spans="1:16" ht="10.8" hidden="1" thickBot="1">
      <c r="B72" s="32" t="s">
        <v>52</v>
      </c>
      <c r="C72" s="32"/>
      <c r="D72" s="32"/>
      <c r="E72" s="32"/>
      <c r="F72" s="33"/>
      <c r="G72" s="33"/>
      <c r="H72" s="33"/>
      <c r="I72" s="33"/>
      <c r="J72" s="33"/>
      <c r="K72" s="33"/>
      <c r="L72" s="33"/>
      <c r="M72" s="33"/>
      <c r="N72" s="33"/>
      <c r="O72" s="34"/>
      <c r="P72" s="34"/>
    </row>
    <row r="73" spans="1:16" hidden="1">
      <c r="A73" s="119"/>
      <c r="B73" s="181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ref="O73:O94" si="26">SUM(F73:N73)</f>
        <v>0</v>
      </c>
      <c r="P73" s="36">
        <f t="shared" ref="P73:P94" si="27">(D73*$D$3)+(E73*$E$3)+(F73*$F$3)+(G73*$G$3)+(H73*$H$3)+(I73*$I$3)+(J73*$J$3)+(K73*$K$3)+(L73*$L$3)+(M73*$M$3)+(N73*$N$3)</f>
        <v>0</v>
      </c>
    </row>
    <row r="74" spans="1:16" hidden="1">
      <c r="A74" s="119"/>
      <c r="B74" s="180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26"/>
        <v>0</v>
      </c>
      <c r="P74" s="36">
        <f t="shared" si="27"/>
        <v>0</v>
      </c>
    </row>
    <row r="75" spans="1:16" hidden="1">
      <c r="A75" s="119"/>
      <c r="B75" s="181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si="26"/>
        <v>0</v>
      </c>
      <c r="P75" s="36">
        <f t="shared" si="27"/>
        <v>0</v>
      </c>
    </row>
    <row r="76" spans="1:16" hidden="1">
      <c r="A76" s="119"/>
      <c r="B76" s="180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6"/>
        <v>0</v>
      </c>
      <c r="P76" s="36">
        <f t="shared" si="27"/>
        <v>0</v>
      </c>
    </row>
    <row r="77" spans="1:16" hidden="1">
      <c r="A77" s="119"/>
      <c r="B77" s="181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ref="O77:O79" si="28">SUM(F77:N77)</f>
        <v>0</v>
      </c>
      <c r="P77" s="36">
        <f t="shared" si="27"/>
        <v>0</v>
      </c>
    </row>
    <row r="78" spans="1:16" hidden="1">
      <c r="A78" s="119"/>
      <c r="B78" s="180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si="28"/>
        <v>0</v>
      </c>
      <c r="P78" s="36">
        <f t="shared" si="27"/>
        <v>0</v>
      </c>
    </row>
    <row r="79" spans="1:16" hidden="1">
      <c r="A79" s="119"/>
      <c r="B79" s="181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si="28"/>
        <v>0</v>
      </c>
      <c r="P79" s="36">
        <f t="shared" si="27"/>
        <v>0</v>
      </c>
    </row>
    <row r="80" spans="1:16" hidden="1">
      <c r="A80" s="119"/>
      <c r="B80" s="180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ref="O80:O82" si="29">SUM(F80:N80)</f>
        <v>0</v>
      </c>
      <c r="P80" s="36">
        <f t="shared" si="27"/>
        <v>0</v>
      </c>
    </row>
    <row r="81" spans="1:16" hidden="1">
      <c r="A81" s="119"/>
      <c r="B81" s="181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si="29"/>
        <v>0</v>
      </c>
      <c r="P81" s="36">
        <f t="shared" si="27"/>
        <v>0</v>
      </c>
    </row>
    <row r="82" spans="1:16" hidden="1">
      <c r="A82" s="119"/>
      <c r="B82" s="180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si="29"/>
        <v>0</v>
      </c>
      <c r="P82" s="36">
        <f t="shared" si="27"/>
        <v>0</v>
      </c>
    </row>
    <row r="83" spans="1:16" hidden="1">
      <c r="A83" s="119"/>
      <c r="B83" s="181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ref="O83:O85" si="30">SUM(F83:N83)</f>
        <v>0</v>
      </c>
      <c r="P83" s="36">
        <f t="shared" si="27"/>
        <v>0</v>
      </c>
    </row>
    <row r="84" spans="1:16" hidden="1">
      <c r="A84" s="119"/>
      <c r="B84" s="180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si="30"/>
        <v>0</v>
      </c>
      <c r="P84" s="36">
        <f t="shared" si="27"/>
        <v>0</v>
      </c>
    </row>
    <row r="85" spans="1:16" hidden="1">
      <c r="A85" s="119"/>
      <c r="B85" s="181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si="30"/>
        <v>0</v>
      </c>
      <c r="P85" s="36">
        <f t="shared" si="27"/>
        <v>0</v>
      </c>
    </row>
    <row r="86" spans="1:16" hidden="1">
      <c r="A86" s="119"/>
      <c r="B86" s="180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ref="O86:O88" si="31">SUM(F86:N86)</f>
        <v>0</v>
      </c>
      <c r="P86" s="36">
        <f t="shared" si="27"/>
        <v>0</v>
      </c>
    </row>
    <row r="87" spans="1:16" hidden="1">
      <c r="A87" s="119"/>
      <c r="B87" s="181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31"/>
        <v>0</v>
      </c>
      <c r="P87" s="36">
        <f t="shared" si="27"/>
        <v>0</v>
      </c>
    </row>
    <row r="88" spans="1:16" hidden="1">
      <c r="A88" s="119"/>
      <c r="B88" s="180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31"/>
        <v>0</v>
      </c>
      <c r="P88" s="36">
        <f t="shared" si="27"/>
        <v>0</v>
      </c>
    </row>
    <row r="89" spans="1:16" hidden="1">
      <c r="A89" s="119"/>
      <c r="B89" s="181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ref="O89:O91" si="32">SUM(F89:N89)</f>
        <v>0</v>
      </c>
      <c r="P89" s="36">
        <f t="shared" si="27"/>
        <v>0</v>
      </c>
    </row>
    <row r="90" spans="1:16" hidden="1">
      <c r="A90" s="119"/>
      <c r="B90" s="180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si="32"/>
        <v>0</v>
      </c>
      <c r="P90" s="36">
        <f t="shared" si="27"/>
        <v>0</v>
      </c>
    </row>
    <row r="91" spans="1:16" hidden="1">
      <c r="A91" s="119"/>
      <c r="B91" s="181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si="32"/>
        <v>0</v>
      </c>
      <c r="P91" s="36">
        <f t="shared" si="27"/>
        <v>0</v>
      </c>
    </row>
    <row r="92" spans="1:16" hidden="1">
      <c r="A92" s="119"/>
      <c r="B92" s="180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si="26"/>
        <v>0</v>
      </c>
      <c r="P92" s="36">
        <f t="shared" si="27"/>
        <v>0</v>
      </c>
    </row>
    <row r="93" spans="1:16" hidden="1">
      <c r="A93" s="119"/>
      <c r="B93" s="181"/>
      <c r="C93" s="58"/>
      <c r="D93" s="48"/>
      <c r="E93" s="48"/>
      <c r="F93" s="49"/>
      <c r="G93" s="110"/>
      <c r="H93" s="116"/>
      <c r="I93" s="110"/>
      <c r="J93" s="48"/>
      <c r="K93" s="110"/>
      <c r="L93" s="116"/>
      <c r="M93" s="110"/>
      <c r="N93" s="120"/>
      <c r="O93" s="117">
        <f t="shared" si="26"/>
        <v>0</v>
      </c>
      <c r="P93" s="36">
        <f t="shared" si="27"/>
        <v>0</v>
      </c>
    </row>
    <row r="94" spans="1:16" ht="12.75" hidden="1" customHeight="1">
      <c r="A94" s="119"/>
      <c r="B94" s="180"/>
      <c r="C94" s="58"/>
      <c r="D94" s="48"/>
      <c r="E94" s="48"/>
      <c r="F94" s="49"/>
      <c r="G94" s="123"/>
      <c r="H94" s="124"/>
      <c r="I94" s="121"/>
      <c r="K94" s="121"/>
      <c r="L94" s="101"/>
      <c r="M94" s="121"/>
      <c r="O94" s="118">
        <f t="shared" si="26"/>
        <v>0</v>
      </c>
      <c r="P94" s="36">
        <f t="shared" si="27"/>
        <v>0</v>
      </c>
    </row>
    <row r="95" spans="1:16" ht="10.8" hidden="1" thickBot="1">
      <c r="B95" s="37" t="s">
        <v>21</v>
      </c>
      <c r="C95" s="37">
        <f t="shared" ref="C95:P95" si="33">SUM(C73:C94)</f>
        <v>0</v>
      </c>
      <c r="D95" s="37">
        <f t="shared" si="33"/>
        <v>0</v>
      </c>
      <c r="E95" s="37">
        <f t="shared" si="33"/>
        <v>0</v>
      </c>
      <c r="F95" s="37">
        <f t="shared" si="33"/>
        <v>0</v>
      </c>
      <c r="G95" s="122">
        <f t="shared" si="33"/>
        <v>0</v>
      </c>
      <c r="H95" s="122">
        <f t="shared" si="33"/>
        <v>0</v>
      </c>
      <c r="I95" s="40">
        <f t="shared" si="33"/>
        <v>0</v>
      </c>
      <c r="J95" s="40">
        <f t="shared" si="33"/>
        <v>0</v>
      </c>
      <c r="K95" s="40">
        <f t="shared" si="33"/>
        <v>0</v>
      </c>
      <c r="L95" s="40">
        <f t="shared" si="33"/>
        <v>0</v>
      </c>
      <c r="M95" s="40">
        <f t="shared" si="33"/>
        <v>0</v>
      </c>
      <c r="N95" s="40">
        <f t="shared" si="33"/>
        <v>0</v>
      </c>
      <c r="O95" s="41">
        <f t="shared" si="33"/>
        <v>0</v>
      </c>
      <c r="P95" s="42">
        <f t="shared" si="33"/>
        <v>0</v>
      </c>
    </row>
    <row r="96" spans="1:16" hidden="1">
      <c r="B96" s="44"/>
      <c r="C96" s="44"/>
      <c r="D96" s="44"/>
      <c r="E96" s="44"/>
      <c r="F96" s="44"/>
      <c r="G96" s="45"/>
      <c r="H96" s="45"/>
      <c r="I96" s="45"/>
      <c r="J96" s="45"/>
      <c r="K96" s="45"/>
      <c r="L96" s="45"/>
      <c r="M96" s="45"/>
      <c r="N96" s="45"/>
      <c r="O96" s="50"/>
      <c r="P96" s="51"/>
    </row>
    <row r="97" spans="2:16" hidden="1">
      <c r="B97" s="44"/>
      <c r="C97" s="44"/>
      <c r="D97" s="44"/>
      <c r="E97" s="44"/>
      <c r="F97" s="44"/>
      <c r="G97" s="45"/>
      <c r="H97" s="45"/>
      <c r="I97" s="45"/>
      <c r="J97" s="45"/>
      <c r="K97" s="45"/>
      <c r="L97" s="45"/>
      <c r="M97" s="45"/>
      <c r="N97" s="45"/>
      <c r="O97" s="50"/>
      <c r="P97" s="51"/>
    </row>
    <row r="98" spans="2:16" ht="10.8" hidden="1" thickBot="1">
      <c r="B98" s="32" t="s">
        <v>42</v>
      </c>
      <c r="C98" s="32"/>
      <c r="D98" s="32"/>
      <c r="E98" s="32"/>
      <c r="F98" s="33"/>
      <c r="G98" s="33"/>
      <c r="H98" s="33"/>
      <c r="I98" s="33"/>
      <c r="J98" s="33"/>
      <c r="K98" s="33"/>
      <c r="L98" s="33"/>
      <c r="M98" s="33"/>
      <c r="N98" s="33"/>
      <c r="O98" s="34"/>
      <c r="P98" s="34"/>
    </row>
    <row r="99" spans="2:16" ht="11.25" hidden="1" customHeight="1">
      <c r="B99" s="52"/>
      <c r="C99" s="4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110">
        <f>SUM(F99:N99)+(E99*18)+(D99*9)</f>
        <v>0</v>
      </c>
      <c r="P99" s="36">
        <f t="shared" ref="P99" si="34">(D99*$D$3)+(E99*$E$3)+(F99*$F$3)+(G99*$G$3)+(H99*$H$3)+(I99*$I$3)+(J99*$J$3)+(K99*$K$3)+(L99*$L$3)+(M99*$M$3)+(N99*$N$3)</f>
        <v>0</v>
      </c>
    </row>
    <row r="100" spans="2:16" ht="11.25" hidden="1" customHeight="1">
      <c r="B100" s="52"/>
      <c r="C100" s="47"/>
      <c r="D100" s="48"/>
      <c r="E100" s="48"/>
      <c r="F100" s="49"/>
      <c r="G100" s="53"/>
      <c r="H100" s="54"/>
      <c r="I100" s="55"/>
      <c r="J100" s="54"/>
      <c r="K100" s="53"/>
      <c r="L100" s="56"/>
      <c r="M100" s="53"/>
      <c r="N100" s="54"/>
      <c r="O100" s="35">
        <f t="shared" ref="O100:O101" si="35">SUM(F100:N100)</f>
        <v>0</v>
      </c>
      <c r="P100" s="36">
        <f t="shared" ref="P100:P101" si="36">(D100*$D$3)+(E100*$E$3)+(F100*$F$3)+(G100*$G$3)+(H100*$H$3)+(I100*$I$3)+(J100*$J$3)+(K100*$K$3)+(L100*$L$3)+(M100*$M$3)+(N100*$N$3)</f>
        <v>0</v>
      </c>
    </row>
    <row r="101" spans="2:16" ht="11.25" hidden="1" customHeight="1">
      <c r="B101" s="52"/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35">
        <f t="shared" si="35"/>
        <v>0</v>
      </c>
      <c r="P101" s="36">
        <f t="shared" si="36"/>
        <v>0</v>
      </c>
    </row>
    <row r="102" spans="2:16" ht="10.8" hidden="1" thickBot="1">
      <c r="B102" s="37" t="s">
        <v>21</v>
      </c>
      <c r="C102" s="37">
        <f t="shared" ref="C102:P102" si="37">SUM(C99:C101)</f>
        <v>0</v>
      </c>
      <c r="D102" s="37">
        <f t="shared" si="37"/>
        <v>0</v>
      </c>
      <c r="E102" s="37">
        <f t="shared" si="37"/>
        <v>0</v>
      </c>
      <c r="F102" s="37">
        <f t="shared" si="37"/>
        <v>0</v>
      </c>
      <c r="G102" s="40">
        <f t="shared" si="37"/>
        <v>0</v>
      </c>
      <c r="H102" s="40">
        <f t="shared" si="37"/>
        <v>0</v>
      </c>
      <c r="I102" s="40">
        <f t="shared" si="37"/>
        <v>0</v>
      </c>
      <c r="J102" s="40">
        <f t="shared" si="37"/>
        <v>0</v>
      </c>
      <c r="K102" s="40">
        <f t="shared" si="37"/>
        <v>0</v>
      </c>
      <c r="L102" s="40">
        <f t="shared" si="37"/>
        <v>0</v>
      </c>
      <c r="M102" s="40">
        <f t="shared" si="37"/>
        <v>0</v>
      </c>
      <c r="N102" s="40">
        <f t="shared" si="37"/>
        <v>0</v>
      </c>
      <c r="O102" s="41">
        <f t="shared" si="37"/>
        <v>0</v>
      </c>
      <c r="P102" s="42">
        <f t="shared" si="37"/>
        <v>0</v>
      </c>
    </row>
    <row r="103" spans="2:16" ht="11.25" hidden="1" customHeight="1">
      <c r="B103" s="44"/>
      <c r="C103" s="44"/>
      <c r="D103" s="44"/>
      <c r="E103" s="44"/>
      <c r="F103" s="44"/>
      <c r="G103" s="45"/>
      <c r="H103" s="45"/>
      <c r="I103" s="45"/>
      <c r="J103" s="45"/>
      <c r="K103" s="45"/>
      <c r="L103" s="45"/>
      <c r="M103" s="45"/>
      <c r="N103" s="45"/>
      <c r="O103" s="50"/>
      <c r="P103" s="51"/>
    </row>
    <row r="104" spans="2:16" hidden="1"/>
    <row r="105" spans="2:16" ht="10.8" hidden="1" thickBot="1">
      <c r="B105" s="32" t="s">
        <v>85</v>
      </c>
      <c r="C105" s="32"/>
      <c r="D105" s="32"/>
      <c r="E105" s="32"/>
      <c r="F105" s="33"/>
      <c r="G105" s="33"/>
      <c r="H105" s="33"/>
      <c r="I105" s="33"/>
      <c r="J105" s="33"/>
      <c r="K105" s="33"/>
      <c r="L105" s="33"/>
      <c r="M105" s="33"/>
      <c r="N105" s="33"/>
      <c r="O105" s="34"/>
      <c r="P105" s="34"/>
    </row>
    <row r="106" spans="2:16" ht="11.25" hidden="1" customHeight="1">
      <c r="B106" s="52"/>
      <c r="C106" s="47"/>
      <c r="D106" s="48"/>
      <c r="E106" s="48"/>
      <c r="F106" s="49"/>
      <c r="G106" s="53"/>
      <c r="H106" s="54"/>
      <c r="I106" s="55"/>
      <c r="J106" s="54"/>
      <c r="K106" s="53"/>
      <c r="L106" s="56"/>
      <c r="M106" s="53"/>
      <c r="N106" s="54"/>
      <c r="O106" s="35">
        <f>SUM(F106:N106)</f>
        <v>0</v>
      </c>
      <c r="P106" s="36">
        <f t="shared" ref="P106:P107" si="38">(D106*$D$3)+(E106*$E$3)+(F106*$F$3)+(G106*$G$3)+(H106*$H$3)+(I106*$I$3)+(J106*$J$3)+(K106*$K$3)+(L106*$L$3)+(M106*$M$3)+(N106*$N$3)</f>
        <v>0</v>
      </c>
    </row>
    <row r="107" spans="2:16" ht="11.25" hidden="1" customHeight="1">
      <c r="B107" s="52"/>
      <c r="C107" s="4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>SUM(F107:N107)</f>
        <v>0</v>
      </c>
      <c r="P107" s="36">
        <f t="shared" si="38"/>
        <v>0</v>
      </c>
    </row>
    <row r="108" spans="2:16" ht="10.8" hidden="1" thickBot="1">
      <c r="B108" s="37" t="s">
        <v>21</v>
      </c>
      <c r="C108" s="37">
        <f t="shared" ref="C108:P108" si="39">SUM(C106:C107)</f>
        <v>0</v>
      </c>
      <c r="D108" s="37">
        <f t="shared" si="39"/>
        <v>0</v>
      </c>
      <c r="E108" s="37">
        <f t="shared" si="39"/>
        <v>0</v>
      </c>
      <c r="F108" s="37">
        <f t="shared" si="39"/>
        <v>0</v>
      </c>
      <c r="G108" s="40">
        <f t="shared" si="39"/>
        <v>0</v>
      </c>
      <c r="H108" s="40">
        <f t="shared" si="39"/>
        <v>0</v>
      </c>
      <c r="I108" s="40">
        <f t="shared" si="39"/>
        <v>0</v>
      </c>
      <c r="J108" s="40">
        <f t="shared" si="39"/>
        <v>0</v>
      </c>
      <c r="K108" s="40">
        <f t="shared" si="39"/>
        <v>0</v>
      </c>
      <c r="L108" s="40">
        <f t="shared" si="39"/>
        <v>0</v>
      </c>
      <c r="M108" s="40">
        <f t="shared" si="39"/>
        <v>0</v>
      </c>
      <c r="N108" s="40">
        <f t="shared" si="39"/>
        <v>0</v>
      </c>
      <c r="O108" s="41">
        <f t="shared" si="39"/>
        <v>0</v>
      </c>
      <c r="P108" s="42">
        <f t="shared" si="39"/>
        <v>0</v>
      </c>
    </row>
    <row r="109" spans="2:16" ht="11.25" hidden="1" customHeight="1">
      <c r="B109" s="44"/>
      <c r="C109" s="44"/>
      <c r="D109" s="44"/>
      <c r="E109" s="44"/>
      <c r="F109" s="44"/>
      <c r="G109" s="45"/>
      <c r="H109" s="45"/>
      <c r="I109" s="45"/>
      <c r="J109" s="45"/>
      <c r="K109" s="45"/>
      <c r="L109" s="45"/>
      <c r="M109" s="45"/>
      <c r="N109" s="45"/>
      <c r="O109" s="50"/>
      <c r="P109" s="51"/>
    </row>
    <row r="110" spans="2:16" hidden="1"/>
    <row r="111" spans="2:16" ht="10.8" hidden="1" thickBot="1">
      <c r="B111" s="32" t="s">
        <v>51</v>
      </c>
      <c r="C111" s="32"/>
      <c r="D111" s="32"/>
      <c r="E111" s="32"/>
      <c r="F111" s="33"/>
      <c r="G111" s="33"/>
      <c r="H111" s="33"/>
      <c r="I111" s="33"/>
      <c r="J111" s="33"/>
      <c r="K111" s="33"/>
      <c r="L111" s="33"/>
      <c r="M111" s="33"/>
      <c r="N111" s="33"/>
      <c r="O111" s="34"/>
      <c r="P111" s="34"/>
    </row>
    <row r="112" spans="2:16" hidden="1">
      <c r="B112" s="52"/>
      <c r="C112" s="5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ref="O112:O162" si="40">SUM(F112:N112)</f>
        <v>0</v>
      </c>
      <c r="P112" s="36">
        <f t="shared" ref="P112:P162" si="41">(D112*$D$3)+(E112*$E$3)+(F112*$F$3)+(G112*$G$3)+(H112*$H$3)+(I112*$I$3)+(J112*$J$3)+(K112*$K$3)+(L112*$L$3)+(M112*$M$3)+(N112*$N$3)</f>
        <v>0</v>
      </c>
    </row>
    <row r="113" spans="2:16" hidden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si="40"/>
        <v>0</v>
      </c>
      <c r="P113" s="36">
        <f t="shared" si="41"/>
        <v>0</v>
      </c>
    </row>
    <row r="114" spans="2:16" hidden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si="40"/>
        <v>0</v>
      </c>
      <c r="P114" s="36">
        <f t="shared" si="41"/>
        <v>0</v>
      </c>
    </row>
    <row r="115" spans="2:16" hidden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si="40"/>
        <v>0</v>
      </c>
      <c r="P115" s="36">
        <f t="shared" si="41"/>
        <v>0</v>
      </c>
    </row>
    <row r="116" spans="2:16" hidden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 t="shared" si="40"/>
        <v>0</v>
      </c>
      <c r="P116" s="36">
        <f t="shared" si="41"/>
        <v>0</v>
      </c>
    </row>
    <row r="117" spans="2:16" hidden="1">
      <c r="B117" s="52"/>
      <c r="C117" s="4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35">
        <f t="shared" si="40"/>
        <v>0</v>
      </c>
      <c r="P117" s="36">
        <f t="shared" si="41"/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ref="O118" si="42">SUM(F118:N118)</f>
        <v>0</v>
      </c>
      <c r="P118" s="36">
        <f t="shared" si="41"/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ref="O119:O123" si="43">SUM(F119:N119)</f>
        <v>0</v>
      </c>
      <c r="P119" s="36">
        <f t="shared" si="41"/>
        <v>0</v>
      </c>
    </row>
    <row r="120" spans="2:16" hidden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si="43"/>
        <v>0</v>
      </c>
      <c r="P120" s="36">
        <f t="shared" si="41"/>
        <v>0</v>
      </c>
    </row>
    <row r="121" spans="2:16" hidden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 t="shared" si="43"/>
        <v>0</v>
      </c>
      <c r="P121" s="36">
        <f t="shared" si="41"/>
        <v>0</v>
      </c>
    </row>
    <row r="122" spans="2:16" hidden="1">
      <c r="B122" s="52"/>
      <c r="C122" s="4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 t="shared" si="43"/>
        <v>0</v>
      </c>
      <c r="P122" s="36">
        <f t="shared" si="41"/>
        <v>0</v>
      </c>
    </row>
    <row r="123" spans="2:16" hidden="1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 t="shared" si="43"/>
        <v>0</v>
      </c>
      <c r="P123" s="36">
        <f t="shared" si="41"/>
        <v>0</v>
      </c>
    </row>
    <row r="124" spans="2:16" hidden="1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ref="O124" si="44">SUM(F124:N124)</f>
        <v>0</v>
      </c>
      <c r="P124" s="36">
        <f t="shared" si="41"/>
        <v>0</v>
      </c>
    </row>
    <row r="125" spans="2:16" hidden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ref="O125:O129" si="45">SUM(F125:N125)</f>
        <v>0</v>
      </c>
      <c r="P125" s="36">
        <f t="shared" ref="P125:P136" si="46">(D125*$D$3)+(E125*$E$3)+(F125*$F$3)+(G125*$G$3)+(H125*$H$3)+(I125*$I$3)+(J125*$J$3)+(K125*$K$3)+(L125*$L$3)+(M125*$M$3)+(N125*$N$3)</f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si="45"/>
        <v>0</v>
      </c>
      <c r="P126" s="36">
        <f t="shared" si="46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45"/>
        <v>0</v>
      </c>
      <c r="P127" s="36">
        <f t="shared" si="46"/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45"/>
        <v>0</v>
      </c>
      <c r="P128" s="36">
        <f t="shared" si="46"/>
        <v>0</v>
      </c>
    </row>
    <row r="129" spans="2:16" hidden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si="45"/>
        <v>0</v>
      </c>
      <c r="P129" s="36">
        <f t="shared" si="46"/>
        <v>0</v>
      </c>
    </row>
    <row r="130" spans="2:16" hidden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ref="O130" si="47">SUM(F130:N130)</f>
        <v>0</v>
      </c>
      <c r="P130" s="36">
        <f t="shared" si="46"/>
        <v>0</v>
      </c>
    </row>
    <row r="131" spans="2:16" hidden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ref="O131:O135" si="48">SUM(F131:N131)</f>
        <v>0</v>
      </c>
      <c r="P131" s="36">
        <f t="shared" si="46"/>
        <v>0</v>
      </c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si="48"/>
        <v>0</v>
      </c>
      <c r="P132" s="36">
        <f t="shared" si="46"/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48"/>
        <v>0</v>
      </c>
      <c r="P133" s="36">
        <f t="shared" si="46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si="48"/>
        <v>0</v>
      </c>
      <c r="P134" s="36">
        <f t="shared" si="46"/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si="48"/>
        <v>0</v>
      </c>
      <c r="P135" s="36">
        <f t="shared" si="46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ref="O136" si="49">SUM(F136:N136)</f>
        <v>0</v>
      </c>
      <c r="P136" s="36">
        <f t="shared" si="46"/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si="40"/>
        <v>0</v>
      </c>
      <c r="P137" s="36">
        <f t="shared" si="41"/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si="40"/>
        <v>0</v>
      </c>
      <c r="P138" s="36">
        <f t="shared" si="41"/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si="40"/>
        <v>0</v>
      </c>
      <c r="P139" s="36">
        <f t="shared" si="41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si="40"/>
        <v>0</v>
      </c>
      <c r="P140" s="36">
        <f t="shared" si="41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si="40"/>
        <v>0</v>
      </c>
      <c r="P141" s="36">
        <f t="shared" si="41"/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ref="O142" si="50">SUM(F142:N142)</f>
        <v>0</v>
      </c>
      <c r="P142" s="36">
        <f t="shared" si="41"/>
        <v>0</v>
      </c>
    </row>
    <row r="143" spans="2:16" hidden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ref="O143:O147" si="51">SUM(F143:N143)</f>
        <v>0</v>
      </c>
      <c r="P143" s="36">
        <f t="shared" si="41"/>
        <v>0</v>
      </c>
    </row>
    <row r="144" spans="2:16" hidden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 t="shared" si="51"/>
        <v>0</v>
      </c>
      <c r="P144" s="36">
        <f t="shared" si="41"/>
        <v>0</v>
      </c>
    </row>
    <row r="145" spans="2:16" hidden="1">
      <c r="B145" s="52"/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/>
      <c r="N145" s="54"/>
      <c r="O145" s="35">
        <f t="shared" si="51"/>
        <v>0</v>
      </c>
      <c r="P145" s="36">
        <f t="shared" si="41"/>
        <v>0</v>
      </c>
    </row>
    <row r="146" spans="2:16" hidden="1">
      <c r="B146" s="52"/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35">
        <f t="shared" si="51"/>
        <v>0</v>
      </c>
      <c r="P146" s="36">
        <f t="shared" si="41"/>
        <v>0</v>
      </c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si="51"/>
        <v>0</v>
      </c>
      <c r="P147" s="36">
        <f t="shared" si="41"/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ref="O148" si="52">SUM(F148:N148)</f>
        <v>0</v>
      </c>
      <c r="P148" s="36">
        <f t="shared" si="41"/>
        <v>0</v>
      </c>
    </row>
    <row r="149" spans="2:16" hidden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 t="shared" ref="O149:O153" si="53">SUM(F149:N149)</f>
        <v>0</v>
      </c>
      <c r="P149" s="36">
        <f t="shared" ref="P149:P160" si="54">(D149*$D$3)+(E149*$E$3)+(F149*$F$3)+(G149*$G$3)+(H149*$H$3)+(I149*$I$3)+(J149*$J$3)+(K149*$K$3)+(L149*$L$3)+(M149*$M$3)+(N149*$N$3)</f>
        <v>0</v>
      </c>
    </row>
    <row r="150" spans="2:16" hidden="1">
      <c r="B150" s="52"/>
      <c r="C150" s="47"/>
      <c r="D150" s="48"/>
      <c r="E150" s="48"/>
      <c r="F150" s="49"/>
      <c r="G150" s="53"/>
      <c r="H150" s="54"/>
      <c r="I150" s="55"/>
      <c r="J150" s="54"/>
      <c r="K150" s="53"/>
      <c r="L150" s="56"/>
      <c r="M150" s="53"/>
      <c r="N150" s="54"/>
      <c r="O150" s="35">
        <f t="shared" si="53"/>
        <v>0</v>
      </c>
      <c r="P150" s="36">
        <f t="shared" si="54"/>
        <v>0</v>
      </c>
    </row>
    <row r="151" spans="2:16" hidden="1">
      <c r="B151" s="52"/>
      <c r="C151" s="47"/>
      <c r="D151" s="48"/>
      <c r="E151" s="48"/>
      <c r="F151" s="49"/>
      <c r="G151" s="53"/>
      <c r="H151" s="54"/>
      <c r="I151" s="55"/>
      <c r="J151" s="54"/>
      <c r="K151" s="53"/>
      <c r="L151" s="56"/>
      <c r="M151" s="53"/>
      <c r="N151" s="54"/>
      <c r="O151" s="35">
        <f t="shared" si="53"/>
        <v>0</v>
      </c>
      <c r="P151" s="36">
        <f t="shared" si="54"/>
        <v>0</v>
      </c>
    </row>
    <row r="152" spans="2:16" hidden="1">
      <c r="B152" s="52"/>
      <c r="C152" s="47"/>
      <c r="D152" s="48"/>
      <c r="E152" s="48"/>
      <c r="F152" s="49"/>
      <c r="G152" s="53"/>
      <c r="H152" s="54"/>
      <c r="I152" s="55"/>
      <c r="J152" s="54"/>
      <c r="K152" s="53"/>
      <c r="L152" s="56"/>
      <c r="M152" s="53"/>
      <c r="N152" s="54"/>
      <c r="O152" s="35">
        <f t="shared" si="53"/>
        <v>0</v>
      </c>
      <c r="P152" s="36">
        <f t="shared" si="54"/>
        <v>0</v>
      </c>
    </row>
    <row r="153" spans="2:16" hidden="1">
      <c r="B153" s="52"/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/>
      <c r="O153" s="35">
        <f t="shared" si="53"/>
        <v>0</v>
      </c>
      <c r="P153" s="36">
        <f t="shared" si="54"/>
        <v>0</v>
      </c>
    </row>
    <row r="154" spans="2:16" hidden="1">
      <c r="B154" s="52"/>
      <c r="C154" s="4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/>
      <c r="O154" s="35">
        <f t="shared" ref="O154" si="55">SUM(F154:N154)</f>
        <v>0</v>
      </c>
      <c r="P154" s="36">
        <f t="shared" si="54"/>
        <v>0</v>
      </c>
    </row>
    <row r="155" spans="2:16" hidden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 t="shared" ref="O155:O159" si="56">SUM(F155:N155)</f>
        <v>0</v>
      </c>
      <c r="P155" s="36">
        <f t="shared" si="54"/>
        <v>0</v>
      </c>
    </row>
    <row r="156" spans="2:16" hidden="1">
      <c r="B156" s="52"/>
      <c r="C156" s="47"/>
      <c r="D156" s="48"/>
      <c r="E156" s="48"/>
      <c r="F156" s="49"/>
      <c r="G156" s="53"/>
      <c r="H156" s="54"/>
      <c r="I156" s="55"/>
      <c r="J156" s="54"/>
      <c r="K156" s="53"/>
      <c r="L156" s="56"/>
      <c r="M156" s="53"/>
      <c r="N156" s="54"/>
      <c r="O156" s="35">
        <f t="shared" si="56"/>
        <v>0</v>
      </c>
      <c r="P156" s="36">
        <f t="shared" si="54"/>
        <v>0</v>
      </c>
    </row>
    <row r="157" spans="2:16" hidden="1">
      <c r="B157" s="52"/>
      <c r="C157" s="47"/>
      <c r="D157" s="48"/>
      <c r="E157" s="48"/>
      <c r="F157" s="49"/>
      <c r="G157" s="53"/>
      <c r="H157" s="54"/>
      <c r="I157" s="55"/>
      <c r="J157" s="54"/>
      <c r="K157" s="53"/>
      <c r="L157" s="56"/>
      <c r="M157" s="53"/>
      <c r="N157" s="54"/>
      <c r="O157" s="35">
        <f t="shared" si="56"/>
        <v>0</v>
      </c>
      <c r="P157" s="36">
        <f t="shared" si="54"/>
        <v>0</v>
      </c>
    </row>
    <row r="158" spans="2:16" hidden="1">
      <c r="B158" s="52"/>
      <c r="C158" s="47"/>
      <c r="D158" s="48"/>
      <c r="E158" s="48"/>
      <c r="F158" s="49"/>
      <c r="G158" s="53"/>
      <c r="H158" s="54"/>
      <c r="I158" s="55"/>
      <c r="J158" s="54"/>
      <c r="K158" s="53"/>
      <c r="L158" s="56"/>
      <c r="M158" s="53"/>
      <c r="N158" s="54"/>
      <c r="O158" s="35">
        <f t="shared" si="56"/>
        <v>0</v>
      </c>
      <c r="P158" s="36">
        <f t="shared" si="54"/>
        <v>0</v>
      </c>
    </row>
    <row r="159" spans="2:16" hidden="1">
      <c r="B159" s="52"/>
      <c r="C159" s="47"/>
      <c r="D159" s="48"/>
      <c r="E159" s="48"/>
      <c r="F159" s="49"/>
      <c r="G159" s="53"/>
      <c r="H159" s="54"/>
      <c r="I159" s="55"/>
      <c r="J159" s="54"/>
      <c r="K159" s="53"/>
      <c r="L159" s="56"/>
      <c r="M159" s="53"/>
      <c r="N159" s="54"/>
      <c r="O159" s="35">
        <f t="shared" si="56"/>
        <v>0</v>
      </c>
      <c r="P159" s="36">
        <f t="shared" si="54"/>
        <v>0</v>
      </c>
    </row>
    <row r="160" spans="2:16" hidden="1">
      <c r="B160" s="52"/>
      <c r="C160" s="47"/>
      <c r="D160" s="48"/>
      <c r="E160" s="48"/>
      <c r="F160" s="49"/>
      <c r="G160" s="53"/>
      <c r="H160" s="54"/>
      <c r="I160" s="55"/>
      <c r="J160" s="54"/>
      <c r="K160" s="53"/>
      <c r="L160" s="56"/>
      <c r="M160" s="53"/>
      <c r="N160" s="54"/>
      <c r="O160" s="35">
        <f t="shared" ref="O160" si="57">SUM(F160:N160)</f>
        <v>0</v>
      </c>
      <c r="P160" s="36">
        <f t="shared" si="54"/>
        <v>0</v>
      </c>
    </row>
    <row r="161" spans="2:16" hidden="1">
      <c r="B161" s="52"/>
      <c r="C161" s="47"/>
      <c r="D161" s="48"/>
      <c r="E161" s="48"/>
      <c r="F161" s="49"/>
      <c r="G161" s="53"/>
      <c r="H161" s="54"/>
      <c r="I161" s="55"/>
      <c r="J161" s="54"/>
      <c r="K161" s="53"/>
      <c r="L161" s="56"/>
      <c r="M161" s="53"/>
      <c r="N161" s="54"/>
      <c r="O161" s="35">
        <f t="shared" si="40"/>
        <v>0</v>
      </c>
      <c r="P161" s="36">
        <f t="shared" si="41"/>
        <v>0</v>
      </c>
    </row>
    <row r="162" spans="2:16" hidden="1">
      <c r="B162" s="52"/>
      <c r="C162" s="47"/>
      <c r="D162" s="48"/>
      <c r="E162" s="48"/>
      <c r="F162" s="49"/>
      <c r="G162" s="53"/>
      <c r="H162" s="54"/>
      <c r="I162" s="55"/>
      <c r="J162" s="54"/>
      <c r="K162" s="53"/>
      <c r="L162" s="56"/>
      <c r="M162" s="53"/>
      <c r="N162" s="54"/>
      <c r="O162" s="35">
        <f t="shared" si="40"/>
        <v>0</v>
      </c>
      <c r="P162" s="36">
        <f t="shared" si="41"/>
        <v>0</v>
      </c>
    </row>
    <row r="163" spans="2:16" ht="10.8" hidden="1" thickBot="1">
      <c r="B163" s="37" t="s">
        <v>21</v>
      </c>
      <c r="C163" s="37">
        <f>SUM(C162:C162)</f>
        <v>0</v>
      </c>
      <c r="D163" s="37">
        <f t="shared" ref="D163:P163" si="58">SUM(D112:D162)</f>
        <v>0</v>
      </c>
      <c r="E163" s="37">
        <f t="shared" si="58"/>
        <v>0</v>
      </c>
      <c r="F163" s="37">
        <f t="shared" si="58"/>
        <v>0</v>
      </c>
      <c r="G163" s="40">
        <f t="shared" si="58"/>
        <v>0</v>
      </c>
      <c r="H163" s="40">
        <f t="shared" si="58"/>
        <v>0</v>
      </c>
      <c r="I163" s="40">
        <f t="shared" si="58"/>
        <v>0</v>
      </c>
      <c r="J163" s="40">
        <f t="shared" si="58"/>
        <v>0</v>
      </c>
      <c r="K163" s="40">
        <f t="shared" si="58"/>
        <v>0</v>
      </c>
      <c r="L163" s="40">
        <f t="shared" si="58"/>
        <v>0</v>
      </c>
      <c r="M163" s="40">
        <f t="shared" si="58"/>
        <v>0</v>
      </c>
      <c r="N163" s="40">
        <f t="shared" si="58"/>
        <v>0</v>
      </c>
      <c r="O163" s="41">
        <f t="shared" si="58"/>
        <v>0</v>
      </c>
      <c r="P163" s="42">
        <f t="shared" si="58"/>
        <v>0</v>
      </c>
    </row>
    <row r="164" spans="2:16" hidden="1"/>
    <row r="166" spans="2:16" ht="10.8" thickBot="1">
      <c r="B166" s="32" t="s">
        <v>56</v>
      </c>
      <c r="C166" s="32"/>
      <c r="D166" s="32"/>
      <c r="E166" s="32"/>
      <c r="F166" s="33"/>
      <c r="G166" s="33"/>
      <c r="H166" s="33"/>
      <c r="I166" s="33"/>
      <c r="J166" s="33"/>
      <c r="K166" s="33"/>
      <c r="L166" s="33"/>
      <c r="M166" s="33"/>
      <c r="N166" s="33"/>
      <c r="O166" s="34"/>
      <c r="P166" s="34"/>
    </row>
    <row r="167" spans="2:16">
      <c r="B167" s="52" t="s">
        <v>73</v>
      </c>
      <c r="C167" s="57"/>
      <c r="D167" s="48"/>
      <c r="E167" s="48"/>
      <c r="F167" s="49">
        <v>5</v>
      </c>
      <c r="G167" s="53">
        <v>67</v>
      </c>
      <c r="H167" s="54"/>
      <c r="I167" s="55">
        <v>8</v>
      </c>
      <c r="J167" s="54"/>
      <c r="K167" s="53"/>
      <c r="L167" s="56"/>
      <c r="M167" s="53"/>
      <c r="N167" s="54">
        <v>3</v>
      </c>
      <c r="O167" s="110">
        <f>SUM(F167:N167)+(E167*18)+(D167*9)</f>
        <v>83</v>
      </c>
      <c r="P167" s="36">
        <f t="shared" ref="P167:P170" si="59">(D167*$D$3)+(E167*$E$3)+(F167*$F$3)+(G167*$G$3)+(H167*$H$3)+(I167*$I$3)+(J167*$J$3)+(K167*$K$3)+(L167*$L$3)+(M167*$M$3)+(N167*$N$3)</f>
        <v>27.25</v>
      </c>
    </row>
    <row r="168" spans="2:16">
      <c r="B168" s="52"/>
      <c r="C168" s="47"/>
      <c r="D168" s="48"/>
      <c r="E168" s="48"/>
      <c r="F168" s="49"/>
      <c r="G168" s="53"/>
      <c r="H168" s="54"/>
      <c r="I168" s="55"/>
      <c r="J168" s="54"/>
      <c r="K168" s="53"/>
      <c r="L168" s="56"/>
      <c r="M168" s="53"/>
      <c r="N168" s="54"/>
      <c r="O168" s="35">
        <f t="shared" ref="O168:O169" si="60">SUM(F168:N168)</f>
        <v>0</v>
      </c>
      <c r="P168" s="36">
        <f t="shared" si="59"/>
        <v>0</v>
      </c>
    </row>
    <row r="169" spans="2:16">
      <c r="B169" s="52"/>
      <c r="C169" s="47"/>
      <c r="D169" s="48"/>
      <c r="E169" s="48"/>
      <c r="F169" s="49"/>
      <c r="G169" s="53"/>
      <c r="H169" s="54"/>
      <c r="I169" s="55"/>
      <c r="J169" s="54"/>
      <c r="K169" s="53"/>
      <c r="L169" s="56"/>
      <c r="M169" s="53"/>
      <c r="N169" s="54"/>
      <c r="O169" s="35">
        <f t="shared" si="60"/>
        <v>0</v>
      </c>
      <c r="P169" s="36">
        <f t="shared" si="59"/>
        <v>0</v>
      </c>
    </row>
    <row r="170" spans="2:16">
      <c r="B170" s="52"/>
      <c r="C170" s="47"/>
      <c r="D170" s="48"/>
      <c r="E170" s="48"/>
      <c r="F170" s="49"/>
      <c r="G170" s="53"/>
      <c r="H170" s="54"/>
      <c r="I170" s="55"/>
      <c r="J170" s="54"/>
      <c r="K170" s="53"/>
      <c r="L170" s="56"/>
      <c r="M170" s="53"/>
      <c r="N170" s="54"/>
      <c r="O170" s="35">
        <f t="shared" ref="O170" si="61">SUM(F170:N170)</f>
        <v>0</v>
      </c>
      <c r="P170" s="36">
        <f t="shared" si="59"/>
        <v>0</v>
      </c>
    </row>
    <row r="171" spans="2:16" ht="10.8" thickBot="1">
      <c r="B171" s="37" t="s">
        <v>21</v>
      </c>
      <c r="C171" s="37">
        <f>SUM(C170:C170)</f>
        <v>0</v>
      </c>
      <c r="D171" s="37">
        <f>SUM(D167:D170)</f>
        <v>0</v>
      </c>
      <c r="E171" s="37">
        <f>SUM(E167:E170)</f>
        <v>0</v>
      </c>
      <c r="F171" s="37">
        <f>SUM(F167:F170)</f>
        <v>5</v>
      </c>
      <c r="G171" s="40">
        <f t="shared" ref="G171:P171" si="62">SUM(G167:G170)</f>
        <v>67</v>
      </c>
      <c r="H171" s="40">
        <f t="shared" si="62"/>
        <v>0</v>
      </c>
      <c r="I171" s="40">
        <f t="shared" si="62"/>
        <v>8</v>
      </c>
      <c r="J171" s="40">
        <f t="shared" si="62"/>
        <v>0</v>
      </c>
      <c r="K171" s="40">
        <f t="shared" si="62"/>
        <v>0</v>
      </c>
      <c r="L171" s="40">
        <f t="shared" si="62"/>
        <v>0</v>
      </c>
      <c r="M171" s="40">
        <f t="shared" si="62"/>
        <v>0</v>
      </c>
      <c r="N171" s="40">
        <f t="shared" si="62"/>
        <v>3</v>
      </c>
      <c r="O171" s="41">
        <f t="shared" si="62"/>
        <v>83</v>
      </c>
      <c r="P171" s="42">
        <f t="shared" si="62"/>
        <v>27.25</v>
      </c>
    </row>
    <row r="173" spans="2:16" hidden="1"/>
    <row r="174" spans="2:16" ht="10.8" hidden="1" thickBot="1">
      <c r="B174" s="32" t="s">
        <v>55</v>
      </c>
      <c r="C174" s="32"/>
      <c r="D174" s="32"/>
      <c r="E174" s="32"/>
      <c r="F174" s="33"/>
      <c r="G174" s="33"/>
      <c r="H174" s="33"/>
      <c r="I174" s="33"/>
      <c r="J174" s="33"/>
      <c r="K174" s="33"/>
      <c r="L174" s="33"/>
      <c r="M174" s="33"/>
      <c r="N174" s="33"/>
      <c r="O174" s="34"/>
      <c r="P174" s="34"/>
    </row>
    <row r="175" spans="2:16" hidden="1">
      <c r="B175" s="52"/>
      <c r="C175" s="57"/>
      <c r="D175" s="48"/>
      <c r="E175" s="48"/>
      <c r="F175" s="49"/>
      <c r="G175" s="53"/>
      <c r="H175" s="54"/>
      <c r="I175" s="55"/>
      <c r="J175" s="54"/>
      <c r="K175" s="53"/>
      <c r="L175" s="56"/>
      <c r="M175" s="53"/>
      <c r="N175" s="54"/>
      <c r="O175" s="35">
        <f t="shared" ref="O175:O177" si="63">SUM(F175:N175)</f>
        <v>0</v>
      </c>
      <c r="P175" s="36">
        <f t="shared" ref="P175:P177" si="64">(D175*$D$3)+(E175*$E$3)+(F175*$F$3)+(G175*$G$3)+(H175*$H$3)+(I175*$I$3)+(J175*$J$3)+(K175*$K$3)+(L175*$L$3)+(M175*$M$3)+(N175*$N$3)</f>
        <v>0</v>
      </c>
    </row>
    <row r="176" spans="2:16" hidden="1">
      <c r="B176" s="52"/>
      <c r="C176" s="47"/>
      <c r="D176" s="48"/>
      <c r="E176" s="48"/>
      <c r="F176" s="49"/>
      <c r="G176" s="53"/>
      <c r="H176" s="54"/>
      <c r="I176" s="55"/>
      <c r="J176" s="54"/>
      <c r="K176" s="53"/>
      <c r="L176" s="56"/>
      <c r="M176" s="53"/>
      <c r="N176" s="54"/>
      <c r="O176" s="35">
        <f t="shared" ref="O176" si="65">SUM(F176:N176)</f>
        <v>0</v>
      </c>
      <c r="P176" s="36">
        <f t="shared" si="64"/>
        <v>0</v>
      </c>
    </row>
    <row r="177" spans="2:16" hidden="1">
      <c r="B177" s="52"/>
      <c r="C177" s="47"/>
      <c r="D177" s="48"/>
      <c r="E177" s="48"/>
      <c r="F177" s="49"/>
      <c r="G177" s="53"/>
      <c r="H177" s="54"/>
      <c r="I177" s="55"/>
      <c r="J177" s="54"/>
      <c r="K177" s="53"/>
      <c r="L177" s="56"/>
      <c r="M177" s="53"/>
      <c r="N177" s="54"/>
      <c r="O177" s="35">
        <f t="shared" si="63"/>
        <v>0</v>
      </c>
      <c r="P177" s="36">
        <f t="shared" si="64"/>
        <v>0</v>
      </c>
    </row>
    <row r="178" spans="2:16" ht="10.8" hidden="1" thickBot="1">
      <c r="B178" s="37" t="s">
        <v>21</v>
      </c>
      <c r="C178" s="37">
        <f>SUM(C177:C177)</f>
        <v>0</v>
      </c>
      <c r="D178" s="37">
        <f>SUM(D175:D177)</f>
        <v>0</v>
      </c>
      <c r="E178" s="37">
        <f>SUM(E175:E177)</f>
        <v>0</v>
      </c>
      <c r="F178" s="37">
        <f>SUM(F177:F177)</f>
        <v>0</v>
      </c>
      <c r="G178" s="40">
        <f t="shared" ref="G178:P178" si="66">SUM(G175:G177)</f>
        <v>0</v>
      </c>
      <c r="H178" s="40">
        <f t="shared" si="66"/>
        <v>0</v>
      </c>
      <c r="I178" s="40">
        <f t="shared" si="66"/>
        <v>0</v>
      </c>
      <c r="J178" s="40">
        <f t="shared" si="66"/>
        <v>0</v>
      </c>
      <c r="K178" s="40">
        <f t="shared" si="66"/>
        <v>0</v>
      </c>
      <c r="L178" s="40">
        <f t="shared" si="66"/>
        <v>0</v>
      </c>
      <c r="M178" s="40">
        <f t="shared" si="66"/>
        <v>0</v>
      </c>
      <c r="N178" s="40">
        <f t="shared" si="66"/>
        <v>0</v>
      </c>
      <c r="O178" s="41">
        <f t="shared" si="66"/>
        <v>0</v>
      </c>
      <c r="P178" s="42">
        <f t="shared" si="66"/>
        <v>0</v>
      </c>
    </row>
    <row r="179" spans="2:16" hidden="1"/>
    <row r="180" spans="2:16" hidden="1"/>
    <row r="181" spans="2:16" ht="10.8" hidden="1" thickBot="1">
      <c r="B181" s="32" t="s">
        <v>46</v>
      </c>
      <c r="C181" s="32"/>
      <c r="D181" s="32"/>
      <c r="E181" s="32"/>
      <c r="F181" s="33"/>
      <c r="G181" s="33"/>
      <c r="H181" s="33"/>
      <c r="I181" s="33"/>
      <c r="J181" s="33"/>
      <c r="K181" s="33"/>
      <c r="L181" s="33"/>
      <c r="M181" s="33"/>
      <c r="N181" s="33"/>
      <c r="O181" s="34"/>
      <c r="P181" s="34"/>
    </row>
    <row r="182" spans="2:16" hidden="1">
      <c r="B182" s="52" t="s">
        <v>73</v>
      </c>
      <c r="C182" s="57"/>
      <c r="D182" s="48"/>
      <c r="E182" s="48"/>
      <c r="F182" s="49"/>
      <c r="G182" s="53"/>
      <c r="H182" s="54"/>
      <c r="I182" s="55"/>
      <c r="J182" s="54"/>
      <c r="K182" s="53"/>
      <c r="L182" s="56"/>
      <c r="M182" s="53"/>
      <c r="N182" s="54"/>
      <c r="O182" s="110">
        <f>SUM(F182:N182)+(E182*18)+(D182*9)</f>
        <v>0</v>
      </c>
      <c r="P182" s="36">
        <f t="shared" ref="P182:P184" si="67">(D182*$D$3)+(E182*$E$3)+(F182*$F$3)+(G182*$G$3)+(H182*$H$3)+(I182*$I$3)+(J182*$J$3)+(K182*$K$3)+(L182*$L$3)+(M182*$M$3)+(N182*$N$3)</f>
        <v>0</v>
      </c>
    </row>
    <row r="183" spans="2:16" hidden="1">
      <c r="B183" s="52"/>
      <c r="C183" s="47"/>
      <c r="D183" s="48"/>
      <c r="E183" s="48"/>
      <c r="F183" s="49"/>
      <c r="G183" s="53"/>
      <c r="H183" s="54"/>
      <c r="I183" s="55"/>
      <c r="J183" s="54"/>
      <c r="K183" s="53"/>
      <c r="L183" s="56"/>
      <c r="M183" s="53"/>
      <c r="N183" s="54"/>
      <c r="O183" s="35">
        <f t="shared" ref="O183" si="68">SUM(F183:N183)</f>
        <v>0</v>
      </c>
      <c r="P183" s="36">
        <f t="shared" si="67"/>
        <v>0</v>
      </c>
    </row>
    <row r="184" spans="2:16" hidden="1">
      <c r="B184" s="52"/>
      <c r="C184" s="47"/>
      <c r="D184" s="48"/>
      <c r="E184" s="48"/>
      <c r="F184" s="49"/>
      <c r="G184" s="53"/>
      <c r="H184" s="54"/>
      <c r="I184" s="55"/>
      <c r="J184" s="54"/>
      <c r="K184" s="53"/>
      <c r="L184" s="56"/>
      <c r="M184" s="53"/>
      <c r="N184" s="54"/>
      <c r="O184" s="35">
        <f t="shared" ref="O184" si="69">SUM(F184:N184)</f>
        <v>0</v>
      </c>
      <c r="P184" s="36">
        <f t="shared" si="67"/>
        <v>0</v>
      </c>
    </row>
    <row r="185" spans="2:16" ht="10.8" hidden="1" thickBot="1">
      <c r="B185" s="37" t="s">
        <v>21</v>
      </c>
      <c r="C185" s="37">
        <f>SUM(C184:C184)</f>
        <v>0</v>
      </c>
      <c r="D185" s="37">
        <f>SUM(D182:D184)</f>
        <v>0</v>
      </c>
      <c r="E185" s="37">
        <f>SUM(E182:E184)</f>
        <v>0</v>
      </c>
      <c r="F185" s="37">
        <f>SUM(F184:F184)</f>
        <v>0</v>
      </c>
      <c r="G185" s="40">
        <f t="shared" ref="G185:P185" si="70">SUM(G182:G184)</f>
        <v>0</v>
      </c>
      <c r="H185" s="40">
        <f t="shared" si="70"/>
        <v>0</v>
      </c>
      <c r="I185" s="40">
        <f t="shared" si="70"/>
        <v>0</v>
      </c>
      <c r="J185" s="40">
        <f t="shared" si="70"/>
        <v>0</v>
      </c>
      <c r="K185" s="40">
        <f t="shared" si="70"/>
        <v>0</v>
      </c>
      <c r="L185" s="40">
        <f t="shared" si="70"/>
        <v>0</v>
      </c>
      <c r="M185" s="40">
        <f t="shared" si="70"/>
        <v>0</v>
      </c>
      <c r="N185" s="40">
        <f t="shared" si="70"/>
        <v>0</v>
      </c>
      <c r="O185" s="41">
        <f t="shared" si="70"/>
        <v>0</v>
      </c>
      <c r="P185" s="42">
        <f t="shared" si="70"/>
        <v>0</v>
      </c>
    </row>
    <row r="186" spans="2:16" hidden="1"/>
    <row r="188" spans="2:16" ht="10.8" thickBot="1">
      <c r="B188" s="32" t="s">
        <v>53</v>
      </c>
      <c r="C188" s="32"/>
      <c r="D188" s="32"/>
      <c r="E188" s="32"/>
      <c r="F188" s="33"/>
      <c r="G188" s="33"/>
      <c r="H188" s="33"/>
      <c r="I188" s="33"/>
      <c r="J188" s="33"/>
      <c r="K188" s="33"/>
      <c r="L188" s="33"/>
      <c r="M188" s="33"/>
      <c r="N188" s="33"/>
      <c r="O188" s="34"/>
      <c r="P188" s="34"/>
    </row>
    <row r="189" spans="2:16" ht="11.25" customHeight="1">
      <c r="B189" s="52" t="s">
        <v>115</v>
      </c>
      <c r="C189" s="47"/>
      <c r="D189" s="48"/>
      <c r="E189" s="48"/>
      <c r="F189" s="49">
        <v>158</v>
      </c>
      <c r="G189" s="53"/>
      <c r="H189" s="54"/>
      <c r="I189" s="55"/>
      <c r="J189" s="54"/>
      <c r="K189" s="53"/>
      <c r="L189" s="56"/>
      <c r="M189" s="53"/>
      <c r="N189" s="54"/>
      <c r="O189" s="35">
        <f t="shared" ref="O189:O193" si="71">SUM(F189:N189)</f>
        <v>158</v>
      </c>
      <c r="P189" s="36">
        <f t="shared" ref="P189:P193" si="72">(D189*$D$3)+(E189*$E$3)+(F189*$F$3)+(G189*$G$3)+(H189*$H$3)+(I189*$I$3)+(J189*$J$3)+(K189*$K$3)+(L189*$L$3)+(M189*$M$3)+(N189*$N$3)</f>
        <v>15.8</v>
      </c>
    </row>
    <row r="190" spans="2:16" ht="11.25" customHeight="1">
      <c r="B190" s="52" t="s">
        <v>116</v>
      </c>
      <c r="C190" s="47"/>
      <c r="D190" s="48"/>
      <c r="E190" s="48"/>
      <c r="F190" s="49"/>
      <c r="G190" s="53">
        <v>7</v>
      </c>
      <c r="H190" s="54"/>
      <c r="I190" s="55"/>
      <c r="J190" s="54"/>
      <c r="K190" s="53"/>
      <c r="L190" s="56"/>
      <c r="M190" s="53"/>
      <c r="N190" s="54"/>
      <c r="O190" s="35">
        <f t="shared" si="71"/>
        <v>7</v>
      </c>
      <c r="P190" s="36">
        <f t="shared" si="72"/>
        <v>1.75</v>
      </c>
    </row>
    <row r="191" spans="2:16" ht="11.25" customHeight="1">
      <c r="B191" s="52" t="s">
        <v>117</v>
      </c>
      <c r="C191" s="47"/>
      <c r="D191" s="48"/>
      <c r="E191" s="48"/>
      <c r="F191" s="49"/>
      <c r="G191" s="53">
        <v>2</v>
      </c>
      <c r="H191" s="54"/>
      <c r="I191" s="55">
        <v>51</v>
      </c>
      <c r="J191" s="54"/>
      <c r="K191" s="53"/>
      <c r="L191" s="56"/>
      <c r="M191" s="53"/>
      <c r="N191" s="54"/>
      <c r="O191" s="35">
        <f t="shared" si="71"/>
        <v>53</v>
      </c>
      <c r="P191" s="36">
        <f t="shared" si="72"/>
        <v>26</v>
      </c>
    </row>
    <row r="192" spans="2:16" ht="11.25" customHeight="1">
      <c r="B192" s="52" t="s">
        <v>118</v>
      </c>
      <c r="C192" s="47"/>
      <c r="D192" s="48"/>
      <c r="E192" s="48"/>
      <c r="F192" s="49"/>
      <c r="G192" s="53">
        <v>21</v>
      </c>
      <c r="H192" s="54"/>
      <c r="I192" s="55">
        <v>9</v>
      </c>
      <c r="J192" s="54"/>
      <c r="K192" s="53">
        <v>10</v>
      </c>
      <c r="L192" s="56"/>
      <c r="M192" s="53">
        <v>3</v>
      </c>
      <c r="N192" s="54"/>
      <c r="O192" s="35">
        <f t="shared" si="71"/>
        <v>43</v>
      </c>
      <c r="P192" s="36">
        <f t="shared" si="72"/>
        <v>25.75</v>
      </c>
    </row>
    <row r="193" spans="2:16" ht="11.25" customHeight="1">
      <c r="B193" s="52"/>
      <c r="C193" s="47"/>
      <c r="D193" s="48"/>
      <c r="E193" s="48"/>
      <c r="F193" s="49"/>
      <c r="G193" s="53"/>
      <c r="H193" s="54"/>
      <c r="I193" s="55"/>
      <c r="J193" s="54"/>
      <c r="K193" s="53"/>
      <c r="L193" s="56"/>
      <c r="M193" s="53"/>
      <c r="N193" s="54"/>
      <c r="O193" s="35">
        <f t="shared" si="71"/>
        <v>0</v>
      </c>
      <c r="P193" s="36">
        <f t="shared" si="72"/>
        <v>0</v>
      </c>
    </row>
    <row r="194" spans="2:16" ht="10.8" thickBot="1">
      <c r="B194" s="37" t="s">
        <v>21</v>
      </c>
      <c r="C194" s="37">
        <f t="shared" ref="C194:P194" si="73">SUM(C189:C193)</f>
        <v>0</v>
      </c>
      <c r="D194" s="37">
        <f t="shared" si="73"/>
        <v>0</v>
      </c>
      <c r="E194" s="37">
        <f t="shared" si="73"/>
        <v>0</v>
      </c>
      <c r="F194" s="37">
        <f t="shared" si="73"/>
        <v>158</v>
      </c>
      <c r="G194" s="40">
        <f t="shared" si="73"/>
        <v>30</v>
      </c>
      <c r="H194" s="40">
        <f t="shared" si="73"/>
        <v>0</v>
      </c>
      <c r="I194" s="40">
        <f t="shared" si="73"/>
        <v>60</v>
      </c>
      <c r="J194" s="40">
        <f t="shared" si="73"/>
        <v>0</v>
      </c>
      <c r="K194" s="40">
        <f t="shared" si="73"/>
        <v>10</v>
      </c>
      <c r="L194" s="40">
        <f t="shared" si="73"/>
        <v>0</v>
      </c>
      <c r="M194" s="40">
        <f t="shared" si="73"/>
        <v>3</v>
      </c>
      <c r="N194" s="40">
        <f t="shared" si="73"/>
        <v>0</v>
      </c>
      <c r="O194" s="41">
        <f t="shared" si="73"/>
        <v>261</v>
      </c>
      <c r="P194" s="42">
        <f t="shared" si="73"/>
        <v>69.3</v>
      </c>
    </row>
    <row r="195" spans="2:16" ht="11.25" customHeight="1">
      <c r="B195" s="44"/>
      <c r="C195" s="44"/>
      <c r="D195" s="44"/>
      <c r="E195" s="44"/>
      <c r="F195" s="44"/>
      <c r="G195" s="45"/>
      <c r="H195" s="45"/>
      <c r="I195" s="45"/>
      <c r="J195" s="45"/>
      <c r="K195" s="45"/>
      <c r="L195" s="45"/>
      <c r="M195" s="45"/>
      <c r="N195" s="45"/>
      <c r="O195" s="50"/>
      <c r="P195" s="51"/>
    </row>
    <row r="196" spans="2:16" ht="11.25" hidden="1" customHeight="1"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</row>
    <row r="197" spans="2:16" ht="10.8" hidden="1" thickBot="1">
      <c r="B197" s="32" t="s">
        <v>45</v>
      </c>
      <c r="C197" s="32"/>
      <c r="D197" s="32"/>
      <c r="E197" s="32"/>
      <c r="F197" s="33"/>
      <c r="G197" s="33"/>
      <c r="H197" s="33"/>
      <c r="I197" s="33"/>
      <c r="J197" s="33"/>
      <c r="K197" s="33"/>
      <c r="L197" s="33"/>
      <c r="M197" s="33"/>
      <c r="N197" s="33"/>
      <c r="O197" s="34"/>
      <c r="P197" s="34"/>
    </row>
    <row r="198" spans="2:16" hidden="1">
      <c r="B198" s="52"/>
      <c r="C198" s="47"/>
      <c r="D198" s="48"/>
      <c r="E198" s="48"/>
      <c r="F198" s="49"/>
      <c r="G198" s="53"/>
      <c r="H198" s="54"/>
      <c r="I198" s="55"/>
      <c r="J198" s="54"/>
      <c r="K198" s="53"/>
      <c r="L198" s="56"/>
      <c r="M198" s="53"/>
      <c r="N198" s="54"/>
      <c r="O198" s="35">
        <f>SUM(F198:N198)</f>
        <v>0</v>
      </c>
      <c r="P198" s="36">
        <f t="shared" ref="P198:P200" si="74">(D198*$D$3)+(E198*$E$3)+(F198*$F$3)+(G198*$G$3)+(H198*$H$3)+(I198*$I$3)+(J198*$J$3)+(K198*$K$3)+(L198*$L$3)+(M198*$M$3)+(N198*$N$3)</f>
        <v>0</v>
      </c>
    </row>
    <row r="199" spans="2:16" hidden="1">
      <c r="B199" s="52"/>
      <c r="C199" s="47"/>
      <c r="D199" s="48"/>
      <c r="E199" s="48"/>
      <c r="F199" s="49"/>
      <c r="G199" s="53"/>
      <c r="H199" s="54"/>
      <c r="I199" s="55"/>
      <c r="J199" s="54"/>
      <c r="K199" s="53"/>
      <c r="L199" s="56"/>
      <c r="M199" s="53"/>
      <c r="N199" s="54"/>
      <c r="O199" s="35">
        <f>SUM(F199:N199)</f>
        <v>0</v>
      </c>
      <c r="P199" s="36">
        <f t="shared" si="74"/>
        <v>0</v>
      </c>
    </row>
    <row r="200" spans="2:16" hidden="1">
      <c r="B200" s="52"/>
      <c r="C200" s="47"/>
      <c r="D200" s="48"/>
      <c r="E200" s="48"/>
      <c r="F200" s="49"/>
      <c r="G200" s="53"/>
      <c r="H200" s="54"/>
      <c r="I200" s="55"/>
      <c r="J200" s="54"/>
      <c r="K200" s="53"/>
      <c r="L200" s="56"/>
      <c r="M200" s="53"/>
      <c r="N200" s="54"/>
      <c r="O200" s="35">
        <f>SUM(F200:N200)</f>
        <v>0</v>
      </c>
      <c r="P200" s="36">
        <f t="shared" si="74"/>
        <v>0</v>
      </c>
    </row>
    <row r="201" spans="2:16" ht="10.8" hidden="1" thickBot="1">
      <c r="B201" s="37" t="s">
        <v>21</v>
      </c>
      <c r="C201" s="37">
        <f t="shared" ref="C201:O201" si="75">SUM(C198:C200)</f>
        <v>0</v>
      </c>
      <c r="D201" s="37">
        <f t="shared" si="75"/>
        <v>0</v>
      </c>
      <c r="E201" s="37">
        <f t="shared" si="75"/>
        <v>0</v>
      </c>
      <c r="F201" s="37">
        <f t="shared" si="75"/>
        <v>0</v>
      </c>
      <c r="G201" s="40">
        <f t="shared" si="75"/>
        <v>0</v>
      </c>
      <c r="H201" s="40">
        <f t="shared" si="75"/>
        <v>0</v>
      </c>
      <c r="I201" s="40">
        <f t="shared" si="75"/>
        <v>0</v>
      </c>
      <c r="J201" s="40">
        <f t="shared" si="75"/>
        <v>0</v>
      </c>
      <c r="K201" s="40">
        <f t="shared" si="75"/>
        <v>0</v>
      </c>
      <c r="L201" s="40">
        <f t="shared" si="75"/>
        <v>0</v>
      </c>
      <c r="M201" s="40">
        <f t="shared" si="75"/>
        <v>0</v>
      </c>
      <c r="N201" s="40">
        <f t="shared" si="75"/>
        <v>0</v>
      </c>
      <c r="O201" s="41">
        <f t="shared" si="75"/>
        <v>0</v>
      </c>
      <c r="P201" s="42">
        <f>SUM(P198:P200)</f>
        <v>0</v>
      </c>
    </row>
    <row r="202" spans="2:16" ht="13.2">
      <c r="B202" s="2"/>
      <c r="C202" s="2"/>
      <c r="D202" s="2"/>
      <c r="E202" s="2"/>
      <c r="F202" s="43"/>
      <c r="G202" s="43"/>
      <c r="H202" s="43"/>
      <c r="I202" s="43"/>
      <c r="J202" s="43"/>
      <c r="K202" s="43"/>
      <c r="L202" s="43"/>
      <c r="M202" s="43"/>
      <c r="N202" s="43"/>
      <c r="O202" s="2"/>
      <c r="P202" s="2"/>
    </row>
    <row r="203" spans="2:16">
      <c r="M203" s="44" t="s">
        <v>21</v>
      </c>
      <c r="O203" s="45">
        <f>O201+O194+O185+O178+O171+O163+O108+O102+O69+O95+O63+O55+O31+O11</f>
        <v>3690</v>
      </c>
      <c r="P203" s="46">
        <f>P201+P194+P185+P178+P171+P163+P108+P102+P69+P95+P63+P55+P31+P11</f>
        <v>1093.95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53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78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44</v>
      </c>
    </row>
    <row r="3" spans="2:16" ht="13.2">
      <c r="B3" s="2" t="s">
        <v>94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72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70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47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A41" zoomScaleNormal="100" workbookViewId="0">
      <selection activeCell="B21" sqref="B21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84</v>
      </c>
      <c r="B4" s="167">
        <f>SUM(Botswana!O20)</f>
        <v>0</v>
      </c>
      <c r="C4" s="168">
        <f>SUM(Botswana!P20)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74</v>
      </c>
      <c r="B6" s="172">
        <f>SUM(Ghana!O37)</f>
        <v>2496</v>
      </c>
      <c r="C6" s="169">
        <f>SUM(Ghana!P37)</f>
        <v>1494.3</v>
      </c>
      <c r="D6" s="162"/>
    </row>
    <row r="7" spans="1:4" ht="14.4" hidden="1">
      <c r="A7" s="166" t="s">
        <v>49</v>
      </c>
      <c r="B7" s="167">
        <f>SUM('Ivory Coast'!O14)</f>
        <v>0</v>
      </c>
      <c r="C7" s="168">
        <f>SUM('Ivory Coast'!P14)</f>
        <v>0</v>
      </c>
      <c r="D7" s="162"/>
    </row>
    <row r="8" spans="1:4" ht="14.4" hidden="1">
      <c r="A8" s="166" t="s">
        <v>25</v>
      </c>
      <c r="B8" s="172">
        <f>SUM(Kenya!O51)</f>
        <v>0</v>
      </c>
      <c r="C8" s="169">
        <f>SUM(Kenya!P51)</f>
        <v>0</v>
      </c>
      <c r="D8" s="162"/>
    </row>
    <row r="9" spans="1:4" ht="14.4" hidden="1">
      <c r="A9" s="166" t="s">
        <v>82</v>
      </c>
      <c r="B9" s="167">
        <f>SUM(Malawi!O17)</f>
        <v>0</v>
      </c>
      <c r="C9" s="168">
        <f>SUM(Malawi!P17)</f>
        <v>0</v>
      </c>
      <c r="D9" s="162"/>
    </row>
    <row r="10" spans="1:4" ht="14.4" hidden="1">
      <c r="A10" s="166" t="s">
        <v>26</v>
      </c>
      <c r="B10" s="167">
        <f>SUM(Mauritius!O61)</f>
        <v>0</v>
      </c>
      <c r="C10" s="168">
        <f>SUM(Mauritius!P61)</f>
        <v>0</v>
      </c>
      <c r="D10" s="162"/>
    </row>
    <row r="11" spans="1:4" ht="14.4">
      <c r="A11" s="166" t="s">
        <v>34</v>
      </c>
      <c r="B11" s="173">
        <f>SUM(Nigeria!O50)</f>
        <v>456</v>
      </c>
      <c r="C11" s="168">
        <f>SUM(Nigeria!P50)</f>
        <v>290</v>
      </c>
      <c r="D11" s="162"/>
    </row>
    <row r="12" spans="1:4" ht="14.4">
      <c r="A12" s="166" t="s">
        <v>27</v>
      </c>
      <c r="B12" s="172">
        <f>SUM('South Africa'!O203)</f>
        <v>3690</v>
      </c>
      <c r="C12" s="169">
        <f>SUM('South Africa'!P203)</f>
        <v>1093.95</v>
      </c>
      <c r="D12" s="162"/>
    </row>
    <row r="13" spans="1:4" ht="14.4" hidden="1">
      <c r="A13" s="166" t="s">
        <v>79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38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76</v>
      </c>
      <c r="B15" s="172">
        <f>SUM(Uganda!O12)</f>
        <v>0</v>
      </c>
      <c r="C15" s="169">
        <f>SUM(Uganda!P12)</f>
        <v>0</v>
      </c>
      <c r="D15" s="162"/>
    </row>
    <row r="16" spans="1:4" ht="14.4" hidden="1">
      <c r="A16" s="166" t="s">
        <v>71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67"/>
      <c r="C17" s="168"/>
      <c r="D17" s="162"/>
    </row>
    <row r="18" spans="1:5" ht="14.4">
      <c r="A18" s="175" t="s">
        <v>28</v>
      </c>
      <c r="B18" s="176">
        <f>SUM(B4:B17)</f>
        <v>6642</v>
      </c>
      <c r="C18" s="176">
        <f>SUM(C4:C17)</f>
        <v>2878.25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2023</v>
      </c>
      <c r="C26" s="182">
        <v>2024</v>
      </c>
      <c r="D26" s="67"/>
    </row>
    <row r="27" spans="1:5">
      <c r="A27" s="67" t="s">
        <v>68</v>
      </c>
      <c r="B27" s="67">
        <v>3493</v>
      </c>
      <c r="C27" s="67">
        <v>7360</v>
      </c>
      <c r="D27" s="67"/>
      <c r="E27" s="67"/>
    </row>
    <row r="28" spans="1:5">
      <c r="A28" s="67" t="s">
        <v>57</v>
      </c>
      <c r="B28" s="67">
        <v>10995</v>
      </c>
      <c r="C28" s="67">
        <v>5618</v>
      </c>
      <c r="D28" s="67"/>
      <c r="E28" s="67"/>
    </row>
    <row r="29" spans="1:5">
      <c r="A29" s="67" t="s">
        <v>58</v>
      </c>
      <c r="B29" s="67">
        <v>4879</v>
      </c>
      <c r="C29" s="67">
        <v>5366</v>
      </c>
      <c r="D29" s="67"/>
      <c r="E29" s="67"/>
    </row>
    <row r="30" spans="1:5">
      <c r="A30" s="67" t="s">
        <v>59</v>
      </c>
      <c r="B30" s="177">
        <v>3724</v>
      </c>
      <c r="C30" s="177">
        <f>B18</f>
        <v>6642</v>
      </c>
      <c r="D30" s="177"/>
      <c r="E30" s="177"/>
    </row>
    <row r="31" spans="1:5">
      <c r="A31" s="67" t="s">
        <v>60</v>
      </c>
      <c r="B31" s="67">
        <v>3136</v>
      </c>
      <c r="D31" s="67"/>
    </row>
    <row r="32" spans="1:5">
      <c r="A32" s="67" t="s">
        <v>61</v>
      </c>
      <c r="B32" s="67">
        <v>4944</v>
      </c>
      <c r="D32" s="67"/>
    </row>
    <row r="33" spans="1:4">
      <c r="A33" s="67" t="s">
        <v>62</v>
      </c>
      <c r="B33" s="67">
        <v>9300</v>
      </c>
      <c r="D33" s="67"/>
    </row>
    <row r="34" spans="1:4">
      <c r="A34" s="67" t="s">
        <v>63</v>
      </c>
      <c r="B34" s="67">
        <v>6491</v>
      </c>
      <c r="D34" s="67"/>
    </row>
    <row r="35" spans="1:4">
      <c r="A35" s="67" t="s">
        <v>64</v>
      </c>
      <c r="B35" s="67">
        <v>9118</v>
      </c>
    </row>
    <row r="36" spans="1:4">
      <c r="A36" s="67" t="s">
        <v>65</v>
      </c>
      <c r="B36" s="67">
        <v>3703</v>
      </c>
    </row>
    <row r="37" spans="1:4">
      <c r="A37" s="67" t="s">
        <v>66</v>
      </c>
      <c r="B37" s="67">
        <v>6906</v>
      </c>
    </row>
    <row r="38" spans="1:4">
      <c r="A38" s="67" t="s">
        <v>67</v>
      </c>
      <c r="B38" s="67">
        <v>85323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2024-05-31T02:40:07Z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