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0EBB43EA-894B-4AA5-9D13-589AAAC950D9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state="hidden" r:id="rId4"/>
    <sheet name="Kenya" sheetId="10" state="hidden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8" l="1"/>
  <c r="P7" i="8"/>
  <c r="O8" i="8"/>
  <c r="P8" i="8"/>
  <c r="O9" i="8"/>
  <c r="P9" i="8"/>
  <c r="O10" i="8"/>
  <c r="P10" i="8"/>
  <c r="O11" i="8"/>
  <c r="P11" i="8"/>
  <c r="O12" i="8"/>
  <c r="P12" i="8"/>
  <c r="O13" i="8"/>
  <c r="P13" i="8"/>
  <c r="O14" i="8"/>
  <c r="P14" i="8"/>
  <c r="O15" i="8"/>
  <c r="P15" i="8"/>
  <c r="O16" i="8"/>
  <c r="P16" i="8"/>
  <c r="O17" i="8"/>
  <c r="P17" i="8"/>
  <c r="O18" i="8"/>
  <c r="P18" i="8"/>
  <c r="O19" i="8"/>
  <c r="P19" i="8"/>
  <c r="O20" i="8"/>
  <c r="P20" i="8"/>
  <c r="O21" i="8"/>
  <c r="P21" i="8"/>
  <c r="O22" i="8"/>
  <c r="P22" i="8"/>
  <c r="O23" i="8"/>
  <c r="P23" i="8"/>
  <c r="O24" i="8"/>
  <c r="P24" i="8"/>
  <c r="O25" i="8"/>
  <c r="P25" i="8"/>
  <c r="O26" i="8"/>
  <c r="P26" i="8"/>
  <c r="O27" i="8"/>
  <c r="P27" i="8"/>
  <c r="O28" i="8"/>
  <c r="P28" i="8"/>
  <c r="O29" i="8"/>
  <c r="P29" i="8"/>
  <c r="O30" i="8"/>
  <c r="P30" i="8"/>
  <c r="O31" i="8"/>
  <c r="P31" i="8"/>
  <c r="O32" i="8"/>
  <c r="P32" i="8"/>
  <c r="O33" i="8"/>
  <c r="P33" i="8"/>
  <c r="O34" i="8"/>
  <c r="P34" i="8"/>
  <c r="C35" i="8"/>
  <c r="D35" i="8"/>
  <c r="E35" i="8"/>
  <c r="F35" i="8"/>
  <c r="G35" i="8"/>
  <c r="H35" i="8"/>
  <c r="I35" i="8"/>
  <c r="J35" i="8"/>
  <c r="K35" i="8"/>
  <c r="L35" i="8"/>
  <c r="M35" i="8"/>
  <c r="N35" i="8"/>
  <c r="P142" i="19"/>
  <c r="O142" i="19"/>
  <c r="P141" i="19"/>
  <c r="O141" i="19"/>
  <c r="P140" i="19"/>
  <c r="O140" i="19"/>
  <c r="O35" i="8" l="1"/>
  <c r="P35" i="8"/>
  <c r="N34" i="26"/>
  <c r="M34" i="26"/>
  <c r="L34" i="26"/>
  <c r="K34" i="26"/>
  <c r="J34" i="26"/>
  <c r="I34" i="26"/>
  <c r="H34" i="26"/>
  <c r="G34" i="26"/>
  <c r="F34" i="26"/>
  <c r="E34" i="26"/>
  <c r="D34" i="26"/>
  <c r="C34" i="26"/>
  <c r="P33" i="26"/>
  <c r="O33" i="26"/>
  <c r="P32" i="26"/>
  <c r="O32" i="26"/>
  <c r="P31" i="26"/>
  <c r="P34" i="26" s="1"/>
  <c r="O31" i="26"/>
  <c r="O34" i="26" s="1"/>
  <c r="P9" i="26"/>
  <c r="O9" i="26"/>
  <c r="P8" i="26"/>
  <c r="O8" i="26"/>
  <c r="P10" i="26"/>
  <c r="O10" i="26"/>
  <c r="N41" i="26"/>
  <c r="M41" i="26"/>
  <c r="L41" i="26"/>
  <c r="K41" i="26"/>
  <c r="J41" i="26"/>
  <c r="I41" i="26"/>
  <c r="H41" i="26"/>
  <c r="G41" i="26"/>
  <c r="F41" i="26"/>
  <c r="E41" i="26"/>
  <c r="D41" i="26"/>
  <c r="C41" i="26"/>
  <c r="P40" i="26"/>
  <c r="O40" i="26"/>
  <c r="P39" i="26"/>
  <c r="O39" i="26"/>
  <c r="P38" i="26"/>
  <c r="O38" i="26"/>
  <c r="N27" i="26"/>
  <c r="M27" i="26"/>
  <c r="L27" i="26"/>
  <c r="K27" i="26"/>
  <c r="J27" i="26"/>
  <c r="I27" i="26"/>
  <c r="H27" i="26"/>
  <c r="G27" i="26"/>
  <c r="F27" i="26"/>
  <c r="E27" i="26"/>
  <c r="D27" i="26"/>
  <c r="C27" i="26"/>
  <c r="P26" i="26"/>
  <c r="O26" i="26"/>
  <c r="P25" i="26"/>
  <c r="O25" i="26"/>
  <c r="P24" i="26"/>
  <c r="O24" i="26"/>
  <c r="P23" i="26"/>
  <c r="O23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P18" i="26"/>
  <c r="O18" i="26"/>
  <c r="P17" i="26"/>
  <c r="P19" i="26" s="1"/>
  <c r="O17" i="26"/>
  <c r="O19" i="26" s="1"/>
  <c r="N13" i="26"/>
  <c r="M13" i="26"/>
  <c r="L13" i="26"/>
  <c r="K13" i="26"/>
  <c r="J13" i="26"/>
  <c r="I13" i="26"/>
  <c r="H13" i="26"/>
  <c r="G13" i="26"/>
  <c r="F13" i="26"/>
  <c r="E13" i="26"/>
  <c r="D13" i="26"/>
  <c r="C13" i="26"/>
  <c r="P12" i="26"/>
  <c r="O12" i="26"/>
  <c r="P11" i="26"/>
  <c r="O11" i="26"/>
  <c r="P7" i="26"/>
  <c r="O7" i="26"/>
  <c r="O27" i="26" l="1"/>
  <c r="P27" i="26"/>
  <c r="P44" i="26" s="1"/>
  <c r="O41" i="26"/>
  <c r="P41" i="26"/>
  <c r="O13" i="26"/>
  <c r="P13" i="26"/>
  <c r="C6" i="4" s="1"/>
  <c r="O94" i="19"/>
  <c r="O44" i="26" l="1"/>
  <c r="B6" i="4"/>
  <c r="O40" i="10"/>
  <c r="O13" i="10"/>
  <c r="O8" i="10"/>
  <c r="O26" i="10"/>
  <c r="O20" i="10"/>
  <c r="P42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145" i="19"/>
  <c r="O145" i="19"/>
  <c r="P144" i="19"/>
  <c r="O144" i="19"/>
  <c r="P143" i="19"/>
  <c r="O143" i="19"/>
  <c r="P11" i="25"/>
  <c r="O11" i="25"/>
  <c r="P110" i="19"/>
  <c r="O110" i="19"/>
  <c r="P109" i="19"/>
  <c r="O109" i="19"/>
  <c r="P108" i="19"/>
  <c r="O108" i="19"/>
  <c r="P111" i="19"/>
  <c r="O111" i="19"/>
  <c r="P13" i="12"/>
  <c r="O13" i="12"/>
  <c r="P12" i="12"/>
  <c r="O12" i="12"/>
  <c r="P11" i="12"/>
  <c r="O11" i="12"/>
  <c r="P10" i="12"/>
  <c r="O10" i="12"/>
  <c r="P14" i="12"/>
  <c r="O14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39" i="18" l="1"/>
  <c r="O24" i="18"/>
  <c r="P39" i="18"/>
  <c r="F121" i="19"/>
  <c r="C5" i="4"/>
  <c r="B5" i="4"/>
  <c r="N13" i="25"/>
  <c r="M13" i="25"/>
  <c r="L13" i="25"/>
  <c r="K13" i="25"/>
  <c r="J13" i="25"/>
  <c r="I13" i="25"/>
  <c r="H13" i="25"/>
  <c r="G13" i="25"/>
  <c r="F13" i="25"/>
  <c r="E13" i="25"/>
  <c r="D13" i="25"/>
  <c r="C13" i="25"/>
  <c r="P12" i="25"/>
  <c r="O12" i="25"/>
  <c r="P10" i="25"/>
  <c r="O10" i="25"/>
  <c r="P9" i="25"/>
  <c r="O9" i="25"/>
  <c r="O132" i="19"/>
  <c r="O117" i="19"/>
  <c r="O54" i="19"/>
  <c r="O15" i="17"/>
  <c r="O16" i="10"/>
  <c r="P13" i="25" l="1"/>
  <c r="C4" i="4" s="1"/>
  <c r="O13" i="25"/>
  <c r="B4" i="4" s="1"/>
  <c r="F113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56" i="8"/>
  <c r="O56" i="8"/>
  <c r="P55" i="8"/>
  <c r="O55" i="8"/>
  <c r="N58" i="8"/>
  <c r="M58" i="8"/>
  <c r="L58" i="8"/>
  <c r="K58" i="8"/>
  <c r="J58" i="8"/>
  <c r="I58" i="8"/>
  <c r="H58" i="8"/>
  <c r="G58" i="8"/>
  <c r="F58" i="8"/>
  <c r="E58" i="8"/>
  <c r="D58" i="8"/>
  <c r="C58" i="8"/>
  <c r="P57" i="8"/>
  <c r="O57" i="8"/>
  <c r="P46" i="8"/>
  <c r="O46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5" i="12"/>
  <c r="P9" i="12"/>
  <c r="P94" i="19"/>
  <c r="P49" i="19"/>
  <c r="P35" i="19"/>
  <c r="P15" i="18"/>
  <c r="P14" i="18"/>
  <c r="P30" i="18"/>
  <c r="P28" i="18"/>
  <c r="P9" i="18"/>
  <c r="P8" i="18"/>
  <c r="P7" i="18"/>
  <c r="P41" i="8"/>
  <c r="P40" i="8"/>
  <c r="P39" i="8"/>
  <c r="P9" i="20"/>
  <c r="P13" i="14"/>
  <c r="P12" i="14"/>
  <c r="P11" i="14"/>
  <c r="P10" i="14"/>
  <c r="P9" i="14"/>
  <c r="P10" i="16"/>
  <c r="P9" i="16"/>
  <c r="P27" i="10"/>
  <c r="P26" i="10"/>
  <c r="P24" i="10"/>
  <c r="P23" i="10"/>
  <c r="P22" i="10"/>
  <c r="P21" i="10"/>
  <c r="P20" i="10"/>
  <c r="P8" i="10"/>
  <c r="O12" i="24" l="1"/>
  <c r="B15" i="4" s="1"/>
  <c r="P12" i="24"/>
  <c r="C15" i="4" s="1"/>
  <c r="O46" i="18"/>
  <c r="P46" i="18"/>
  <c r="P58" i="8"/>
  <c r="O5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C90" i="19"/>
  <c r="D90" i="19"/>
  <c r="E90" i="19"/>
  <c r="F90" i="19"/>
  <c r="G90" i="19"/>
  <c r="H90" i="19"/>
  <c r="I90" i="19"/>
  <c r="J90" i="19"/>
  <c r="K90" i="19"/>
  <c r="L90" i="19"/>
  <c r="M90" i="19"/>
  <c r="N90" i="19"/>
  <c r="O62" i="19"/>
  <c r="P62" i="19"/>
  <c r="O63" i="19"/>
  <c r="P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P11" i="19" l="1"/>
  <c r="O11" i="19"/>
  <c r="P64" i="19"/>
  <c r="P90" i="19"/>
  <c r="O90" i="19"/>
  <c r="O64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53" i="19"/>
  <c r="P152" i="19"/>
  <c r="P151" i="19"/>
  <c r="P146" i="19"/>
  <c r="P139" i="19"/>
  <c r="P134" i="19"/>
  <c r="P133" i="19"/>
  <c r="P132" i="19"/>
  <c r="P127" i="19"/>
  <c r="P126" i="19"/>
  <c r="P125" i="19"/>
  <c r="P120" i="19"/>
  <c r="P119" i="19"/>
  <c r="P118" i="19"/>
  <c r="P117" i="19"/>
  <c r="P112" i="19"/>
  <c r="P107" i="19"/>
  <c r="P102" i="19"/>
  <c r="P101" i="19"/>
  <c r="P96" i="19"/>
  <c r="P95" i="19"/>
  <c r="P57" i="19"/>
  <c r="P56" i="19"/>
  <c r="P55" i="19"/>
  <c r="P54" i="19"/>
  <c r="P30" i="19"/>
  <c r="P15" i="19"/>
  <c r="O15" i="19"/>
  <c r="O55" i="19" l="1"/>
  <c r="O133" i="19" l="1"/>
  <c r="N121" i="19" l="1"/>
  <c r="M121" i="19"/>
  <c r="L121" i="19"/>
  <c r="K121" i="19"/>
  <c r="J121" i="19"/>
  <c r="I121" i="19"/>
  <c r="H121" i="19"/>
  <c r="G121" i="19"/>
  <c r="E121" i="19"/>
  <c r="D121" i="19"/>
  <c r="C121" i="19"/>
  <c r="O120" i="19"/>
  <c r="O119" i="19"/>
  <c r="O118" i="19"/>
  <c r="P121" i="19" l="1"/>
  <c r="O121" i="19"/>
  <c r="O56" i="19"/>
  <c r="O49" i="19" l="1"/>
  <c r="E50" i="19"/>
  <c r="F50" i="19"/>
  <c r="G50" i="19"/>
  <c r="H50" i="19"/>
  <c r="I50" i="19"/>
  <c r="J50" i="19"/>
  <c r="K50" i="19"/>
  <c r="L50" i="19"/>
  <c r="M50" i="19"/>
  <c r="N50" i="19"/>
  <c r="E58" i="19"/>
  <c r="F58" i="19"/>
  <c r="G58" i="19"/>
  <c r="H58" i="19"/>
  <c r="I58" i="19"/>
  <c r="J58" i="19"/>
  <c r="K58" i="19"/>
  <c r="L58" i="19"/>
  <c r="M58" i="19"/>
  <c r="N58" i="19"/>
  <c r="O12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N113" i="19"/>
  <c r="M113" i="19"/>
  <c r="L113" i="19"/>
  <c r="K113" i="19"/>
  <c r="J113" i="19"/>
  <c r="I113" i="19"/>
  <c r="H113" i="19"/>
  <c r="G113" i="19"/>
  <c r="E113" i="19"/>
  <c r="D113" i="19"/>
  <c r="C113" i="19"/>
  <c r="O112" i="19"/>
  <c r="O107" i="19"/>
  <c r="D50" i="19"/>
  <c r="C50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O146" i="19"/>
  <c r="O139" i="19"/>
  <c r="O95" i="19"/>
  <c r="O9" i="16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O153" i="19"/>
  <c r="O152" i="19"/>
  <c r="O151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5" i="19"/>
  <c r="N103" i="19"/>
  <c r="M103" i="19"/>
  <c r="L103" i="19"/>
  <c r="K103" i="19"/>
  <c r="J103" i="19"/>
  <c r="I103" i="19"/>
  <c r="H103" i="19"/>
  <c r="G103" i="19"/>
  <c r="F103" i="19"/>
  <c r="E103" i="19"/>
  <c r="D103" i="19"/>
  <c r="C103" i="19"/>
  <c r="O102" i="19"/>
  <c r="O101" i="19"/>
  <c r="N97" i="19"/>
  <c r="M97" i="19"/>
  <c r="L97" i="19"/>
  <c r="K97" i="19"/>
  <c r="J97" i="19"/>
  <c r="I97" i="19"/>
  <c r="H97" i="19"/>
  <c r="G97" i="19"/>
  <c r="F97" i="19"/>
  <c r="E97" i="19"/>
  <c r="D97" i="19"/>
  <c r="C97" i="19"/>
  <c r="O96" i="19"/>
  <c r="D58" i="19"/>
  <c r="C58" i="19"/>
  <c r="O57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9" i="12"/>
  <c r="O15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42" i="8"/>
  <c r="M42" i="8"/>
  <c r="L42" i="8"/>
  <c r="K42" i="8"/>
  <c r="J42" i="8"/>
  <c r="I42" i="8"/>
  <c r="H42" i="8"/>
  <c r="G42" i="8"/>
  <c r="F42" i="8"/>
  <c r="E42" i="8"/>
  <c r="D42" i="8"/>
  <c r="C42" i="8"/>
  <c r="O41" i="8"/>
  <c r="O40" i="8"/>
  <c r="O39" i="8"/>
  <c r="P17" i="17"/>
  <c r="C9" i="4" s="1"/>
  <c r="O18" i="16" l="1"/>
  <c r="O42" i="8"/>
  <c r="O49" i="10"/>
  <c r="O14" i="14"/>
  <c r="B7" i="4" s="1"/>
  <c r="P14" i="14"/>
  <c r="C7" i="4" s="1"/>
  <c r="O42" i="10"/>
  <c r="P30" i="10"/>
  <c r="P42" i="10"/>
  <c r="O30" i="10"/>
  <c r="O17" i="17"/>
  <c r="B9" i="4" s="1"/>
  <c r="P16" i="12"/>
  <c r="C14" i="4" s="1"/>
  <c r="O16" i="12"/>
  <c r="B14" i="4" s="1"/>
  <c r="P42" i="8"/>
  <c r="O135" i="19"/>
  <c r="P113" i="19"/>
  <c r="P49" i="10"/>
  <c r="P16" i="18"/>
  <c r="P10" i="18"/>
  <c r="O16" i="18"/>
  <c r="O10" i="18"/>
  <c r="O31" i="18"/>
  <c r="O154" i="19"/>
  <c r="O97" i="19"/>
  <c r="O31" i="19"/>
  <c r="P50" i="19"/>
  <c r="P58" i="19"/>
  <c r="P147" i="19"/>
  <c r="O128" i="19"/>
  <c r="O103" i="19"/>
  <c r="P103" i="19"/>
  <c r="O58" i="19"/>
  <c r="P128" i="19"/>
  <c r="O50" i="19"/>
  <c r="O147" i="19"/>
  <c r="P135" i="19"/>
  <c r="P154" i="19"/>
  <c r="P97" i="19"/>
  <c r="O113" i="19"/>
  <c r="P31" i="19"/>
  <c r="P50" i="18" l="1"/>
  <c r="P61" i="8"/>
  <c r="C10" i="4" s="1"/>
  <c r="O50" i="18"/>
  <c r="B11" i="4" s="1"/>
  <c r="P156" i="19"/>
  <c r="C12" i="4" s="1"/>
  <c r="O156" i="19"/>
  <c r="B12" i="4" s="1"/>
  <c r="O61" i="8"/>
  <c r="B10" i="4" s="1"/>
  <c r="O51" i="10"/>
  <c r="B8" i="4" s="1"/>
  <c r="P51" i="10"/>
  <c r="C8" i="4" s="1"/>
  <c r="C11" i="4"/>
  <c r="B18" i="4" l="1"/>
  <c r="C28" i="4" s="1"/>
  <c r="C18" i="4"/>
</calcChain>
</file>

<file path=xl/sharedStrings.xml><?xml version="1.0" encoding="utf-8"?>
<sst xmlns="http://schemas.openxmlformats.org/spreadsheetml/2006/main" count="442" uniqueCount="140">
  <si>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</si>
  <si>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</si>
  <si>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</si>
  <si>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</si>
  <si>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</si>
  <si>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</si>
  <si>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</si>
  <si>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</si>
  <si>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</si>
  <si>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</si>
  <si>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</si>
  <si>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</si>
  <si>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</si>
  <si>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</si>
  <si>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</si>
  <si>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</si>
  <si>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</si>
  <si>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</si>
  <si>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</si>
  <si>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</si>
  <si>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</si>
  <si>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</si>
  <si>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</si>
  <si>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</si>
  <si>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</si>
  <si>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</si>
  <si>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</si>
  <si>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</si>
  <si>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</si>
  <si>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</si>
  <si>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</si>
  <si>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</si>
  <si>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</si>
  <si>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</si>
  <si>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</si>
  <si>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</si>
  <si>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</si>
  <si>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</si>
  <si>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</si>
  <si>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</si>
  <si>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</si>
  <si>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</si>
  <si>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</si>
  <si>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</si>
  <si>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</si>
  <si>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</si>
  <si>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</si>
  <si>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</si>
  <si>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</si>
  <si>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</si>
  <si>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</si>
  <si>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</si>
  <si>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</si>
  <si>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</si>
  <si>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</si>
  <si>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</si>
  <si>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</si>
  <si>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</si>
  <si>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</si>
  <si>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</si>
  <si>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</si>
  <si>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</si>
  <si>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</si>
  <si>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</si>
  <si>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</si>
  <si>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</si>
  <si>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</si>
  <si>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</si>
  <si>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</si>
  <si>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</si>
  <si>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</si>
  <si>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</si>
  <si>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</si>
  <si>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</si>
  <si>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</si>
  <si>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</si>
  <si>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</si>
  <si>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</si>
  <si>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</si>
  <si>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</si>
  <si>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</si>
  <si>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</si>
  <si>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</si>
  <si>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</si>
  <si>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</si>
  <si>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</si>
  <si>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</si>
  <si>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</si>
  <si>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</si>
  <si>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</si>
  <si>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</si>
  <si>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</si>
  <si>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</si>
  <si>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February 2024</t>
  </si>
  <si>
    <t>Citra Sakhi dasi</t>
  </si>
  <si>
    <t>SSRRT Book Counter</t>
  </si>
  <si>
    <t>SSRRT BTG Office</t>
  </si>
  <si>
    <t>Gangamata Goswamini Devi Dasi</t>
  </si>
  <si>
    <t>Gaura Premi Devi Dasi</t>
  </si>
  <si>
    <t>Jarikhanda Sevaki Devi Dasi</t>
  </si>
  <si>
    <t>Mrs Sandy Nohar</t>
  </si>
  <si>
    <t>Team Nitai Pada Kamala</t>
  </si>
  <si>
    <t>Team Brhat Mrdanga</t>
  </si>
  <si>
    <t>Team FFL Durban South</t>
  </si>
  <si>
    <t>Shalina Bux</t>
  </si>
  <si>
    <t>Syama Rati dd</t>
  </si>
  <si>
    <t>Bhakti Books (Takealot - Paramatma Das)</t>
  </si>
  <si>
    <t>Exclusive Books KZN</t>
  </si>
  <si>
    <t>Kesava Das and Kesava Priya devi dasi</t>
  </si>
  <si>
    <t>Badrinatha Das</t>
  </si>
  <si>
    <t>Jarati devi dasi</t>
  </si>
  <si>
    <t>Ramacandra das</t>
  </si>
  <si>
    <t>Citraketu das</t>
  </si>
  <si>
    <t>Caitanya Bhagavad</t>
  </si>
  <si>
    <t>Pavitra das</t>
  </si>
  <si>
    <t>ISKCON Sunyani</t>
  </si>
  <si>
    <t>Eka Krishna Das</t>
  </si>
  <si>
    <t>Anesh KumarMaharaj</t>
  </si>
  <si>
    <t>prem Dhana Das</t>
  </si>
  <si>
    <t>Harinama Ananda Team</t>
  </si>
  <si>
    <t>Giftshop</t>
  </si>
  <si>
    <t>Temple scores</t>
  </si>
  <si>
    <t>Raghupati Raghav Das</t>
  </si>
  <si>
    <t xml:space="preserve">Bhavya </t>
  </si>
  <si>
    <t>Reehsav</t>
  </si>
  <si>
    <t>Sandton BTG team</t>
  </si>
  <si>
    <t>Sandton Harinama team</t>
  </si>
  <si>
    <t>Damodar das (BCais)</t>
  </si>
  <si>
    <t xml:space="preserve">Radhakund devi dasi </t>
  </si>
  <si>
    <t>Anandamrta devi dasi</t>
  </si>
  <si>
    <t>Ratnalekha Gopi devi dasi</t>
  </si>
  <si>
    <t>Team AGTSP</t>
  </si>
  <si>
    <t>Acyuta Kesava Dasa</t>
  </si>
  <si>
    <t>Congregation</t>
  </si>
  <si>
    <t>KARUNA MAYI DEVI DASI</t>
  </si>
  <si>
    <t>TEMPLE</t>
  </si>
  <si>
    <t>AKINCANA DAS</t>
  </si>
  <si>
    <t>JATAYU DAS</t>
  </si>
  <si>
    <t>ATMA TATTVA DAS</t>
  </si>
  <si>
    <t>BRAHMA TEJA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</si>
</sst>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86108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Summary!$C$27:$C$28</c:f>
              <c:numCache>
                <c:formatCode>General</c:formatCode>
                <c:ptCount val="2"/>
                <c:pt idx="0">
                  <c:v>7360</c:v>
                </c:pt>
                <c:pt idx="1">
                  <c:v>5618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Botswana</c:v>
                </c:pt>
                <c:pt idx="1">
                  <c:v>Ghana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Togo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6"/>
                <c:pt idx="0">
                  <c:v>38</c:v>
                </c:pt>
                <c:pt idx="1" formatCode="0">
                  <c:v>640</c:v>
                </c:pt>
                <c:pt idx="2">
                  <c:v>1339</c:v>
                </c:pt>
                <c:pt idx="3" formatCode="0">
                  <c:v>196</c:v>
                </c:pt>
                <c:pt idx="4" formatCode="0">
                  <c:v>3183</c:v>
                </c:pt>
                <c:pt idx="5">
                  <c:v>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Botswana</c:v>
                </c:pt>
                <c:pt idx="1">
                  <c:v>Ghana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Togo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6"/>
                <c:pt idx="0">
                  <c:v>13</c:v>
                </c:pt>
                <c:pt idx="1">
                  <c:v>215.75</c:v>
                </c:pt>
                <c:pt idx="2">
                  <c:v>430</c:v>
                </c:pt>
                <c:pt idx="3">
                  <c:v>77.25</c:v>
                </c:pt>
                <c:pt idx="4">
                  <c:v>886.45</c:v>
                </c:pt>
                <c:pt idx="5">
                  <c:v>222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3"/>
  <sheetViews>
    <sheetView tabSelected="1" workbookViewId="0">
      <selection activeCell="F17" sqref="F17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122</v>
      </c>
      <c r="C9" s="98"/>
      <c r="D9" s="90"/>
      <c r="E9" s="90"/>
      <c r="F9" s="135"/>
      <c r="G9" s="136">
        <v>16</v>
      </c>
      <c r="H9" s="137"/>
      <c r="I9" s="138"/>
      <c r="J9" s="137"/>
      <c r="K9" s="136"/>
      <c r="L9" s="139"/>
      <c r="M9" s="136"/>
      <c r="N9" s="137"/>
      <c r="O9" s="96">
        <f t="shared" ref="O9:O12" si="0">SUM(F9:N9)</f>
        <v>16</v>
      </c>
      <c r="P9" s="97">
        <f>(D9*$D$5)+(E9*$E$5)+(F9*$F$5)+(G9*$G$5)+(H9*$H$5)+(I9*$I$5)+(J9*$J$5)+(K9*$K$5)+(L9*$L$5)+(M9*$M$5)+(N9*$N$5)</f>
        <v>4</v>
      </c>
    </row>
    <row r="10" spans="2:16">
      <c r="B10" s="89" t="s">
        <v>123</v>
      </c>
      <c r="C10" s="98"/>
      <c r="D10" s="90"/>
      <c r="E10" s="90"/>
      <c r="F10" s="113"/>
      <c r="G10" s="114">
        <v>18</v>
      </c>
      <c r="H10" s="115"/>
      <c r="I10" s="94"/>
      <c r="J10" s="115"/>
      <c r="K10" s="114"/>
      <c r="L10" s="95"/>
      <c r="M10" s="114"/>
      <c r="N10" s="115"/>
      <c r="O10" s="96">
        <f t="shared" si="0"/>
        <v>18</v>
      </c>
      <c r="P10" s="97">
        <f>(D10*$D$5)+(E10*$E$5)+(F10*$F$5)+(G10*$G$5)+(H10*$H$5)+(I10*$I$5)+(J10*$J$5)+(K10*$K$5)+(L10*$L$5)+(M10*$M$5)+(N10*$N$5)</f>
        <v>4.5</v>
      </c>
    </row>
    <row r="11" spans="2:16">
      <c r="B11" s="89" t="s">
        <v>124</v>
      </c>
      <c r="C11" s="98"/>
      <c r="D11" s="90"/>
      <c r="E11" s="90"/>
      <c r="F11" s="113"/>
      <c r="G11" s="114">
        <v>2</v>
      </c>
      <c r="H11" s="115"/>
      <c r="I11" s="94"/>
      <c r="J11" s="115"/>
      <c r="K11" s="114"/>
      <c r="L11" s="95"/>
      <c r="M11" s="114"/>
      <c r="N11" s="115">
        <v>2</v>
      </c>
      <c r="O11" s="96">
        <f t="shared" ref="O11" si="1">SUM(F11:N11)</f>
        <v>4</v>
      </c>
      <c r="P11" s="97">
        <f t="shared" ref="P11" si="2">(F11*$F$5)+(G11*$G$5)+(H11*$H$5)+(I11*$I$5)+(J11*$J$5)+(K11*$K$5)+(L11*$L$5)+(M11*$M$5)+(N11*$N$5)</f>
        <v>4.5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ref="P12" si="3">(F12*$F$5)+(G12*$G$5)+(H12*$H$5)+(I12*$I$5)+(J12*$J$5)+(K12*$K$5)+(L12*$L$5)+(M12*$M$5)+(N12*$N$5)</f>
        <v>0</v>
      </c>
    </row>
    <row r="13" spans="2:16">
      <c r="B13" s="99" t="s">
        <v>21</v>
      </c>
      <c r="C13" s="99">
        <f t="shared" ref="C13:P13" si="4">SUM(C9:C12)</f>
        <v>0</v>
      </c>
      <c r="D13" s="99">
        <f t="shared" si="4"/>
        <v>0</v>
      </c>
      <c r="E13" s="99">
        <f t="shared" si="4"/>
        <v>0</v>
      </c>
      <c r="F13" s="99">
        <f t="shared" si="4"/>
        <v>0</v>
      </c>
      <c r="G13" s="99">
        <f t="shared" si="4"/>
        <v>36</v>
      </c>
      <c r="H13" s="99">
        <f t="shared" si="4"/>
        <v>0</v>
      </c>
      <c r="I13" s="99">
        <f t="shared" si="4"/>
        <v>0</v>
      </c>
      <c r="J13" s="99">
        <f t="shared" si="4"/>
        <v>0</v>
      </c>
      <c r="K13" s="99">
        <f t="shared" si="4"/>
        <v>0</v>
      </c>
      <c r="L13" s="99">
        <f t="shared" si="4"/>
        <v>0</v>
      </c>
      <c r="M13" s="99">
        <f t="shared" si="4"/>
        <v>0</v>
      </c>
      <c r="N13" s="99">
        <f t="shared" si="4"/>
        <v>2</v>
      </c>
      <c r="O13" s="99">
        <f t="shared" si="4"/>
        <v>38</v>
      </c>
      <c r="P13" s="99">
        <f t="shared" si="4"/>
        <v>13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44"/>
  <sheetViews>
    <sheetView zoomScaleNormal="100" workbookViewId="0">
      <selection activeCell="F39" sqref="F39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108</v>
      </c>
      <c r="C7" s="57"/>
      <c r="D7" s="48"/>
      <c r="E7" s="48"/>
      <c r="F7" s="49"/>
      <c r="G7" s="53">
        <v>44</v>
      </c>
      <c r="H7" s="54"/>
      <c r="I7" s="55">
        <v>65</v>
      </c>
      <c r="J7" s="54"/>
      <c r="K7" s="53">
        <v>21</v>
      </c>
      <c r="L7" s="56"/>
      <c r="M7" s="53"/>
      <c r="N7" s="54"/>
      <c r="O7" s="35">
        <f>SUM(C7:N7)</f>
        <v>130</v>
      </c>
      <c r="P7" s="36">
        <f>(D7*$D$3)+(E7*$E$3)+(F7*$F$3)+(G7*$G$3)+(H7*$H$3)+(I7*$I$3)+(J7*$J$3)+(K7*$K$3)+(L7*$L$3)+(M7*$M$3)+(N7*$N$3)</f>
        <v>64.5</v>
      </c>
    </row>
    <row r="8" spans="2:16">
      <c r="B8" s="52" t="s">
        <v>109</v>
      </c>
      <c r="C8" s="47"/>
      <c r="D8" s="48"/>
      <c r="E8" s="48"/>
      <c r="F8" s="49"/>
      <c r="G8" s="53">
        <v>20</v>
      </c>
      <c r="H8" s="54"/>
      <c r="I8" s="55">
        <v>14</v>
      </c>
      <c r="J8" s="54"/>
      <c r="K8" s="53"/>
      <c r="L8" s="56"/>
      <c r="M8" s="53"/>
      <c r="N8" s="54">
        <v>3</v>
      </c>
      <c r="O8" s="35">
        <f t="shared" ref="O8:O9" si="0">SUM(F8:N8)</f>
        <v>37</v>
      </c>
      <c r="P8" s="36">
        <f t="shared" ref="P8:P9" si="1">(D8*$D$3)+(E8*$E$3)+(F8*$F$3)+(G8*$G$3)+(H8*$H$3)+(I8*$I$3)+(J8*$J$3)+(K8*$K$3)+(L8*$L$3)+(M8*$M$3)+(N8*$N$3)</f>
        <v>18</v>
      </c>
    </row>
    <row r="9" spans="2:16">
      <c r="B9" s="52" t="s">
        <v>110</v>
      </c>
      <c r="C9" s="47"/>
      <c r="D9" s="48"/>
      <c r="E9" s="48"/>
      <c r="F9" s="49"/>
      <c r="G9" s="53">
        <v>16</v>
      </c>
      <c r="H9" s="54"/>
      <c r="I9" s="55">
        <v>14</v>
      </c>
      <c r="J9" s="54"/>
      <c r="K9" s="53"/>
      <c r="L9" s="56"/>
      <c r="M9" s="53"/>
      <c r="N9" s="54"/>
      <c r="O9" s="35">
        <f t="shared" si="0"/>
        <v>30</v>
      </c>
      <c r="P9" s="36">
        <f t="shared" si="1"/>
        <v>11</v>
      </c>
    </row>
    <row r="10" spans="2:16">
      <c r="B10" s="52" t="s">
        <v>111</v>
      </c>
      <c r="C10" s="47"/>
      <c r="D10" s="48"/>
      <c r="E10" s="48"/>
      <c r="F10" s="49"/>
      <c r="G10" s="53">
        <v>30</v>
      </c>
      <c r="H10" s="54"/>
      <c r="I10" s="55">
        <v>2</v>
      </c>
      <c r="J10" s="54"/>
      <c r="K10" s="53"/>
      <c r="L10" s="56"/>
      <c r="M10" s="53"/>
      <c r="N10" s="54">
        <v>3</v>
      </c>
      <c r="O10" s="35">
        <f t="shared" ref="O10" si="2">SUM(F10:N10)</f>
        <v>35</v>
      </c>
      <c r="P10" s="36">
        <f t="shared" ref="P10" si="3">(D10*$D$3)+(E10*$E$3)+(F10*$F$3)+(G10*$G$3)+(H10*$H$3)+(I10*$I$3)+(J10*$J$3)+(K10*$K$3)+(L10*$L$3)+(M10*$M$3)+(N10*$N$3)</f>
        <v>14.5</v>
      </c>
    </row>
    <row r="11" spans="2:16">
      <c r="B11" s="52"/>
      <c r="C11" s="47"/>
      <c r="D11" s="48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35">
        <f t="shared" ref="O11:O12" si="4">SUM(F11:N11)</f>
        <v>0</v>
      </c>
      <c r="P11" s="36">
        <f t="shared" ref="P11:P12" si="5">(D11*$D$3)+(E11*$E$3)+(F11*$F$3)+(G11*$G$3)+(H11*$H$3)+(I11*$I$3)+(J11*$J$3)+(K11*$K$3)+(L11*$L$3)+(M11*$M$3)+(N11*$N$3)</f>
        <v>0</v>
      </c>
    </row>
    <row r="12" spans="2:16">
      <c r="B12" s="52"/>
      <c r="C12" s="47"/>
      <c r="D12" s="48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35">
        <f t="shared" si="4"/>
        <v>0</v>
      </c>
      <c r="P12" s="36">
        <f t="shared" si="5"/>
        <v>0</v>
      </c>
    </row>
    <row r="13" spans="2:16" ht="10.8" thickBot="1">
      <c r="B13" s="37" t="s">
        <v>21</v>
      </c>
      <c r="C13" s="37">
        <f t="shared" ref="C13:P13" si="6">SUM(C7:C12)</f>
        <v>0</v>
      </c>
      <c r="D13" s="37">
        <f t="shared" si="6"/>
        <v>0</v>
      </c>
      <c r="E13" s="37">
        <f t="shared" si="6"/>
        <v>0</v>
      </c>
      <c r="F13" s="37">
        <f t="shared" si="6"/>
        <v>0</v>
      </c>
      <c r="G13" s="37">
        <f t="shared" si="6"/>
        <v>110</v>
      </c>
      <c r="H13" s="37">
        <f t="shared" si="6"/>
        <v>0</v>
      </c>
      <c r="I13" s="37">
        <f t="shared" si="6"/>
        <v>95</v>
      </c>
      <c r="J13" s="37">
        <f t="shared" si="6"/>
        <v>0</v>
      </c>
      <c r="K13" s="37">
        <f t="shared" si="6"/>
        <v>21</v>
      </c>
      <c r="L13" s="37">
        <f t="shared" si="6"/>
        <v>0</v>
      </c>
      <c r="M13" s="37">
        <f t="shared" si="6"/>
        <v>0</v>
      </c>
      <c r="N13" s="37">
        <f t="shared" si="6"/>
        <v>6</v>
      </c>
      <c r="O13" s="100">
        <f t="shared" si="6"/>
        <v>232</v>
      </c>
      <c r="P13" s="37">
        <f t="shared" si="6"/>
        <v>108</v>
      </c>
    </row>
    <row r="14" spans="2:16">
      <c r="F14" s="38"/>
      <c r="G14" s="38"/>
      <c r="H14" s="38"/>
      <c r="I14" s="38"/>
      <c r="J14" s="38"/>
      <c r="K14" s="38"/>
      <c r="L14" s="38"/>
      <c r="M14" s="38"/>
      <c r="N14" s="38"/>
    </row>
    <row r="16" spans="2:16" ht="10.8" thickBot="1">
      <c r="B16" s="32" t="s">
        <v>90</v>
      </c>
      <c r="C16" s="32"/>
      <c r="D16" s="32"/>
      <c r="E16" s="32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4"/>
    </row>
    <row r="17" spans="2:16">
      <c r="B17" s="52" t="s">
        <v>113</v>
      </c>
      <c r="C17" s="57"/>
      <c r="D17" s="48"/>
      <c r="E17" s="48"/>
      <c r="F17" s="49"/>
      <c r="G17" s="53">
        <v>7</v>
      </c>
      <c r="H17" s="54"/>
      <c r="I17" s="55">
        <v>4</v>
      </c>
      <c r="J17" s="54"/>
      <c r="K17" s="53"/>
      <c r="L17" s="56"/>
      <c r="M17" s="53"/>
      <c r="N17" s="54">
        <v>1</v>
      </c>
      <c r="O17" s="35">
        <f t="shared" ref="O17:O18" si="7">SUM(F17:N17)</f>
        <v>12</v>
      </c>
      <c r="P17" s="36">
        <f t="shared" ref="P17:P18" si="8">(D17*$D$3)+(E17*$E$3)+(F17*$F$3)+(G17*$G$3)+(H17*$H$3)+(I17*$I$3)+(J17*$J$3)+(K17*$K$3)+(L17*$L$3)+(M17*$M$3)+(N17*$N$3)</f>
        <v>5.75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7"/>
        <v>0</v>
      </c>
      <c r="P18" s="36">
        <f t="shared" si="8"/>
        <v>0</v>
      </c>
    </row>
    <row r="19" spans="2:16" ht="10.8" thickBot="1">
      <c r="B19" s="37" t="s">
        <v>21</v>
      </c>
      <c r="C19" s="37">
        <f>SUM(C18:C18)</f>
        <v>0</v>
      </c>
      <c r="D19" s="37">
        <f>SUM(D17:D18)</f>
        <v>0</v>
      </c>
      <c r="E19" s="37">
        <f>SUM(E17:E18)</f>
        <v>0</v>
      </c>
      <c r="F19" s="37">
        <f>SUM(F18:F18)</f>
        <v>0</v>
      </c>
      <c r="G19" s="40">
        <f t="shared" ref="G19:P19" si="9">SUM(G17:G18)</f>
        <v>7</v>
      </c>
      <c r="H19" s="40">
        <f t="shared" si="9"/>
        <v>0</v>
      </c>
      <c r="I19" s="40">
        <f t="shared" si="9"/>
        <v>4</v>
      </c>
      <c r="J19" s="40">
        <f t="shared" si="9"/>
        <v>0</v>
      </c>
      <c r="K19" s="40">
        <f t="shared" si="9"/>
        <v>0</v>
      </c>
      <c r="L19" s="40">
        <f t="shared" si="9"/>
        <v>0</v>
      </c>
      <c r="M19" s="40">
        <f t="shared" si="9"/>
        <v>0</v>
      </c>
      <c r="N19" s="40">
        <f t="shared" si="9"/>
        <v>1</v>
      </c>
      <c r="O19" s="41">
        <f t="shared" si="9"/>
        <v>12</v>
      </c>
      <c r="P19" s="42">
        <f t="shared" si="9"/>
        <v>5.75</v>
      </c>
    </row>
    <row r="22" spans="2:16" ht="10.8" thickBot="1">
      <c r="B22" s="32" t="s">
        <v>91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>
      <c r="B23" s="52" t="s">
        <v>112</v>
      </c>
      <c r="C23" s="57"/>
      <c r="D23" s="48"/>
      <c r="E23" s="48"/>
      <c r="F23" s="49">
        <v>15</v>
      </c>
      <c r="G23" s="53">
        <v>46</v>
      </c>
      <c r="H23" s="54"/>
      <c r="I23" s="55"/>
      <c r="J23" s="54"/>
      <c r="K23" s="53"/>
      <c r="L23" s="56"/>
      <c r="M23" s="53"/>
      <c r="N23" s="54"/>
      <c r="O23" s="35">
        <f t="shared" ref="O23:O26" si="10">SUM(F23:N23)</f>
        <v>61</v>
      </c>
      <c r="P23" s="36">
        <f t="shared" ref="P23:P26" si="11">(D23*$D$3)+(E23*$E$3)+(F23*$F$3)+(G23*$G$3)+(H23*$H$3)+(I23*$I$3)+(J23*$J$3)+(K23*$K$3)+(L23*$L$3)+(M23*$M$3)+(N23*$N$3)</f>
        <v>13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10"/>
        <v>0</v>
      </c>
      <c r="P24" s="36">
        <f t="shared" si="11"/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10"/>
        <v>0</v>
      </c>
      <c r="P25" s="36">
        <f t="shared" si="11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10"/>
        <v>0</v>
      </c>
      <c r="P26" s="36">
        <f t="shared" si="11"/>
        <v>0</v>
      </c>
    </row>
    <row r="27" spans="2:16" ht="10.8" thickBot="1">
      <c r="B27" s="37" t="s">
        <v>21</v>
      </c>
      <c r="C27" s="37">
        <f>SUM(C26:C26)</f>
        <v>0</v>
      </c>
      <c r="D27" s="37">
        <f>SUM(D23:D26)</f>
        <v>0</v>
      </c>
      <c r="E27" s="37">
        <f>SUM(E23:E26)</f>
        <v>0</v>
      </c>
      <c r="F27" s="37">
        <f>SUM(F26:F26)</f>
        <v>0</v>
      </c>
      <c r="G27" s="40">
        <f t="shared" ref="G27:P27" si="12">SUM(G23:G26)</f>
        <v>46</v>
      </c>
      <c r="H27" s="40">
        <f t="shared" si="12"/>
        <v>0</v>
      </c>
      <c r="I27" s="40">
        <f t="shared" si="12"/>
        <v>0</v>
      </c>
      <c r="J27" s="40">
        <f t="shared" si="12"/>
        <v>0</v>
      </c>
      <c r="K27" s="40">
        <f t="shared" si="12"/>
        <v>0</v>
      </c>
      <c r="L27" s="40">
        <f t="shared" si="12"/>
        <v>0</v>
      </c>
      <c r="M27" s="40">
        <f t="shared" si="12"/>
        <v>0</v>
      </c>
      <c r="N27" s="40">
        <f t="shared" si="12"/>
        <v>0</v>
      </c>
      <c r="O27" s="41">
        <f t="shared" si="12"/>
        <v>61</v>
      </c>
      <c r="P27" s="42">
        <f t="shared" si="12"/>
        <v>13</v>
      </c>
    </row>
    <row r="29" spans="2:16">
      <c r="B29" s="44"/>
      <c r="C29" s="44"/>
      <c r="D29" s="44"/>
      <c r="E29" s="44"/>
      <c r="F29" s="44"/>
      <c r="G29" s="45"/>
      <c r="H29" s="45"/>
      <c r="I29" s="45"/>
      <c r="J29" s="45"/>
      <c r="K29" s="45"/>
      <c r="L29" s="45"/>
      <c r="M29" s="45"/>
      <c r="N29" s="45"/>
      <c r="O29" s="50"/>
      <c r="P29" s="51"/>
    </row>
    <row r="30" spans="2:16" ht="10.8" thickBot="1">
      <c r="B30" s="32" t="s">
        <v>115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>
      <c r="B31" s="52" t="s">
        <v>116</v>
      </c>
      <c r="C31" s="57"/>
      <c r="D31" s="48"/>
      <c r="E31" s="48"/>
      <c r="F31" s="49"/>
      <c r="G31" s="53">
        <v>20</v>
      </c>
      <c r="H31" s="54"/>
      <c r="I31" s="55"/>
      <c r="J31" s="54"/>
      <c r="K31" s="53"/>
      <c r="L31" s="56">
        <v>5</v>
      </c>
      <c r="M31" s="53"/>
      <c r="N31" s="54"/>
      <c r="O31" s="35">
        <f t="shared" ref="O31:O33" si="13">SUM(F31:N31)</f>
        <v>25</v>
      </c>
      <c r="P31" s="36">
        <f t="shared" ref="P31:P33" si="14">(D31*$D$3)+(E31*$E$3)+(F31*$F$3)+(G31*$G$3)+(H31*$H$3)+(I31*$I$3)+(J31*$J$3)+(K31*$K$3)+(L31*$L$3)+(M31*$M$3)+(N31*$N$3)</f>
        <v>10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3"/>
        <v>0</v>
      </c>
      <c r="P32" s="36">
        <f t="shared" si="14"/>
        <v>0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3"/>
        <v>0</v>
      </c>
      <c r="P33" s="36">
        <f t="shared" si="14"/>
        <v>0</v>
      </c>
    </row>
    <row r="34" spans="2:16" ht="10.8" thickBot="1">
      <c r="B34" s="37" t="s">
        <v>21</v>
      </c>
      <c r="C34" s="37">
        <f t="shared" ref="C34:P34" si="15">SUM(C31:C33)</f>
        <v>0</v>
      </c>
      <c r="D34" s="37">
        <f t="shared" si="15"/>
        <v>0</v>
      </c>
      <c r="E34" s="37">
        <f t="shared" si="15"/>
        <v>0</v>
      </c>
      <c r="F34" s="37">
        <f t="shared" si="15"/>
        <v>0</v>
      </c>
      <c r="G34" s="40">
        <f t="shared" si="15"/>
        <v>20</v>
      </c>
      <c r="H34" s="40">
        <f t="shared" si="15"/>
        <v>0</v>
      </c>
      <c r="I34" s="40">
        <f t="shared" si="15"/>
        <v>0</v>
      </c>
      <c r="J34" s="40">
        <f t="shared" si="15"/>
        <v>0</v>
      </c>
      <c r="K34" s="40">
        <f t="shared" si="15"/>
        <v>0</v>
      </c>
      <c r="L34" s="40">
        <f t="shared" si="15"/>
        <v>5</v>
      </c>
      <c r="M34" s="40">
        <f t="shared" si="15"/>
        <v>0</v>
      </c>
      <c r="N34" s="40">
        <f t="shared" si="15"/>
        <v>0</v>
      </c>
      <c r="O34" s="41">
        <f t="shared" si="15"/>
        <v>25</v>
      </c>
      <c r="P34" s="42">
        <f t="shared" si="15"/>
        <v>10</v>
      </c>
    </row>
    <row r="35" spans="2:16">
      <c r="B35" s="44"/>
      <c r="C35" s="44"/>
      <c r="D35" s="44"/>
      <c r="E35" s="44"/>
      <c r="F35" s="44"/>
      <c r="G35" s="45"/>
      <c r="H35" s="45"/>
      <c r="I35" s="45"/>
      <c r="J35" s="45"/>
      <c r="K35" s="45"/>
      <c r="L35" s="45"/>
      <c r="M35" s="45"/>
      <c r="N35" s="45"/>
      <c r="O35" s="50"/>
      <c r="P35" s="51"/>
    </row>
    <row r="36" spans="2:16">
      <c r="B36" s="44"/>
      <c r="C36" s="44"/>
      <c r="D36" s="44"/>
      <c r="E36" s="44"/>
      <c r="F36" s="44"/>
      <c r="G36" s="45"/>
      <c r="H36" s="45"/>
      <c r="I36" s="45"/>
      <c r="J36" s="45"/>
      <c r="K36" s="45"/>
      <c r="L36" s="45"/>
      <c r="M36" s="45"/>
      <c r="N36" s="45"/>
      <c r="O36" s="50"/>
      <c r="P36" s="51"/>
    </row>
    <row r="37" spans="2:16" ht="10.8" thickBot="1">
      <c r="B37" s="32" t="s">
        <v>92</v>
      </c>
      <c r="C37" s="32"/>
      <c r="D37" s="32"/>
      <c r="E37" s="32"/>
      <c r="F37" s="33"/>
      <c r="G37" s="33"/>
      <c r="H37" s="33"/>
      <c r="I37" s="33"/>
      <c r="J37" s="33"/>
      <c r="K37" s="33"/>
      <c r="L37" s="33"/>
      <c r="M37" s="33"/>
      <c r="N37" s="33"/>
      <c r="O37" s="34"/>
      <c r="P37" s="34"/>
    </row>
    <row r="38" spans="2:16">
      <c r="B38" s="52" t="s">
        <v>114</v>
      </c>
      <c r="C38" s="57"/>
      <c r="D38" s="48"/>
      <c r="E38" s="48"/>
      <c r="F38" s="49">
        <v>220</v>
      </c>
      <c r="G38" s="53">
        <v>26</v>
      </c>
      <c r="H38" s="54"/>
      <c r="I38" s="55">
        <v>27</v>
      </c>
      <c r="J38" s="54"/>
      <c r="K38" s="53"/>
      <c r="L38" s="56">
        <v>37</v>
      </c>
      <c r="M38" s="53"/>
      <c r="N38" s="54"/>
      <c r="O38" s="35">
        <f t="shared" ref="O38:O40" si="16">SUM(F38:N38)</f>
        <v>310</v>
      </c>
      <c r="P38" s="36">
        <f t="shared" ref="P38:P40" si="17">(D38*$D$3)+(E38*$E$3)+(F38*$F$3)+(G38*$G$3)+(H38*$H$3)+(I38*$I$3)+(J38*$J$3)+(K38*$K$3)+(L38*$L$3)+(M38*$M$3)+(N38*$N$3)</f>
        <v>79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6"/>
        <v>0</v>
      </c>
      <c r="P39" s="36">
        <f t="shared" si="17"/>
        <v>0</v>
      </c>
    </row>
    <row r="40" spans="2:16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si="16"/>
        <v>0</v>
      </c>
      <c r="P40" s="36">
        <f t="shared" si="17"/>
        <v>0</v>
      </c>
    </row>
    <row r="41" spans="2:16" ht="10.8" thickBot="1">
      <c r="B41" s="37" t="s">
        <v>21</v>
      </c>
      <c r="C41" s="37">
        <f t="shared" ref="C41:P41" si="18">SUM(C38:C40)</f>
        <v>0</v>
      </c>
      <c r="D41" s="37">
        <f t="shared" si="18"/>
        <v>0</v>
      </c>
      <c r="E41" s="37">
        <f t="shared" si="18"/>
        <v>0</v>
      </c>
      <c r="F41" s="37">
        <f t="shared" si="18"/>
        <v>220</v>
      </c>
      <c r="G41" s="40">
        <f t="shared" si="18"/>
        <v>26</v>
      </c>
      <c r="H41" s="40">
        <f t="shared" si="18"/>
        <v>0</v>
      </c>
      <c r="I41" s="40">
        <f t="shared" si="18"/>
        <v>27</v>
      </c>
      <c r="J41" s="40">
        <f t="shared" si="18"/>
        <v>0</v>
      </c>
      <c r="K41" s="40">
        <f t="shared" si="18"/>
        <v>0</v>
      </c>
      <c r="L41" s="40">
        <f t="shared" si="18"/>
        <v>37</v>
      </c>
      <c r="M41" s="40">
        <f t="shared" si="18"/>
        <v>0</v>
      </c>
      <c r="N41" s="40">
        <f t="shared" si="18"/>
        <v>0</v>
      </c>
      <c r="O41" s="41">
        <f t="shared" si="18"/>
        <v>310</v>
      </c>
      <c r="P41" s="42">
        <f t="shared" si="18"/>
        <v>79</v>
      </c>
    </row>
    <row r="42" spans="2:16">
      <c r="B42" s="44"/>
      <c r="C42" s="44"/>
      <c r="D42" s="44"/>
      <c r="E42" s="44"/>
      <c r="F42" s="44"/>
      <c r="G42" s="45"/>
      <c r="H42" s="45"/>
      <c r="I42" s="45"/>
      <c r="J42" s="45"/>
      <c r="K42" s="45"/>
      <c r="L42" s="45"/>
      <c r="M42" s="45"/>
      <c r="N42" s="45"/>
      <c r="O42" s="50"/>
      <c r="P42" s="51"/>
    </row>
    <row r="43" spans="2:16" ht="13.2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O13+O19+O27+O34+O41</f>
        <v>640</v>
      </c>
      <c r="P44" s="46">
        <f>P13+P19+P27+P34+P41</f>
        <v>215.75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topLeftCell="A16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93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1"/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75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4" spans="2:16" hidden="1"/>
    <row r="45" spans="2:16" ht="10.8" hidden="1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8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6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9" sqref="B69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9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33" si="8">(D32*$D$3)+(E32*$E$3)+(F32*$F$3)+(G32*$G$3)+(H32*$H$3)+(I32*$I$3)+(J32*$J$3)+(K32*$K$3)+(L32*$L$3)+(M32*$M$3)+(N32*$N$3)</f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 hidden="1">
      <c r="B34" s="126"/>
      <c r="C34" s="133"/>
      <c r="D34" s="127"/>
      <c r="E34" s="127"/>
      <c r="F34" s="128"/>
      <c r="G34" s="129"/>
      <c r="H34" s="130"/>
      <c r="I34" s="131"/>
      <c r="J34" s="130"/>
      <c r="K34" s="129"/>
      <c r="L34" s="132"/>
      <c r="M34" s="129"/>
      <c r="N34" s="130"/>
      <c r="O34" s="35">
        <f>SUM(F34:N34)</f>
        <v>0</v>
      </c>
      <c r="P34" s="36">
        <f t="shared" ref="P34" si="9">(D34*$D$3)+(E34*$E$3)+(F34*$F$3)+(G34*$G$3)+(H34*$H$3)+(I34*$I$3)+(J34*$J$3)+(K34*$K$3)+(L34*$L$3)+(M34*$M$3)+(N34*$N$3)</f>
        <v>0</v>
      </c>
    </row>
    <row r="35" spans="2:16" ht="10.8" hidden="1" thickBot="1">
      <c r="B35" s="37" t="s">
        <v>21</v>
      </c>
      <c r="C35" s="37">
        <f t="shared" ref="C35:P35" si="10">SUM(C7:C34)</f>
        <v>0</v>
      </c>
      <c r="D35" s="37">
        <f t="shared" si="10"/>
        <v>0</v>
      </c>
      <c r="E35" s="37">
        <f t="shared" si="10"/>
        <v>0</v>
      </c>
      <c r="F35" s="37">
        <f t="shared" si="10"/>
        <v>0</v>
      </c>
      <c r="G35" s="37">
        <f t="shared" si="10"/>
        <v>0</v>
      </c>
      <c r="H35" s="37">
        <f t="shared" si="10"/>
        <v>0</v>
      </c>
      <c r="I35" s="37">
        <f t="shared" si="10"/>
        <v>0</v>
      </c>
      <c r="J35" s="37">
        <f t="shared" si="10"/>
        <v>0</v>
      </c>
      <c r="K35" s="37">
        <f t="shared" si="10"/>
        <v>0</v>
      </c>
      <c r="L35" s="37">
        <f t="shared" si="10"/>
        <v>0</v>
      </c>
      <c r="M35" s="37">
        <f t="shared" si="10"/>
        <v>0</v>
      </c>
      <c r="N35" s="37">
        <f t="shared" si="10"/>
        <v>0</v>
      </c>
      <c r="O35" s="37">
        <f t="shared" si="10"/>
        <v>0</v>
      </c>
      <c r="P35" s="37">
        <f t="shared" si="10"/>
        <v>0</v>
      </c>
    </row>
    <row r="36" spans="2:16" hidden="1">
      <c r="F36" s="38"/>
      <c r="G36" s="38"/>
      <c r="H36" s="38"/>
      <c r="I36" s="38"/>
      <c r="J36" s="38"/>
      <c r="K36" s="38"/>
      <c r="L36" s="38"/>
      <c r="M36" s="38"/>
      <c r="N36" s="38"/>
    </row>
    <row r="37" spans="2:16">
      <c r="B37" s="13"/>
      <c r="C37" s="13"/>
      <c r="D37" s="13"/>
      <c r="E37" s="13"/>
      <c r="F37" s="30"/>
      <c r="G37" s="30"/>
      <c r="H37" s="30"/>
      <c r="I37" s="30"/>
      <c r="J37" s="30"/>
      <c r="K37" s="30"/>
      <c r="L37" s="30"/>
      <c r="M37" s="30"/>
      <c r="N37" s="30"/>
      <c r="O37" s="13"/>
      <c r="P37" s="13"/>
    </row>
    <row r="38" spans="2:16" ht="10.8" thickBot="1">
      <c r="B38" s="32" t="s">
        <v>29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>
      <c r="B39" s="52" t="s">
        <v>121</v>
      </c>
      <c r="C39" s="57"/>
      <c r="D39" s="48"/>
      <c r="E39" s="48"/>
      <c r="F39" s="49"/>
      <c r="G39" s="53">
        <v>1212</v>
      </c>
      <c r="H39" s="54"/>
      <c r="I39" s="55"/>
      <c r="J39" s="54"/>
      <c r="K39" s="53">
        <v>127</v>
      </c>
      <c r="L39" s="56"/>
      <c r="M39" s="53"/>
      <c r="N39" s="54"/>
      <c r="O39" s="35">
        <f>SUM(F39:N39)</f>
        <v>1339</v>
      </c>
      <c r="P39" s="36">
        <f t="shared" ref="P39:P41" si="11">(D39*$D$3)+(E39*$E$3)+(F39*$F$3)+(G39*$G$3)+(H39*$H$3)+(I39*$I$3)+(J39*$J$3)+(K39*$K$3)+(L39*$L$3)+(M39*$M$3)+(N39*$N$3)</f>
        <v>430</v>
      </c>
    </row>
    <row r="40" spans="2:16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1"/>
        <v>0</v>
      </c>
    </row>
    <row r="42" spans="2:16" ht="10.8" thickBot="1">
      <c r="B42" s="37" t="s">
        <v>21</v>
      </c>
      <c r="C42" s="37">
        <f>SUM(C39:C41)</f>
        <v>0</v>
      </c>
      <c r="D42" s="37">
        <f>SUM(D39:D41)</f>
        <v>0</v>
      </c>
      <c r="E42" s="37">
        <f>SUM(E39:E41)</f>
        <v>0</v>
      </c>
      <c r="F42" s="37">
        <f>SUM(F39:F41)</f>
        <v>0</v>
      </c>
      <c r="G42" s="37">
        <f>SUM(G39:G41)</f>
        <v>1212</v>
      </c>
      <c r="H42" s="37">
        <f t="shared" ref="H42:P42" si="12">SUM(H39:H41)</f>
        <v>0</v>
      </c>
      <c r="I42" s="37">
        <f t="shared" si="12"/>
        <v>0</v>
      </c>
      <c r="J42" s="37">
        <f t="shared" si="12"/>
        <v>0</v>
      </c>
      <c r="K42" s="37">
        <f t="shared" si="12"/>
        <v>127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9">
        <f t="shared" si="12"/>
        <v>1339</v>
      </c>
      <c r="P42" s="39">
        <f t="shared" si="12"/>
        <v>430</v>
      </c>
    </row>
    <row r="43" spans="2:16">
      <c r="G43" s="38"/>
    </row>
    <row r="44" spans="2:16" hidden="1">
      <c r="B44" s="13"/>
      <c r="C44" s="13"/>
      <c r="D44" s="13"/>
      <c r="E44" s="13"/>
      <c r="F44" s="30"/>
      <c r="G44" s="30"/>
      <c r="H44" s="30"/>
      <c r="I44" s="30"/>
      <c r="J44" s="30"/>
      <c r="K44" s="30"/>
      <c r="L44" s="30"/>
      <c r="M44" s="30"/>
      <c r="N44" s="30"/>
      <c r="O44" s="13"/>
      <c r="P44" s="13"/>
    </row>
    <row r="45" spans="2:16" ht="10.8" hidden="1" thickBot="1">
      <c r="B45" s="32" t="s">
        <v>69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ref="O46:O57" si="13">SUM(F46:N46)</f>
        <v>0</v>
      </c>
      <c r="P46" s="36">
        <f t="shared" ref="P46:P57" si="14">(D46*$D$3)+(E46*$E$3)+(F46*$F$3)+(G46*$G$3)+(H46*$H$3)+(I46*$I$3)+(J46*$J$3)+(K46*$K$3)+(L46*$L$3)+(M46*$M$3)+(N46*$N$3)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3"/>
        <v>0</v>
      </c>
      <c r="P47" s="36">
        <f t="shared" si="14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3"/>
        <v>0</v>
      </c>
      <c r="P48" s="36">
        <f t="shared" si="14"/>
        <v>0</v>
      </c>
    </row>
    <row r="49" spans="2:16" hidden="1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3"/>
        <v>0</v>
      </c>
      <c r="P49" s="36">
        <f t="shared" si="14"/>
        <v>0</v>
      </c>
    </row>
    <row r="50" spans="2:16" hidden="1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3"/>
        <v>0</v>
      </c>
      <c r="P50" s="36">
        <f t="shared" si="14"/>
        <v>0</v>
      </c>
    </row>
    <row r="51" spans="2:16" hidden="1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3"/>
        <v>0</v>
      </c>
      <c r="P51" s="36">
        <f t="shared" ref="P51:P54" si="15">(D51*$D$3)+(E51*$E$3)+(F51*$F$3)+(G51*$G$3)+(H51*$H$3)+(I51*$I$3)+(J51*$J$3)+(K51*$K$3)+(L51*$L$3)+(M51*$M$3)+(N51*$N$3)</f>
        <v>0</v>
      </c>
    </row>
    <row r="52" spans="2:16" hidden="1">
      <c r="B52" s="52"/>
      <c r="C52" s="4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 t="shared" si="13"/>
        <v>0</v>
      </c>
      <c r="P52" s="36">
        <f t="shared" si="15"/>
        <v>0</v>
      </c>
    </row>
    <row r="53" spans="2:16" hidden="1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 t="shared" si="13"/>
        <v>0</v>
      </c>
      <c r="P53" s="36">
        <f t="shared" si="15"/>
        <v>0</v>
      </c>
    </row>
    <row r="54" spans="2:16" hidden="1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si="13"/>
        <v>0</v>
      </c>
      <c r="P54" s="36">
        <f t="shared" si="15"/>
        <v>0</v>
      </c>
    </row>
    <row r="55" spans="2:16" hidden="1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 t="shared" si="13"/>
        <v>0</v>
      </c>
      <c r="P55" s="36">
        <f t="shared" ref="P55:P56" si="16">(D55*$D$3)+(E55*$E$3)+(F55*$F$3)+(G55*$G$3)+(H55*$H$3)+(I55*$I$3)+(J55*$J$3)+(K55*$K$3)+(L55*$L$3)+(M55*$M$3)+(N55*$N$3)</f>
        <v>0</v>
      </c>
    </row>
    <row r="56" spans="2:16" hidden="1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 t="shared" si="13"/>
        <v>0</v>
      </c>
      <c r="P56" s="36">
        <f t="shared" si="16"/>
        <v>0</v>
      </c>
    </row>
    <row r="57" spans="2:16" hidden="1">
      <c r="B57" s="52"/>
      <c r="C57" s="47"/>
      <c r="D57" s="48"/>
      <c r="E57" s="48"/>
      <c r="F57" s="49"/>
      <c r="G57" s="53"/>
      <c r="H57" s="54"/>
      <c r="I57" s="55"/>
      <c r="J57" s="54"/>
      <c r="K57" s="53"/>
      <c r="L57" s="56"/>
      <c r="M57" s="53"/>
      <c r="N57" s="54"/>
      <c r="O57" s="35">
        <f t="shared" si="13"/>
        <v>0</v>
      </c>
      <c r="P57" s="36">
        <f t="shared" si="14"/>
        <v>0</v>
      </c>
    </row>
    <row r="58" spans="2:16" ht="10.8" hidden="1" thickBot="1">
      <c r="B58" s="37" t="s">
        <v>21</v>
      </c>
      <c r="C58" s="37">
        <f t="shared" ref="C58:P58" si="17">SUM(C46:C57)</f>
        <v>0</v>
      </c>
      <c r="D58" s="37">
        <f t="shared" si="17"/>
        <v>0</v>
      </c>
      <c r="E58" s="37">
        <f t="shared" si="17"/>
        <v>0</v>
      </c>
      <c r="F58" s="37">
        <f t="shared" si="17"/>
        <v>0</v>
      </c>
      <c r="G58" s="37">
        <f t="shared" si="17"/>
        <v>0</v>
      </c>
      <c r="H58" s="37">
        <f t="shared" si="17"/>
        <v>0</v>
      </c>
      <c r="I58" s="37">
        <f t="shared" si="17"/>
        <v>0</v>
      </c>
      <c r="J58" s="37">
        <f t="shared" si="17"/>
        <v>0</v>
      </c>
      <c r="K58" s="37">
        <f t="shared" si="17"/>
        <v>0</v>
      </c>
      <c r="L58" s="37">
        <f t="shared" si="17"/>
        <v>0</v>
      </c>
      <c r="M58" s="37">
        <f t="shared" si="17"/>
        <v>0</v>
      </c>
      <c r="N58" s="37">
        <f t="shared" si="17"/>
        <v>0</v>
      </c>
      <c r="O58" s="39">
        <f t="shared" si="17"/>
        <v>0</v>
      </c>
      <c r="P58" s="39">
        <f t="shared" si="17"/>
        <v>0</v>
      </c>
    </row>
    <row r="59" spans="2:16" hidden="1">
      <c r="G59" s="38"/>
    </row>
    <row r="60" spans="2:16" ht="13.2">
      <c r="B60" s="2"/>
      <c r="C60" s="2"/>
      <c r="D60" s="2"/>
      <c r="E60" s="2"/>
      <c r="F60" s="43"/>
      <c r="G60" s="43"/>
      <c r="H60" s="43"/>
      <c r="I60" s="43"/>
      <c r="J60" s="43"/>
      <c r="K60" s="43"/>
      <c r="L60" s="43"/>
      <c r="M60" s="43"/>
      <c r="N60" s="43"/>
      <c r="O60" s="2"/>
      <c r="P60" s="2"/>
    </row>
    <row r="61" spans="2:16">
      <c r="M61" s="44" t="s">
        <v>21</v>
      </c>
      <c r="O61" s="45">
        <f>O58+O42+O35</f>
        <v>1339</v>
      </c>
      <c r="P61" s="46">
        <f>P58+P42+P35</f>
        <v>430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54" sqref="B54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86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47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/>
      <c r="G14" s="53">
        <v>92</v>
      </c>
      <c r="H14" s="54"/>
      <c r="I14" s="55">
        <v>14</v>
      </c>
      <c r="J14" s="54"/>
      <c r="K14" s="53"/>
      <c r="L14" s="56"/>
      <c r="M14" s="53">
        <v>7</v>
      </c>
      <c r="N14" s="54"/>
      <c r="O14" s="35">
        <f t="shared" ref="O14:O15" si="3">SUM(F14:N14)</f>
        <v>113</v>
      </c>
      <c r="P14" s="36">
        <f t="shared" ref="P14:P15" si="4">(D14*$D$3)+(E14*$E$3)+(F14*$F$3)+(G14*$G$3)+(H14*$H$3)+(I14*$I$3)+(J14*$J$3)+(K14*$K$3)+(L14*$L$3)+(M14*$M$3)+(N14*$N$3)</f>
        <v>44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92</v>
      </c>
      <c r="H16" s="40">
        <f t="shared" si="5"/>
        <v>0</v>
      </c>
      <c r="I16" s="40">
        <f t="shared" si="5"/>
        <v>14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7</v>
      </c>
      <c r="N16" s="40">
        <f t="shared" si="5"/>
        <v>0</v>
      </c>
      <c r="O16" s="41">
        <f t="shared" si="5"/>
        <v>113</v>
      </c>
      <c r="P16" s="42">
        <f t="shared" si="5"/>
        <v>44</v>
      </c>
    </row>
    <row r="18" spans="2:16" hidden="1"/>
    <row r="19" spans="2:16" ht="10.8" hidden="1" thickBot="1">
      <c r="B19" s="32" t="s">
        <v>87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47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40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47</v>
      </c>
      <c r="C28" s="57"/>
      <c r="D28" s="48"/>
      <c r="E28" s="48"/>
      <c r="F28" s="49"/>
      <c r="G28" s="53">
        <v>51</v>
      </c>
      <c r="H28" s="54"/>
      <c r="I28" s="55">
        <v>23</v>
      </c>
      <c r="J28" s="54"/>
      <c r="K28" s="53"/>
      <c r="L28" s="56">
        <v>9</v>
      </c>
      <c r="M28" s="53"/>
      <c r="N28" s="54"/>
      <c r="O28" s="35">
        <f t="shared" ref="O28:O30" si="9">SUM(F28:N28)</f>
        <v>83</v>
      </c>
      <c r="P28" s="36">
        <f t="shared" ref="P28:P30" si="10">(D28*$D$3)+(E28*$E$3)+(F28*$F$3)+(G28*$G$3)+(H28*$H$3)+(I28*$I$3)+(J28*$J$3)+(K28*$K$3)+(L28*$L$3)+(M28*$M$3)+(N28*$N$3)</f>
        <v>33.25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51</v>
      </c>
      <c r="H31" s="40">
        <f t="shared" si="11"/>
        <v>0</v>
      </c>
      <c r="I31" s="40">
        <f t="shared" si="11"/>
        <v>23</v>
      </c>
      <c r="J31" s="40">
        <f t="shared" si="11"/>
        <v>0</v>
      </c>
      <c r="K31" s="40">
        <f t="shared" si="11"/>
        <v>0</v>
      </c>
      <c r="L31" s="40">
        <f t="shared" si="11"/>
        <v>9</v>
      </c>
      <c r="M31" s="40">
        <f t="shared" si="11"/>
        <v>0</v>
      </c>
      <c r="N31" s="40">
        <f t="shared" si="11"/>
        <v>0</v>
      </c>
      <c r="O31" s="41">
        <f t="shared" si="11"/>
        <v>83</v>
      </c>
      <c r="P31" s="42">
        <f t="shared" si="11"/>
        <v>33.25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88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47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47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196</v>
      </c>
      <c r="P50" s="46">
        <f>P10+P16+P24+P31+P39+P46</f>
        <v>77.25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59" sqref="B159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9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9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9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9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0" t="s">
        <v>94</v>
      </c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>
        <v>1</v>
      </c>
      <c r="O35" s="110">
        <f>SUM(F35:N35)+(E35*18)+(D35*9)</f>
        <v>1</v>
      </c>
      <c r="P35" s="36">
        <f t="shared" ref="P35:P49" si="9">(D35*$D$3)+(E35*$E$3)+(F35*$F$3)+(G35*$G$3)+(H35*$H$3)+(I35*$I$3)+(J35*$J$3)+(K35*$K$3)+(L35*$L$3)+(M35*$M$3)+(N35*$N$3)</f>
        <v>2</v>
      </c>
    </row>
    <row r="36" spans="1:16" ht="11.25" customHeight="1">
      <c r="A36" s="119"/>
      <c r="B36" s="181" t="s">
        <v>95</v>
      </c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>
        <v>31</v>
      </c>
      <c r="O36" s="35">
        <f t="shared" ref="O36:O38" si="10">SUM(F36:N36)</f>
        <v>31</v>
      </c>
      <c r="P36" s="36">
        <f t="shared" ref="P36:P38" si="11">(D36*$D$3)+(E36*$E$3)+(F36*$F$3)+(G36*$G$3)+(H36*$H$3)+(I36*$I$3)+(J36*$J$3)+(K36*$K$3)+(L36*$L$3)+(M36*$M$3)+(N36*$N$3)</f>
        <v>62</v>
      </c>
    </row>
    <row r="37" spans="1:16" ht="11.25" customHeight="1">
      <c r="A37" s="119"/>
      <c r="B37" s="181" t="s">
        <v>96</v>
      </c>
      <c r="C37" s="58"/>
      <c r="D37" s="48"/>
      <c r="E37" s="48"/>
      <c r="F37" s="49">
        <v>2309</v>
      </c>
      <c r="G37" s="110"/>
      <c r="H37" s="116"/>
      <c r="I37" s="110"/>
      <c r="J37" s="48"/>
      <c r="K37" s="110"/>
      <c r="L37" s="116"/>
      <c r="M37" s="110"/>
      <c r="N37" s="116"/>
      <c r="O37" s="35">
        <f t="shared" si="10"/>
        <v>2309</v>
      </c>
      <c r="P37" s="36">
        <f t="shared" si="11"/>
        <v>230.9</v>
      </c>
    </row>
    <row r="38" spans="1:16" ht="11.25" customHeight="1">
      <c r="A38" s="119"/>
      <c r="B38" s="180" t="s">
        <v>97</v>
      </c>
      <c r="C38" s="58"/>
      <c r="D38" s="48"/>
      <c r="E38" s="48"/>
      <c r="F38" s="49"/>
      <c r="G38" s="110"/>
      <c r="H38" s="116"/>
      <c r="I38" s="110"/>
      <c r="J38" s="48"/>
      <c r="K38" s="110"/>
      <c r="L38" s="116"/>
      <c r="M38" s="110"/>
      <c r="N38" s="116">
        <v>30</v>
      </c>
      <c r="O38" s="35">
        <f t="shared" si="10"/>
        <v>30</v>
      </c>
      <c r="P38" s="36">
        <f t="shared" si="11"/>
        <v>60</v>
      </c>
    </row>
    <row r="39" spans="1:16" ht="11.25" customHeight="1">
      <c r="A39" s="119"/>
      <c r="B39" s="180" t="s">
        <v>98</v>
      </c>
      <c r="C39" s="58"/>
      <c r="D39" s="48"/>
      <c r="E39" s="48"/>
      <c r="F39" s="49"/>
      <c r="G39" s="110">
        <v>20</v>
      </c>
      <c r="H39" s="116"/>
      <c r="I39" s="110"/>
      <c r="J39" s="48"/>
      <c r="K39" s="110"/>
      <c r="L39" s="116"/>
      <c r="M39" s="110"/>
      <c r="N39" s="116"/>
      <c r="O39" s="35">
        <f t="shared" ref="O39:O41" si="12">SUM(F39:N39)</f>
        <v>20</v>
      </c>
      <c r="P39" s="36">
        <f t="shared" ref="P39:P48" si="13">(D39*$D$3)+(E39*$E$3)+(F39*$F$3)+(G39*$G$3)+(H39*$H$3)+(I39*$I$3)+(J39*$J$3)+(K39*$K$3)+(L39*$L$3)+(M39*$M$3)+(N39*$N$3)</f>
        <v>5</v>
      </c>
    </row>
    <row r="40" spans="1:16" ht="11.25" customHeight="1">
      <c r="A40" s="119"/>
      <c r="B40" s="181" t="s">
        <v>99</v>
      </c>
      <c r="C40" s="58"/>
      <c r="D40" s="48"/>
      <c r="E40" s="48"/>
      <c r="F40" s="49"/>
      <c r="G40" s="110">
        <v>15</v>
      </c>
      <c r="H40" s="116"/>
      <c r="I40" s="110"/>
      <c r="J40" s="48"/>
      <c r="K40" s="110">
        <v>5</v>
      </c>
      <c r="L40" s="116"/>
      <c r="M40" s="110"/>
      <c r="N40" s="116"/>
      <c r="O40" s="35">
        <f t="shared" si="12"/>
        <v>20</v>
      </c>
      <c r="P40" s="36">
        <f t="shared" si="13"/>
        <v>8.75</v>
      </c>
    </row>
    <row r="41" spans="1:16" ht="11.25" customHeight="1">
      <c r="A41" s="119"/>
      <c r="B41" s="180" t="s">
        <v>100</v>
      </c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16">
        <v>60</v>
      </c>
      <c r="O41" s="35">
        <f t="shared" si="12"/>
        <v>60</v>
      </c>
      <c r="P41" s="36">
        <f t="shared" si="13"/>
        <v>120</v>
      </c>
    </row>
    <row r="42" spans="1:16" ht="11.25" customHeight="1">
      <c r="A42" s="119"/>
      <c r="B42" s="181" t="s">
        <v>101</v>
      </c>
      <c r="C42" s="58"/>
      <c r="D42" s="48"/>
      <c r="E42" s="48"/>
      <c r="F42" s="49"/>
      <c r="G42" s="110">
        <v>37</v>
      </c>
      <c r="H42" s="116"/>
      <c r="I42" s="110">
        <v>8</v>
      </c>
      <c r="J42" s="48"/>
      <c r="K42" s="110"/>
      <c r="L42" s="116"/>
      <c r="M42" s="110"/>
      <c r="N42" s="116"/>
      <c r="O42" s="35">
        <f t="shared" ref="O42:O45" si="14">SUM(F42:N42)</f>
        <v>45</v>
      </c>
      <c r="P42" s="36">
        <f t="shared" si="13"/>
        <v>13.25</v>
      </c>
    </row>
    <row r="43" spans="1:16" ht="11.25" customHeight="1">
      <c r="A43" s="119"/>
      <c r="B43" s="181" t="s">
        <v>102</v>
      </c>
      <c r="C43" s="58"/>
      <c r="D43" s="48"/>
      <c r="E43" s="48"/>
      <c r="F43" s="49"/>
      <c r="G43" s="110">
        <v>46</v>
      </c>
      <c r="H43" s="116"/>
      <c r="I43" s="110">
        <v>4</v>
      </c>
      <c r="J43" s="48"/>
      <c r="K43" s="110">
        <v>8</v>
      </c>
      <c r="L43" s="116"/>
      <c r="M43" s="110"/>
      <c r="N43" s="116">
        <v>3</v>
      </c>
      <c r="O43" s="35">
        <f t="shared" si="14"/>
        <v>61</v>
      </c>
      <c r="P43" s="36">
        <f t="shared" si="13"/>
        <v>27.5</v>
      </c>
    </row>
    <row r="44" spans="1:16" ht="11.25" customHeight="1">
      <c r="A44" s="119"/>
      <c r="B44" s="180" t="s">
        <v>103</v>
      </c>
      <c r="C44" s="58"/>
      <c r="D44" s="48"/>
      <c r="E44" s="48"/>
      <c r="F44" s="49"/>
      <c r="G44" s="110">
        <v>20</v>
      </c>
      <c r="H44" s="116"/>
      <c r="I44" s="110"/>
      <c r="J44" s="48"/>
      <c r="K44" s="110"/>
      <c r="L44" s="116"/>
      <c r="M44" s="110"/>
      <c r="N44" s="116"/>
      <c r="O44" s="35">
        <f t="shared" si="14"/>
        <v>20</v>
      </c>
      <c r="P44" s="36">
        <f t="shared" si="13"/>
        <v>5</v>
      </c>
    </row>
    <row r="45" spans="1:16" ht="11.25" customHeight="1">
      <c r="A45" s="119"/>
      <c r="B45" s="181" t="s">
        <v>104</v>
      </c>
      <c r="C45" s="58"/>
      <c r="D45" s="48"/>
      <c r="E45" s="48"/>
      <c r="F45" s="49"/>
      <c r="G45" s="110">
        <v>2</v>
      </c>
      <c r="H45" s="116"/>
      <c r="I45" s="110"/>
      <c r="J45" s="48"/>
      <c r="K45" s="110"/>
      <c r="L45" s="116"/>
      <c r="M45" s="110"/>
      <c r="N45" s="116"/>
      <c r="O45" s="35">
        <f t="shared" si="14"/>
        <v>2</v>
      </c>
      <c r="P45" s="36">
        <f t="shared" si="13"/>
        <v>0.5</v>
      </c>
    </row>
    <row r="46" spans="1:16" ht="11.25" customHeight="1">
      <c r="A46" s="119"/>
      <c r="B46" s="181" t="s">
        <v>105</v>
      </c>
      <c r="C46" s="58"/>
      <c r="D46" s="48"/>
      <c r="E46" s="48"/>
      <c r="F46" s="49"/>
      <c r="G46" s="110">
        <v>9</v>
      </c>
      <c r="H46" s="116"/>
      <c r="I46" s="110"/>
      <c r="J46" s="48"/>
      <c r="K46" s="110">
        <v>2</v>
      </c>
      <c r="L46" s="116"/>
      <c r="M46" s="110"/>
      <c r="N46" s="116">
        <v>2</v>
      </c>
      <c r="O46" s="35">
        <f t="shared" ref="O46:O48" si="15">SUM(F46:N46)</f>
        <v>13</v>
      </c>
      <c r="P46" s="36">
        <f t="shared" si="13"/>
        <v>8.25</v>
      </c>
    </row>
    <row r="47" spans="1:16" ht="11.25" customHeight="1">
      <c r="A47" s="119"/>
      <c r="B47" s="181" t="s">
        <v>106</v>
      </c>
      <c r="C47" s="58"/>
      <c r="D47" s="48"/>
      <c r="E47" s="48"/>
      <c r="F47" s="49"/>
      <c r="G47" s="110"/>
      <c r="H47" s="116"/>
      <c r="I47" s="110"/>
      <c r="J47" s="48"/>
      <c r="K47" s="110">
        <v>4</v>
      </c>
      <c r="L47" s="116"/>
      <c r="M47" s="110"/>
      <c r="N47" s="116">
        <v>21</v>
      </c>
      <c r="O47" s="35">
        <f t="shared" si="15"/>
        <v>25</v>
      </c>
      <c r="P47" s="36">
        <f t="shared" si="13"/>
        <v>46</v>
      </c>
    </row>
    <row r="48" spans="1:16" ht="11.25" customHeight="1">
      <c r="A48" s="119"/>
      <c r="B48" s="180" t="s">
        <v>107</v>
      </c>
      <c r="C48" s="58"/>
      <c r="D48" s="48"/>
      <c r="E48" s="48"/>
      <c r="F48" s="49"/>
      <c r="G48" s="110">
        <v>2</v>
      </c>
      <c r="H48" s="116"/>
      <c r="I48" s="110"/>
      <c r="J48" s="48"/>
      <c r="K48" s="110">
        <v>30</v>
      </c>
      <c r="L48" s="116"/>
      <c r="M48" s="110"/>
      <c r="N48" s="116">
        <v>12</v>
      </c>
      <c r="O48" s="35">
        <f t="shared" si="15"/>
        <v>44</v>
      </c>
      <c r="P48" s="36">
        <f t="shared" si="13"/>
        <v>54.5</v>
      </c>
    </row>
    <row r="49" spans="1:16" ht="11.25" customHeight="1">
      <c r="A49" s="119"/>
      <c r="B49" s="181"/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16"/>
      <c r="O49" s="35">
        <f t="shared" ref="O49" si="16">SUM(F49:N49)</f>
        <v>0</v>
      </c>
      <c r="P49" s="36">
        <f t="shared" si="9"/>
        <v>0</v>
      </c>
    </row>
    <row r="50" spans="1:16" ht="10.8" thickBot="1">
      <c r="B50" s="37"/>
      <c r="C50" s="40">
        <f t="shared" ref="C50:P50" si="17">SUM(C35:C49)</f>
        <v>0</v>
      </c>
      <c r="D50" s="40">
        <f t="shared" si="17"/>
        <v>0</v>
      </c>
      <c r="E50" s="40">
        <f t="shared" si="17"/>
        <v>0</v>
      </c>
      <c r="F50" s="40">
        <f t="shared" si="17"/>
        <v>2309</v>
      </c>
      <c r="G50" s="40">
        <f t="shared" si="17"/>
        <v>151</v>
      </c>
      <c r="H50" s="40">
        <f t="shared" si="17"/>
        <v>0</v>
      </c>
      <c r="I50" s="40">
        <f t="shared" si="17"/>
        <v>12</v>
      </c>
      <c r="J50" s="40">
        <f t="shared" si="17"/>
        <v>0</v>
      </c>
      <c r="K50" s="40">
        <f t="shared" si="17"/>
        <v>49</v>
      </c>
      <c r="L50" s="40">
        <f t="shared" si="17"/>
        <v>0</v>
      </c>
      <c r="M50" s="40">
        <f t="shared" si="17"/>
        <v>0</v>
      </c>
      <c r="N50" s="40">
        <f t="shared" si="17"/>
        <v>160</v>
      </c>
      <c r="O50" s="41">
        <f t="shared" si="17"/>
        <v>2681</v>
      </c>
      <c r="P50" s="42">
        <f t="shared" si="17"/>
        <v>643.65</v>
      </c>
    </row>
    <row r="51" spans="1:16">
      <c r="G51" s="38"/>
    </row>
    <row r="52" spans="1:16">
      <c r="G52" s="38"/>
    </row>
    <row r="53" spans="1:16" ht="10.8" thickBot="1">
      <c r="B53" s="32" t="s">
        <v>50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1:16">
      <c r="A54" s="119"/>
      <c r="B54" s="181" t="s">
        <v>132</v>
      </c>
      <c r="C54" s="58"/>
      <c r="D54" s="48"/>
      <c r="E54" s="48"/>
      <c r="F54" s="49"/>
      <c r="G54" s="110">
        <v>3</v>
      </c>
      <c r="H54" s="116"/>
      <c r="I54" s="110"/>
      <c r="J54" s="48">
        <v>1</v>
      </c>
      <c r="K54" s="110">
        <v>1</v>
      </c>
      <c r="L54" s="116"/>
      <c r="M54" s="110"/>
      <c r="N54" s="120">
        <v>1</v>
      </c>
      <c r="O54" s="110">
        <f>SUM(F54:N54)+(E54*18)+(D54*9)</f>
        <v>6</v>
      </c>
      <c r="P54" s="36">
        <f t="shared" ref="P54:P57" si="18">(D54*$D$3)+(E54*$E$3)+(F54*$F$3)+(G54*$G$3)+(H54*$H$3)+(I54*$I$3)+(J54*$J$3)+(K54*$K$3)+(L54*$L$3)+(M54*$M$3)+(N54*$N$3)</f>
        <v>4.25</v>
      </c>
    </row>
    <row r="55" spans="1:16">
      <c r="A55" s="119"/>
      <c r="B55" s="181" t="s">
        <v>133</v>
      </c>
      <c r="C55" s="58"/>
      <c r="D55" s="48"/>
      <c r="E55" s="48"/>
      <c r="F55" s="49">
        <v>7</v>
      </c>
      <c r="G55" s="110"/>
      <c r="H55" s="116"/>
      <c r="I55" s="110"/>
      <c r="J55" s="48"/>
      <c r="K55" s="110"/>
      <c r="L55" s="116"/>
      <c r="M55" s="110"/>
      <c r="N55" s="120"/>
      <c r="O55" s="117">
        <f t="shared" ref="O55:O57" si="19">SUM(F55:N55)</f>
        <v>7</v>
      </c>
      <c r="P55" s="36">
        <f t="shared" si="18"/>
        <v>0.70000000000000007</v>
      </c>
    </row>
    <row r="56" spans="1:16">
      <c r="A56" s="119"/>
      <c r="B56" s="180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ref="O56" si="20">SUM(F56:N56)</f>
        <v>0</v>
      </c>
      <c r="P56" s="36">
        <f t="shared" si="18"/>
        <v>0</v>
      </c>
    </row>
    <row r="57" spans="1:16" ht="12.75" customHeight="1">
      <c r="A57" s="119"/>
      <c r="B57" s="180"/>
      <c r="C57" s="58"/>
      <c r="D57" s="48"/>
      <c r="E57" s="48"/>
      <c r="F57" s="49"/>
      <c r="G57" s="123"/>
      <c r="H57" s="124"/>
      <c r="I57" s="121"/>
      <c r="K57" s="121"/>
      <c r="L57" s="101"/>
      <c r="M57" s="121"/>
      <c r="O57" s="118">
        <f t="shared" si="19"/>
        <v>0</v>
      </c>
      <c r="P57" s="36">
        <f t="shared" si="18"/>
        <v>0</v>
      </c>
    </row>
    <row r="58" spans="1:16" ht="10.8" thickBot="1">
      <c r="B58" s="37" t="s">
        <v>21</v>
      </c>
      <c r="C58" s="37">
        <f t="shared" ref="C58:P58" si="21">SUM(C54:C57)</f>
        <v>0</v>
      </c>
      <c r="D58" s="37">
        <f t="shared" si="21"/>
        <v>0</v>
      </c>
      <c r="E58" s="37">
        <f t="shared" si="21"/>
        <v>0</v>
      </c>
      <c r="F58" s="37">
        <f t="shared" si="21"/>
        <v>7</v>
      </c>
      <c r="G58" s="122">
        <f t="shared" si="21"/>
        <v>3</v>
      </c>
      <c r="H58" s="122">
        <f t="shared" si="21"/>
        <v>0</v>
      </c>
      <c r="I58" s="40">
        <f t="shared" si="21"/>
        <v>0</v>
      </c>
      <c r="J58" s="40">
        <f t="shared" si="21"/>
        <v>1</v>
      </c>
      <c r="K58" s="40">
        <f t="shared" si="21"/>
        <v>1</v>
      </c>
      <c r="L58" s="40">
        <f t="shared" si="21"/>
        <v>0</v>
      </c>
      <c r="M58" s="40">
        <f t="shared" si="21"/>
        <v>0</v>
      </c>
      <c r="N58" s="40">
        <f t="shared" si="21"/>
        <v>1</v>
      </c>
      <c r="O58" s="41">
        <f t="shared" si="21"/>
        <v>13</v>
      </c>
      <c r="P58" s="42">
        <f t="shared" si="21"/>
        <v>4.95</v>
      </c>
    </row>
    <row r="59" spans="1:16">
      <c r="B59" s="44"/>
      <c r="C59" s="44"/>
      <c r="D59" s="44"/>
      <c r="E59" s="44"/>
      <c r="F59" s="44"/>
      <c r="G59" s="45"/>
      <c r="H59" s="45"/>
      <c r="I59" s="45"/>
      <c r="J59" s="45"/>
      <c r="K59" s="45"/>
      <c r="L59" s="45"/>
      <c r="M59" s="45"/>
      <c r="N59" s="45"/>
      <c r="O59" s="50"/>
      <c r="P59" s="51"/>
    </row>
    <row r="60" spans="1:16" hidden="1">
      <c r="B60" s="44"/>
      <c r="C60" s="44"/>
      <c r="D60" s="44"/>
      <c r="E60" s="44"/>
      <c r="F60" s="44"/>
      <c r="G60" s="45"/>
      <c r="H60" s="45"/>
      <c r="I60" s="45"/>
      <c r="J60" s="45"/>
      <c r="K60" s="45"/>
      <c r="L60" s="45"/>
      <c r="M60" s="45"/>
      <c r="N60" s="45"/>
      <c r="O60" s="50"/>
      <c r="P60" s="51"/>
    </row>
    <row r="61" spans="1:16" ht="10.8" hidden="1" thickBot="1">
      <c r="B61" s="32" t="s">
        <v>80</v>
      </c>
      <c r="C61" s="32"/>
      <c r="D61" s="32"/>
      <c r="E61" s="32"/>
      <c r="F61" s="33"/>
      <c r="G61" s="33"/>
      <c r="H61" s="33"/>
      <c r="I61" s="33"/>
      <c r="J61" s="33"/>
      <c r="K61" s="33"/>
      <c r="L61" s="33"/>
      <c r="M61" s="33"/>
      <c r="N61" s="33"/>
      <c r="O61" s="34"/>
      <c r="P61" s="34"/>
    </row>
    <row r="62" spans="1:16" hidden="1">
      <c r="B62" s="52" t="s">
        <v>72</v>
      </c>
      <c r="C62" s="48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>SUM(F62:N62)</f>
        <v>0</v>
      </c>
      <c r="P62" s="36">
        <f t="shared" ref="P62:P63" si="22">(D62*$D$3)+(E62*$E$3)+(F62*$F$3)+(G62*$G$3)+(H62*$H$3)+(I62*$I$3)+(J62*$J$3)+(K62*$K$3)+(L62*$L$3)+(M62*$M$3)+(N62*$N$3)</f>
        <v>0</v>
      </c>
    </row>
    <row r="63" spans="1:16" hidden="1">
      <c r="B63" s="52"/>
      <c r="C63" s="58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>SUM(F63:N63)</f>
        <v>0</v>
      </c>
      <c r="P63" s="36">
        <f t="shared" si="22"/>
        <v>0</v>
      </c>
    </row>
    <row r="64" spans="1:16" ht="10.8" hidden="1" thickBot="1">
      <c r="B64" s="37" t="s">
        <v>21</v>
      </c>
      <c r="C64" s="37">
        <f t="shared" ref="C64:D64" si="23">SUM(C63:C63)</f>
        <v>0</v>
      </c>
      <c r="D64" s="37">
        <f t="shared" si="23"/>
        <v>0</v>
      </c>
      <c r="E64" s="41">
        <f t="shared" ref="E64:N64" si="24">SUM(E62:E63)</f>
        <v>0</v>
      </c>
      <c r="F64" s="41">
        <f t="shared" si="24"/>
        <v>0</v>
      </c>
      <c r="G64" s="41">
        <f t="shared" si="24"/>
        <v>0</v>
      </c>
      <c r="H64" s="41">
        <f t="shared" si="24"/>
        <v>0</v>
      </c>
      <c r="I64" s="41">
        <f t="shared" si="24"/>
        <v>0</v>
      </c>
      <c r="J64" s="41">
        <f t="shared" si="24"/>
        <v>0</v>
      </c>
      <c r="K64" s="41">
        <f t="shared" si="24"/>
        <v>0</v>
      </c>
      <c r="L64" s="41">
        <f t="shared" si="24"/>
        <v>0</v>
      </c>
      <c r="M64" s="41">
        <f t="shared" si="24"/>
        <v>0</v>
      </c>
      <c r="N64" s="41">
        <f t="shared" si="24"/>
        <v>0</v>
      </c>
      <c r="O64" s="41">
        <f>SUM(O62:O63)</f>
        <v>0</v>
      </c>
      <c r="P64" s="42">
        <f>SUM(P62:P63)</f>
        <v>0</v>
      </c>
    </row>
    <row r="65" spans="1:16" hidden="1">
      <c r="B65" s="44"/>
      <c r="C65" s="44"/>
      <c r="D65" s="44"/>
      <c r="E65" s="44"/>
      <c r="F65" s="44"/>
      <c r="G65" s="45"/>
      <c r="H65" s="45"/>
      <c r="I65" s="45"/>
      <c r="J65" s="45"/>
      <c r="K65" s="45"/>
      <c r="L65" s="45"/>
      <c r="M65" s="45"/>
      <c r="N65" s="45"/>
      <c r="O65" s="50"/>
      <c r="P65" s="51"/>
    </row>
    <row r="66" spans="1:16" hidden="1">
      <c r="G66" s="38"/>
    </row>
    <row r="67" spans="1:16" ht="10.8" hidden="1" thickBot="1">
      <c r="B67" s="32" t="s">
        <v>52</v>
      </c>
      <c r="C67" s="32"/>
      <c r="D67" s="32"/>
      <c r="E67" s="32"/>
      <c r="F67" s="33"/>
      <c r="G67" s="33"/>
      <c r="H67" s="33"/>
      <c r="I67" s="33"/>
      <c r="J67" s="33"/>
      <c r="K67" s="33"/>
      <c r="L67" s="33"/>
      <c r="M67" s="33"/>
      <c r="N67" s="33"/>
      <c r="O67" s="34"/>
      <c r="P67" s="34"/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89" si="25">SUM(F68:N68)</f>
        <v>0</v>
      </c>
      <c r="P68" s="36">
        <f t="shared" ref="P68:P89" si="26">(D68*$D$3)+(E68*$E$3)+(F68*$F$3)+(G68*$G$3)+(H68*$H$3)+(I68*$I$3)+(J68*$J$3)+(K68*$K$3)+(L68*$L$3)+(M68*$M$3)+(N68*$N$3)</f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5"/>
        <v>0</v>
      </c>
      <c r="P69" s="36">
        <f t="shared" si="26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5"/>
        <v>0</v>
      </c>
      <c r="P70" s="36">
        <f t="shared" si="26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5"/>
        <v>0</v>
      </c>
      <c r="P71" s="36">
        <f t="shared" si="26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7">SUM(F72:N72)</f>
        <v>0</v>
      </c>
      <c r="P72" s="36">
        <f t="shared" si="26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7"/>
        <v>0</v>
      </c>
      <c r="P73" s="36">
        <f t="shared" si="26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7"/>
        <v>0</v>
      </c>
      <c r="P74" s="36">
        <f t="shared" si="26"/>
        <v>0</v>
      </c>
    </row>
    <row r="75" spans="1:16" hidden="1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77" si="28">SUM(F75:N75)</f>
        <v>0</v>
      </c>
      <c r="P75" s="36">
        <f t="shared" si="26"/>
        <v>0</v>
      </c>
    </row>
    <row r="76" spans="1:16" hidden="1">
      <c r="A76" s="119"/>
      <c r="B76" s="181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8"/>
        <v>0</v>
      </c>
      <c r="P76" s="36">
        <f t="shared" si="26"/>
        <v>0</v>
      </c>
    </row>
    <row r="77" spans="1:16" hidden="1">
      <c r="A77" s="119"/>
      <c r="B77" s="180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8"/>
        <v>0</v>
      </c>
      <c r="P77" s="36">
        <f t="shared" si="26"/>
        <v>0</v>
      </c>
    </row>
    <row r="78" spans="1:16" hidden="1">
      <c r="A78" s="119"/>
      <c r="B78" s="181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ref="O78:O80" si="29">SUM(F78:N78)</f>
        <v>0</v>
      </c>
      <c r="P78" s="36">
        <f t="shared" si="26"/>
        <v>0</v>
      </c>
    </row>
    <row r="79" spans="1:16" hidden="1">
      <c r="A79" s="119"/>
      <c r="B79" s="180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9"/>
        <v>0</v>
      </c>
      <c r="P79" s="36">
        <f t="shared" si="26"/>
        <v>0</v>
      </c>
    </row>
    <row r="80" spans="1:16" hidden="1">
      <c r="A80" s="119"/>
      <c r="B80" s="181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9"/>
        <v>0</v>
      </c>
      <c r="P80" s="36">
        <f t="shared" si="26"/>
        <v>0</v>
      </c>
    </row>
    <row r="81" spans="1:16" hidden="1">
      <c r="A81" s="119"/>
      <c r="B81" s="180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ref="O81:O83" si="30">SUM(F81:N81)</f>
        <v>0</v>
      </c>
      <c r="P81" s="36">
        <f t="shared" si="26"/>
        <v>0</v>
      </c>
    </row>
    <row r="82" spans="1:16" hidden="1">
      <c r="A82" s="119"/>
      <c r="B82" s="181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30"/>
        <v>0</v>
      </c>
      <c r="P82" s="36">
        <f t="shared" si="26"/>
        <v>0</v>
      </c>
    </row>
    <row r="83" spans="1:16" hidden="1">
      <c r="A83" s="119"/>
      <c r="B83" s="180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30"/>
        <v>0</v>
      </c>
      <c r="P83" s="36">
        <f t="shared" si="26"/>
        <v>0</v>
      </c>
    </row>
    <row r="84" spans="1:16" hidden="1">
      <c r="A84" s="119"/>
      <c r="B84" s="181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ref="O84:O86" si="31">SUM(F84:N84)</f>
        <v>0</v>
      </c>
      <c r="P84" s="36">
        <f t="shared" si="26"/>
        <v>0</v>
      </c>
    </row>
    <row r="85" spans="1:16" hidden="1">
      <c r="A85" s="119"/>
      <c r="B85" s="180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31"/>
        <v>0</v>
      </c>
      <c r="P85" s="36">
        <f t="shared" si="26"/>
        <v>0</v>
      </c>
    </row>
    <row r="86" spans="1:16" hidden="1">
      <c r="A86" s="119"/>
      <c r="B86" s="181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31"/>
        <v>0</v>
      </c>
      <c r="P86" s="36">
        <f t="shared" si="26"/>
        <v>0</v>
      </c>
    </row>
    <row r="87" spans="1:16" hidden="1">
      <c r="A87" s="119"/>
      <c r="B87" s="180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5"/>
        <v>0</v>
      </c>
      <c r="P87" s="36">
        <f t="shared" si="26"/>
        <v>0</v>
      </c>
    </row>
    <row r="88" spans="1:16" hidden="1">
      <c r="A88" s="119"/>
      <c r="B88" s="181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5"/>
        <v>0</v>
      </c>
      <c r="P88" s="36">
        <f t="shared" si="26"/>
        <v>0</v>
      </c>
    </row>
    <row r="89" spans="1:16" ht="12.75" hidden="1" customHeight="1">
      <c r="A89" s="119"/>
      <c r="B89" s="180"/>
      <c r="C89" s="58"/>
      <c r="D89" s="48"/>
      <c r="E89" s="48"/>
      <c r="F89" s="49"/>
      <c r="G89" s="123"/>
      <c r="H89" s="124"/>
      <c r="I89" s="121"/>
      <c r="K89" s="121"/>
      <c r="L89" s="101"/>
      <c r="M89" s="121"/>
      <c r="O89" s="118">
        <f t="shared" si="25"/>
        <v>0</v>
      </c>
      <c r="P89" s="36">
        <f t="shared" si="26"/>
        <v>0</v>
      </c>
    </row>
    <row r="90" spans="1:16" ht="10.8" hidden="1" thickBot="1">
      <c r="B90" s="37" t="s">
        <v>21</v>
      </c>
      <c r="C90" s="37">
        <f t="shared" ref="C90:P90" si="32">SUM(C68:C89)</f>
        <v>0</v>
      </c>
      <c r="D90" s="37">
        <f t="shared" si="32"/>
        <v>0</v>
      </c>
      <c r="E90" s="37">
        <f t="shared" si="32"/>
        <v>0</v>
      </c>
      <c r="F90" s="37">
        <f t="shared" si="32"/>
        <v>0</v>
      </c>
      <c r="G90" s="122">
        <f t="shared" si="32"/>
        <v>0</v>
      </c>
      <c r="H90" s="122">
        <f t="shared" si="32"/>
        <v>0</v>
      </c>
      <c r="I90" s="40">
        <f t="shared" si="32"/>
        <v>0</v>
      </c>
      <c r="J90" s="40">
        <f t="shared" si="32"/>
        <v>0</v>
      </c>
      <c r="K90" s="40">
        <f t="shared" si="32"/>
        <v>0</v>
      </c>
      <c r="L90" s="40">
        <f t="shared" si="32"/>
        <v>0</v>
      </c>
      <c r="M90" s="40">
        <f t="shared" si="32"/>
        <v>0</v>
      </c>
      <c r="N90" s="40">
        <f t="shared" si="32"/>
        <v>0</v>
      </c>
      <c r="O90" s="41">
        <f t="shared" si="32"/>
        <v>0</v>
      </c>
      <c r="P90" s="42">
        <f t="shared" si="32"/>
        <v>0</v>
      </c>
    </row>
    <row r="91" spans="1:16" hidden="1">
      <c r="B91" s="44"/>
      <c r="C91" s="44"/>
      <c r="D91" s="44"/>
      <c r="E91" s="44"/>
      <c r="F91" s="44"/>
      <c r="G91" s="45"/>
      <c r="H91" s="45"/>
      <c r="I91" s="45"/>
      <c r="J91" s="45"/>
      <c r="K91" s="45"/>
      <c r="L91" s="45"/>
      <c r="M91" s="45"/>
      <c r="N91" s="45"/>
      <c r="O91" s="50"/>
      <c r="P91" s="51"/>
    </row>
    <row r="92" spans="1:16" hidden="1">
      <c r="B92" s="44"/>
      <c r="C92" s="44"/>
      <c r="D92" s="44"/>
      <c r="E92" s="44"/>
      <c r="F92" s="44"/>
      <c r="G92" s="45"/>
      <c r="H92" s="45"/>
      <c r="I92" s="45"/>
      <c r="J92" s="45"/>
      <c r="K92" s="45"/>
      <c r="L92" s="45"/>
      <c r="M92" s="45"/>
      <c r="N92" s="45"/>
      <c r="O92" s="50"/>
      <c r="P92" s="51"/>
    </row>
    <row r="93" spans="1:16" ht="10.8" hidden="1" thickBot="1">
      <c r="B93" s="32" t="s">
        <v>42</v>
      </c>
      <c r="C93" s="32"/>
      <c r="D93" s="32"/>
      <c r="E93" s="32"/>
      <c r="F93" s="33"/>
      <c r="G93" s="33"/>
      <c r="H93" s="33"/>
      <c r="I93" s="33"/>
      <c r="J93" s="33"/>
      <c r="K93" s="33"/>
      <c r="L93" s="33"/>
      <c r="M93" s="33"/>
      <c r="N93" s="33"/>
      <c r="O93" s="34"/>
      <c r="P93" s="34"/>
    </row>
    <row r="94" spans="1:16" ht="11.25" hidden="1" customHeight="1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110">
        <f>SUM(F94:N94)+(E94*18)+(D94*9)</f>
        <v>0</v>
      </c>
      <c r="P94" s="36">
        <f t="shared" ref="P94" si="33">(D94*$D$3)+(E94*$E$3)+(F94*$F$3)+(G94*$G$3)+(H94*$H$3)+(I94*$I$3)+(J94*$J$3)+(K94*$K$3)+(L94*$L$3)+(M94*$M$3)+(N94*$N$3)</f>
        <v>0</v>
      </c>
    </row>
    <row r="95" spans="1:16" ht="11.25" hidden="1" customHeight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ref="O95:O96" si="34">SUM(F95:N95)</f>
        <v>0</v>
      </c>
      <c r="P95" s="36">
        <f t="shared" ref="P95:P96" si="35">(D95*$D$3)+(E95*$E$3)+(F95*$F$3)+(G95*$G$3)+(H95*$H$3)+(I95*$I$3)+(J95*$J$3)+(K95*$K$3)+(L95*$L$3)+(M95*$M$3)+(N95*$N$3)</f>
        <v>0</v>
      </c>
    </row>
    <row r="96" spans="1:16" ht="11.25" hidden="1" customHeight="1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si="34"/>
        <v>0</v>
      </c>
      <c r="P96" s="36">
        <f t="shared" si="35"/>
        <v>0</v>
      </c>
    </row>
    <row r="97" spans="2:16" ht="10.8" hidden="1" thickBot="1">
      <c r="B97" s="37" t="s">
        <v>21</v>
      </c>
      <c r="C97" s="37">
        <f t="shared" ref="C97:P97" si="36">SUM(C94:C96)</f>
        <v>0</v>
      </c>
      <c r="D97" s="37">
        <f t="shared" si="36"/>
        <v>0</v>
      </c>
      <c r="E97" s="37">
        <f t="shared" si="36"/>
        <v>0</v>
      </c>
      <c r="F97" s="37">
        <f t="shared" si="36"/>
        <v>0</v>
      </c>
      <c r="G97" s="40">
        <f t="shared" si="36"/>
        <v>0</v>
      </c>
      <c r="H97" s="40">
        <f t="shared" si="36"/>
        <v>0</v>
      </c>
      <c r="I97" s="40">
        <f t="shared" si="36"/>
        <v>0</v>
      </c>
      <c r="J97" s="40">
        <f t="shared" si="36"/>
        <v>0</v>
      </c>
      <c r="K97" s="40">
        <f t="shared" si="36"/>
        <v>0</v>
      </c>
      <c r="L97" s="40">
        <f t="shared" si="36"/>
        <v>0</v>
      </c>
      <c r="M97" s="40">
        <f t="shared" si="36"/>
        <v>0</v>
      </c>
      <c r="N97" s="40">
        <f t="shared" si="36"/>
        <v>0</v>
      </c>
      <c r="O97" s="41">
        <f t="shared" si="36"/>
        <v>0</v>
      </c>
      <c r="P97" s="42">
        <f t="shared" si="36"/>
        <v>0</v>
      </c>
    </row>
    <row r="98" spans="2:16" ht="11.25" hidden="1" customHeight="1">
      <c r="B98" s="44"/>
      <c r="C98" s="44"/>
      <c r="D98" s="44"/>
      <c r="E98" s="44"/>
      <c r="F98" s="44"/>
      <c r="G98" s="45"/>
      <c r="H98" s="45"/>
      <c r="I98" s="45"/>
      <c r="J98" s="45"/>
      <c r="K98" s="45"/>
      <c r="L98" s="45"/>
      <c r="M98" s="45"/>
      <c r="N98" s="45"/>
      <c r="O98" s="50"/>
      <c r="P98" s="51"/>
    </row>
    <row r="99" spans="2:16" hidden="1"/>
    <row r="100" spans="2:16" ht="10.8" hidden="1" thickBot="1">
      <c r="B100" s="32" t="s">
        <v>85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t="11.25" hidden="1" customHeight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>SUM(F101:N101)</f>
        <v>0</v>
      </c>
      <c r="P101" s="36">
        <f t="shared" ref="P101:P102" si="37">(D101*$D$3)+(E101*$E$3)+(F101*$F$3)+(G101*$G$3)+(H101*$H$3)+(I101*$I$3)+(J101*$J$3)+(K101*$K$3)+(L101*$L$3)+(M101*$M$3)+(N101*$N$3)</f>
        <v>0</v>
      </c>
    </row>
    <row r="102" spans="2:16" ht="11.25" hidden="1" customHeight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>SUM(F102:N102)</f>
        <v>0</v>
      </c>
      <c r="P102" s="36">
        <f t="shared" si="37"/>
        <v>0</v>
      </c>
    </row>
    <row r="103" spans="2:16" ht="10.8" hidden="1" thickBot="1">
      <c r="B103" s="37" t="s">
        <v>21</v>
      </c>
      <c r="C103" s="37">
        <f t="shared" ref="C103:P103" si="38">SUM(C101:C102)</f>
        <v>0</v>
      </c>
      <c r="D103" s="37">
        <f t="shared" si="38"/>
        <v>0</v>
      </c>
      <c r="E103" s="37">
        <f t="shared" si="38"/>
        <v>0</v>
      </c>
      <c r="F103" s="37">
        <f t="shared" si="38"/>
        <v>0</v>
      </c>
      <c r="G103" s="40">
        <f t="shared" si="38"/>
        <v>0</v>
      </c>
      <c r="H103" s="40">
        <f t="shared" si="38"/>
        <v>0</v>
      </c>
      <c r="I103" s="40">
        <f t="shared" si="38"/>
        <v>0</v>
      </c>
      <c r="J103" s="40">
        <f t="shared" si="38"/>
        <v>0</v>
      </c>
      <c r="K103" s="40">
        <f t="shared" si="38"/>
        <v>0</v>
      </c>
      <c r="L103" s="40">
        <f t="shared" si="38"/>
        <v>0</v>
      </c>
      <c r="M103" s="40">
        <f t="shared" si="38"/>
        <v>0</v>
      </c>
      <c r="N103" s="40">
        <f t="shared" si="38"/>
        <v>0</v>
      </c>
      <c r="O103" s="41">
        <f t="shared" si="38"/>
        <v>0</v>
      </c>
      <c r="P103" s="42">
        <f t="shared" si="38"/>
        <v>0</v>
      </c>
    </row>
    <row r="104" spans="2:16" ht="11.25" hidden="1" customHeight="1">
      <c r="B104" s="44"/>
      <c r="C104" s="44"/>
      <c r="D104" s="44"/>
      <c r="E104" s="44"/>
      <c r="F104" s="44"/>
      <c r="G104" s="45"/>
      <c r="H104" s="45"/>
      <c r="I104" s="45"/>
      <c r="J104" s="45"/>
      <c r="K104" s="45"/>
      <c r="L104" s="45"/>
      <c r="M104" s="45"/>
      <c r="N104" s="45"/>
      <c r="O104" s="50"/>
      <c r="P104" s="51"/>
    </row>
    <row r="106" spans="2:16" ht="10.8" thickBot="1">
      <c r="B106" s="32" t="s">
        <v>51</v>
      </c>
      <c r="C106" s="32"/>
      <c r="D106" s="32"/>
      <c r="E106" s="32"/>
      <c r="F106" s="33"/>
      <c r="G106" s="33"/>
      <c r="H106" s="33"/>
      <c r="I106" s="33"/>
      <c r="J106" s="33"/>
      <c r="K106" s="33"/>
      <c r="L106" s="33"/>
      <c r="M106" s="33"/>
      <c r="N106" s="33"/>
      <c r="O106" s="34"/>
      <c r="P106" s="34"/>
    </row>
    <row r="107" spans="2:16">
      <c r="B107" s="52" t="s">
        <v>117</v>
      </c>
      <c r="C107" s="57"/>
      <c r="D107" s="48"/>
      <c r="E107" s="48"/>
      <c r="F107" s="49"/>
      <c r="G107" s="53">
        <v>0</v>
      </c>
      <c r="H107" s="54"/>
      <c r="I107" s="55">
        <v>0</v>
      </c>
      <c r="J107" s="54"/>
      <c r="K107" s="53">
        <v>0</v>
      </c>
      <c r="L107" s="56"/>
      <c r="M107" s="53"/>
      <c r="N107" s="54">
        <v>20</v>
      </c>
      <c r="O107" s="35">
        <f t="shared" ref="O107:O112" si="39">SUM(F107:N107)</f>
        <v>20</v>
      </c>
      <c r="P107" s="36">
        <f t="shared" ref="P107:P112" si="40">(D107*$D$3)+(E107*$E$3)+(F107*$F$3)+(G107*$G$3)+(H107*$H$3)+(I107*$I$3)+(J107*$J$3)+(K107*$K$3)+(L107*$L$3)+(M107*$M$3)+(N107*$N$3)</f>
        <v>40</v>
      </c>
    </row>
    <row r="108" spans="2:16">
      <c r="B108" s="52" t="s">
        <v>118</v>
      </c>
      <c r="C108" s="47"/>
      <c r="D108" s="48"/>
      <c r="E108" s="48"/>
      <c r="F108" s="49"/>
      <c r="G108" s="53">
        <v>4</v>
      </c>
      <c r="H108" s="54"/>
      <c r="I108" s="55"/>
      <c r="J108" s="54"/>
      <c r="K108" s="53">
        <v>1</v>
      </c>
      <c r="L108" s="56"/>
      <c r="M108" s="53">
        <v>1</v>
      </c>
      <c r="N108" s="54">
        <v>5</v>
      </c>
      <c r="O108" s="35">
        <f t="shared" si="39"/>
        <v>11</v>
      </c>
      <c r="P108" s="36">
        <f t="shared" si="40"/>
        <v>14</v>
      </c>
    </row>
    <row r="109" spans="2:16">
      <c r="B109" s="52" t="s">
        <v>119</v>
      </c>
      <c r="C109" s="47"/>
      <c r="D109" s="48"/>
      <c r="E109" s="48"/>
      <c r="F109" s="49"/>
      <c r="G109" s="53">
        <v>63</v>
      </c>
      <c r="H109" s="54"/>
      <c r="I109" s="55">
        <v>25</v>
      </c>
      <c r="J109" s="54"/>
      <c r="K109" s="53">
        <v>1</v>
      </c>
      <c r="L109" s="56"/>
      <c r="M109" s="53">
        <v>1</v>
      </c>
      <c r="N109" s="54">
        <v>13</v>
      </c>
      <c r="O109" s="35">
        <f t="shared" si="39"/>
        <v>103</v>
      </c>
      <c r="P109" s="36">
        <f t="shared" si="40"/>
        <v>57.25</v>
      </c>
    </row>
    <row r="110" spans="2:16">
      <c r="B110" s="52" t="s">
        <v>120</v>
      </c>
      <c r="C110" s="47"/>
      <c r="D110" s="48"/>
      <c r="E110" s="48"/>
      <c r="F110" s="49"/>
      <c r="G110" s="53">
        <v>15</v>
      </c>
      <c r="H110" s="54"/>
      <c r="I110" s="55">
        <v>4</v>
      </c>
      <c r="J110" s="54"/>
      <c r="K110" s="53"/>
      <c r="L110" s="56"/>
      <c r="M110" s="53">
        <v>2</v>
      </c>
      <c r="N110" s="54"/>
      <c r="O110" s="35">
        <f t="shared" si="39"/>
        <v>21</v>
      </c>
      <c r="P110" s="36">
        <f t="shared" si="40"/>
        <v>9.75</v>
      </c>
    </row>
    <row r="111" spans="2:16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39"/>
        <v>0</v>
      </c>
      <c r="P111" s="36">
        <f t="shared" si="40"/>
        <v>0</v>
      </c>
    </row>
    <row r="112" spans="2:16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9"/>
        <v>0</v>
      </c>
      <c r="P112" s="36">
        <f t="shared" si="40"/>
        <v>0</v>
      </c>
    </row>
    <row r="113" spans="2:16" ht="10.8" thickBot="1">
      <c r="B113" s="37" t="s">
        <v>21</v>
      </c>
      <c r="C113" s="37">
        <f>SUM(C112:C112)</f>
        <v>0</v>
      </c>
      <c r="D113" s="37">
        <f t="shared" ref="D113:P113" si="41">SUM(D107:D112)</f>
        <v>0</v>
      </c>
      <c r="E113" s="37">
        <f t="shared" si="41"/>
        <v>0</v>
      </c>
      <c r="F113" s="37">
        <f t="shared" si="41"/>
        <v>0</v>
      </c>
      <c r="G113" s="40">
        <f t="shared" si="41"/>
        <v>82</v>
      </c>
      <c r="H113" s="40">
        <f t="shared" si="41"/>
        <v>0</v>
      </c>
      <c r="I113" s="40">
        <f t="shared" si="41"/>
        <v>29</v>
      </c>
      <c r="J113" s="40">
        <f t="shared" si="41"/>
        <v>0</v>
      </c>
      <c r="K113" s="40">
        <f t="shared" si="41"/>
        <v>2</v>
      </c>
      <c r="L113" s="40">
        <f t="shared" si="41"/>
        <v>0</v>
      </c>
      <c r="M113" s="40">
        <f t="shared" si="41"/>
        <v>4</v>
      </c>
      <c r="N113" s="40">
        <f t="shared" si="41"/>
        <v>38</v>
      </c>
      <c r="O113" s="41">
        <f t="shared" si="41"/>
        <v>155</v>
      </c>
      <c r="P113" s="42">
        <f t="shared" si="41"/>
        <v>121</v>
      </c>
    </row>
    <row r="116" spans="2:16" ht="10.8" thickBot="1">
      <c r="B116" s="32" t="s">
        <v>56</v>
      </c>
      <c r="C116" s="32"/>
      <c r="D116" s="32"/>
      <c r="E116" s="32"/>
      <c r="F116" s="33"/>
      <c r="G116" s="33"/>
      <c r="H116" s="33"/>
      <c r="I116" s="33"/>
      <c r="J116" s="33"/>
      <c r="K116" s="33"/>
      <c r="L116" s="33"/>
      <c r="M116" s="33"/>
      <c r="N116" s="33"/>
      <c r="O116" s="34"/>
      <c r="P116" s="34"/>
    </row>
    <row r="117" spans="2:16">
      <c r="B117" s="52" t="s">
        <v>73</v>
      </c>
      <c r="C117" s="57"/>
      <c r="D117" s="48"/>
      <c r="E117" s="48"/>
      <c r="F117" s="49">
        <v>12</v>
      </c>
      <c r="G117" s="53">
        <v>8</v>
      </c>
      <c r="H117" s="54"/>
      <c r="I117" s="55">
        <v>6</v>
      </c>
      <c r="J117" s="54"/>
      <c r="K117" s="53"/>
      <c r="L117" s="56"/>
      <c r="M117" s="53">
        <v>10</v>
      </c>
      <c r="N117" s="54"/>
      <c r="O117" s="110">
        <f>SUM(F117:N117)+(E117*18)+(D117*9)</f>
        <v>36</v>
      </c>
      <c r="P117" s="36">
        <f t="shared" ref="P117:P120" si="42">(D117*$D$3)+(E117*$E$3)+(F117*$F$3)+(G117*$G$3)+(H117*$H$3)+(I117*$I$3)+(J117*$J$3)+(K117*$K$3)+(L117*$L$3)+(M117*$M$3)+(N117*$N$3)</f>
        <v>26.2</v>
      </c>
    </row>
    <row r="118" spans="2:16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:O119" si="43">SUM(F118:N118)</f>
        <v>0</v>
      </c>
      <c r="P118" s="36">
        <f t="shared" si="42"/>
        <v>0</v>
      </c>
    </row>
    <row r="119" spans="2:16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3"/>
        <v>0</v>
      </c>
      <c r="P119" s="36">
        <f t="shared" si="42"/>
        <v>0</v>
      </c>
    </row>
    <row r="120" spans="2:16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" si="44">SUM(F120:N120)</f>
        <v>0</v>
      </c>
      <c r="P120" s="36">
        <f t="shared" si="42"/>
        <v>0</v>
      </c>
    </row>
    <row r="121" spans="2:16" ht="10.8" thickBot="1">
      <c r="B121" s="37" t="s">
        <v>21</v>
      </c>
      <c r="C121" s="37">
        <f>SUM(C120:C120)</f>
        <v>0</v>
      </c>
      <c r="D121" s="37">
        <f>SUM(D117:D120)</f>
        <v>0</v>
      </c>
      <c r="E121" s="37">
        <f>SUM(E117:E120)</f>
        <v>0</v>
      </c>
      <c r="F121" s="37">
        <f>SUM(F117:F120)</f>
        <v>12</v>
      </c>
      <c r="G121" s="40">
        <f t="shared" ref="G121:P121" si="45">SUM(G117:G120)</f>
        <v>8</v>
      </c>
      <c r="H121" s="40">
        <f t="shared" si="45"/>
        <v>0</v>
      </c>
      <c r="I121" s="40">
        <f t="shared" si="45"/>
        <v>6</v>
      </c>
      <c r="J121" s="40">
        <f t="shared" si="45"/>
        <v>0</v>
      </c>
      <c r="K121" s="40">
        <f t="shared" si="45"/>
        <v>0</v>
      </c>
      <c r="L121" s="40">
        <f t="shared" si="45"/>
        <v>0</v>
      </c>
      <c r="M121" s="40">
        <f t="shared" si="45"/>
        <v>10</v>
      </c>
      <c r="N121" s="40">
        <f t="shared" si="45"/>
        <v>0</v>
      </c>
      <c r="O121" s="41">
        <f t="shared" si="45"/>
        <v>36</v>
      </c>
      <c r="P121" s="42">
        <f t="shared" si="45"/>
        <v>26.2</v>
      </c>
    </row>
    <row r="123" spans="2:16" hidden="1"/>
    <row r="124" spans="2:16" ht="10.8" hidden="1" thickBot="1">
      <c r="B124" s="32" t="s">
        <v>55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2:16" hidden="1">
      <c r="B125" s="52"/>
      <c r="C125" s="5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:O127" si="46">SUM(F125:N125)</f>
        <v>0</v>
      </c>
      <c r="P125" s="36">
        <f t="shared" ref="P125:P127" si="47">(D125*$D$3)+(E125*$E$3)+(F125*$F$3)+(G125*$G$3)+(H125*$H$3)+(I125*$I$3)+(J125*$J$3)+(K125*$K$3)+(L125*$L$3)+(M125*$M$3)+(N125*$N$3)</f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" si="48">SUM(F126:N126)</f>
        <v>0</v>
      </c>
      <c r="P126" s="36">
        <f t="shared" si="47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6"/>
        <v>0</v>
      </c>
      <c r="P127" s="36">
        <f t="shared" si="47"/>
        <v>0</v>
      </c>
    </row>
    <row r="128" spans="2:16" ht="10.8" hidden="1" thickBot="1">
      <c r="B128" s="37" t="s">
        <v>21</v>
      </c>
      <c r="C128" s="37">
        <f>SUM(C127:C127)</f>
        <v>0</v>
      </c>
      <c r="D128" s="37">
        <f>SUM(D125:D127)</f>
        <v>0</v>
      </c>
      <c r="E128" s="37">
        <f>SUM(E125:E127)</f>
        <v>0</v>
      </c>
      <c r="F128" s="37">
        <f>SUM(F127:F127)</f>
        <v>0</v>
      </c>
      <c r="G128" s="40">
        <f t="shared" ref="G128:P128" si="49">SUM(G125:G127)</f>
        <v>0</v>
      </c>
      <c r="H128" s="40">
        <f t="shared" si="49"/>
        <v>0</v>
      </c>
      <c r="I128" s="40">
        <f t="shared" si="49"/>
        <v>0</v>
      </c>
      <c r="J128" s="40">
        <f t="shared" si="49"/>
        <v>0</v>
      </c>
      <c r="K128" s="40">
        <f t="shared" si="49"/>
        <v>0</v>
      </c>
      <c r="L128" s="40">
        <f t="shared" si="49"/>
        <v>0</v>
      </c>
      <c r="M128" s="40">
        <f t="shared" si="49"/>
        <v>0</v>
      </c>
      <c r="N128" s="40">
        <f t="shared" si="49"/>
        <v>0</v>
      </c>
      <c r="O128" s="41">
        <f t="shared" si="49"/>
        <v>0</v>
      </c>
      <c r="P128" s="42">
        <f t="shared" si="49"/>
        <v>0</v>
      </c>
    </row>
    <row r="129" spans="2:16" hidden="1"/>
    <row r="130" spans="2:16" hidden="1"/>
    <row r="131" spans="2:16" ht="10.8" hidden="1" thickBot="1">
      <c r="B131" s="32" t="s">
        <v>46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 hidden="1">
      <c r="B132" s="52" t="s">
        <v>73</v>
      </c>
      <c r="C132" s="5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110">
        <f>SUM(F132:N132)+(E132*18)+(D132*9)</f>
        <v>0</v>
      </c>
      <c r="P132" s="36">
        <f t="shared" ref="P132:P134" si="50">(D132*$D$3)+(E132*$E$3)+(F132*$F$3)+(G132*$G$3)+(H132*$H$3)+(I132*$I$3)+(J132*$J$3)+(K132*$K$3)+(L132*$L$3)+(M132*$M$3)+(N132*$N$3)</f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ref="O133" si="51">SUM(F133:N133)</f>
        <v>0</v>
      </c>
      <c r="P133" s="36">
        <f t="shared" si="50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" si="52">SUM(F134:N134)</f>
        <v>0</v>
      </c>
      <c r="P134" s="36">
        <f t="shared" si="50"/>
        <v>0</v>
      </c>
    </row>
    <row r="135" spans="2:16" ht="10.8" hidden="1" thickBot="1">
      <c r="B135" s="37" t="s">
        <v>21</v>
      </c>
      <c r="C135" s="37">
        <f>SUM(C134:C134)</f>
        <v>0</v>
      </c>
      <c r="D135" s="37">
        <f>SUM(D132:D134)</f>
        <v>0</v>
      </c>
      <c r="E135" s="37">
        <f>SUM(E132:E134)</f>
        <v>0</v>
      </c>
      <c r="F135" s="37">
        <f>SUM(F134:F134)</f>
        <v>0</v>
      </c>
      <c r="G135" s="40">
        <f t="shared" ref="G135:P135" si="53">SUM(G132:G134)</f>
        <v>0</v>
      </c>
      <c r="H135" s="40">
        <f t="shared" si="53"/>
        <v>0</v>
      </c>
      <c r="I135" s="40">
        <f t="shared" si="53"/>
        <v>0</v>
      </c>
      <c r="J135" s="40">
        <f t="shared" si="53"/>
        <v>0</v>
      </c>
      <c r="K135" s="40">
        <f t="shared" si="53"/>
        <v>0</v>
      </c>
      <c r="L135" s="40">
        <f t="shared" si="53"/>
        <v>0</v>
      </c>
      <c r="M135" s="40">
        <f t="shared" si="53"/>
        <v>0</v>
      </c>
      <c r="N135" s="40">
        <f t="shared" si="53"/>
        <v>0</v>
      </c>
      <c r="O135" s="41">
        <f t="shared" si="53"/>
        <v>0</v>
      </c>
      <c r="P135" s="42">
        <f t="shared" si="53"/>
        <v>0</v>
      </c>
    </row>
    <row r="136" spans="2:16" hidden="1"/>
    <row r="138" spans="2:16" ht="10.8" thickBot="1">
      <c r="B138" s="32" t="s">
        <v>53</v>
      </c>
      <c r="C138" s="32"/>
      <c r="D138" s="32"/>
      <c r="E138" s="32"/>
      <c r="F138" s="33"/>
      <c r="G138" s="33"/>
      <c r="H138" s="33"/>
      <c r="I138" s="33"/>
      <c r="J138" s="33"/>
      <c r="K138" s="33"/>
      <c r="L138" s="33"/>
      <c r="M138" s="33"/>
      <c r="N138" s="33"/>
      <c r="O138" s="34"/>
      <c r="P138" s="34"/>
    </row>
    <row r="139" spans="2:16" ht="11.25" customHeight="1">
      <c r="B139" s="52" t="s">
        <v>125</v>
      </c>
      <c r="C139" s="47"/>
      <c r="D139" s="48"/>
      <c r="E139" s="48"/>
      <c r="F139" s="49">
        <v>159</v>
      </c>
      <c r="G139" s="53"/>
      <c r="H139" s="54"/>
      <c r="I139" s="55"/>
      <c r="J139" s="54"/>
      <c r="K139" s="53"/>
      <c r="L139" s="56"/>
      <c r="M139" s="53"/>
      <c r="N139" s="54"/>
      <c r="O139" s="35">
        <f t="shared" ref="O139:O146" si="54">SUM(F139:N139)</f>
        <v>159</v>
      </c>
      <c r="P139" s="36">
        <f t="shared" ref="P139:P146" si="55">(D139*$D$3)+(E139*$E$3)+(F139*$F$3)+(G139*$G$3)+(H139*$H$3)+(I139*$I$3)+(J139*$J$3)+(K139*$K$3)+(L139*$L$3)+(M139*$M$3)+(N139*$N$3)</f>
        <v>15.9</v>
      </c>
    </row>
    <row r="140" spans="2:16" ht="11.25" customHeight="1">
      <c r="B140" s="52" t="s">
        <v>126</v>
      </c>
      <c r="C140" s="47"/>
      <c r="D140" s="48"/>
      <c r="E140" s="48"/>
      <c r="F140" s="49"/>
      <c r="G140" s="53">
        <v>34</v>
      </c>
      <c r="H140" s="54"/>
      <c r="I140" s="55"/>
      <c r="J140" s="54"/>
      <c r="K140" s="53"/>
      <c r="L140" s="56"/>
      <c r="M140" s="53"/>
      <c r="N140" s="54"/>
      <c r="O140" s="35">
        <f t="shared" ref="O140:O142" si="56">SUM(F140:N140)</f>
        <v>34</v>
      </c>
      <c r="P140" s="36">
        <f t="shared" ref="P140:P142" si="57">(D140*$D$3)+(E140*$E$3)+(F140*$F$3)+(G140*$G$3)+(H140*$H$3)+(I140*$I$3)+(J140*$J$3)+(K140*$K$3)+(L140*$L$3)+(M140*$M$3)+(N140*$N$3)</f>
        <v>8.5</v>
      </c>
    </row>
    <row r="141" spans="2:16" ht="11.25" customHeight="1">
      <c r="B141" s="52" t="s">
        <v>127</v>
      </c>
      <c r="C141" s="47"/>
      <c r="D141" s="48"/>
      <c r="E141" s="48"/>
      <c r="F141" s="49">
        <v>20</v>
      </c>
      <c r="G141" s="53">
        <v>7</v>
      </c>
      <c r="H141" s="54"/>
      <c r="I141" s="55"/>
      <c r="J141" s="54"/>
      <c r="K141" s="53"/>
      <c r="L141" s="56"/>
      <c r="M141" s="53"/>
      <c r="N141" s="54"/>
      <c r="O141" s="35">
        <f t="shared" si="56"/>
        <v>27</v>
      </c>
      <c r="P141" s="36">
        <f t="shared" si="57"/>
        <v>3.75</v>
      </c>
    </row>
    <row r="142" spans="2:16" ht="11.25" customHeight="1">
      <c r="B142" s="52" t="s">
        <v>128</v>
      </c>
      <c r="C142" s="47"/>
      <c r="D142" s="48"/>
      <c r="E142" s="48"/>
      <c r="F142" s="49"/>
      <c r="G142" s="53">
        <v>2</v>
      </c>
      <c r="H142" s="54"/>
      <c r="I142" s="55">
        <v>41</v>
      </c>
      <c r="J142" s="54"/>
      <c r="K142" s="53"/>
      <c r="L142" s="56"/>
      <c r="M142" s="53"/>
      <c r="N142" s="54"/>
      <c r="O142" s="35">
        <f t="shared" si="56"/>
        <v>43</v>
      </c>
      <c r="P142" s="36">
        <f t="shared" si="57"/>
        <v>21</v>
      </c>
    </row>
    <row r="143" spans="2:16" ht="11.25" customHeight="1">
      <c r="B143" s="52" t="s">
        <v>129</v>
      </c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>
        <v>5</v>
      </c>
      <c r="N143" s="54"/>
      <c r="O143" s="35">
        <f t="shared" si="54"/>
        <v>5</v>
      </c>
      <c r="P143" s="36">
        <f t="shared" si="55"/>
        <v>10</v>
      </c>
    </row>
    <row r="144" spans="2:16" ht="11.25" customHeight="1">
      <c r="B144" s="52" t="s">
        <v>130</v>
      </c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>
        <v>8</v>
      </c>
      <c r="N144" s="54"/>
      <c r="O144" s="35">
        <f t="shared" si="54"/>
        <v>8</v>
      </c>
      <c r="P144" s="36">
        <f t="shared" si="55"/>
        <v>16</v>
      </c>
    </row>
    <row r="145" spans="2:16" ht="11.25" customHeight="1">
      <c r="B145" s="52" t="s">
        <v>131</v>
      </c>
      <c r="C145" s="47"/>
      <c r="D145" s="48"/>
      <c r="E145" s="48"/>
      <c r="F145" s="49"/>
      <c r="G145" s="53">
        <v>8</v>
      </c>
      <c r="H145" s="54"/>
      <c r="I145" s="55">
        <v>3</v>
      </c>
      <c r="J145" s="54"/>
      <c r="K145" s="53">
        <v>10</v>
      </c>
      <c r="L145" s="56"/>
      <c r="M145" s="53">
        <v>1</v>
      </c>
      <c r="N145" s="54"/>
      <c r="O145" s="35">
        <f t="shared" si="54"/>
        <v>22</v>
      </c>
      <c r="P145" s="36">
        <f t="shared" si="55"/>
        <v>15.5</v>
      </c>
    </row>
    <row r="146" spans="2:16" ht="11.25" customHeight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54"/>
        <v>0</v>
      </c>
      <c r="P146" s="36">
        <f t="shared" si="55"/>
        <v>0</v>
      </c>
    </row>
    <row r="147" spans="2:16" ht="10.8" thickBot="1">
      <c r="B147" s="37" t="s">
        <v>21</v>
      </c>
      <c r="C147" s="37">
        <f t="shared" ref="C147:P147" si="58">SUM(C139:C146)</f>
        <v>0</v>
      </c>
      <c r="D147" s="37">
        <f t="shared" si="58"/>
        <v>0</v>
      </c>
      <c r="E147" s="37">
        <f t="shared" si="58"/>
        <v>0</v>
      </c>
      <c r="F147" s="37">
        <f t="shared" si="58"/>
        <v>179</v>
      </c>
      <c r="G147" s="40">
        <f t="shared" si="58"/>
        <v>51</v>
      </c>
      <c r="H147" s="40">
        <f t="shared" si="58"/>
        <v>0</v>
      </c>
      <c r="I147" s="40">
        <f t="shared" si="58"/>
        <v>44</v>
      </c>
      <c r="J147" s="40">
        <f t="shared" si="58"/>
        <v>0</v>
      </c>
      <c r="K147" s="40">
        <f t="shared" si="58"/>
        <v>10</v>
      </c>
      <c r="L147" s="40">
        <f t="shared" si="58"/>
        <v>0</v>
      </c>
      <c r="M147" s="40">
        <f t="shared" si="58"/>
        <v>14</v>
      </c>
      <c r="N147" s="40">
        <f t="shared" si="58"/>
        <v>0</v>
      </c>
      <c r="O147" s="41">
        <f t="shared" si="58"/>
        <v>298</v>
      </c>
      <c r="P147" s="42">
        <f t="shared" si="58"/>
        <v>90.65</v>
      </c>
    </row>
    <row r="148" spans="2:16" ht="11.25" customHeight="1">
      <c r="B148" s="44"/>
      <c r="C148" s="44"/>
      <c r="D148" s="44"/>
      <c r="E148" s="44"/>
      <c r="F148" s="44"/>
      <c r="G148" s="45"/>
      <c r="H148" s="45"/>
      <c r="I148" s="45"/>
      <c r="J148" s="45"/>
      <c r="K148" s="45"/>
      <c r="L148" s="45"/>
      <c r="M148" s="45"/>
      <c r="N148" s="45"/>
      <c r="O148" s="50"/>
      <c r="P148" s="51"/>
    </row>
    <row r="149" spans="2:16" ht="11.25" hidden="1" customHeight="1"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2:16" ht="10.8" hidden="1" thickBot="1">
      <c r="B150" s="32" t="s">
        <v>45</v>
      </c>
      <c r="C150" s="32"/>
      <c r="D150" s="32"/>
      <c r="E150" s="32"/>
      <c r="F150" s="33"/>
      <c r="G150" s="33"/>
      <c r="H150" s="33"/>
      <c r="I150" s="33"/>
      <c r="J150" s="33"/>
      <c r="K150" s="33"/>
      <c r="L150" s="33"/>
      <c r="M150" s="33"/>
      <c r="N150" s="33"/>
      <c r="O150" s="34"/>
      <c r="P150" s="34"/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>SUM(F151:N151)</f>
        <v>0</v>
      </c>
      <c r="P151" s="36">
        <f t="shared" ref="P151:P153" si="59">(D151*$D$3)+(E151*$E$3)+(F151*$F$3)+(G151*$G$3)+(H151*$H$3)+(I151*$I$3)+(J151*$J$3)+(K151*$K$3)+(L151*$L$3)+(M151*$M$3)+(N151*$N$3)</f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>SUM(F152:N152)</f>
        <v>0</v>
      </c>
      <c r="P152" s="36">
        <f t="shared" si="59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>SUM(F153:N153)</f>
        <v>0</v>
      </c>
      <c r="P153" s="36">
        <f t="shared" si="59"/>
        <v>0</v>
      </c>
    </row>
    <row r="154" spans="2:16" ht="10.8" hidden="1" thickBot="1">
      <c r="B154" s="37" t="s">
        <v>21</v>
      </c>
      <c r="C154" s="37">
        <f t="shared" ref="C154:O154" si="60">SUM(C151:C153)</f>
        <v>0</v>
      </c>
      <c r="D154" s="37">
        <f t="shared" si="60"/>
        <v>0</v>
      </c>
      <c r="E154" s="37">
        <f t="shared" si="60"/>
        <v>0</v>
      </c>
      <c r="F154" s="37">
        <f t="shared" si="60"/>
        <v>0</v>
      </c>
      <c r="G154" s="40">
        <f t="shared" si="60"/>
        <v>0</v>
      </c>
      <c r="H154" s="40">
        <f t="shared" si="60"/>
        <v>0</v>
      </c>
      <c r="I154" s="40">
        <f t="shared" si="60"/>
        <v>0</v>
      </c>
      <c r="J154" s="40">
        <f t="shared" si="60"/>
        <v>0</v>
      </c>
      <c r="K154" s="40">
        <f t="shared" si="60"/>
        <v>0</v>
      </c>
      <c r="L154" s="40">
        <f t="shared" si="60"/>
        <v>0</v>
      </c>
      <c r="M154" s="40">
        <f t="shared" si="60"/>
        <v>0</v>
      </c>
      <c r="N154" s="40">
        <f t="shared" si="60"/>
        <v>0</v>
      </c>
      <c r="O154" s="41">
        <f t="shared" si="60"/>
        <v>0</v>
      </c>
      <c r="P154" s="42">
        <f>SUM(P151:P153)</f>
        <v>0</v>
      </c>
    </row>
    <row r="155" spans="2:16" ht="13.2">
      <c r="B155" s="2"/>
      <c r="C155" s="2"/>
      <c r="D155" s="2"/>
      <c r="E155" s="2"/>
      <c r="F155" s="43"/>
      <c r="G155" s="43"/>
      <c r="H155" s="43"/>
      <c r="I155" s="43"/>
      <c r="J155" s="43"/>
      <c r="K155" s="43"/>
      <c r="L155" s="43"/>
      <c r="M155" s="43"/>
      <c r="N155" s="43"/>
      <c r="O155" s="2"/>
      <c r="P155" s="2"/>
    </row>
    <row r="156" spans="2:16">
      <c r="M156" s="44" t="s">
        <v>21</v>
      </c>
      <c r="O156" s="45">
        <f>O154+O147+O135+O128+O121+O113+O103+O97+O64+O90+O58+O50+O31+O11</f>
        <v>3183</v>
      </c>
      <c r="P156" s="46">
        <f>P154+P147+P135+P128+P121+P113+P103+P97+P64+P90+P58+P50+P31+P11</f>
        <v>886.45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0"/>
  <sheetViews>
    <sheetView zoomScaleNormal="100" workbookViewId="0">
      <selection activeCell="K13" sqref="K1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138</v>
      </c>
      <c r="C9" s="57"/>
      <c r="D9" s="48"/>
      <c r="E9" s="48"/>
      <c r="F9" s="49"/>
      <c r="G9" s="53"/>
      <c r="H9" s="54"/>
      <c r="I9" s="55"/>
      <c r="J9" s="54"/>
      <c r="K9" s="53">
        <v>33</v>
      </c>
      <c r="L9" s="56"/>
      <c r="M9" s="53"/>
      <c r="N9" s="54"/>
      <c r="O9" s="35">
        <f t="shared" ref="O9:O15" si="0">SUM(F9:N9)</f>
        <v>33</v>
      </c>
      <c r="P9" s="36">
        <f>(D9*$D$5)+(E9*$E$5)+(F9*$F$5)+(G9*$G$5)+(H9*$H$5)+(I9*$I$5)+(J9*$J$5)+(K9*$K$5)+(L9*$L$5)+(M9*$M$5)+(N9*$N$5)</f>
        <v>33</v>
      </c>
    </row>
    <row r="10" spans="2:16">
      <c r="B10" s="52" t="s">
        <v>137</v>
      </c>
      <c r="C10" s="65"/>
      <c r="D10" s="59"/>
      <c r="E10" s="59"/>
      <c r="F10" s="60"/>
      <c r="G10" s="61"/>
      <c r="H10" s="62"/>
      <c r="I10" s="63"/>
      <c r="J10" s="62"/>
      <c r="K10" s="61">
        <v>13</v>
      </c>
      <c r="L10" s="64"/>
      <c r="M10" s="61"/>
      <c r="N10" s="62"/>
      <c r="O10" s="35">
        <f t="shared" si="0"/>
        <v>13</v>
      </c>
      <c r="P10" s="36">
        <f t="shared" ref="P10:P13" si="1">(D10*$D$5)+(E10*$E$5)+(F10*$F$5)+(G10*$G$5)+(H10*$H$5)+(I10*$I$5)+(J10*$J$5)+(K10*$K$5)+(L10*$L$5)+(M10*$M$5)+(N10*$N$5)</f>
        <v>13</v>
      </c>
    </row>
    <row r="11" spans="2:16">
      <c r="B11" s="52" t="s">
        <v>136</v>
      </c>
      <c r="C11" s="65"/>
      <c r="D11" s="59"/>
      <c r="E11" s="59"/>
      <c r="F11" s="60"/>
      <c r="G11" s="61"/>
      <c r="H11" s="62"/>
      <c r="I11" s="63"/>
      <c r="J11" s="62"/>
      <c r="K11" s="61">
        <v>53</v>
      </c>
      <c r="L11" s="64"/>
      <c r="M11" s="61"/>
      <c r="N11" s="62"/>
      <c r="O11" s="35">
        <f t="shared" si="0"/>
        <v>53</v>
      </c>
      <c r="P11" s="36">
        <f t="shared" si="1"/>
        <v>53</v>
      </c>
    </row>
    <row r="12" spans="2:16">
      <c r="B12" s="52" t="s">
        <v>134</v>
      </c>
      <c r="C12" s="65"/>
      <c r="D12" s="59"/>
      <c r="E12" s="59"/>
      <c r="F12" s="60"/>
      <c r="G12" s="61"/>
      <c r="H12" s="62"/>
      <c r="I12" s="63"/>
      <c r="J12" s="62"/>
      <c r="K12" s="61">
        <v>67</v>
      </c>
      <c r="L12" s="64"/>
      <c r="M12" s="61"/>
      <c r="N12" s="62"/>
      <c r="O12" s="35">
        <f t="shared" ref="O12:O13" si="2">SUM(F12:N12)</f>
        <v>67</v>
      </c>
      <c r="P12" s="36">
        <f t="shared" si="1"/>
        <v>67</v>
      </c>
    </row>
    <row r="13" spans="2:16">
      <c r="B13" s="52" t="s">
        <v>139</v>
      </c>
      <c r="C13" s="65"/>
      <c r="D13" s="59"/>
      <c r="E13" s="59"/>
      <c r="F13" s="60"/>
      <c r="G13" s="61"/>
      <c r="H13" s="62"/>
      <c r="I13" s="63"/>
      <c r="J13" s="62"/>
      <c r="K13" s="61">
        <v>14</v>
      </c>
      <c r="L13" s="64"/>
      <c r="M13" s="61"/>
      <c r="N13" s="62"/>
      <c r="O13" s="35">
        <f t="shared" si="2"/>
        <v>14</v>
      </c>
      <c r="P13" s="36">
        <f t="shared" si="1"/>
        <v>14</v>
      </c>
    </row>
    <row r="14" spans="2:16">
      <c r="B14" s="52" t="s">
        <v>135</v>
      </c>
      <c r="C14" s="65"/>
      <c r="D14" s="59"/>
      <c r="E14" s="59"/>
      <c r="F14" s="60"/>
      <c r="G14" s="61"/>
      <c r="H14" s="62"/>
      <c r="I14" s="63"/>
      <c r="J14" s="62"/>
      <c r="K14" s="61">
        <v>42</v>
      </c>
      <c r="L14" s="64"/>
      <c r="M14" s="61"/>
      <c r="N14" s="62"/>
      <c r="O14" s="35">
        <f t="shared" ref="O14" si="3">SUM(F14:N14)</f>
        <v>42</v>
      </c>
      <c r="P14" s="36">
        <f t="shared" ref="P14" si="4">(D14*$D$5)+(E14*$E$5)+(F14*$F$5)+(G14*$G$5)+(H14*$H$5)+(I14*$I$5)+(J14*$J$5)+(K14*$K$5)+(L14*$L$5)+(M14*$M$5)+(N14*$N$5)</f>
        <v>42</v>
      </c>
    </row>
    <row r="15" spans="2:16">
      <c r="B15" s="125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0"/>
        <v>0</v>
      </c>
      <c r="P15" s="36">
        <f t="shared" ref="P15" si="5">(D15*$D$5)+(E15*$E$5)+(F15*$F$5)+(G15*$G$5)+(H15*$H$5)+(I15*$I$5)+(J15*$J$5)+(K15*$K$5)+(L15*$L$5)+(M15*$M$5)+(N15*$N$5)</f>
        <v>0</v>
      </c>
    </row>
    <row r="16" spans="2:16" ht="10.8" thickBot="1">
      <c r="B16" s="37" t="s">
        <v>21</v>
      </c>
      <c r="C16" s="37">
        <f t="shared" ref="C16:P16" si="6">SUM(C9:C15)</f>
        <v>0</v>
      </c>
      <c r="D16" s="37">
        <f t="shared" si="6"/>
        <v>0</v>
      </c>
      <c r="E16" s="37">
        <f t="shared" si="6"/>
        <v>0</v>
      </c>
      <c r="F16" s="37">
        <f t="shared" si="6"/>
        <v>0</v>
      </c>
      <c r="G16" s="37">
        <f t="shared" si="6"/>
        <v>0</v>
      </c>
      <c r="H16" s="37">
        <f t="shared" si="6"/>
        <v>0</v>
      </c>
      <c r="I16" s="37">
        <f t="shared" si="6"/>
        <v>0</v>
      </c>
      <c r="J16" s="37">
        <f t="shared" si="6"/>
        <v>0</v>
      </c>
      <c r="K16" s="37">
        <f t="shared" si="6"/>
        <v>222</v>
      </c>
      <c r="L16" s="37">
        <f t="shared" si="6"/>
        <v>0</v>
      </c>
      <c r="M16" s="37">
        <f t="shared" si="6"/>
        <v>0</v>
      </c>
      <c r="N16" s="37">
        <f t="shared" si="6"/>
        <v>0</v>
      </c>
      <c r="O16" s="37">
        <f t="shared" si="6"/>
        <v>222</v>
      </c>
      <c r="P16" s="37">
        <f t="shared" si="6"/>
        <v>222</v>
      </c>
    </row>
    <row r="17" spans="6:16">
      <c r="F17" s="38"/>
      <c r="G17" s="38"/>
      <c r="H17" s="38"/>
      <c r="I17" s="38"/>
      <c r="J17" s="38"/>
      <c r="K17" s="38"/>
      <c r="L17" s="38"/>
      <c r="M17" s="38"/>
      <c r="N17" s="38"/>
    </row>
    <row r="18" spans="6:16" ht="12" customHeight="1"/>
    <row r="20" spans="6:16">
      <c r="M20" s="111"/>
      <c r="N20" s="111"/>
      <c r="O20" s="111"/>
      <c r="P20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72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74" zoomScaleNormal="100" workbookViewId="0">
      <selection activeCell="C19" sqref="C19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84</v>
      </c>
      <c r="B4" s="167">
        <f>SUM(Botswana!O13)</f>
        <v>38</v>
      </c>
      <c r="C4" s="168">
        <f>SUM(Botswana!P13)</f>
        <v>13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74</v>
      </c>
      <c r="B6" s="172">
        <f>SUM(Ghana!O44)</f>
        <v>640</v>
      </c>
      <c r="C6" s="169">
        <f>SUM(Ghana!P44)</f>
        <v>215.75</v>
      </c>
      <c r="D6" s="162"/>
    </row>
    <row r="7" spans="1:4" ht="14.4" hidden="1">
      <c r="A7" s="166" t="s">
        <v>49</v>
      </c>
      <c r="B7" s="167">
        <f>SUM('Ivory Coast'!O14)</f>
        <v>0</v>
      </c>
      <c r="C7" s="168">
        <f>SUM('Ivory Coast'!P14)</f>
        <v>0</v>
      </c>
      <c r="D7" s="162"/>
    </row>
    <row r="8" spans="1:4" ht="14.4" hidden="1">
      <c r="A8" s="166" t="s">
        <v>25</v>
      </c>
      <c r="B8" s="172">
        <f>SUM(Kenya!O51)</f>
        <v>0</v>
      </c>
      <c r="C8" s="169">
        <f>SUM(Kenya!P51)</f>
        <v>0</v>
      </c>
      <c r="D8" s="162"/>
    </row>
    <row r="9" spans="1:4" ht="14.4" hidden="1">
      <c r="A9" s="166" t="s">
        <v>82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SUM(Mauritius!O61)</f>
        <v>1339</v>
      </c>
      <c r="C10" s="168">
        <f>SUM(Mauritius!P61)</f>
        <v>430</v>
      </c>
      <c r="D10" s="162"/>
    </row>
    <row r="11" spans="1:4" ht="14.4">
      <c r="A11" s="166" t="s">
        <v>34</v>
      </c>
      <c r="B11" s="172">
        <f>SUM(Nigeria!O50)</f>
        <v>196</v>
      </c>
      <c r="C11" s="169">
        <f>SUM(Nigeria!P50)</f>
        <v>77.25</v>
      </c>
      <c r="D11" s="162"/>
    </row>
    <row r="12" spans="1:4" ht="14.4">
      <c r="A12" s="166" t="s">
        <v>27</v>
      </c>
      <c r="B12" s="173">
        <f>SUM('South Africa'!O156)</f>
        <v>3183</v>
      </c>
      <c r="C12" s="168">
        <f>SUM('South Africa'!P156)</f>
        <v>886.45</v>
      </c>
      <c r="D12" s="162"/>
    </row>
    <row r="13" spans="1:4" ht="14.4" hidden="1">
      <c r="A13" s="166" t="s">
        <v>79</v>
      </c>
      <c r="B13" s="172">
        <f>SUM(Tanzania!O12)</f>
        <v>0</v>
      </c>
      <c r="C13" s="169">
        <f>SUM(Tanzania!P12)</f>
        <v>0</v>
      </c>
      <c r="D13" s="162"/>
    </row>
    <row r="14" spans="1:4" ht="14.4">
      <c r="A14" s="166" t="s">
        <v>38</v>
      </c>
      <c r="B14" s="167">
        <f>SUM(Togo!O16)</f>
        <v>222</v>
      </c>
      <c r="C14" s="168">
        <f>SUM(Togo!P16)</f>
        <v>222</v>
      </c>
      <c r="D14" s="162"/>
    </row>
    <row r="15" spans="1:4" ht="14.4" hidden="1">
      <c r="A15" s="166" t="s">
        <v>76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71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5618</v>
      </c>
      <c r="C18" s="176">
        <f>SUM(C4:C17)</f>
        <v>1844.45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2023</v>
      </c>
      <c r="C26" s="182">
        <v>2024</v>
      </c>
      <c r="D26" s="67"/>
    </row>
    <row r="27" spans="1:5">
      <c r="A27" s="67" t="s">
        <v>68</v>
      </c>
      <c r="B27" s="67">
        <v>3493</v>
      </c>
      <c r="C27" s="67">
        <v>7360</v>
      </c>
      <c r="D27" s="67"/>
      <c r="E27" s="67"/>
    </row>
    <row r="28" spans="1:5">
      <c r="A28" s="67" t="s">
        <v>57</v>
      </c>
      <c r="B28" s="67">
        <v>10995</v>
      </c>
      <c r="C28" s="67">
        <f>B18</f>
        <v>5618</v>
      </c>
      <c r="D28" s="67"/>
      <c r="E28" s="67"/>
    </row>
    <row r="29" spans="1:5">
      <c r="A29" s="67" t="s">
        <v>58</v>
      </c>
      <c r="B29" s="67">
        <v>4879</v>
      </c>
      <c r="D29" s="67"/>
      <c r="E29" s="67"/>
    </row>
    <row r="30" spans="1:5">
      <c r="A30" s="67" t="s">
        <v>59</v>
      </c>
      <c r="B30" s="177">
        <v>3724</v>
      </c>
      <c r="C30" s="177"/>
      <c r="D30" s="177"/>
      <c r="E30" s="177"/>
    </row>
    <row r="31" spans="1:5">
      <c r="A31" s="67" t="s">
        <v>60</v>
      </c>
      <c r="B31" s="67">
        <v>3136</v>
      </c>
      <c r="D31" s="67"/>
    </row>
    <row r="32" spans="1:5">
      <c r="A32" s="67" t="s">
        <v>61</v>
      </c>
      <c r="B32" s="67">
        <v>4944</v>
      </c>
      <c r="D32" s="67"/>
    </row>
    <row r="33" spans="1:4">
      <c r="A33" s="67" t="s">
        <v>62</v>
      </c>
      <c r="B33" s="67">
        <v>9300</v>
      </c>
      <c r="D33" s="67"/>
    </row>
    <row r="34" spans="1:4">
      <c r="A34" s="67" t="s">
        <v>63</v>
      </c>
      <c r="B34" s="67">
        <v>6491</v>
      </c>
      <c r="D34" s="67"/>
    </row>
    <row r="35" spans="1:4">
      <c r="A35" s="67" t="s">
        <v>64</v>
      </c>
      <c r="B35" s="67">
        <v>9118</v>
      </c>
    </row>
    <row r="36" spans="1:4">
      <c r="A36" s="67" t="s">
        <v>65</v>
      </c>
      <c r="B36" s="67">
        <v>3703</v>
      </c>
    </row>
    <row r="37" spans="1:4">
      <c r="A37" s="67" t="s">
        <v>66</v>
      </c>
      <c r="B37" s="67">
        <v>6906</v>
      </c>
    </row>
    <row r="38" spans="1:4">
      <c r="A38" s="67" t="s">
        <v>67</v>
      </c>
      <c r="B38" s="67">
        <v>86108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2024-03-30T16:51:58Z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