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3\"/>
    </mc:Choice>
  </mc:AlternateContent>
  <xr:revisionPtr revIDLastSave="0" documentId="13_ncr:1_{800305ED-22D6-4C1A-891D-7C3ACBA7D6D6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11" state="hidden" r:id="rId3"/>
    <sheet name="Ivory Coast" sheetId="14" state="hidden" r:id="rId4"/>
    <sheet name="Kenya" sheetId="10" r:id="rId5"/>
    <sheet name="Malawi" sheetId="17" state="hidden" r:id="rId6"/>
    <sheet name="Mauritius" sheetId="8" state="hidden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1" i="18" l="1"/>
  <c r="O41" i="18"/>
  <c r="O10" i="10"/>
  <c r="N17" i="18"/>
  <c r="M17" i="18"/>
  <c r="L17" i="18"/>
  <c r="K17" i="18"/>
  <c r="J17" i="18"/>
  <c r="I17" i="18"/>
  <c r="H17" i="18"/>
  <c r="G17" i="18"/>
  <c r="F17" i="18"/>
  <c r="E17" i="18"/>
  <c r="D17" i="18"/>
  <c r="C17" i="18"/>
  <c r="P16" i="18"/>
  <c r="O16" i="18"/>
  <c r="P15" i="18"/>
  <c r="O15" i="18"/>
  <c r="P14" i="18"/>
  <c r="P17" i="18" s="1"/>
  <c r="O14" i="18"/>
  <c r="O17" i="18" s="1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O41" i="19" l="1"/>
  <c r="F137" i="19" l="1"/>
  <c r="C5" i="4"/>
  <c r="B5" i="4"/>
  <c r="N14" i="25"/>
  <c r="M14" i="25"/>
  <c r="L14" i="25"/>
  <c r="K14" i="25"/>
  <c r="J14" i="25"/>
  <c r="I14" i="25"/>
  <c r="H14" i="25"/>
  <c r="G14" i="25"/>
  <c r="F14" i="25"/>
  <c r="E14" i="25"/>
  <c r="D14" i="25"/>
  <c r="C14" i="25"/>
  <c r="P13" i="25"/>
  <c r="O13" i="25"/>
  <c r="P12" i="25"/>
  <c r="O12" i="25"/>
  <c r="P11" i="25"/>
  <c r="O11" i="25"/>
  <c r="P10" i="25"/>
  <c r="O10" i="25"/>
  <c r="P9" i="25"/>
  <c r="O9" i="25"/>
  <c r="O159" i="19"/>
  <c r="O148" i="19"/>
  <c r="O133" i="19"/>
  <c r="O108" i="19"/>
  <c r="O68" i="19"/>
  <c r="O15" i="17"/>
  <c r="P14" i="25" l="1"/>
  <c r="C4" i="4" s="1"/>
  <c r="O14" i="25"/>
  <c r="B4" i="4" s="1"/>
  <c r="F129" i="19"/>
  <c r="P13" i="17"/>
  <c r="O13" i="17"/>
  <c r="P12" i="17"/>
  <c r="O12" i="17"/>
  <c r="P11" i="17"/>
  <c r="O11" i="17"/>
  <c r="P10" i="17"/>
  <c r="O10" i="17"/>
  <c r="P15" i="17"/>
  <c r="P14" i="17"/>
  <c r="O14" i="17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61" i="19"/>
  <c r="O61" i="19"/>
  <c r="P60" i="19"/>
  <c r="O60" i="19"/>
  <c r="P59" i="19"/>
  <c r="O59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O16" i="10"/>
  <c r="P10" i="10"/>
  <c r="P9" i="10"/>
  <c r="O9" i="10"/>
  <c r="N37" i="18"/>
  <c r="M37" i="18"/>
  <c r="L37" i="18"/>
  <c r="K37" i="18"/>
  <c r="J37" i="18"/>
  <c r="I37" i="18"/>
  <c r="H37" i="18"/>
  <c r="G37" i="18"/>
  <c r="F37" i="18"/>
  <c r="E37" i="18"/>
  <c r="D37" i="18"/>
  <c r="C37" i="18"/>
  <c r="P36" i="18"/>
  <c r="O36" i="18"/>
  <c r="P35" i="18"/>
  <c r="O35" i="18"/>
  <c r="P34" i="18"/>
  <c r="O34" i="18"/>
  <c r="P33" i="18"/>
  <c r="O33" i="18"/>
  <c r="P28" i="18"/>
  <c r="O28" i="18"/>
  <c r="P159" i="19"/>
  <c r="P158" i="19"/>
  <c r="O158" i="19"/>
  <c r="P157" i="19"/>
  <c r="O157" i="19"/>
  <c r="P156" i="19"/>
  <c r="O156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108" i="19"/>
  <c r="P63" i="19"/>
  <c r="P62" i="19"/>
  <c r="P41" i="19"/>
  <c r="P22" i="18"/>
  <c r="P21" i="18"/>
  <c r="P27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8" i="10"/>
  <c r="O18" i="10" l="1"/>
  <c r="P18" i="10"/>
  <c r="O12" i="24"/>
  <c r="B15" i="4" s="1"/>
  <c r="P12" i="24"/>
  <c r="C15" i="4" s="1"/>
  <c r="O37" i="18"/>
  <c r="P37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C104" i="19"/>
  <c r="D104" i="19"/>
  <c r="E104" i="19"/>
  <c r="F104" i="19"/>
  <c r="G104" i="19"/>
  <c r="H104" i="19"/>
  <c r="I104" i="19"/>
  <c r="J104" i="19"/>
  <c r="K104" i="19"/>
  <c r="L104" i="19"/>
  <c r="M104" i="19"/>
  <c r="N104" i="19"/>
  <c r="O76" i="19"/>
  <c r="P76" i="19"/>
  <c r="O77" i="19"/>
  <c r="P77" i="19"/>
  <c r="C78" i="19"/>
  <c r="D78" i="19"/>
  <c r="E78" i="19"/>
  <c r="F78" i="19"/>
  <c r="G78" i="19"/>
  <c r="H78" i="19"/>
  <c r="I78" i="19"/>
  <c r="J78" i="19"/>
  <c r="K78" i="19"/>
  <c r="L78" i="19"/>
  <c r="M78" i="19"/>
  <c r="N78" i="19"/>
  <c r="P11" i="19" l="1"/>
  <c r="O11" i="19"/>
  <c r="P78" i="19"/>
  <c r="P104" i="19"/>
  <c r="O104" i="19"/>
  <c r="O78" i="19"/>
  <c r="O8" i="10"/>
  <c r="P30" i="10" l="1"/>
  <c r="P29" i="10"/>
  <c r="P28" i="10"/>
  <c r="P23" i="10"/>
  <c r="P22" i="10"/>
  <c r="P11" i="10"/>
  <c r="P167" i="19"/>
  <c r="P166" i="19"/>
  <c r="P165" i="19"/>
  <c r="P160" i="19"/>
  <c r="P155" i="19"/>
  <c r="P150" i="19"/>
  <c r="P149" i="19"/>
  <c r="P148" i="19"/>
  <c r="P143" i="19"/>
  <c r="P142" i="19"/>
  <c r="P141" i="19"/>
  <c r="P136" i="19"/>
  <c r="P135" i="19"/>
  <c r="P134" i="19"/>
  <c r="P133" i="19"/>
  <c r="P128" i="19"/>
  <c r="P127" i="19"/>
  <c r="P126" i="19"/>
  <c r="P125" i="19"/>
  <c r="P124" i="19"/>
  <c r="P123" i="19"/>
  <c r="P122" i="19"/>
  <c r="P121" i="19"/>
  <c r="P116" i="19"/>
  <c r="P115" i="19"/>
  <c r="P110" i="19"/>
  <c r="P109" i="19"/>
  <c r="P71" i="19"/>
  <c r="P70" i="19"/>
  <c r="P69" i="19"/>
  <c r="P68" i="19"/>
  <c r="P36" i="19"/>
  <c r="P15" i="19"/>
  <c r="O15" i="19"/>
  <c r="O69" i="19" l="1"/>
  <c r="O149" i="19" l="1"/>
  <c r="O46" i="8" l="1"/>
  <c r="O45" i="8"/>
  <c r="O44" i="8"/>
  <c r="O7" i="8"/>
  <c r="O122" i="19" l="1"/>
  <c r="N137" i="19"/>
  <c r="M137" i="19"/>
  <c r="L137" i="19"/>
  <c r="K137" i="19"/>
  <c r="J137" i="19"/>
  <c r="I137" i="19"/>
  <c r="H137" i="19"/>
  <c r="G137" i="19"/>
  <c r="E137" i="19"/>
  <c r="D137" i="19"/>
  <c r="C137" i="19"/>
  <c r="O136" i="19"/>
  <c r="O135" i="19"/>
  <c r="O134" i="19"/>
  <c r="P137" i="19" l="1"/>
  <c r="O137" i="19"/>
  <c r="O70" i="19"/>
  <c r="O126" i="19" l="1"/>
  <c r="O125" i="19"/>
  <c r="O124" i="19"/>
  <c r="O123" i="19"/>
  <c r="O127" i="19"/>
  <c r="O63" i="19" l="1"/>
  <c r="O62" i="19"/>
  <c r="E64" i="19"/>
  <c r="F64" i="19"/>
  <c r="G64" i="19"/>
  <c r="H64" i="19"/>
  <c r="I64" i="19"/>
  <c r="J64" i="19"/>
  <c r="K64" i="19"/>
  <c r="L64" i="19"/>
  <c r="M64" i="19"/>
  <c r="N64" i="19"/>
  <c r="E72" i="19"/>
  <c r="F72" i="19"/>
  <c r="G72" i="19"/>
  <c r="H72" i="19"/>
  <c r="I72" i="19"/>
  <c r="J72" i="19"/>
  <c r="K72" i="19"/>
  <c r="L72" i="19"/>
  <c r="M72" i="19"/>
  <c r="N72" i="19"/>
  <c r="O142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51" i="19"/>
  <c r="M151" i="19"/>
  <c r="L151" i="19"/>
  <c r="K151" i="19"/>
  <c r="J151" i="19"/>
  <c r="I151" i="19"/>
  <c r="H151" i="19"/>
  <c r="G151" i="19"/>
  <c r="F151" i="19"/>
  <c r="E151" i="19"/>
  <c r="D151" i="19"/>
  <c r="C151" i="19"/>
  <c r="O150" i="19"/>
  <c r="N129" i="19"/>
  <c r="M129" i="19"/>
  <c r="L129" i="19"/>
  <c r="K129" i="19"/>
  <c r="J129" i="19"/>
  <c r="I129" i="19"/>
  <c r="H129" i="19"/>
  <c r="G129" i="19"/>
  <c r="E129" i="19"/>
  <c r="D129" i="19"/>
  <c r="C129" i="19"/>
  <c r="O128" i="19"/>
  <c r="O121" i="19"/>
  <c r="D64" i="19"/>
  <c r="C64" i="19"/>
  <c r="N161" i="19"/>
  <c r="M161" i="19"/>
  <c r="L161" i="19"/>
  <c r="K161" i="19"/>
  <c r="J161" i="19"/>
  <c r="I161" i="19"/>
  <c r="H161" i="19"/>
  <c r="G161" i="19"/>
  <c r="F161" i="19"/>
  <c r="E161" i="19"/>
  <c r="D161" i="19"/>
  <c r="C161" i="19"/>
  <c r="O160" i="19"/>
  <c r="O155" i="19"/>
  <c r="O109" i="19"/>
  <c r="O9" i="16"/>
  <c r="N168" i="19"/>
  <c r="M168" i="19"/>
  <c r="L168" i="19"/>
  <c r="K168" i="19"/>
  <c r="J168" i="19"/>
  <c r="I168" i="19"/>
  <c r="H168" i="19"/>
  <c r="G168" i="19"/>
  <c r="F168" i="19"/>
  <c r="E168" i="19"/>
  <c r="D168" i="19"/>
  <c r="C168" i="19"/>
  <c r="O167" i="19"/>
  <c r="O166" i="19"/>
  <c r="O165" i="19"/>
  <c r="N144" i="19"/>
  <c r="M144" i="19"/>
  <c r="L144" i="19"/>
  <c r="K144" i="19"/>
  <c r="J144" i="19"/>
  <c r="I144" i="19"/>
  <c r="H144" i="19"/>
  <c r="G144" i="19"/>
  <c r="F144" i="19"/>
  <c r="E144" i="19"/>
  <c r="D144" i="19"/>
  <c r="C144" i="19"/>
  <c r="O143" i="19"/>
  <c r="O141" i="19"/>
  <c r="N117" i="19"/>
  <c r="M117" i="19"/>
  <c r="L117" i="19"/>
  <c r="K117" i="19"/>
  <c r="J117" i="19"/>
  <c r="I117" i="19"/>
  <c r="H117" i="19"/>
  <c r="G117" i="19"/>
  <c r="F117" i="19"/>
  <c r="E117" i="19"/>
  <c r="D117" i="19"/>
  <c r="C117" i="19"/>
  <c r="O116" i="19"/>
  <c r="O115" i="19"/>
  <c r="N111" i="19"/>
  <c r="M111" i="19"/>
  <c r="L111" i="19"/>
  <c r="K111" i="19"/>
  <c r="J111" i="19"/>
  <c r="I111" i="19"/>
  <c r="H111" i="19"/>
  <c r="G111" i="19"/>
  <c r="F111" i="19"/>
  <c r="E111" i="19"/>
  <c r="D111" i="19"/>
  <c r="C111" i="19"/>
  <c r="O110" i="19"/>
  <c r="D72" i="19"/>
  <c r="C72" i="19"/>
  <c r="O7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7" i="18"/>
  <c r="P29" i="18"/>
  <c r="C29" i="18"/>
  <c r="D29" i="18"/>
  <c r="E29" i="18"/>
  <c r="F29" i="18"/>
  <c r="G29" i="18"/>
  <c r="H29" i="18"/>
  <c r="I29" i="18"/>
  <c r="J29" i="18"/>
  <c r="K29" i="18"/>
  <c r="L29" i="18"/>
  <c r="M29" i="18"/>
  <c r="N29" i="18"/>
  <c r="O21" i="18"/>
  <c r="O22" i="18"/>
  <c r="C23" i="18"/>
  <c r="D23" i="18"/>
  <c r="E23" i="18"/>
  <c r="F23" i="18"/>
  <c r="G23" i="18"/>
  <c r="H23" i="18"/>
  <c r="I23" i="18"/>
  <c r="J23" i="18"/>
  <c r="K23" i="18"/>
  <c r="L23" i="18"/>
  <c r="M23" i="18"/>
  <c r="N23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31" i="10"/>
  <c r="M31" i="10"/>
  <c r="L31" i="10"/>
  <c r="K31" i="10"/>
  <c r="J31" i="10"/>
  <c r="I31" i="10"/>
  <c r="H31" i="10"/>
  <c r="G31" i="10"/>
  <c r="F31" i="10"/>
  <c r="E31" i="10"/>
  <c r="D31" i="10"/>
  <c r="C31" i="10"/>
  <c r="O30" i="10"/>
  <c r="O29" i="10"/>
  <c r="O28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4" i="10"/>
  <c r="M24" i="10"/>
  <c r="L24" i="10"/>
  <c r="K24" i="10"/>
  <c r="J24" i="10"/>
  <c r="I24" i="10"/>
  <c r="H24" i="10"/>
  <c r="G24" i="10"/>
  <c r="F24" i="10"/>
  <c r="E24" i="10"/>
  <c r="D24" i="10"/>
  <c r="C24" i="10"/>
  <c r="O23" i="10"/>
  <c r="O22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9" i="4" s="1"/>
  <c r="O18" i="16" l="1"/>
  <c r="O55" i="8"/>
  <c r="O31" i="10"/>
  <c r="O14" i="14"/>
  <c r="B7" i="4" s="1"/>
  <c r="P14" i="14"/>
  <c r="C7" i="4" s="1"/>
  <c r="P10" i="11"/>
  <c r="C6" i="4" s="1"/>
  <c r="O24" i="10"/>
  <c r="P12" i="10"/>
  <c r="P24" i="10"/>
  <c r="O12" i="10"/>
  <c r="O17" i="17"/>
  <c r="B9" i="4" s="1"/>
  <c r="O10" i="11"/>
  <c r="B6" i="4" s="1"/>
  <c r="P12" i="12"/>
  <c r="C14" i="4" s="1"/>
  <c r="O12" i="12"/>
  <c r="B14" i="4" s="1"/>
  <c r="P48" i="8"/>
  <c r="P55" i="8"/>
  <c r="P74" i="8" s="1"/>
  <c r="O151" i="19"/>
  <c r="P129" i="19"/>
  <c r="P31" i="10"/>
  <c r="O48" i="8"/>
  <c r="P23" i="18"/>
  <c r="P10" i="18"/>
  <c r="O23" i="18"/>
  <c r="O10" i="18"/>
  <c r="O29" i="18"/>
  <c r="O168" i="19"/>
  <c r="O111" i="19"/>
  <c r="O37" i="19"/>
  <c r="P64" i="19"/>
  <c r="P72" i="19"/>
  <c r="P161" i="19"/>
  <c r="O144" i="19"/>
  <c r="O117" i="19"/>
  <c r="P117" i="19"/>
  <c r="O72" i="19"/>
  <c r="P144" i="19"/>
  <c r="O64" i="19"/>
  <c r="O161" i="19"/>
  <c r="P151" i="19"/>
  <c r="P168" i="19"/>
  <c r="P111" i="19"/>
  <c r="O129" i="19"/>
  <c r="P37" i="19"/>
  <c r="P170" i="19" l="1"/>
  <c r="C12" i="4" s="1"/>
  <c r="O170" i="19"/>
  <c r="B12" i="4" s="1"/>
  <c r="O74" i="8"/>
  <c r="O33" i="10"/>
  <c r="B8" i="4" s="1"/>
  <c r="P33" i="10"/>
  <c r="B11" i="4"/>
  <c r="C11" i="4"/>
  <c r="B10" i="4"/>
  <c r="C8" i="4"/>
  <c r="C10" i="4"/>
  <c r="B18" i="4" l="1"/>
  <c r="C36" i="4" s="1"/>
  <c r="C18" i="4"/>
</calcChain>
</file>

<file path=xl/sharedStrings.xml><?xml version="1.0" encoding="utf-8"?>
<sst xmlns="http://schemas.openxmlformats.org/spreadsheetml/2006/main" count="423" uniqueCount="129">
  <si>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</si>
  <si>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</si>
  <si>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</si>
  <si>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</si>
  <si>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</si>
  <si>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</si>
  <si>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</si>
  <si>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</si>
  <si>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</si>
  <si>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</si>
  <si>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</si>
  <si>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</si>
  <si>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</si>
  <si>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</si>
  <si>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</si>
  <si>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</si>
  <si>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</si>
  <si>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</si>
  <si>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</si>
  <si>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</si>
  <si>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</si>
  <si>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</si>
  <si>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</si>
  <si>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</si>
  <si>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</si>
  <si>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</si>
  <si>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</si>
  <si>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</si>
  <si>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</si>
  <si>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</si>
  <si>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</si>
  <si>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</si>
  <si>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</si>
  <si>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</si>
  <si>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</si>
  <si>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</si>
  <si>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</si>
  <si>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</si>
  <si>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</si>
  <si>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</si>
  <si>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</si>
  <si>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</si>
  <si>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</si>
  <si>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</si>
  <si>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</si>
  <si>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</si>
  <si>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</si>
  <si>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</si>
  <si>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</si>
  <si>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</si>
  <si>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</si>
  <si>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</si>
  <si>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</si>
  <si>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</si>
  <si>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</si>
  <si>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</si>
  <si>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</si>
  <si>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</si>
  <si>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</si>
  <si>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</si>
  <si>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</si>
  <si>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</si>
  <si>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</si>
  <si>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</si>
  <si>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</si>
  <si>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</si>
  <si>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</si>
  <si>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</si>
  <si>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</si>
  <si>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</si>
  <si>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</si>
  <si>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</si>
  <si>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</si>
  <si>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</si>
  <si>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</si>
  <si>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</si>
  <si>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</si>
  <si>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</si>
  <si>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</si>
  <si>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</si>
  <si>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</si>
  <si>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</si>
  <si>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</si>
  <si>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</si>
  <si>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</si>
  <si>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TEMPLE: Gabarone</t>
  </si>
  <si>
    <t>Botswana</t>
  </si>
  <si>
    <t>ISKCON MAFIKENG</t>
  </si>
  <si>
    <t>Ananda Vrindavana dasi</t>
  </si>
  <si>
    <t xml:space="preserve">Bhakti Books (Takealot - Paramatma Das and Vibhu Caitanya Das) </t>
  </si>
  <si>
    <t>Ekachakra Das And Kripamoya Das</t>
  </si>
  <si>
    <t>Exclusive Books (Vibhu Caitanya Das and Surya Kund Das)</t>
  </si>
  <si>
    <t>Kevin</t>
  </si>
  <si>
    <t>Madan Mohan Prabhu</t>
  </si>
  <si>
    <t>Netania-Kiara</t>
  </si>
  <si>
    <t>Nikunja Seva dasi</t>
  </si>
  <si>
    <t>Nivedita Devi Dasi</t>
  </si>
  <si>
    <t>Padmavati Devi Dasi</t>
  </si>
  <si>
    <t>Partha Sarati Das Goswami Maharaj's Disciples</t>
  </si>
  <si>
    <t>Prishani Hollis</t>
  </si>
  <si>
    <t>Radhanath's Gifts</t>
  </si>
  <si>
    <t>Shristi</t>
  </si>
  <si>
    <t>Smita Krishna das</t>
  </si>
  <si>
    <t xml:space="preserve">SSRRT Book Counter </t>
  </si>
  <si>
    <t>SSRRT Online Shop</t>
  </si>
  <si>
    <t>Team Nitai Pada Kamala</t>
  </si>
  <si>
    <t>Ujjvala Rasa devi dasi</t>
  </si>
  <si>
    <t>University Preaching BYS</t>
  </si>
  <si>
    <t>Veena Dhaja and Family</t>
  </si>
  <si>
    <t>MONTH : October 2023</t>
  </si>
  <si>
    <t>ISKCON ABUJA</t>
  </si>
  <si>
    <t>Weekend Warriors</t>
  </si>
  <si>
    <t>Temple scores</t>
  </si>
  <si>
    <t>GIFT SHOP</t>
  </si>
  <si>
    <t>KIRTAN FEST GROUP</t>
  </si>
  <si>
    <t>VAISHNAVI SANGA GROUP</t>
  </si>
  <si>
    <t>Raghupati Raghav Das</t>
  </si>
  <si>
    <t xml:space="preserve">Rama Priya Devi Dasi </t>
  </si>
  <si>
    <t>Devakinandan Das</t>
  </si>
  <si>
    <t xml:space="preserve">Bhavya </t>
  </si>
  <si>
    <t>Sandton BTG team</t>
  </si>
  <si>
    <t>Damodar das (BCais)</t>
  </si>
  <si>
    <t xml:space="preserve">Radhakund devi dasi </t>
  </si>
  <si>
    <t>KBYG - Krsna Balarama Youth Group</t>
  </si>
  <si>
    <t>Team AGTSP</t>
  </si>
  <si>
    <t>Acyuta Kesava Dasa</t>
  </si>
  <si>
    <t>Congregation</t>
  </si>
  <si>
    <t>ISKCON JOS</t>
  </si>
  <si>
    <t>ISKCON 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</si>
</sst>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7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2022</a:t>
            </a:r>
            <a:r>
              <a:rPr lang="en-ZA" baseline="0"/>
              <a:t> - 2023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8"/>
              <c:layout>
                <c:manualLayout>
                  <c:x val="-9.3798845872083477E-3"/>
                  <c:y val="5.79896936637355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26C-44C1-91D6-A9183709557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2023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Summary!$C$27:$C$36</c:f>
              <c:numCache>
                <c:formatCode>General</c:formatCode>
                <c:ptCount val="10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9300</c:v>
                </c:pt>
                <c:pt idx="7">
                  <c:v>6491</c:v>
                </c:pt>
                <c:pt idx="8">
                  <c:v>9118</c:v>
                </c:pt>
                <c:pt idx="9">
                  <c:v>3703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October 2023 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(Summary!$A$4,Summary!$A$8,Summary!$A$11:$A$12)</c:f>
              <c:strCache>
                <c:ptCount val="4"/>
                <c:pt idx="0">
                  <c:v>Botswana</c:v>
                </c:pt>
                <c:pt idx="1">
                  <c:v>Kenya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(Summary!$B$4,Summary!$B$8,Summary!$B$11:$B$12)</c:f>
              <c:numCache>
                <c:formatCode>0</c:formatCode>
                <c:ptCount val="4"/>
                <c:pt idx="0">
                  <c:v>92</c:v>
                </c:pt>
                <c:pt idx="1">
                  <c:v>711</c:v>
                </c:pt>
                <c:pt idx="2">
                  <c:v>1509</c:v>
                </c:pt>
                <c:pt idx="3">
                  <c:v>1391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(Summary!$A$4,Summary!$A$8,Summary!$A$11:$A$12)</c:f>
              <c:strCache>
                <c:ptCount val="4"/>
                <c:pt idx="0">
                  <c:v>Botswana</c:v>
                </c:pt>
                <c:pt idx="1">
                  <c:v>Kenya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(Summary!$C$4,Summary!$C$8,Summary!$C$11:$C$12)</c:f>
              <c:numCache>
                <c:formatCode>0.00</c:formatCode>
                <c:ptCount val="4"/>
                <c:pt idx="0">
                  <c:v>26.5</c:v>
                </c:pt>
                <c:pt idx="1">
                  <c:v>1607.8</c:v>
                </c:pt>
                <c:pt idx="2">
                  <c:v>454.5</c:v>
                </c:pt>
                <c:pt idx="3">
                  <c:v>753.3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4"/>
  <sheetViews>
    <sheetView tabSelected="1" topLeftCell="A4" workbookViewId="0">
      <selection activeCell="G23" sqref="G2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85</v>
      </c>
    </row>
    <row r="3" spans="2:16" ht="13.2">
      <c r="B3" s="2" t="s">
        <v>109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116</v>
      </c>
      <c r="C9" s="98"/>
      <c r="D9" s="90"/>
      <c r="E9" s="90"/>
      <c r="F9" s="135"/>
      <c r="G9" s="136">
        <v>39</v>
      </c>
      <c r="H9" s="137"/>
      <c r="I9" s="138"/>
      <c r="J9" s="137"/>
      <c r="K9" s="136"/>
      <c r="L9" s="139"/>
      <c r="M9" s="136"/>
      <c r="N9" s="137">
        <v>1</v>
      </c>
      <c r="O9" s="96">
        <f t="shared" ref="O9:O13" si="0">SUM(F9:N9)</f>
        <v>40</v>
      </c>
      <c r="P9" s="97">
        <f>(D9*$D$5)+(E9*$E$5)+(F9*$F$5)+(G9*$G$5)+(H9*$H$5)+(I9*$I$5)+(J9*$J$5)+(K9*$K$5)+(L9*$L$5)+(M9*$M$5)+(N9*$N$5)</f>
        <v>11.75</v>
      </c>
    </row>
    <row r="10" spans="2:16">
      <c r="B10" s="89" t="s">
        <v>117</v>
      </c>
      <c r="C10" s="98"/>
      <c r="D10" s="90"/>
      <c r="E10" s="90"/>
      <c r="F10" s="113"/>
      <c r="G10" s="114">
        <v>10</v>
      </c>
      <c r="H10" s="115"/>
      <c r="I10" s="94"/>
      <c r="J10" s="115"/>
      <c r="K10" s="114"/>
      <c r="L10" s="95"/>
      <c r="M10" s="114"/>
      <c r="N10" s="115">
        <v>1</v>
      </c>
      <c r="O10" s="96">
        <f t="shared" si="0"/>
        <v>11</v>
      </c>
      <c r="P10" s="97">
        <f>(D10*$D$5)+(E10*$E$5)+(F10*$F$5)+(G10*$G$5)+(H10*$H$5)+(I10*$I$5)+(J10*$J$5)+(K10*$K$5)+(L10*$L$5)+(M10*$M$5)+(N10*$N$5)</f>
        <v>4.5</v>
      </c>
    </row>
    <row r="11" spans="2:16">
      <c r="B11" s="89" t="s">
        <v>118</v>
      </c>
      <c r="C11" s="98"/>
      <c r="D11" s="90"/>
      <c r="E11" s="90"/>
      <c r="F11" s="113"/>
      <c r="G11" s="114">
        <v>18</v>
      </c>
      <c r="H11" s="115"/>
      <c r="I11" s="94"/>
      <c r="J11" s="115"/>
      <c r="K11" s="114"/>
      <c r="L11" s="95"/>
      <c r="M11" s="114"/>
      <c r="N11" s="115"/>
      <c r="O11" s="96">
        <f t="shared" si="0"/>
        <v>18</v>
      </c>
      <c r="P11" s="97">
        <f t="shared" ref="P11:P13" si="1">(F11*$F$5)+(G11*$G$5)+(H11*$H$5)+(I11*$I$5)+(J11*$J$5)+(K11*$K$5)+(L11*$L$5)+(M11*$M$5)+(N11*$N$5)</f>
        <v>4.5</v>
      </c>
    </row>
    <row r="12" spans="2:16">
      <c r="B12" s="89" t="s">
        <v>119</v>
      </c>
      <c r="C12" s="98"/>
      <c r="D12" s="90"/>
      <c r="E12" s="90"/>
      <c r="F12" s="113"/>
      <c r="G12" s="114">
        <v>23</v>
      </c>
      <c r="H12" s="115"/>
      <c r="I12" s="94"/>
      <c r="J12" s="115"/>
      <c r="K12" s="114"/>
      <c r="L12" s="95"/>
      <c r="M12" s="114"/>
      <c r="N12" s="115"/>
      <c r="O12" s="96">
        <f t="shared" si="0"/>
        <v>23</v>
      </c>
      <c r="P12" s="97">
        <f t="shared" si="1"/>
        <v>5.75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90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2</v>
      </c>
      <c r="O14" s="99">
        <f t="shared" si="2"/>
        <v>92</v>
      </c>
      <c r="P14" s="99">
        <f t="shared" si="2"/>
        <v>26.5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2:16" ht="13.2">
      <c r="B1" s="2" t="s">
        <v>74</v>
      </c>
    </row>
    <row r="2" spans="2:16" ht="13.2">
      <c r="B2" s="2" t="s">
        <v>68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72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84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3"/>
  <sheetViews>
    <sheetView workbookViewId="0">
      <selection activeCell="K43" sqref="K43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109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113</v>
      </c>
      <c r="C8" s="134"/>
      <c r="D8" s="47"/>
      <c r="E8" s="48"/>
      <c r="F8" s="49">
        <v>5</v>
      </c>
      <c r="G8" s="53">
        <v>10</v>
      </c>
      <c r="H8" s="54"/>
      <c r="I8" s="55"/>
      <c r="J8" s="54"/>
      <c r="K8" s="53">
        <v>3</v>
      </c>
      <c r="L8" s="56"/>
      <c r="M8" s="53"/>
      <c r="N8" s="54">
        <v>6</v>
      </c>
      <c r="O8" s="110">
        <f t="shared" ref="O8" si="0">SUM(F8:N8)</f>
        <v>24</v>
      </c>
      <c r="P8" s="36">
        <f t="shared" ref="P8" si="1">(D8*$D$4)+(E8*$E$4)+(F8*$F$4)+(G8*$G$4)+(H8*$H$4)+(I8*$I$4)+(J8*$J$4)+(K8*$K$4)+(L8*$L$4)+(M8*$M$4)+(N8*$N$4)</f>
        <v>18</v>
      </c>
    </row>
    <row r="9" spans="2:16">
      <c r="B9" s="52" t="s">
        <v>114</v>
      </c>
      <c r="C9" s="134"/>
      <c r="D9" s="47"/>
      <c r="E9" s="48"/>
      <c r="F9" s="49"/>
      <c r="G9" s="53">
        <v>142</v>
      </c>
      <c r="H9" s="54"/>
      <c r="I9" s="55">
        <v>8</v>
      </c>
      <c r="J9" s="54"/>
      <c r="K9" s="53">
        <v>19</v>
      </c>
      <c r="L9" s="56"/>
      <c r="M9" s="53"/>
      <c r="N9" s="54">
        <v>14</v>
      </c>
      <c r="O9" s="110">
        <f t="shared" ref="O9:O10" si="2">SUM(F9:N9)</f>
        <v>183</v>
      </c>
      <c r="P9" s="36">
        <f t="shared" ref="P9:P10" si="3">(D9*$D$4)+(E9*$E$4)+(F9*$F$4)+(G9*$G$4)+(H9*$H$4)+(I9*$I$4)+(J9*$J$4)+(K9*$K$4)+(L9*$L$4)+(M9*$M$4)+(N9*$N$4)</f>
        <v>86.5</v>
      </c>
    </row>
    <row r="10" spans="2:16">
      <c r="B10" s="52" t="s">
        <v>115</v>
      </c>
      <c r="C10" s="134"/>
      <c r="D10" s="47"/>
      <c r="E10" s="48">
        <v>20</v>
      </c>
      <c r="F10" s="49">
        <v>8</v>
      </c>
      <c r="G10" s="53">
        <v>108</v>
      </c>
      <c r="H10" s="54"/>
      <c r="I10" s="55">
        <v>5</v>
      </c>
      <c r="J10" s="54"/>
      <c r="K10" s="53">
        <v>13</v>
      </c>
      <c r="L10" s="56"/>
      <c r="M10" s="53"/>
      <c r="N10" s="54">
        <v>10</v>
      </c>
      <c r="O10" s="110">
        <f>SUM(F10:N10)+(E10*18)+(D10*9)</f>
        <v>504</v>
      </c>
      <c r="P10" s="36">
        <f t="shared" si="3"/>
        <v>1503.3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ref="O11" si="4">SUM(F11:N11)</f>
        <v>0</v>
      </c>
      <c r="P11" s="36">
        <f t="shared" ref="P11" si="5">(D11*$D$4)+(E11*$E$4)+(F11*$F$4)+(G11*$G$4)+(H11*$H$4)+(I11*$I$4)+(J11*$J$4)+(K11*$K$4)+(L11*$L$4)+(M11*$M$4)+(N11*$N$4)</f>
        <v>0</v>
      </c>
    </row>
    <row r="12" spans="2:16" ht="10.8" thickBot="1">
      <c r="B12" s="37" t="s">
        <v>21</v>
      </c>
      <c r="C12" s="37">
        <f t="shared" ref="C12:P12" si="6">SUM(C8:C11)</f>
        <v>0</v>
      </c>
      <c r="D12" s="37">
        <f t="shared" si="6"/>
        <v>0</v>
      </c>
      <c r="E12" s="37">
        <f t="shared" si="6"/>
        <v>20</v>
      </c>
      <c r="F12" s="37">
        <f t="shared" si="6"/>
        <v>13</v>
      </c>
      <c r="G12" s="37">
        <f t="shared" si="6"/>
        <v>260</v>
      </c>
      <c r="H12" s="37">
        <f t="shared" si="6"/>
        <v>0</v>
      </c>
      <c r="I12" s="37">
        <f t="shared" si="6"/>
        <v>13</v>
      </c>
      <c r="J12" s="37">
        <f t="shared" si="6"/>
        <v>0</v>
      </c>
      <c r="K12" s="37">
        <f t="shared" si="6"/>
        <v>35</v>
      </c>
      <c r="L12" s="37">
        <f t="shared" si="6"/>
        <v>0</v>
      </c>
      <c r="M12" s="37">
        <f t="shared" si="6"/>
        <v>0</v>
      </c>
      <c r="N12" s="37">
        <f t="shared" si="6"/>
        <v>30</v>
      </c>
      <c r="O12" s="37">
        <f t="shared" si="6"/>
        <v>711</v>
      </c>
      <c r="P12" s="37">
        <f t="shared" si="6"/>
        <v>1607.8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idden="1"/>
    <row r="15" spans="2:16" ht="10.8" hidden="1" thickBot="1">
      <c r="B15" s="32" t="s">
        <v>76</v>
      </c>
      <c r="C15" s="32"/>
      <c r="D15" s="32"/>
      <c r="E15" s="32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34"/>
    </row>
    <row r="16" spans="2:16" ht="12" hidden="1" customHeight="1">
      <c r="B16" s="148"/>
      <c r="C16" s="47"/>
      <c r="D16" s="48"/>
      <c r="E16" s="48"/>
      <c r="F16" s="152"/>
      <c r="G16" s="149"/>
      <c r="H16" s="54"/>
      <c r="I16" s="150"/>
      <c r="J16" s="54"/>
      <c r="K16" s="149"/>
      <c r="L16" s="151"/>
      <c r="M16" s="53"/>
      <c r="N16" s="103"/>
      <c r="O16" s="35">
        <f>SUM(F16:N16)</f>
        <v>0</v>
      </c>
      <c r="P16" s="36">
        <f t="shared" ref="P16:P17" si="7">(D16*$D$4)+(E16*$E$4)+(F16*$F$4)+(G16*$G$4)+(H16*$H$4)+(I16*$I$4)+(J16*$J$4)+(K16*$K$4)+(L16*$L$4)+(M16*$M$4)+(N16*$N$4)</f>
        <v>0</v>
      </c>
    </row>
    <row r="17" spans="2:16" hidden="1">
      <c r="B17" s="148"/>
      <c r="C17" s="47"/>
      <c r="D17" s="48"/>
      <c r="E17" s="48"/>
      <c r="F17" s="104"/>
      <c r="G17" s="106"/>
      <c r="H17" s="105"/>
      <c r="I17" s="106"/>
      <c r="J17" s="107"/>
      <c r="K17" s="106"/>
      <c r="L17" s="107"/>
      <c r="M17" s="108"/>
      <c r="N17" s="103"/>
      <c r="O17" s="35">
        <f>SUM(F17:N17)</f>
        <v>0</v>
      </c>
      <c r="P17" s="36">
        <f t="shared" si="7"/>
        <v>0</v>
      </c>
    </row>
    <row r="18" spans="2:16" ht="10.8" hidden="1" thickBot="1">
      <c r="B18" s="37" t="s">
        <v>21</v>
      </c>
      <c r="C18" s="37">
        <f t="shared" ref="C18:P18" si="8">SUM(C16:C17)</f>
        <v>0</v>
      </c>
      <c r="D18" s="37">
        <f t="shared" si="8"/>
        <v>0</v>
      </c>
      <c r="E18" s="37">
        <f t="shared" si="8"/>
        <v>0</v>
      </c>
      <c r="F18" s="37">
        <f t="shared" si="8"/>
        <v>0</v>
      </c>
      <c r="G18" s="37">
        <f t="shared" si="8"/>
        <v>0</v>
      </c>
      <c r="H18" s="37">
        <f t="shared" si="8"/>
        <v>0</v>
      </c>
      <c r="I18" s="37">
        <f t="shared" si="8"/>
        <v>0</v>
      </c>
      <c r="J18" s="37">
        <f t="shared" si="8"/>
        <v>0</v>
      </c>
      <c r="K18" s="37">
        <f t="shared" si="8"/>
        <v>0</v>
      </c>
      <c r="L18" s="37">
        <f t="shared" si="8"/>
        <v>0</v>
      </c>
      <c r="M18" s="37">
        <f t="shared" si="8"/>
        <v>0</v>
      </c>
      <c r="N18" s="37">
        <f t="shared" si="8"/>
        <v>0</v>
      </c>
      <c r="O18" s="37">
        <f t="shared" si="8"/>
        <v>0</v>
      </c>
      <c r="P18" s="109">
        <f t="shared" si="8"/>
        <v>0</v>
      </c>
    </row>
    <row r="19" spans="2:16" hidden="1"/>
    <row r="20" spans="2:16" hidden="1"/>
    <row r="21" spans="2:16" ht="10.8" hidden="1" thickBot="1">
      <c r="B21" s="32" t="s">
        <v>36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2:16" ht="12" hidden="1" customHeight="1">
      <c r="B22" s="148"/>
      <c r="C22" s="47"/>
      <c r="D22" s="48"/>
      <c r="E22" s="48"/>
      <c r="F22" s="152"/>
      <c r="G22" s="149"/>
      <c r="H22" s="54"/>
      <c r="I22" s="150"/>
      <c r="J22" s="54"/>
      <c r="K22" s="149"/>
      <c r="L22" s="151"/>
      <c r="M22" s="53"/>
      <c r="N22" s="103"/>
      <c r="O22" s="35">
        <f>SUM(F22:N22)</f>
        <v>0</v>
      </c>
      <c r="P22" s="36">
        <f t="shared" ref="P22:P23" si="9">(D22*$D$4)+(E22*$E$4)+(F22*$F$4)+(G22*$G$4)+(H22*$H$4)+(I22*$I$4)+(J22*$J$4)+(K22*$K$4)+(L22*$L$4)+(M22*$M$4)+(N22*$N$4)</f>
        <v>0</v>
      </c>
    </row>
    <row r="23" spans="2:16" hidden="1">
      <c r="B23" s="148"/>
      <c r="C23" s="47"/>
      <c r="D23" s="48"/>
      <c r="E23" s="48"/>
      <c r="F23" s="104"/>
      <c r="G23" s="106"/>
      <c r="H23" s="105"/>
      <c r="I23" s="106"/>
      <c r="J23" s="107"/>
      <c r="K23" s="106"/>
      <c r="L23" s="107"/>
      <c r="M23" s="108"/>
      <c r="N23" s="103"/>
      <c r="O23" s="35">
        <f>SUM(F23:N23)</f>
        <v>0</v>
      </c>
      <c r="P23" s="36">
        <f t="shared" si="9"/>
        <v>0</v>
      </c>
    </row>
    <row r="24" spans="2:16" ht="10.8" hidden="1" thickBot="1">
      <c r="B24" s="37" t="s">
        <v>21</v>
      </c>
      <c r="C24" s="37">
        <f t="shared" ref="C24:P24" si="10">SUM(C22:C23)</f>
        <v>0</v>
      </c>
      <c r="D24" s="37">
        <f t="shared" si="10"/>
        <v>0</v>
      </c>
      <c r="E24" s="37">
        <f t="shared" si="10"/>
        <v>0</v>
      </c>
      <c r="F24" s="37">
        <f t="shared" si="10"/>
        <v>0</v>
      </c>
      <c r="G24" s="37">
        <f t="shared" si="10"/>
        <v>0</v>
      </c>
      <c r="H24" s="37">
        <f t="shared" si="10"/>
        <v>0</v>
      </c>
      <c r="I24" s="37">
        <f t="shared" si="10"/>
        <v>0</v>
      </c>
      <c r="J24" s="37">
        <f t="shared" si="10"/>
        <v>0</v>
      </c>
      <c r="K24" s="37">
        <f t="shared" si="10"/>
        <v>0</v>
      </c>
      <c r="L24" s="37">
        <f t="shared" si="10"/>
        <v>0</v>
      </c>
      <c r="M24" s="37">
        <f t="shared" si="10"/>
        <v>0</v>
      </c>
      <c r="N24" s="37">
        <f t="shared" si="10"/>
        <v>0</v>
      </c>
      <c r="O24" s="37">
        <f t="shared" si="10"/>
        <v>0</v>
      </c>
      <c r="P24" s="109">
        <f t="shared" si="10"/>
        <v>0</v>
      </c>
    </row>
    <row r="25" spans="2:16" hidden="1"/>
    <row r="26" spans="2:16" hidden="1"/>
    <row r="27" spans="2:16" ht="10.8" hidden="1" thickBot="1">
      <c r="B27" s="32" t="s">
        <v>37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 hidden="1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>SUM(F28:N28)</f>
        <v>0</v>
      </c>
      <c r="P28" s="36">
        <f t="shared" ref="P28:P30" si="11">(D28*$D$4)+(E28*$E$4)+(F28*$F$4)+(G28*$G$4)+(H28*$H$4)+(I28*$I$4)+(J28*$J$4)+(K28*$K$4)+(L28*$L$4)+(M28*$M$4)+(N28*$N$4)</f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>SUM(F29:N29)</f>
        <v>0</v>
      </c>
      <c r="P29" s="36">
        <f t="shared" si="11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>SUM(C30:N30)</f>
        <v>0</v>
      </c>
      <c r="P30" s="36">
        <f t="shared" si="11"/>
        <v>0</v>
      </c>
    </row>
    <row r="31" spans="2:16" ht="10.8" hidden="1" thickBot="1">
      <c r="B31" s="37" t="s">
        <v>21</v>
      </c>
      <c r="C31" s="37">
        <f>SUM(C28:C29)</f>
        <v>0</v>
      </c>
      <c r="D31" s="37">
        <f>SUM(D28:D29)</f>
        <v>0</v>
      </c>
      <c r="E31" s="37">
        <f>SUM(E28:E29)</f>
        <v>0</v>
      </c>
      <c r="F31" s="37">
        <f t="shared" ref="F31:P31" si="12">SUM(F28:F30)</f>
        <v>0</v>
      </c>
      <c r="G31" s="37">
        <f t="shared" si="12"/>
        <v>0</v>
      </c>
      <c r="H31" s="37">
        <f t="shared" si="12"/>
        <v>0</v>
      </c>
      <c r="I31" s="37">
        <f t="shared" si="12"/>
        <v>0</v>
      </c>
      <c r="J31" s="37">
        <f t="shared" si="12"/>
        <v>0</v>
      </c>
      <c r="K31" s="37">
        <f t="shared" si="12"/>
        <v>0</v>
      </c>
      <c r="L31" s="37">
        <f t="shared" si="12"/>
        <v>0</v>
      </c>
      <c r="M31" s="37">
        <f t="shared" si="12"/>
        <v>0</v>
      </c>
      <c r="N31" s="37">
        <f t="shared" si="12"/>
        <v>0</v>
      </c>
      <c r="O31" s="37">
        <f t="shared" si="12"/>
        <v>0</v>
      </c>
      <c r="P31" s="109">
        <f t="shared" si="12"/>
        <v>0</v>
      </c>
    </row>
    <row r="32" spans="2:16"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6"/>
    </row>
    <row r="33" spans="14:16">
      <c r="N33" s="112" t="s">
        <v>28</v>
      </c>
      <c r="O33" s="111">
        <f>SUM(O18+O12+O24+O31)</f>
        <v>711</v>
      </c>
      <c r="P33" s="180">
        <f>SUM(P18+P12+P24+P31)</f>
        <v>1607.8</v>
      </c>
    </row>
  </sheetData>
  <pageMargins left="0.7" right="0.7" top="0.75" bottom="0.75" header="0.3" footer="0.3"/>
  <pageSetup paperSize="9" orientation="portrait" r:id="rId1"/>
  <ignoredErrors>
    <ignoredError sqref="O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4"/>
  <sheetViews>
    <sheetView workbookViewId="0">
      <pane xSplit="2" ySplit="4" topLeftCell="C53" activePane="bottomRight" state="frozen"/>
      <selection pane="topRight" activeCell="C1" sqref="C1"/>
      <selection pane="bottomLeft" activeCell="A5" sqref="A5"/>
      <selection pane="bottomRight" activeCell="L59" sqref="L59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68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45" si="0">SUM(F7:N7)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43" si="8">(D32*$D$3)+(E32*$E$3)+(F32*$F$3)+(G32*$G$3)+(H32*$H$3)+(I32*$I$3)+(J32*$J$3)+(K32*$K$3)+(L32*$L$3)+(M32*$M$3)+(N32*$N$3)</f>
        <v>0</v>
      </c>
    </row>
    <row r="33" spans="2:16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ref="O34:O36" si="9">SUM(F34:N34)</f>
        <v>0</v>
      </c>
      <c r="P34" s="36">
        <f t="shared" si="8"/>
        <v>0</v>
      </c>
    </row>
    <row r="35" spans="2:16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9"/>
        <v>0</v>
      </c>
      <c r="P35" s="36">
        <f t="shared" si="8"/>
        <v>0</v>
      </c>
    </row>
    <row r="36" spans="2:16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si="9"/>
        <v>0</v>
      </c>
      <c r="P36" s="36">
        <f t="shared" si="8"/>
        <v>0</v>
      </c>
    </row>
    <row r="37" spans="2:16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ref="O37:O43" si="10">SUM(F37:N37)</f>
        <v>0</v>
      </c>
      <c r="P37" s="36">
        <f t="shared" si="8"/>
        <v>0</v>
      </c>
    </row>
    <row r="38" spans="2:16">
      <c r="B38" s="140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10"/>
        <v>0</v>
      </c>
      <c r="P38" s="36">
        <f t="shared" si="8"/>
        <v>0</v>
      </c>
    </row>
    <row r="39" spans="2:16">
      <c r="B39" s="140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si="10"/>
        <v>0</v>
      </c>
      <c r="P39" s="36">
        <f t="shared" si="8"/>
        <v>0</v>
      </c>
    </row>
    <row r="40" spans="2:16">
      <c r="B40" s="52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10"/>
        <v>0</v>
      </c>
      <c r="P40" s="36">
        <f t="shared" si="8"/>
        <v>0</v>
      </c>
    </row>
    <row r="41" spans="2:16">
      <c r="B41" s="52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10"/>
        <v>0</v>
      </c>
      <c r="P41" s="36">
        <f t="shared" si="8"/>
        <v>0</v>
      </c>
    </row>
    <row r="42" spans="2:16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10"/>
        <v>0</v>
      </c>
      <c r="P42" s="36">
        <f t="shared" si="8"/>
        <v>0</v>
      </c>
    </row>
    <row r="43" spans="2:16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10"/>
        <v>0</v>
      </c>
      <c r="P43" s="36">
        <f t="shared" si="8"/>
        <v>0</v>
      </c>
    </row>
    <row r="44" spans="2:16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0"/>
        <v>0</v>
      </c>
      <c r="P44" s="36">
        <f t="shared" ref="P44:P47" si="11">(D44*$D$3)+(E44*$E$3)+(F44*$F$3)+(G44*$G$3)+(H44*$H$3)+(I44*$I$3)+(J44*$J$3)+(K44*$K$3)+(L44*$L$3)+(M44*$M$3)+(N44*$N$3)</f>
        <v>0</v>
      </c>
    </row>
    <row r="45" spans="2:16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0"/>
        <v>0</v>
      </c>
      <c r="P45" s="36">
        <f t="shared" si="11"/>
        <v>0</v>
      </c>
    </row>
    <row r="46" spans="2:16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" si="12">SUM(F46:N46)</f>
        <v>0</v>
      </c>
      <c r="P46" s="36">
        <f t="shared" si="11"/>
        <v>0</v>
      </c>
    </row>
    <row r="47" spans="2:16">
      <c r="B47" s="126"/>
      <c r="C47" s="133"/>
      <c r="D47" s="127"/>
      <c r="E47" s="127"/>
      <c r="F47" s="128"/>
      <c r="G47" s="129"/>
      <c r="H47" s="130"/>
      <c r="I47" s="131"/>
      <c r="J47" s="130"/>
      <c r="K47" s="129"/>
      <c r="L47" s="132"/>
      <c r="M47" s="129"/>
      <c r="N47" s="130"/>
      <c r="O47" s="35">
        <f>SUM(F47:N47)</f>
        <v>0</v>
      </c>
      <c r="P47" s="36">
        <f t="shared" si="11"/>
        <v>0</v>
      </c>
    </row>
    <row r="48" spans="2:16" ht="10.8" thickBot="1">
      <c r="B48" s="37" t="s">
        <v>21</v>
      </c>
      <c r="C48" s="37">
        <f t="shared" ref="C48:P48" si="13">SUM(C7:C47)</f>
        <v>0</v>
      </c>
      <c r="D48" s="37">
        <f t="shared" si="13"/>
        <v>0</v>
      </c>
      <c r="E48" s="37">
        <f t="shared" si="13"/>
        <v>0</v>
      </c>
      <c r="F48" s="37">
        <f t="shared" si="13"/>
        <v>0</v>
      </c>
      <c r="G48" s="37">
        <f t="shared" si="13"/>
        <v>0</v>
      </c>
      <c r="H48" s="37">
        <f t="shared" si="13"/>
        <v>0</v>
      </c>
      <c r="I48" s="37">
        <f t="shared" si="13"/>
        <v>0</v>
      </c>
      <c r="J48" s="37">
        <f t="shared" si="13"/>
        <v>0</v>
      </c>
      <c r="K48" s="37">
        <f t="shared" si="13"/>
        <v>0</v>
      </c>
      <c r="L48" s="37">
        <f t="shared" si="13"/>
        <v>0</v>
      </c>
      <c r="M48" s="37">
        <f t="shared" si="13"/>
        <v>0</v>
      </c>
      <c r="N48" s="37">
        <f t="shared" si="13"/>
        <v>0</v>
      </c>
      <c r="O48" s="37">
        <f t="shared" si="13"/>
        <v>0</v>
      </c>
      <c r="P48" s="37">
        <f t="shared" si="13"/>
        <v>0</v>
      </c>
    </row>
    <row r="49" spans="2:16">
      <c r="F49" s="38"/>
      <c r="G49" s="38"/>
      <c r="H49" s="38"/>
      <c r="I49" s="38"/>
      <c r="J49" s="38"/>
      <c r="K49" s="38"/>
      <c r="L49" s="38"/>
      <c r="M49" s="38"/>
      <c r="N49" s="38"/>
    </row>
    <row r="50" spans="2:16">
      <c r="B50" s="13"/>
      <c r="C50" s="13"/>
      <c r="D50" s="13"/>
      <c r="E50" s="13"/>
      <c r="F50" s="30"/>
      <c r="G50" s="30"/>
      <c r="H50" s="30"/>
      <c r="I50" s="30"/>
      <c r="J50" s="30"/>
      <c r="K50" s="30"/>
      <c r="L50" s="30"/>
      <c r="M50" s="30"/>
      <c r="N50" s="30"/>
      <c r="O50" s="13"/>
      <c r="P50" s="13"/>
    </row>
    <row r="51" spans="2:16" ht="10.8" thickBot="1">
      <c r="B51" s="32" t="s">
        <v>29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2:16">
      <c r="B52" s="52"/>
      <c r="C52" s="57"/>
      <c r="D52" s="48"/>
      <c r="E52" s="48"/>
      <c r="F52" s="49"/>
      <c r="G52" s="53"/>
      <c r="H52" s="54"/>
      <c r="I52" s="55"/>
      <c r="J52" s="54"/>
      <c r="K52" s="53"/>
      <c r="L52" s="56"/>
      <c r="M52" s="53"/>
      <c r="N52" s="54"/>
      <c r="O52" s="35">
        <f>SUM(F52:N52)</f>
        <v>0</v>
      </c>
      <c r="P52" s="36">
        <f t="shared" ref="P52:P54" si="14">(D52*$D$3)+(E52*$E$3)+(F52*$F$3)+(G52*$G$3)+(H52*$H$3)+(I52*$I$3)+(J52*$J$3)+(K52*$K$3)+(L52*$L$3)+(M52*$M$3)+(N52*$N$3)</f>
        <v>0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4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si="14"/>
        <v>0</v>
      </c>
    </row>
    <row r="55" spans="2:16" ht="10.8" thickBot="1">
      <c r="B55" s="37" t="s">
        <v>21</v>
      </c>
      <c r="C55" s="37">
        <f>SUM(C52:C54)</f>
        <v>0</v>
      </c>
      <c r="D55" s="37">
        <f>SUM(D52:D54)</f>
        <v>0</v>
      </c>
      <c r="E55" s="37">
        <f>SUM(E52:E54)</f>
        <v>0</v>
      </c>
      <c r="F55" s="37">
        <f>SUM(F52:F54)</f>
        <v>0</v>
      </c>
      <c r="G55" s="37">
        <f>SUM(G52:G54)</f>
        <v>0</v>
      </c>
      <c r="H55" s="37">
        <f t="shared" ref="H55:P55" si="15">SUM(H52:H54)</f>
        <v>0</v>
      </c>
      <c r="I55" s="37">
        <f t="shared" si="15"/>
        <v>0</v>
      </c>
      <c r="J55" s="37">
        <f t="shared" si="15"/>
        <v>0</v>
      </c>
      <c r="K55" s="37">
        <f t="shared" si="15"/>
        <v>0</v>
      </c>
      <c r="L55" s="37">
        <f t="shared" si="15"/>
        <v>0</v>
      </c>
      <c r="M55" s="37">
        <f t="shared" si="15"/>
        <v>0</v>
      </c>
      <c r="N55" s="37">
        <f t="shared" si="15"/>
        <v>0</v>
      </c>
      <c r="O55" s="39">
        <f t="shared" si="15"/>
        <v>0</v>
      </c>
      <c r="P55" s="39">
        <f t="shared" si="15"/>
        <v>0</v>
      </c>
    </row>
    <row r="56" spans="2:16">
      <c r="G56" s="38"/>
    </row>
    <row r="57" spans="2:16">
      <c r="B57" s="13"/>
      <c r="C57" s="13"/>
      <c r="D57" s="13"/>
      <c r="E57" s="13"/>
      <c r="F57" s="30"/>
      <c r="G57" s="30"/>
      <c r="H57" s="30"/>
      <c r="I57" s="30"/>
      <c r="J57" s="30"/>
      <c r="K57" s="30"/>
      <c r="L57" s="30"/>
      <c r="M57" s="30"/>
      <c r="N57" s="30"/>
      <c r="O57" s="13"/>
      <c r="P57" s="13"/>
    </row>
    <row r="58" spans="2:16" ht="10.8" thickBot="1">
      <c r="B58" s="32" t="s">
        <v>69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2:16">
      <c r="B59" s="52"/>
      <c r="C59" s="57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 t="shared" ref="O59:O70" si="16">SUM(F59:N59)</f>
        <v>0</v>
      </c>
      <c r="P59" s="36">
        <f t="shared" ref="P59:P70" si="17">(D59*$D$3)+(E59*$E$3)+(F59*$F$3)+(G59*$G$3)+(H59*$H$3)+(I59*$I$3)+(J59*$J$3)+(K59*$K$3)+(L59*$L$3)+(M59*$M$3)+(N59*$N$3)</f>
        <v>0</v>
      </c>
    </row>
    <row r="60" spans="2:16">
      <c r="B60" s="52"/>
      <c r="C60" s="47"/>
      <c r="D60" s="48"/>
      <c r="E60" s="48"/>
      <c r="F60" s="49"/>
      <c r="G60" s="53"/>
      <c r="H60" s="54"/>
      <c r="I60" s="55"/>
      <c r="J60" s="54"/>
      <c r="K60" s="53"/>
      <c r="L60" s="56"/>
      <c r="M60" s="53"/>
      <c r="N60" s="54"/>
      <c r="O60" s="35">
        <f t="shared" si="16"/>
        <v>0</v>
      </c>
      <c r="P60" s="36">
        <f t="shared" si="17"/>
        <v>0</v>
      </c>
    </row>
    <row r="61" spans="2:16">
      <c r="B61" s="52"/>
      <c r="C61" s="4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si="16"/>
        <v>0</v>
      </c>
      <c r="P61" s="36">
        <f t="shared" si="17"/>
        <v>0</v>
      </c>
    </row>
    <row r="62" spans="2:16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6"/>
        <v>0</v>
      </c>
      <c r="P62" s="36">
        <f t="shared" si="17"/>
        <v>0</v>
      </c>
    </row>
    <row r="63" spans="2:16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6"/>
        <v>0</v>
      </c>
      <c r="P63" s="36">
        <f t="shared" si="17"/>
        <v>0</v>
      </c>
    </row>
    <row r="64" spans="2:16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6"/>
        <v>0</v>
      </c>
      <c r="P64" s="36">
        <f t="shared" ref="P64:P67" si="18">(D64*$D$3)+(E64*$E$3)+(F64*$F$3)+(G64*$G$3)+(H64*$H$3)+(I64*$I$3)+(J64*$J$3)+(K64*$K$3)+(L64*$L$3)+(M64*$M$3)+(N64*$N$3)</f>
        <v>0</v>
      </c>
    </row>
    <row r="65" spans="2:16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6"/>
        <v>0</v>
      </c>
      <c r="P65" s="36">
        <f t="shared" si="18"/>
        <v>0</v>
      </c>
    </row>
    <row r="66" spans="2:16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6"/>
        <v>0</v>
      </c>
      <c r="P66" s="36">
        <f t="shared" si="18"/>
        <v>0</v>
      </c>
    </row>
    <row r="67" spans="2:16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6"/>
        <v>0</v>
      </c>
      <c r="P67" s="36">
        <f t="shared" si="18"/>
        <v>0</v>
      </c>
    </row>
    <row r="68" spans="2:16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6"/>
        <v>0</v>
      </c>
      <c r="P68" s="36">
        <f t="shared" ref="P68:P69" si="19">(D68*$D$3)+(E68*$E$3)+(F68*$F$3)+(G68*$G$3)+(H68*$H$3)+(I68*$I$3)+(J68*$J$3)+(K68*$K$3)+(L68*$L$3)+(M68*$M$3)+(N68*$N$3)</f>
        <v>0</v>
      </c>
    </row>
    <row r="69" spans="2:16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6"/>
        <v>0</v>
      </c>
      <c r="P69" s="36">
        <f t="shared" si="19"/>
        <v>0</v>
      </c>
    </row>
    <row r="70" spans="2:16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6"/>
        <v>0</v>
      </c>
      <c r="P70" s="36">
        <f t="shared" si="17"/>
        <v>0</v>
      </c>
    </row>
    <row r="71" spans="2:16" ht="10.8" thickBot="1">
      <c r="B71" s="37" t="s">
        <v>21</v>
      </c>
      <c r="C71" s="37">
        <f t="shared" ref="C71:P71" si="20">SUM(C59:C70)</f>
        <v>0</v>
      </c>
      <c r="D71" s="37">
        <f t="shared" si="20"/>
        <v>0</v>
      </c>
      <c r="E71" s="37">
        <f t="shared" si="20"/>
        <v>0</v>
      </c>
      <c r="F71" s="37">
        <f t="shared" si="20"/>
        <v>0</v>
      </c>
      <c r="G71" s="37">
        <f t="shared" si="20"/>
        <v>0</v>
      </c>
      <c r="H71" s="37">
        <f t="shared" si="20"/>
        <v>0</v>
      </c>
      <c r="I71" s="37">
        <f t="shared" si="20"/>
        <v>0</v>
      </c>
      <c r="J71" s="37">
        <f t="shared" si="20"/>
        <v>0</v>
      </c>
      <c r="K71" s="37">
        <f t="shared" si="20"/>
        <v>0</v>
      </c>
      <c r="L71" s="37">
        <f t="shared" si="20"/>
        <v>0</v>
      </c>
      <c r="M71" s="37">
        <f t="shared" si="20"/>
        <v>0</v>
      </c>
      <c r="N71" s="37">
        <f t="shared" si="20"/>
        <v>0</v>
      </c>
      <c r="O71" s="39">
        <f t="shared" si="20"/>
        <v>0</v>
      </c>
      <c r="P71" s="39">
        <f t="shared" si="20"/>
        <v>0</v>
      </c>
    </row>
    <row r="72" spans="2:16">
      <c r="G72" s="38"/>
    </row>
    <row r="73" spans="2:16" ht="13.2">
      <c r="B73" s="2"/>
      <c r="C73" s="2"/>
      <c r="D73" s="2"/>
      <c r="E73" s="2"/>
      <c r="F73" s="43"/>
      <c r="G73" s="43"/>
      <c r="H73" s="43"/>
      <c r="I73" s="43"/>
      <c r="J73" s="43"/>
      <c r="K73" s="43"/>
      <c r="L73" s="43"/>
      <c r="M73" s="43"/>
      <c r="N73" s="43"/>
      <c r="O73" s="2"/>
      <c r="P73" s="2"/>
    </row>
    <row r="74" spans="2:16">
      <c r="M74" s="44" t="s">
        <v>21</v>
      </c>
      <c r="O74" s="45">
        <f>O71+O55+O48</f>
        <v>0</v>
      </c>
      <c r="P74" s="46">
        <f>P71+P55+P48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1"/>
  <sheetViews>
    <sheetView topLeftCell="A10" zoomScaleNormal="100" workbookViewId="0">
      <selection activeCell="P42" sqref="P42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109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128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>
        <v>474</v>
      </c>
      <c r="H7" s="54"/>
      <c r="I7" s="55">
        <v>32</v>
      </c>
      <c r="J7" s="54"/>
      <c r="K7" s="53"/>
      <c r="L7" s="56">
        <v>18</v>
      </c>
      <c r="M7" s="53"/>
      <c r="N7" s="54">
        <v>12</v>
      </c>
      <c r="O7" s="35">
        <f>SUM(C7:N7)</f>
        <v>536</v>
      </c>
      <c r="P7" s="36">
        <f>(D7*$D$3)+(E7*$E$3)+(F7*$F$3)+(G7*$G$3)+(H7*$H$3)+(I7*$I$3)+(J7*$J$3)+(K7*$K$3)+(L7*$L$3)+(M7*$M$3)+(N7*$N$3)</f>
        <v>176.5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474</v>
      </c>
      <c r="H10" s="37">
        <f t="shared" si="2"/>
        <v>0</v>
      </c>
      <c r="I10" s="37">
        <f t="shared" si="2"/>
        <v>32</v>
      </c>
      <c r="J10" s="37">
        <f t="shared" si="2"/>
        <v>0</v>
      </c>
      <c r="K10" s="37">
        <f t="shared" si="2"/>
        <v>0</v>
      </c>
      <c r="L10" s="37">
        <f t="shared" si="2"/>
        <v>18</v>
      </c>
      <c r="M10" s="37">
        <f t="shared" si="2"/>
        <v>0</v>
      </c>
      <c r="N10" s="37">
        <f t="shared" si="2"/>
        <v>12</v>
      </c>
      <c r="O10" s="100">
        <f t="shared" si="2"/>
        <v>536</v>
      </c>
      <c r="P10" s="37">
        <f t="shared" si="2"/>
        <v>176.5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110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111</v>
      </c>
      <c r="C14" s="57"/>
      <c r="D14" s="48"/>
      <c r="E14" s="48"/>
      <c r="F14" s="49"/>
      <c r="G14" s="53">
        <v>20</v>
      </c>
      <c r="H14" s="54"/>
      <c r="I14" s="55">
        <v>26</v>
      </c>
      <c r="J14" s="54"/>
      <c r="K14" s="53"/>
      <c r="L14" s="56">
        <v>9</v>
      </c>
      <c r="M14" s="53">
        <v>1</v>
      </c>
      <c r="N14" s="54"/>
      <c r="O14" s="35">
        <f>SUM(C14:N14)</f>
        <v>56</v>
      </c>
      <c r="P14" s="36">
        <f>(D14*$D$3)+(E14*$E$3)+(F14*$F$3)+(G14*$G$3)+(H14*$H$3)+(I14*$I$3)+(J14*$J$3)+(K14*$K$3)+(L14*$L$3)+(M14*$M$3)+(N14*$N$3)</f>
        <v>29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ref="O15:O16" si="3">SUM(F15:N15)</f>
        <v>0</v>
      </c>
      <c r="P15" s="36">
        <f t="shared" ref="P15:P16" si="4">(D15*$D$3)+(E15*$E$3)+(F15*$F$3)+(G15*$G$3)+(H15*$H$3)+(I15*$I$3)+(J15*$J$3)+(K15*$K$3)+(L15*$L$3)+(M15*$M$3)+(N15*$N$3)</f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 ht="10.8" thickBot="1">
      <c r="B17" s="37" t="s">
        <v>21</v>
      </c>
      <c r="C17" s="37">
        <f t="shared" ref="C17:P17" si="5">SUM(C14:C16)</f>
        <v>0</v>
      </c>
      <c r="D17" s="37">
        <f t="shared" si="5"/>
        <v>0</v>
      </c>
      <c r="E17" s="37">
        <f t="shared" si="5"/>
        <v>0</v>
      </c>
      <c r="F17" s="37">
        <f t="shared" si="5"/>
        <v>0</v>
      </c>
      <c r="G17" s="37">
        <f t="shared" si="5"/>
        <v>20</v>
      </c>
      <c r="H17" s="37">
        <f t="shared" si="5"/>
        <v>0</v>
      </c>
      <c r="I17" s="37">
        <f t="shared" si="5"/>
        <v>26</v>
      </c>
      <c r="J17" s="37">
        <f t="shared" si="5"/>
        <v>0</v>
      </c>
      <c r="K17" s="37">
        <f t="shared" si="5"/>
        <v>0</v>
      </c>
      <c r="L17" s="37">
        <f t="shared" si="5"/>
        <v>9</v>
      </c>
      <c r="M17" s="37">
        <f t="shared" si="5"/>
        <v>1</v>
      </c>
      <c r="N17" s="37">
        <f t="shared" si="5"/>
        <v>0</v>
      </c>
      <c r="O17" s="100">
        <f t="shared" si="5"/>
        <v>56</v>
      </c>
      <c r="P17" s="37">
        <f t="shared" si="5"/>
        <v>29</v>
      </c>
    </row>
    <row r="18" spans="2:16">
      <c r="F18" s="38"/>
      <c r="G18" s="38"/>
      <c r="H18" s="38"/>
      <c r="I18" s="38"/>
      <c r="J18" s="38"/>
      <c r="K18" s="38"/>
      <c r="L18" s="38"/>
      <c r="M18" s="38"/>
      <c r="N18" s="38"/>
    </row>
    <row r="20" spans="2:16" ht="10.8" thickBot="1">
      <c r="B20" s="32" t="s">
        <v>127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>
      <c r="B21" s="52" t="s">
        <v>46</v>
      </c>
      <c r="C21" s="57"/>
      <c r="D21" s="48"/>
      <c r="E21" s="48"/>
      <c r="F21" s="49"/>
      <c r="G21" s="53">
        <v>127</v>
      </c>
      <c r="H21" s="54"/>
      <c r="I21" s="55"/>
      <c r="J21" s="54"/>
      <c r="K21" s="53"/>
      <c r="L21" s="56">
        <v>49</v>
      </c>
      <c r="M21" s="53"/>
      <c r="N21" s="54">
        <v>5</v>
      </c>
      <c r="O21" s="35">
        <f t="shared" ref="O21:O22" si="6">SUM(F21:N21)</f>
        <v>181</v>
      </c>
      <c r="P21" s="36">
        <f t="shared" ref="P21:P22" si="7">(D21*$D$3)+(E21*$E$3)+(F21*$F$3)+(G21*$G$3)+(H21*$H$3)+(I21*$I$3)+(J21*$J$3)+(K21*$K$3)+(L21*$L$3)+(M21*$M$3)+(N21*$N$3)</f>
        <v>90.75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t="10.8" thickBot="1">
      <c r="B23" s="37" t="s">
        <v>21</v>
      </c>
      <c r="C23" s="37">
        <f>SUM(C22:C22)</f>
        <v>0</v>
      </c>
      <c r="D23" s="37">
        <f>SUM(D21:D22)</f>
        <v>0</v>
      </c>
      <c r="E23" s="37">
        <f>SUM(E21:E22)</f>
        <v>0</v>
      </c>
      <c r="F23" s="37">
        <f>SUM(F22:F22)</f>
        <v>0</v>
      </c>
      <c r="G23" s="40">
        <f t="shared" ref="G23:P23" si="8">SUM(G21:G22)</f>
        <v>127</v>
      </c>
      <c r="H23" s="40">
        <f t="shared" si="8"/>
        <v>0</v>
      </c>
      <c r="I23" s="40">
        <f t="shared" si="8"/>
        <v>0</v>
      </c>
      <c r="J23" s="40">
        <f t="shared" si="8"/>
        <v>0</v>
      </c>
      <c r="K23" s="40">
        <f t="shared" si="8"/>
        <v>0</v>
      </c>
      <c r="L23" s="40">
        <f t="shared" si="8"/>
        <v>49</v>
      </c>
      <c r="M23" s="40">
        <f t="shared" si="8"/>
        <v>0</v>
      </c>
      <c r="N23" s="40">
        <f t="shared" si="8"/>
        <v>5</v>
      </c>
      <c r="O23" s="41">
        <f t="shared" si="8"/>
        <v>181</v>
      </c>
      <c r="P23" s="42">
        <f t="shared" si="8"/>
        <v>90.75</v>
      </c>
    </row>
    <row r="25" spans="2:16">
      <c r="B25" s="44"/>
      <c r="C25" s="44"/>
      <c r="D25" s="44"/>
      <c r="E25" s="44"/>
      <c r="F25" s="44"/>
      <c r="G25" s="45"/>
      <c r="H25" s="45"/>
      <c r="I25" s="45"/>
      <c r="J25" s="45"/>
      <c r="K25" s="45"/>
      <c r="L25" s="45"/>
      <c r="M25" s="45"/>
      <c r="N25" s="45"/>
      <c r="O25" s="50"/>
      <c r="P25" s="51"/>
    </row>
    <row r="26" spans="2:16" ht="10.8" thickBot="1">
      <c r="B26" s="32" t="s">
        <v>40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>
      <c r="B27" s="52" t="s">
        <v>46</v>
      </c>
      <c r="C27" s="57"/>
      <c r="D27" s="48"/>
      <c r="E27" s="48"/>
      <c r="F27" s="49">
        <v>600</v>
      </c>
      <c r="G27" s="53">
        <v>36</v>
      </c>
      <c r="H27" s="54"/>
      <c r="I27" s="55"/>
      <c r="J27" s="54"/>
      <c r="K27" s="53"/>
      <c r="L27" s="56">
        <v>7</v>
      </c>
      <c r="M27" s="53"/>
      <c r="N27" s="54">
        <v>3</v>
      </c>
      <c r="O27" s="35">
        <f t="shared" ref="O27:O28" si="9">SUM(F27:N27)</f>
        <v>646</v>
      </c>
      <c r="P27" s="36">
        <f t="shared" ref="P27:P28" si="10">(D27*$D$3)+(E27*$E$3)+(F27*$F$3)+(G27*$G$3)+(H27*$H$3)+(I27*$I$3)+(J27*$J$3)+(K27*$K$3)+(L27*$L$3)+(M27*$M$3)+(N27*$N$3)</f>
        <v>82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9"/>
        <v>0</v>
      </c>
      <c r="P28" s="36">
        <f t="shared" si="10"/>
        <v>0</v>
      </c>
    </row>
    <row r="29" spans="2:16" ht="10.8" thickBot="1">
      <c r="B29" s="37" t="s">
        <v>21</v>
      </c>
      <c r="C29" s="37">
        <f t="shared" ref="C29:P29" si="11">SUM(C27:C28)</f>
        <v>0</v>
      </c>
      <c r="D29" s="37">
        <f t="shared" si="11"/>
        <v>0</v>
      </c>
      <c r="E29" s="37">
        <f t="shared" si="11"/>
        <v>0</v>
      </c>
      <c r="F29" s="37">
        <f t="shared" si="11"/>
        <v>600</v>
      </c>
      <c r="G29" s="40">
        <f t="shared" si="11"/>
        <v>36</v>
      </c>
      <c r="H29" s="40">
        <f t="shared" si="11"/>
        <v>0</v>
      </c>
      <c r="I29" s="40">
        <f t="shared" si="11"/>
        <v>0</v>
      </c>
      <c r="J29" s="40">
        <f t="shared" si="11"/>
        <v>0</v>
      </c>
      <c r="K29" s="40">
        <f t="shared" si="11"/>
        <v>0</v>
      </c>
      <c r="L29" s="40">
        <f t="shared" si="11"/>
        <v>7</v>
      </c>
      <c r="M29" s="40">
        <f t="shared" si="11"/>
        <v>0</v>
      </c>
      <c r="N29" s="40">
        <f t="shared" si="11"/>
        <v>3</v>
      </c>
      <c r="O29" s="41">
        <f t="shared" si="11"/>
        <v>646</v>
      </c>
      <c r="P29" s="42">
        <f t="shared" si="11"/>
        <v>82</v>
      </c>
    </row>
    <row r="30" spans="2:16">
      <c r="B30" s="44"/>
      <c r="C30" s="44"/>
      <c r="D30" s="44"/>
      <c r="E30" s="44"/>
      <c r="F30" s="44"/>
      <c r="G30" s="45"/>
      <c r="H30" s="45"/>
      <c r="I30" s="45"/>
      <c r="J30" s="45"/>
      <c r="K30" s="45"/>
      <c r="L30" s="45"/>
      <c r="M30" s="45"/>
      <c r="N30" s="45"/>
      <c r="O30" s="50"/>
      <c r="P30" s="51"/>
    </row>
    <row r="32" spans="2:16" ht="10.8" thickBot="1">
      <c r="B32" s="32" t="s">
        <v>39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>
      <c r="B33" s="52" t="s">
        <v>46</v>
      </c>
      <c r="C33" s="57"/>
      <c r="D33" s="48"/>
      <c r="E33" s="48"/>
      <c r="F33" s="49"/>
      <c r="G33" s="53">
        <v>15</v>
      </c>
      <c r="H33" s="54"/>
      <c r="I33" s="55">
        <v>35</v>
      </c>
      <c r="J33" s="54"/>
      <c r="K33" s="53">
        <v>25</v>
      </c>
      <c r="L33" s="56"/>
      <c r="M33" s="53"/>
      <c r="N33" s="54">
        <v>15</v>
      </c>
      <c r="O33" s="35">
        <f t="shared" ref="O33:O36" si="12">SUM(F33:N33)</f>
        <v>90</v>
      </c>
      <c r="P33" s="36">
        <f t="shared" ref="P33:P36" si="13">(D33*$D$3)+(E33*$E$3)+(F33*$F$3)+(G33*$G$3)+(H33*$H$3)+(I33*$I$3)+(J33*$J$3)+(K33*$K$3)+(L33*$L$3)+(M33*$M$3)+(N33*$N$3)</f>
        <v>76.25</v>
      </c>
    </row>
    <row r="34" spans="2:16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12"/>
        <v>0</v>
      </c>
      <c r="P34" s="36">
        <f t="shared" si="13"/>
        <v>0</v>
      </c>
    </row>
    <row r="35" spans="2:16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12"/>
        <v>0</v>
      </c>
      <c r="P35" s="36">
        <f t="shared" si="13"/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 ht="10.8" thickBot="1">
      <c r="B37" s="37" t="s">
        <v>21</v>
      </c>
      <c r="C37" s="37">
        <f>SUM(C36:C36)</f>
        <v>0</v>
      </c>
      <c r="D37" s="37">
        <f>SUM(D33:D36)</f>
        <v>0</v>
      </c>
      <c r="E37" s="37">
        <f>SUM(E33:E36)</f>
        <v>0</v>
      </c>
      <c r="F37" s="37">
        <f>SUM(F36:F36)</f>
        <v>0</v>
      </c>
      <c r="G37" s="40">
        <f t="shared" ref="G37:P37" si="14">SUM(G33:G36)</f>
        <v>15</v>
      </c>
      <c r="H37" s="40">
        <f t="shared" si="14"/>
        <v>0</v>
      </c>
      <c r="I37" s="40">
        <f t="shared" si="14"/>
        <v>35</v>
      </c>
      <c r="J37" s="40">
        <f t="shared" si="14"/>
        <v>0</v>
      </c>
      <c r="K37" s="40">
        <f t="shared" si="14"/>
        <v>25</v>
      </c>
      <c r="L37" s="40">
        <f t="shared" si="14"/>
        <v>0</v>
      </c>
      <c r="M37" s="40">
        <f t="shared" si="14"/>
        <v>0</v>
      </c>
      <c r="N37" s="40">
        <f t="shared" si="14"/>
        <v>15</v>
      </c>
      <c r="O37" s="41">
        <f t="shared" si="14"/>
        <v>90</v>
      </c>
      <c r="P37" s="42">
        <f t="shared" si="14"/>
        <v>76.25</v>
      </c>
    </row>
    <row r="39" spans="2:16" ht="11.25" customHeight="1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2:16" ht="13.2">
      <c r="B40" s="2"/>
      <c r="C40" s="2"/>
      <c r="D40" s="2"/>
      <c r="E40" s="2"/>
      <c r="F40" s="43"/>
      <c r="G40" s="43"/>
      <c r="H40" s="43"/>
      <c r="I40" s="43"/>
      <c r="J40" s="43"/>
      <c r="K40" s="43"/>
      <c r="L40" s="43"/>
      <c r="M40" s="43"/>
      <c r="N40" s="43"/>
      <c r="O40" s="2"/>
      <c r="P40" s="2"/>
    </row>
    <row r="41" spans="2:16">
      <c r="M41" s="44" t="s">
        <v>21</v>
      </c>
      <c r="O41" s="45">
        <f>O10+O17+O23+O29+O37</f>
        <v>1509</v>
      </c>
      <c r="P41" s="46">
        <f>P10+P17+P23+P29+P37</f>
        <v>454.5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0"/>
  <sheetViews>
    <sheetView zoomScaleNormal="100" workbookViewId="0">
      <pane xSplit="2" ySplit="4" topLeftCell="C134" activePane="bottomRight" state="frozen"/>
      <selection pane="topRight" activeCell="C1" sqref="C1"/>
      <selection pane="bottomLeft" activeCell="A5" sqref="A5"/>
      <selection pane="bottomRight" activeCell="O170" sqref="O170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109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0.8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0.8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88</v>
      </c>
      <c r="C41" s="58"/>
      <c r="D41" s="48"/>
      <c r="E41" s="48"/>
      <c r="F41" s="49"/>
      <c r="G41" s="110"/>
      <c r="H41" s="116"/>
      <c r="I41" s="110">
        <v>2</v>
      </c>
      <c r="J41" s="48"/>
      <c r="K41" s="110"/>
      <c r="L41" s="116"/>
      <c r="M41" s="110"/>
      <c r="N41" s="116"/>
      <c r="O41" s="110">
        <f>SUM(F41:N41)+(E41*18)+(D41*9)</f>
        <v>2</v>
      </c>
      <c r="P41" s="36">
        <f t="shared" ref="P41:P63" si="11">(D41*$D$3)+(E41*$E$3)+(F41*$F$3)+(G41*$G$3)+(H41*$H$3)+(I41*$I$3)+(J41*$J$3)+(K41*$K$3)+(L41*$L$3)+(M41*$M$3)+(N41*$N$3)</f>
        <v>1</v>
      </c>
    </row>
    <row r="42" spans="1:16" ht="11.25" customHeight="1">
      <c r="A42" s="119"/>
      <c r="B42" s="183" t="s">
        <v>89</v>
      </c>
      <c r="C42" s="58"/>
      <c r="D42" s="48"/>
      <c r="E42" s="48"/>
      <c r="F42" s="49"/>
      <c r="G42" s="110"/>
      <c r="H42" s="116"/>
      <c r="I42" s="110"/>
      <c r="J42" s="48"/>
      <c r="K42" s="110">
        <v>3</v>
      </c>
      <c r="L42" s="116"/>
      <c r="M42" s="110"/>
      <c r="N42" s="116">
        <v>23</v>
      </c>
      <c r="O42" s="35">
        <f t="shared" ref="O42:O48" si="12">SUM(F42:N42)</f>
        <v>26</v>
      </c>
      <c r="P42" s="36">
        <f t="shared" si="11"/>
        <v>49</v>
      </c>
    </row>
    <row r="43" spans="1:16" ht="11.25" customHeight="1">
      <c r="A43" s="119"/>
      <c r="B43" s="183" t="s">
        <v>90</v>
      </c>
      <c r="C43" s="58"/>
      <c r="D43" s="48"/>
      <c r="E43" s="48"/>
      <c r="F43" s="49"/>
      <c r="G43" s="110">
        <v>65</v>
      </c>
      <c r="H43" s="116"/>
      <c r="I43" s="110"/>
      <c r="J43" s="48"/>
      <c r="K43" s="110"/>
      <c r="L43" s="116"/>
      <c r="M43" s="110"/>
      <c r="N43" s="116"/>
      <c r="O43" s="35">
        <f t="shared" si="12"/>
        <v>65</v>
      </c>
      <c r="P43" s="36">
        <f t="shared" si="11"/>
        <v>16.25</v>
      </c>
    </row>
    <row r="44" spans="1:16" ht="11.25" customHeight="1">
      <c r="A44" s="119"/>
      <c r="B44" s="182" t="s">
        <v>91</v>
      </c>
      <c r="C44" s="58"/>
      <c r="D44" s="48"/>
      <c r="E44" s="48"/>
      <c r="F44" s="49"/>
      <c r="G44" s="110"/>
      <c r="H44" s="116"/>
      <c r="I44" s="110"/>
      <c r="J44" s="48"/>
      <c r="K44" s="110"/>
      <c r="L44" s="116">
        <v>21</v>
      </c>
      <c r="M44" s="110"/>
      <c r="N44" s="116">
        <v>2</v>
      </c>
      <c r="O44" s="35">
        <f t="shared" si="12"/>
        <v>23</v>
      </c>
      <c r="P44" s="36">
        <f t="shared" si="11"/>
        <v>25</v>
      </c>
    </row>
    <row r="45" spans="1:16" ht="11.25" customHeight="1">
      <c r="A45" s="119"/>
      <c r="B45" s="183" t="s">
        <v>92</v>
      </c>
      <c r="C45" s="58"/>
      <c r="D45" s="48"/>
      <c r="E45" s="48"/>
      <c r="F45" s="49"/>
      <c r="G45" s="110"/>
      <c r="H45" s="116"/>
      <c r="I45" s="110">
        <v>1</v>
      </c>
      <c r="J45" s="48"/>
      <c r="K45" s="110"/>
      <c r="L45" s="116"/>
      <c r="M45" s="110"/>
      <c r="N45" s="116"/>
      <c r="O45" s="35">
        <f t="shared" si="12"/>
        <v>1</v>
      </c>
      <c r="P45" s="36">
        <f t="shared" si="11"/>
        <v>0.5</v>
      </c>
    </row>
    <row r="46" spans="1:16" ht="11.25" customHeight="1">
      <c r="A46" s="119"/>
      <c r="B46" s="182" t="s">
        <v>93</v>
      </c>
      <c r="C46" s="58"/>
      <c r="D46" s="48"/>
      <c r="E46" s="48"/>
      <c r="F46" s="49"/>
      <c r="G46" s="110">
        <v>10</v>
      </c>
      <c r="H46" s="116"/>
      <c r="I46" s="110"/>
      <c r="J46" s="48"/>
      <c r="K46" s="110">
        <v>5</v>
      </c>
      <c r="L46" s="116"/>
      <c r="M46" s="110"/>
      <c r="N46" s="116">
        <v>5</v>
      </c>
      <c r="O46" s="35">
        <f t="shared" si="12"/>
        <v>20</v>
      </c>
      <c r="P46" s="36">
        <f t="shared" si="11"/>
        <v>17.5</v>
      </c>
    </row>
    <row r="47" spans="1:16" ht="11.25" customHeight="1">
      <c r="A47" s="119"/>
      <c r="B47" s="183" t="s">
        <v>94</v>
      </c>
      <c r="C47" s="58"/>
      <c r="D47" s="48"/>
      <c r="E47" s="48"/>
      <c r="F47" s="49"/>
      <c r="G47" s="110"/>
      <c r="H47" s="116"/>
      <c r="I47" s="110"/>
      <c r="J47" s="48"/>
      <c r="K47" s="110"/>
      <c r="L47" s="116">
        <v>1</v>
      </c>
      <c r="M47" s="110"/>
      <c r="N47" s="116"/>
      <c r="O47" s="35">
        <f t="shared" si="12"/>
        <v>1</v>
      </c>
      <c r="P47" s="36">
        <f t="shared" si="11"/>
        <v>1</v>
      </c>
    </row>
    <row r="48" spans="1:16" ht="11.25" customHeight="1">
      <c r="A48" s="119"/>
      <c r="B48" s="182" t="s">
        <v>95</v>
      </c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16">
        <v>22</v>
      </c>
      <c r="O48" s="35">
        <f t="shared" si="12"/>
        <v>22</v>
      </c>
      <c r="P48" s="36">
        <f t="shared" si="11"/>
        <v>44</v>
      </c>
    </row>
    <row r="49" spans="1:16" ht="11.25" customHeight="1">
      <c r="A49" s="119"/>
      <c r="B49" s="183" t="s">
        <v>96</v>
      </c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/>
      <c r="N49" s="116">
        <v>8</v>
      </c>
      <c r="O49" s="35">
        <f t="shared" ref="O49:O51" si="13">SUM(F49:N49)</f>
        <v>8</v>
      </c>
      <c r="P49" s="36">
        <f t="shared" ref="P49:P51" si="14">(D49*$D$3)+(E49*$E$3)+(F49*$F$3)+(G49*$G$3)+(H49*$H$3)+(I49*$I$3)+(J49*$J$3)+(K49*$K$3)+(L49*$L$3)+(M49*$M$3)+(N49*$N$3)</f>
        <v>16</v>
      </c>
    </row>
    <row r="50" spans="1:16" ht="11.25" customHeight="1">
      <c r="A50" s="119"/>
      <c r="B50" s="183" t="s">
        <v>97</v>
      </c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16">
        <v>1</v>
      </c>
      <c r="O50" s="35">
        <f t="shared" si="13"/>
        <v>1</v>
      </c>
      <c r="P50" s="36">
        <f t="shared" si="14"/>
        <v>2</v>
      </c>
    </row>
    <row r="51" spans="1:16" ht="11.25" customHeight="1">
      <c r="A51" s="119"/>
      <c r="B51" s="182" t="s">
        <v>98</v>
      </c>
      <c r="C51" s="58"/>
      <c r="D51" s="48"/>
      <c r="E51" s="48"/>
      <c r="F51" s="49"/>
      <c r="G51" s="110">
        <v>565</v>
      </c>
      <c r="H51" s="116"/>
      <c r="I51" s="110">
        <v>36</v>
      </c>
      <c r="J51" s="48"/>
      <c r="K51" s="110">
        <v>122</v>
      </c>
      <c r="L51" s="116">
        <v>7</v>
      </c>
      <c r="M51" s="110"/>
      <c r="N51" s="116">
        <v>16</v>
      </c>
      <c r="O51" s="35">
        <f t="shared" si="13"/>
        <v>746</v>
      </c>
      <c r="P51" s="36">
        <f t="shared" si="14"/>
        <v>320.25</v>
      </c>
    </row>
    <row r="52" spans="1:16" ht="11.25" customHeight="1">
      <c r="A52" s="119"/>
      <c r="B52" s="183" t="s">
        <v>99</v>
      </c>
      <c r="C52" s="58"/>
      <c r="D52" s="48"/>
      <c r="E52" s="48"/>
      <c r="F52" s="49"/>
      <c r="G52" s="110"/>
      <c r="H52" s="116"/>
      <c r="I52" s="110"/>
      <c r="J52" s="48"/>
      <c r="K52" s="110">
        <v>1</v>
      </c>
      <c r="L52" s="116"/>
      <c r="M52" s="110"/>
      <c r="N52" s="116"/>
      <c r="O52" s="35">
        <f t="shared" ref="O52:O56" si="15">SUM(F52:N52)</f>
        <v>1</v>
      </c>
      <c r="P52" s="36">
        <f t="shared" ref="P52:P58" si="16">(D52*$D$3)+(E52*$E$3)+(F52*$F$3)+(G52*$G$3)+(H52*$H$3)+(I52*$I$3)+(J52*$J$3)+(K52*$K$3)+(L52*$L$3)+(M52*$M$3)+(N52*$N$3)</f>
        <v>1</v>
      </c>
    </row>
    <row r="53" spans="1:16" ht="11.25" customHeight="1">
      <c r="A53" s="119"/>
      <c r="B53" s="183" t="s">
        <v>100</v>
      </c>
      <c r="C53" s="58"/>
      <c r="D53" s="48"/>
      <c r="E53" s="48"/>
      <c r="F53" s="49"/>
      <c r="G53" s="110"/>
      <c r="H53" s="116"/>
      <c r="I53" s="110">
        <v>2</v>
      </c>
      <c r="J53" s="48"/>
      <c r="K53" s="110"/>
      <c r="L53" s="116"/>
      <c r="M53" s="110"/>
      <c r="N53" s="116"/>
      <c r="O53" s="35">
        <f t="shared" si="15"/>
        <v>2</v>
      </c>
      <c r="P53" s="36">
        <f t="shared" si="16"/>
        <v>1</v>
      </c>
    </row>
    <row r="54" spans="1:16" ht="11.25" customHeight="1">
      <c r="A54" s="119"/>
      <c r="B54" s="182" t="s">
        <v>101</v>
      </c>
      <c r="C54" s="58"/>
      <c r="D54" s="48"/>
      <c r="E54" s="48"/>
      <c r="F54" s="49"/>
      <c r="G54" s="110"/>
      <c r="H54" s="116"/>
      <c r="I54" s="110"/>
      <c r="J54" s="48"/>
      <c r="K54" s="110">
        <v>1</v>
      </c>
      <c r="L54" s="116"/>
      <c r="M54" s="110"/>
      <c r="N54" s="116"/>
      <c r="O54" s="35">
        <f t="shared" si="15"/>
        <v>1</v>
      </c>
      <c r="P54" s="36">
        <f t="shared" si="16"/>
        <v>1</v>
      </c>
    </row>
    <row r="55" spans="1:16" ht="11.25" customHeight="1">
      <c r="A55" s="119"/>
      <c r="B55" s="183" t="s">
        <v>102</v>
      </c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16">
        <v>6</v>
      </c>
      <c r="O55" s="35">
        <f t="shared" si="15"/>
        <v>6</v>
      </c>
      <c r="P55" s="36">
        <f t="shared" si="16"/>
        <v>12</v>
      </c>
    </row>
    <row r="56" spans="1:16" ht="11.25" customHeight="1">
      <c r="A56" s="119"/>
      <c r="B56" s="182" t="s">
        <v>103</v>
      </c>
      <c r="C56" s="58"/>
      <c r="D56" s="48"/>
      <c r="E56" s="48"/>
      <c r="F56" s="49"/>
      <c r="G56" s="110">
        <v>13</v>
      </c>
      <c r="H56" s="116"/>
      <c r="I56" s="110"/>
      <c r="J56" s="48"/>
      <c r="K56" s="110">
        <v>29</v>
      </c>
      <c r="L56" s="116">
        <v>7</v>
      </c>
      <c r="M56" s="110"/>
      <c r="N56" s="116">
        <v>19</v>
      </c>
      <c r="O56" s="35">
        <f t="shared" si="15"/>
        <v>68</v>
      </c>
      <c r="P56" s="36">
        <f t="shared" si="16"/>
        <v>77.25</v>
      </c>
    </row>
    <row r="57" spans="1:16" ht="11.25" customHeight="1">
      <c r="A57" s="119"/>
      <c r="B57" s="183" t="s">
        <v>104</v>
      </c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16">
        <v>1</v>
      </c>
      <c r="O57" s="35">
        <f t="shared" ref="O57:O58" si="17">SUM(F57:N57)</f>
        <v>1</v>
      </c>
      <c r="P57" s="36">
        <f t="shared" si="16"/>
        <v>2</v>
      </c>
    </row>
    <row r="58" spans="1:16" ht="11.25" customHeight="1">
      <c r="A58" s="119"/>
      <c r="B58" s="182" t="s">
        <v>105</v>
      </c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16">
        <v>10</v>
      </c>
      <c r="O58" s="35">
        <f t="shared" si="17"/>
        <v>10</v>
      </c>
      <c r="P58" s="36">
        <f t="shared" si="16"/>
        <v>20</v>
      </c>
    </row>
    <row r="59" spans="1:16" ht="11.25" customHeight="1">
      <c r="A59" s="119"/>
      <c r="B59" s="183" t="s">
        <v>106</v>
      </c>
      <c r="C59" s="58"/>
      <c r="D59" s="48"/>
      <c r="E59" s="48"/>
      <c r="F59" s="49"/>
      <c r="G59" s="110">
        <v>2</v>
      </c>
      <c r="H59" s="116"/>
      <c r="I59" s="110"/>
      <c r="J59" s="48"/>
      <c r="K59" s="110"/>
      <c r="L59" s="116"/>
      <c r="M59" s="110"/>
      <c r="N59" s="116">
        <v>2</v>
      </c>
      <c r="O59" s="35">
        <f t="shared" ref="O59:O62" si="18">SUM(F59:N59)</f>
        <v>4</v>
      </c>
      <c r="P59" s="36">
        <f t="shared" si="11"/>
        <v>4.5</v>
      </c>
    </row>
    <row r="60" spans="1:16" ht="11.25" customHeight="1">
      <c r="A60" s="119"/>
      <c r="B60" s="183" t="s">
        <v>107</v>
      </c>
      <c r="C60" s="58"/>
      <c r="D60" s="48"/>
      <c r="E60" s="48"/>
      <c r="F60" s="49"/>
      <c r="G60" s="110">
        <v>58</v>
      </c>
      <c r="H60" s="116"/>
      <c r="I60" s="110">
        <v>16</v>
      </c>
      <c r="J60" s="48"/>
      <c r="K60" s="110"/>
      <c r="L60" s="116"/>
      <c r="M60" s="110"/>
      <c r="N60" s="116"/>
      <c r="O60" s="35">
        <f t="shared" si="18"/>
        <v>74</v>
      </c>
      <c r="P60" s="36">
        <f t="shared" si="11"/>
        <v>22.5</v>
      </c>
    </row>
    <row r="61" spans="1:16" ht="11.25" customHeight="1">
      <c r="A61" s="119"/>
      <c r="B61" s="182" t="s">
        <v>108</v>
      </c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16">
        <v>30</v>
      </c>
      <c r="O61" s="35">
        <f t="shared" si="18"/>
        <v>30</v>
      </c>
      <c r="P61" s="36">
        <f t="shared" si="11"/>
        <v>60</v>
      </c>
    </row>
    <row r="62" spans="1:16" ht="11.25" customHeight="1">
      <c r="A62" s="119"/>
      <c r="B62" s="183"/>
      <c r="C62" s="58"/>
      <c r="D62" s="48"/>
      <c r="E62" s="48"/>
      <c r="F62" s="49"/>
      <c r="G62" s="110"/>
      <c r="H62" s="116"/>
      <c r="I62" s="110"/>
      <c r="J62" s="48"/>
      <c r="K62" s="110"/>
      <c r="L62" s="116"/>
      <c r="M62" s="110"/>
      <c r="N62" s="116"/>
      <c r="O62" s="35">
        <f t="shared" si="18"/>
        <v>0</v>
      </c>
      <c r="P62" s="36">
        <f t="shared" si="11"/>
        <v>0</v>
      </c>
    </row>
    <row r="63" spans="1:16" ht="11.25" customHeight="1">
      <c r="A63" s="119"/>
      <c r="B63" s="183"/>
      <c r="C63" s="58"/>
      <c r="D63" s="48"/>
      <c r="E63" s="48"/>
      <c r="F63" s="49"/>
      <c r="G63" s="110"/>
      <c r="H63" s="116"/>
      <c r="I63" s="110"/>
      <c r="J63" s="48"/>
      <c r="K63" s="110"/>
      <c r="L63" s="116"/>
      <c r="M63" s="110"/>
      <c r="N63" s="116"/>
      <c r="O63" s="35">
        <f t="shared" ref="O63" si="19">SUM(F63:N63)</f>
        <v>0</v>
      </c>
      <c r="P63" s="36">
        <f t="shared" si="11"/>
        <v>0</v>
      </c>
    </row>
    <row r="64" spans="1:16" ht="10.8" thickBot="1">
      <c r="B64" s="37"/>
      <c r="C64" s="40">
        <f t="shared" ref="C64:P64" si="20">SUM(C41:C63)</f>
        <v>0</v>
      </c>
      <c r="D64" s="40">
        <f t="shared" si="20"/>
        <v>0</v>
      </c>
      <c r="E64" s="40">
        <f t="shared" si="20"/>
        <v>0</v>
      </c>
      <c r="F64" s="40">
        <f t="shared" si="20"/>
        <v>0</v>
      </c>
      <c r="G64" s="40">
        <f t="shared" si="20"/>
        <v>713</v>
      </c>
      <c r="H64" s="40">
        <f t="shared" si="20"/>
        <v>0</v>
      </c>
      <c r="I64" s="40">
        <f t="shared" si="20"/>
        <v>57</v>
      </c>
      <c r="J64" s="40">
        <f t="shared" si="20"/>
        <v>0</v>
      </c>
      <c r="K64" s="40">
        <f t="shared" si="20"/>
        <v>161</v>
      </c>
      <c r="L64" s="40">
        <f t="shared" si="20"/>
        <v>36</v>
      </c>
      <c r="M64" s="40">
        <f t="shared" si="20"/>
        <v>0</v>
      </c>
      <c r="N64" s="40">
        <f t="shared" si="20"/>
        <v>145</v>
      </c>
      <c r="O64" s="41">
        <f t="shared" si="20"/>
        <v>1112</v>
      </c>
      <c r="P64" s="42">
        <f t="shared" si="20"/>
        <v>693.75</v>
      </c>
    </row>
    <row r="65" spans="1:16">
      <c r="G65" s="38"/>
    </row>
    <row r="66" spans="1:16">
      <c r="G66" s="38"/>
    </row>
    <row r="67" spans="1:16" ht="10.8" thickBot="1">
      <c r="B67" s="32" t="s">
        <v>49</v>
      </c>
      <c r="C67" s="32"/>
      <c r="D67" s="32"/>
      <c r="E67" s="32"/>
      <c r="F67" s="33"/>
      <c r="G67" s="33"/>
      <c r="H67" s="33"/>
      <c r="I67" s="33"/>
      <c r="J67" s="33"/>
      <c r="K67" s="33"/>
      <c r="L67" s="33"/>
      <c r="M67" s="33"/>
      <c r="N67" s="33"/>
      <c r="O67" s="34"/>
      <c r="P67" s="34"/>
    </row>
    <row r="68" spans="1:16">
      <c r="A68" s="119"/>
      <c r="B68" s="183" t="s">
        <v>125</v>
      </c>
      <c r="C68" s="58"/>
      <c r="D68" s="48"/>
      <c r="E68" s="48"/>
      <c r="F68" s="49"/>
      <c r="G68" s="110">
        <v>3</v>
      </c>
      <c r="H68" s="116"/>
      <c r="I68" s="110"/>
      <c r="J68" s="48">
        <v>1</v>
      </c>
      <c r="K68" s="110">
        <v>1</v>
      </c>
      <c r="L68" s="116"/>
      <c r="M68" s="110"/>
      <c r="N68" s="120">
        <v>1</v>
      </c>
      <c r="O68" s="110">
        <f>SUM(F68:N68)+(E68*18)+(D68*9)</f>
        <v>6</v>
      </c>
      <c r="P68" s="36">
        <f t="shared" ref="P68:P71" si="21">(D68*$D$3)+(E68*$E$3)+(F68*$F$3)+(G68*$G$3)+(H68*$H$3)+(I68*$I$3)+(J68*$J$3)+(K68*$K$3)+(L68*$L$3)+(M68*$M$3)+(N68*$N$3)</f>
        <v>4.25</v>
      </c>
    </row>
    <row r="69" spans="1:16">
      <c r="A69" s="119"/>
      <c r="B69" s="183" t="s">
        <v>126</v>
      </c>
      <c r="C69" s="58"/>
      <c r="D69" s="48"/>
      <c r="E69" s="48"/>
      <c r="F69" s="49">
        <v>8</v>
      </c>
      <c r="G69" s="110"/>
      <c r="H69" s="116"/>
      <c r="I69" s="110"/>
      <c r="J69" s="48"/>
      <c r="K69" s="110"/>
      <c r="L69" s="116"/>
      <c r="M69" s="110"/>
      <c r="N69" s="120"/>
      <c r="O69" s="117">
        <f t="shared" ref="O69:O71" si="22">SUM(F69:N69)</f>
        <v>8</v>
      </c>
      <c r="P69" s="36">
        <f t="shared" si="21"/>
        <v>0.8</v>
      </c>
    </row>
    <row r="70" spans="1:16">
      <c r="A70" s="119"/>
      <c r="B70" s="182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ref="O70" si="23">SUM(F70:N70)</f>
        <v>0</v>
      </c>
      <c r="P70" s="36">
        <f t="shared" si="21"/>
        <v>0</v>
      </c>
    </row>
    <row r="71" spans="1:16" ht="12.75" customHeight="1">
      <c r="A71" s="119"/>
      <c r="B71" s="182"/>
      <c r="C71" s="58"/>
      <c r="D71" s="48"/>
      <c r="E71" s="48"/>
      <c r="F71" s="49"/>
      <c r="G71" s="123"/>
      <c r="H71" s="124"/>
      <c r="I71" s="121"/>
      <c r="K71" s="121"/>
      <c r="L71" s="101"/>
      <c r="M71" s="121"/>
      <c r="O71" s="118">
        <f t="shared" si="22"/>
        <v>0</v>
      </c>
      <c r="P71" s="36">
        <f t="shared" si="21"/>
        <v>0</v>
      </c>
    </row>
    <row r="72" spans="1:16" ht="10.8" thickBot="1">
      <c r="B72" s="37" t="s">
        <v>21</v>
      </c>
      <c r="C72" s="37">
        <f t="shared" ref="C72:P72" si="24">SUM(C68:C71)</f>
        <v>0</v>
      </c>
      <c r="D72" s="37">
        <f t="shared" si="24"/>
        <v>0</v>
      </c>
      <c r="E72" s="37">
        <f t="shared" si="24"/>
        <v>0</v>
      </c>
      <c r="F72" s="37">
        <f t="shared" si="24"/>
        <v>8</v>
      </c>
      <c r="G72" s="122">
        <f t="shared" si="24"/>
        <v>3</v>
      </c>
      <c r="H72" s="122">
        <f t="shared" si="24"/>
        <v>0</v>
      </c>
      <c r="I72" s="40">
        <f t="shared" si="24"/>
        <v>0</v>
      </c>
      <c r="J72" s="40">
        <f t="shared" si="24"/>
        <v>1</v>
      </c>
      <c r="K72" s="40">
        <f t="shared" si="24"/>
        <v>1</v>
      </c>
      <c r="L72" s="40">
        <f t="shared" si="24"/>
        <v>0</v>
      </c>
      <c r="M72" s="40">
        <f t="shared" si="24"/>
        <v>0</v>
      </c>
      <c r="N72" s="40">
        <f t="shared" si="24"/>
        <v>1</v>
      </c>
      <c r="O72" s="41">
        <f t="shared" si="24"/>
        <v>14</v>
      </c>
      <c r="P72" s="42">
        <f t="shared" si="24"/>
        <v>5.05</v>
      </c>
    </row>
    <row r="73" spans="1:16">
      <c r="B73" s="44"/>
      <c r="C73" s="44"/>
      <c r="D73" s="44"/>
      <c r="E73" s="44"/>
      <c r="F73" s="44"/>
      <c r="G73" s="45"/>
      <c r="H73" s="45"/>
      <c r="I73" s="45"/>
      <c r="J73" s="45"/>
      <c r="K73" s="45"/>
      <c r="L73" s="45"/>
      <c r="M73" s="45"/>
      <c r="N73" s="45"/>
      <c r="O73" s="50"/>
      <c r="P73" s="51"/>
    </row>
    <row r="74" spans="1:16" hidden="1">
      <c r="B74" s="44"/>
      <c r="C74" s="44"/>
      <c r="D74" s="44"/>
      <c r="E74" s="44"/>
      <c r="F74" s="44"/>
      <c r="G74" s="45"/>
      <c r="H74" s="45"/>
      <c r="I74" s="45"/>
      <c r="J74" s="45"/>
      <c r="K74" s="45"/>
      <c r="L74" s="45"/>
      <c r="M74" s="45"/>
      <c r="N74" s="45"/>
      <c r="O74" s="50"/>
      <c r="P74" s="51"/>
    </row>
    <row r="75" spans="1:16" ht="10.8" hidden="1" thickBot="1">
      <c r="B75" s="32" t="s">
        <v>81</v>
      </c>
      <c r="C75" s="32"/>
      <c r="D75" s="32"/>
      <c r="E75" s="32"/>
      <c r="F75" s="33"/>
      <c r="G75" s="33"/>
      <c r="H75" s="33"/>
      <c r="I75" s="33"/>
      <c r="J75" s="33"/>
      <c r="K75" s="33"/>
      <c r="L75" s="33"/>
      <c r="M75" s="33"/>
      <c r="N75" s="33"/>
      <c r="O75" s="34"/>
      <c r="P75" s="34"/>
    </row>
    <row r="76" spans="1:16" hidden="1">
      <c r="B76" s="52" t="s">
        <v>72</v>
      </c>
      <c r="C76" s="48"/>
      <c r="D76" s="48"/>
      <c r="E76" s="48"/>
      <c r="F76" s="49"/>
      <c r="G76" s="53"/>
      <c r="H76" s="54"/>
      <c r="I76" s="55"/>
      <c r="J76" s="54"/>
      <c r="K76" s="53"/>
      <c r="L76" s="56"/>
      <c r="M76" s="53"/>
      <c r="N76" s="54"/>
      <c r="O76" s="35">
        <f>SUM(F76:N76)</f>
        <v>0</v>
      </c>
      <c r="P76" s="36">
        <f t="shared" ref="P76:P77" si="25">(D76*$D$3)+(E76*$E$3)+(F76*$F$3)+(G76*$G$3)+(H76*$H$3)+(I76*$I$3)+(J76*$J$3)+(K76*$K$3)+(L76*$L$3)+(M76*$M$3)+(N76*$N$3)</f>
        <v>0</v>
      </c>
    </row>
    <row r="77" spans="1:16" hidden="1">
      <c r="B77" s="52"/>
      <c r="C77" s="58"/>
      <c r="D77" s="48"/>
      <c r="E77" s="48"/>
      <c r="F77" s="49"/>
      <c r="G77" s="53"/>
      <c r="H77" s="54"/>
      <c r="I77" s="55"/>
      <c r="J77" s="54"/>
      <c r="K77" s="53"/>
      <c r="L77" s="56"/>
      <c r="M77" s="53"/>
      <c r="N77" s="54"/>
      <c r="O77" s="35">
        <f>SUM(F77:N77)</f>
        <v>0</v>
      </c>
      <c r="P77" s="36">
        <f t="shared" si="25"/>
        <v>0</v>
      </c>
    </row>
    <row r="78" spans="1:16" ht="10.8" hidden="1" thickBot="1">
      <c r="B78" s="37" t="s">
        <v>21</v>
      </c>
      <c r="C78" s="37">
        <f t="shared" ref="C78:D78" si="26">SUM(C77:C77)</f>
        <v>0</v>
      </c>
      <c r="D78" s="37">
        <f t="shared" si="26"/>
        <v>0</v>
      </c>
      <c r="E78" s="41">
        <f t="shared" ref="E78:N78" si="27">SUM(E76:E77)</f>
        <v>0</v>
      </c>
      <c r="F78" s="41">
        <f t="shared" si="27"/>
        <v>0</v>
      </c>
      <c r="G78" s="41">
        <f t="shared" si="27"/>
        <v>0</v>
      </c>
      <c r="H78" s="41">
        <f t="shared" si="27"/>
        <v>0</v>
      </c>
      <c r="I78" s="41">
        <f t="shared" si="27"/>
        <v>0</v>
      </c>
      <c r="J78" s="41">
        <f t="shared" si="27"/>
        <v>0</v>
      </c>
      <c r="K78" s="41">
        <f t="shared" si="27"/>
        <v>0</v>
      </c>
      <c r="L78" s="41">
        <f t="shared" si="27"/>
        <v>0</v>
      </c>
      <c r="M78" s="41">
        <f t="shared" si="27"/>
        <v>0</v>
      </c>
      <c r="N78" s="41">
        <f t="shared" si="27"/>
        <v>0</v>
      </c>
      <c r="O78" s="41">
        <f>SUM(O76:O77)</f>
        <v>0</v>
      </c>
      <c r="P78" s="42">
        <f>SUM(P76:P77)</f>
        <v>0</v>
      </c>
    </row>
    <row r="79" spans="1:16" hidden="1">
      <c r="B79" s="44"/>
      <c r="C79" s="44"/>
      <c r="D79" s="44"/>
      <c r="E79" s="44"/>
      <c r="F79" s="44"/>
      <c r="G79" s="45"/>
      <c r="H79" s="45"/>
      <c r="I79" s="45"/>
      <c r="J79" s="45"/>
      <c r="K79" s="45"/>
      <c r="L79" s="45"/>
      <c r="M79" s="45"/>
      <c r="N79" s="45"/>
      <c r="O79" s="50"/>
      <c r="P79" s="51"/>
    </row>
    <row r="80" spans="1:16" hidden="1">
      <c r="G80" s="38"/>
    </row>
    <row r="81" spans="1:16" ht="10.8" hidden="1" thickBot="1">
      <c r="B81" s="32" t="s">
        <v>51</v>
      </c>
      <c r="C81" s="32"/>
      <c r="D81" s="32"/>
      <c r="E81" s="32"/>
      <c r="F81" s="33"/>
      <c r="G81" s="33"/>
      <c r="H81" s="33"/>
      <c r="I81" s="33"/>
      <c r="J81" s="33"/>
      <c r="K81" s="33"/>
      <c r="L81" s="33"/>
      <c r="M81" s="33"/>
      <c r="N81" s="33"/>
      <c r="O81" s="34"/>
      <c r="P81" s="34"/>
    </row>
    <row r="82" spans="1:16" hidden="1">
      <c r="A82" s="119"/>
      <c r="B82" s="183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ref="O82:O103" si="28">SUM(F82:N82)</f>
        <v>0</v>
      </c>
      <c r="P82" s="36">
        <f t="shared" ref="P82:P103" si="29">(D82*$D$3)+(E82*$E$3)+(F82*$F$3)+(G82*$G$3)+(H82*$H$3)+(I82*$I$3)+(J82*$J$3)+(K82*$K$3)+(L82*$L$3)+(M82*$M$3)+(N82*$N$3)</f>
        <v>0</v>
      </c>
    </row>
    <row r="83" spans="1:16" hidden="1">
      <c r="A83" s="119"/>
      <c r="B83" s="182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8"/>
        <v>0</v>
      </c>
      <c r="P83" s="36">
        <f t="shared" si="29"/>
        <v>0</v>
      </c>
    </row>
    <row r="84" spans="1:16" hidden="1">
      <c r="A84" s="119"/>
      <c r="B84" s="183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28"/>
        <v>0</v>
      </c>
      <c r="P84" s="36">
        <f t="shared" si="29"/>
        <v>0</v>
      </c>
    </row>
    <row r="85" spans="1:16" hidden="1">
      <c r="A85" s="119"/>
      <c r="B85" s="182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28"/>
        <v>0</v>
      </c>
      <c r="P85" s="36">
        <f t="shared" si="29"/>
        <v>0</v>
      </c>
    </row>
    <row r="86" spans="1:16" hidden="1">
      <c r="A86" s="119"/>
      <c r="B86" s="183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ref="O86:O88" si="30">SUM(F86:N86)</f>
        <v>0</v>
      </c>
      <c r="P86" s="36">
        <f t="shared" si="29"/>
        <v>0</v>
      </c>
    </row>
    <row r="87" spans="1:16" hidden="1">
      <c r="A87" s="119"/>
      <c r="B87" s="182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30"/>
        <v>0</v>
      </c>
      <c r="P87" s="36">
        <f t="shared" si="29"/>
        <v>0</v>
      </c>
    </row>
    <row r="88" spans="1:16" hidden="1">
      <c r="A88" s="119"/>
      <c r="B88" s="183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30"/>
        <v>0</v>
      </c>
      <c r="P88" s="36">
        <f t="shared" si="29"/>
        <v>0</v>
      </c>
    </row>
    <row r="89" spans="1:16" hidden="1">
      <c r="A89" s="119"/>
      <c r="B89" s="182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ref="O89:O91" si="31">SUM(F89:N89)</f>
        <v>0</v>
      </c>
      <c r="P89" s="36">
        <f t="shared" si="29"/>
        <v>0</v>
      </c>
    </row>
    <row r="90" spans="1:16" hidden="1">
      <c r="A90" s="119"/>
      <c r="B90" s="183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31"/>
        <v>0</v>
      </c>
      <c r="P90" s="36">
        <f t="shared" si="29"/>
        <v>0</v>
      </c>
    </row>
    <row r="91" spans="1:16" hidden="1">
      <c r="A91" s="119"/>
      <c r="B91" s="182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31"/>
        <v>0</v>
      </c>
      <c r="P91" s="36">
        <f t="shared" si="29"/>
        <v>0</v>
      </c>
    </row>
    <row r="92" spans="1:16" hidden="1">
      <c r="A92" s="119"/>
      <c r="B92" s="183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ref="O92:O94" si="32">SUM(F92:N92)</f>
        <v>0</v>
      </c>
      <c r="P92" s="36">
        <f t="shared" si="29"/>
        <v>0</v>
      </c>
    </row>
    <row r="93" spans="1:16" hidden="1">
      <c r="A93" s="119"/>
      <c r="B93" s="182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si="32"/>
        <v>0</v>
      </c>
      <c r="P93" s="36">
        <f t="shared" si="29"/>
        <v>0</v>
      </c>
    </row>
    <row r="94" spans="1:16" hidden="1">
      <c r="A94" s="119"/>
      <c r="B94" s="183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si="32"/>
        <v>0</v>
      </c>
      <c r="P94" s="36">
        <f t="shared" si="29"/>
        <v>0</v>
      </c>
    </row>
    <row r="95" spans="1:16" hidden="1">
      <c r="A95" s="119"/>
      <c r="B95" s="182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ref="O95:O97" si="33">SUM(F95:N95)</f>
        <v>0</v>
      </c>
      <c r="P95" s="36">
        <f t="shared" si="29"/>
        <v>0</v>
      </c>
    </row>
    <row r="96" spans="1:16" hidden="1">
      <c r="A96" s="119"/>
      <c r="B96" s="183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si="33"/>
        <v>0</v>
      </c>
      <c r="P96" s="36">
        <f t="shared" si="29"/>
        <v>0</v>
      </c>
    </row>
    <row r="97" spans="1:16" hidden="1">
      <c r="A97" s="119"/>
      <c r="B97" s="182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si="33"/>
        <v>0</v>
      </c>
      <c r="P97" s="36">
        <f t="shared" si="29"/>
        <v>0</v>
      </c>
    </row>
    <row r="98" spans="1:16" hidden="1">
      <c r="A98" s="119"/>
      <c r="B98" s="183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ref="O98:O100" si="34">SUM(F98:N98)</f>
        <v>0</v>
      </c>
      <c r="P98" s="36">
        <f t="shared" si="29"/>
        <v>0</v>
      </c>
    </row>
    <row r="99" spans="1:16" hidden="1">
      <c r="A99" s="119"/>
      <c r="B99" s="182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si="34"/>
        <v>0</v>
      </c>
      <c r="P99" s="36">
        <f t="shared" si="29"/>
        <v>0</v>
      </c>
    </row>
    <row r="100" spans="1:16" hidden="1">
      <c r="A100" s="119"/>
      <c r="B100" s="183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si="34"/>
        <v>0</v>
      </c>
      <c r="P100" s="36">
        <f t="shared" si="29"/>
        <v>0</v>
      </c>
    </row>
    <row r="101" spans="1:16" hidden="1">
      <c r="A101" s="119"/>
      <c r="B101" s="182"/>
      <c r="C101" s="58"/>
      <c r="D101" s="48"/>
      <c r="E101" s="48"/>
      <c r="F101" s="49"/>
      <c r="G101" s="110"/>
      <c r="H101" s="116"/>
      <c r="I101" s="110"/>
      <c r="J101" s="48"/>
      <c r="K101" s="110"/>
      <c r="L101" s="116"/>
      <c r="M101" s="110"/>
      <c r="N101" s="120"/>
      <c r="O101" s="117">
        <f t="shared" si="28"/>
        <v>0</v>
      </c>
      <c r="P101" s="36">
        <f t="shared" si="29"/>
        <v>0</v>
      </c>
    </row>
    <row r="102" spans="1:16" hidden="1">
      <c r="A102" s="119"/>
      <c r="B102" s="183"/>
      <c r="C102" s="58"/>
      <c r="D102" s="48"/>
      <c r="E102" s="48"/>
      <c r="F102" s="49"/>
      <c r="G102" s="110"/>
      <c r="H102" s="116"/>
      <c r="I102" s="110"/>
      <c r="J102" s="48"/>
      <c r="K102" s="110"/>
      <c r="L102" s="116"/>
      <c r="M102" s="110"/>
      <c r="N102" s="120"/>
      <c r="O102" s="117">
        <f t="shared" si="28"/>
        <v>0</v>
      </c>
      <c r="P102" s="36">
        <f t="shared" si="29"/>
        <v>0</v>
      </c>
    </row>
    <row r="103" spans="1:16" ht="12.75" hidden="1" customHeight="1">
      <c r="A103" s="119"/>
      <c r="B103" s="182"/>
      <c r="C103" s="58"/>
      <c r="D103" s="48"/>
      <c r="E103" s="48"/>
      <c r="F103" s="49"/>
      <c r="G103" s="123"/>
      <c r="H103" s="124"/>
      <c r="I103" s="121"/>
      <c r="K103" s="121"/>
      <c r="L103" s="101"/>
      <c r="M103" s="121"/>
      <c r="O103" s="118">
        <f t="shared" si="28"/>
        <v>0</v>
      </c>
      <c r="P103" s="36">
        <f t="shared" si="29"/>
        <v>0</v>
      </c>
    </row>
    <row r="104" spans="1:16" ht="10.8" hidden="1" thickBot="1">
      <c r="B104" s="37" t="s">
        <v>21</v>
      </c>
      <c r="C104" s="37">
        <f t="shared" ref="C104:P104" si="35">SUM(C82:C103)</f>
        <v>0</v>
      </c>
      <c r="D104" s="37">
        <f t="shared" si="35"/>
        <v>0</v>
      </c>
      <c r="E104" s="37">
        <f t="shared" si="35"/>
        <v>0</v>
      </c>
      <c r="F104" s="37">
        <f t="shared" si="35"/>
        <v>0</v>
      </c>
      <c r="G104" s="122">
        <f t="shared" si="35"/>
        <v>0</v>
      </c>
      <c r="H104" s="122">
        <f t="shared" si="35"/>
        <v>0</v>
      </c>
      <c r="I104" s="40">
        <f t="shared" si="35"/>
        <v>0</v>
      </c>
      <c r="J104" s="40">
        <f t="shared" si="35"/>
        <v>0</v>
      </c>
      <c r="K104" s="40">
        <f t="shared" si="35"/>
        <v>0</v>
      </c>
      <c r="L104" s="40">
        <f t="shared" si="35"/>
        <v>0</v>
      </c>
      <c r="M104" s="40">
        <f t="shared" si="35"/>
        <v>0</v>
      </c>
      <c r="N104" s="40">
        <f t="shared" si="35"/>
        <v>0</v>
      </c>
      <c r="O104" s="41">
        <f t="shared" si="35"/>
        <v>0</v>
      </c>
      <c r="P104" s="42">
        <f t="shared" si="35"/>
        <v>0</v>
      </c>
    </row>
    <row r="105" spans="1:16" hidden="1">
      <c r="B105" s="44"/>
      <c r="C105" s="44"/>
      <c r="D105" s="44"/>
      <c r="E105" s="44"/>
      <c r="F105" s="44"/>
      <c r="G105" s="45"/>
      <c r="H105" s="45"/>
      <c r="I105" s="45"/>
      <c r="J105" s="45"/>
      <c r="K105" s="45"/>
      <c r="L105" s="45"/>
      <c r="M105" s="45"/>
      <c r="N105" s="45"/>
      <c r="O105" s="50"/>
      <c r="P105" s="51"/>
    </row>
    <row r="106" spans="1:16" hidden="1">
      <c r="B106" s="44"/>
      <c r="C106" s="44"/>
      <c r="D106" s="44"/>
      <c r="E106" s="44"/>
      <c r="F106" s="44"/>
      <c r="G106" s="45"/>
      <c r="H106" s="45"/>
      <c r="I106" s="45"/>
      <c r="J106" s="45"/>
      <c r="K106" s="45"/>
      <c r="L106" s="45"/>
      <c r="M106" s="45"/>
      <c r="N106" s="45"/>
      <c r="O106" s="50"/>
      <c r="P106" s="51"/>
    </row>
    <row r="107" spans="1:16" ht="10.8" hidden="1" thickBot="1">
      <c r="B107" s="32" t="s">
        <v>41</v>
      </c>
      <c r="C107" s="32"/>
      <c r="D107" s="32"/>
      <c r="E107" s="32"/>
      <c r="F107" s="33"/>
      <c r="G107" s="33"/>
      <c r="H107" s="33"/>
      <c r="I107" s="33"/>
      <c r="J107" s="33"/>
      <c r="K107" s="33"/>
      <c r="L107" s="33"/>
      <c r="M107" s="33"/>
      <c r="N107" s="33"/>
      <c r="O107" s="34"/>
      <c r="P107" s="34"/>
    </row>
    <row r="108" spans="1:16" ht="11.25" hidden="1" customHeight="1">
      <c r="B108" s="52" t="s">
        <v>72</v>
      </c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110">
        <f>SUM(F108:N108)+(E108*18)+(D108*9)</f>
        <v>0</v>
      </c>
      <c r="P108" s="36">
        <f t="shared" ref="P108" si="36">(D108*$D$3)+(E108*$E$3)+(F108*$F$3)+(G108*$G$3)+(H108*$H$3)+(I108*$I$3)+(J108*$J$3)+(K108*$K$3)+(L108*$L$3)+(M108*$M$3)+(N108*$N$3)</f>
        <v>0</v>
      </c>
    </row>
    <row r="109" spans="1:16" ht="11.25" hidden="1" customHeight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ref="O109:O110" si="37">SUM(F109:N109)</f>
        <v>0</v>
      </c>
      <c r="P109" s="36">
        <f t="shared" ref="P109:P110" si="38">(D109*$D$3)+(E109*$E$3)+(F109*$F$3)+(G109*$G$3)+(H109*$H$3)+(I109*$I$3)+(J109*$J$3)+(K109*$K$3)+(L109*$L$3)+(M109*$M$3)+(N109*$N$3)</f>
        <v>0</v>
      </c>
    </row>
    <row r="110" spans="1:16" ht="11.25" hidden="1" customHeight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si="37"/>
        <v>0</v>
      </c>
      <c r="P110" s="36">
        <f t="shared" si="38"/>
        <v>0</v>
      </c>
    </row>
    <row r="111" spans="1:16" ht="10.8" hidden="1" thickBot="1">
      <c r="B111" s="37" t="s">
        <v>21</v>
      </c>
      <c r="C111" s="37">
        <f t="shared" ref="C111:P111" si="39">SUM(C108:C110)</f>
        <v>0</v>
      </c>
      <c r="D111" s="37">
        <f t="shared" si="39"/>
        <v>0</v>
      </c>
      <c r="E111" s="37">
        <f t="shared" si="39"/>
        <v>0</v>
      </c>
      <c r="F111" s="37">
        <f t="shared" si="39"/>
        <v>0</v>
      </c>
      <c r="G111" s="40">
        <f t="shared" si="39"/>
        <v>0</v>
      </c>
      <c r="H111" s="40">
        <f t="shared" si="39"/>
        <v>0</v>
      </c>
      <c r="I111" s="40">
        <f t="shared" si="39"/>
        <v>0</v>
      </c>
      <c r="J111" s="40">
        <f t="shared" si="39"/>
        <v>0</v>
      </c>
      <c r="K111" s="40">
        <f t="shared" si="39"/>
        <v>0</v>
      </c>
      <c r="L111" s="40">
        <f t="shared" si="39"/>
        <v>0</v>
      </c>
      <c r="M111" s="40">
        <f t="shared" si="39"/>
        <v>0</v>
      </c>
      <c r="N111" s="40">
        <f t="shared" si="39"/>
        <v>0</v>
      </c>
      <c r="O111" s="41">
        <f t="shared" si="39"/>
        <v>0</v>
      </c>
      <c r="P111" s="42">
        <f t="shared" si="39"/>
        <v>0</v>
      </c>
    </row>
    <row r="112" spans="1:16" ht="11.25" hidden="1" customHeight="1">
      <c r="B112" s="44"/>
      <c r="C112" s="44"/>
      <c r="D112" s="44"/>
      <c r="E112" s="44"/>
      <c r="F112" s="44"/>
      <c r="G112" s="45"/>
      <c r="H112" s="45"/>
      <c r="I112" s="45"/>
      <c r="J112" s="45"/>
      <c r="K112" s="45"/>
      <c r="L112" s="45"/>
      <c r="M112" s="45"/>
      <c r="N112" s="45"/>
      <c r="O112" s="50"/>
      <c r="P112" s="51"/>
    </row>
    <row r="113" spans="2:16" hidden="1"/>
    <row r="114" spans="2:16" ht="10.8" hidden="1" thickBot="1">
      <c r="B114" s="32" t="s">
        <v>87</v>
      </c>
      <c r="C114" s="32"/>
      <c r="D114" s="32"/>
      <c r="E114" s="32"/>
      <c r="F114" s="33"/>
      <c r="G114" s="33"/>
      <c r="H114" s="33"/>
      <c r="I114" s="33"/>
      <c r="J114" s="33"/>
      <c r="K114" s="33"/>
      <c r="L114" s="33"/>
      <c r="M114" s="33"/>
      <c r="N114" s="33"/>
      <c r="O114" s="34"/>
      <c r="P114" s="34"/>
    </row>
    <row r="115" spans="2:16" ht="11.25" hidden="1" customHeight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>SUM(F115:N115)</f>
        <v>0</v>
      </c>
      <c r="P115" s="36">
        <f t="shared" ref="P115:P116" si="40">(D115*$D$3)+(E115*$E$3)+(F115*$F$3)+(G115*$G$3)+(H115*$H$3)+(I115*$I$3)+(J115*$J$3)+(K115*$K$3)+(L115*$L$3)+(M115*$M$3)+(N115*$N$3)</f>
        <v>0</v>
      </c>
    </row>
    <row r="116" spans="2:16" ht="11.25" hidden="1" customHeight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>SUM(F116:N116)</f>
        <v>0</v>
      </c>
      <c r="P116" s="36">
        <f t="shared" si="40"/>
        <v>0</v>
      </c>
    </row>
    <row r="117" spans="2:16" ht="10.8" hidden="1" thickBot="1">
      <c r="B117" s="37" t="s">
        <v>21</v>
      </c>
      <c r="C117" s="37">
        <f t="shared" ref="C117:P117" si="41">SUM(C115:C116)</f>
        <v>0</v>
      </c>
      <c r="D117" s="37">
        <f t="shared" si="41"/>
        <v>0</v>
      </c>
      <c r="E117" s="37">
        <f t="shared" si="41"/>
        <v>0</v>
      </c>
      <c r="F117" s="37">
        <f t="shared" si="41"/>
        <v>0</v>
      </c>
      <c r="G117" s="40">
        <f t="shared" si="41"/>
        <v>0</v>
      </c>
      <c r="H117" s="40">
        <f t="shared" si="41"/>
        <v>0</v>
      </c>
      <c r="I117" s="40">
        <f t="shared" si="41"/>
        <v>0</v>
      </c>
      <c r="J117" s="40">
        <f t="shared" si="41"/>
        <v>0</v>
      </c>
      <c r="K117" s="40">
        <f t="shared" si="41"/>
        <v>0</v>
      </c>
      <c r="L117" s="40">
        <f t="shared" si="41"/>
        <v>0</v>
      </c>
      <c r="M117" s="40">
        <f t="shared" si="41"/>
        <v>0</v>
      </c>
      <c r="N117" s="40">
        <f t="shared" si="41"/>
        <v>0</v>
      </c>
      <c r="O117" s="41">
        <f t="shared" si="41"/>
        <v>0</v>
      </c>
      <c r="P117" s="42">
        <f t="shared" si="41"/>
        <v>0</v>
      </c>
    </row>
    <row r="118" spans="2:16" ht="11.25" hidden="1" customHeight="1">
      <c r="B118" s="44"/>
      <c r="C118" s="44"/>
      <c r="D118" s="44"/>
      <c r="E118" s="44"/>
      <c r="F118" s="44"/>
      <c r="G118" s="45"/>
      <c r="H118" s="45"/>
      <c r="I118" s="45"/>
      <c r="J118" s="45"/>
      <c r="K118" s="45"/>
      <c r="L118" s="45"/>
      <c r="M118" s="45"/>
      <c r="N118" s="45"/>
      <c r="O118" s="50"/>
      <c r="P118" s="51"/>
    </row>
    <row r="119" spans="2:16" hidden="1"/>
    <row r="120" spans="2:16" ht="10.8" hidden="1" thickBot="1">
      <c r="B120" s="32" t="s">
        <v>50</v>
      </c>
      <c r="C120" s="32"/>
      <c r="D120" s="32"/>
      <c r="E120" s="32"/>
      <c r="F120" s="33"/>
      <c r="G120" s="33"/>
      <c r="H120" s="33"/>
      <c r="I120" s="33"/>
      <c r="J120" s="33"/>
      <c r="K120" s="33"/>
      <c r="L120" s="33"/>
      <c r="M120" s="33"/>
      <c r="N120" s="33"/>
      <c r="O120" s="34"/>
      <c r="P120" s="34"/>
    </row>
    <row r="121" spans="2:16" hidden="1">
      <c r="B121" s="52"/>
      <c r="C121" s="5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ref="O121:O128" si="42">SUM(F121:N121)</f>
        <v>0</v>
      </c>
      <c r="P121" s="36">
        <f t="shared" ref="P121:P128" si="43">(D121*$D$3)+(E121*$E$3)+(F121*$F$3)+(G121*$G$3)+(H121*$H$3)+(I121*$I$3)+(J121*$J$3)+(K121*$K$3)+(L121*$L$3)+(M121*$M$3)+(N121*$N$3)</f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42"/>
        <v>0</v>
      </c>
      <c r="P122" s="36">
        <f t="shared" si="43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42"/>
        <v>0</v>
      </c>
      <c r="P123" s="36">
        <f t="shared" si="43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42"/>
        <v>0</v>
      </c>
      <c r="P124" s="36">
        <f t="shared" si="43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si="42"/>
        <v>0</v>
      </c>
      <c r="P125" s="36">
        <f t="shared" si="43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42"/>
        <v>0</v>
      </c>
      <c r="P126" s="36">
        <f t="shared" si="43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ref="O127" si="44">SUM(F127:N127)</f>
        <v>0</v>
      </c>
      <c r="P127" s="36">
        <f t="shared" si="43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2"/>
        <v>0</v>
      </c>
      <c r="P128" s="36">
        <f t="shared" si="43"/>
        <v>0</v>
      </c>
    </row>
    <row r="129" spans="2:16" ht="10.8" hidden="1" thickBot="1">
      <c r="B129" s="37" t="s">
        <v>21</v>
      </c>
      <c r="C129" s="37">
        <f>SUM(C128:C128)</f>
        <v>0</v>
      </c>
      <c r="D129" s="37">
        <f t="shared" ref="D129:P129" si="45">SUM(D121:D128)</f>
        <v>0</v>
      </c>
      <c r="E129" s="37">
        <f t="shared" si="45"/>
        <v>0</v>
      </c>
      <c r="F129" s="37">
        <f t="shared" si="45"/>
        <v>0</v>
      </c>
      <c r="G129" s="40">
        <f t="shared" si="45"/>
        <v>0</v>
      </c>
      <c r="H129" s="40">
        <f t="shared" si="45"/>
        <v>0</v>
      </c>
      <c r="I129" s="40">
        <f t="shared" si="45"/>
        <v>0</v>
      </c>
      <c r="J129" s="40">
        <f t="shared" si="45"/>
        <v>0</v>
      </c>
      <c r="K129" s="40">
        <f t="shared" si="45"/>
        <v>0</v>
      </c>
      <c r="L129" s="40">
        <f t="shared" si="45"/>
        <v>0</v>
      </c>
      <c r="M129" s="40">
        <f t="shared" si="45"/>
        <v>0</v>
      </c>
      <c r="N129" s="40">
        <f t="shared" si="45"/>
        <v>0</v>
      </c>
      <c r="O129" s="41">
        <f t="shared" si="45"/>
        <v>0</v>
      </c>
      <c r="P129" s="42">
        <f t="shared" si="45"/>
        <v>0</v>
      </c>
    </row>
    <row r="130" spans="2:16" hidden="1"/>
    <row r="132" spans="2:16" ht="10.8" thickBot="1">
      <c r="B132" s="32" t="s">
        <v>55</v>
      </c>
      <c r="C132" s="32"/>
      <c r="D132" s="32"/>
      <c r="E132" s="32"/>
      <c r="F132" s="33"/>
      <c r="G132" s="33"/>
      <c r="H132" s="33"/>
      <c r="I132" s="33"/>
      <c r="J132" s="33"/>
      <c r="K132" s="33"/>
      <c r="L132" s="33"/>
      <c r="M132" s="33"/>
      <c r="N132" s="33"/>
      <c r="O132" s="34"/>
      <c r="P132" s="34"/>
    </row>
    <row r="133" spans="2:16">
      <c r="B133" s="52" t="s">
        <v>112</v>
      </c>
      <c r="C133" s="57"/>
      <c r="D133" s="48"/>
      <c r="E133" s="48"/>
      <c r="F133" s="49"/>
      <c r="G133" s="53"/>
      <c r="H133" s="54"/>
      <c r="I133" s="55"/>
      <c r="J133" s="54"/>
      <c r="K133" s="53">
        <v>2</v>
      </c>
      <c r="L133" s="56"/>
      <c r="M133" s="53"/>
      <c r="N133" s="54"/>
      <c r="O133" s="110">
        <f>SUM(F133:N133)+(E133*18)+(D133*9)</f>
        <v>2</v>
      </c>
      <c r="P133" s="36">
        <f t="shared" ref="P133:P136" si="46">(D133*$D$3)+(E133*$E$3)+(F133*$F$3)+(G133*$G$3)+(H133*$H$3)+(I133*$I$3)+(J133*$J$3)+(K133*$K$3)+(L133*$L$3)+(M133*$M$3)+(N133*$N$3)</f>
        <v>2</v>
      </c>
    </row>
    <row r="134" spans="2:16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ref="O134:O135" si="47">SUM(F134:N134)</f>
        <v>0</v>
      </c>
      <c r="P134" s="36">
        <f t="shared" si="46"/>
        <v>0</v>
      </c>
    </row>
    <row r="135" spans="2:16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7"/>
        <v>0</v>
      </c>
      <c r="P135" s="36">
        <f t="shared" si="46"/>
        <v>0</v>
      </c>
    </row>
    <row r="136" spans="2:16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ref="O136" si="48">SUM(F136:N136)</f>
        <v>0</v>
      </c>
      <c r="P136" s="36">
        <f t="shared" si="46"/>
        <v>0</v>
      </c>
    </row>
    <row r="137" spans="2:16" ht="10.8" thickBot="1">
      <c r="B137" s="37" t="s">
        <v>21</v>
      </c>
      <c r="C137" s="37">
        <f>SUM(C136:C136)</f>
        <v>0</v>
      </c>
      <c r="D137" s="37">
        <f>SUM(D133:D136)</f>
        <v>0</v>
      </c>
      <c r="E137" s="37">
        <f>SUM(E133:E136)</f>
        <v>0</v>
      </c>
      <c r="F137" s="37">
        <f>SUM(F133:F136)</f>
        <v>0</v>
      </c>
      <c r="G137" s="40">
        <f t="shared" ref="G137:P137" si="49">SUM(G133:G136)</f>
        <v>0</v>
      </c>
      <c r="H137" s="40">
        <f t="shared" si="49"/>
        <v>0</v>
      </c>
      <c r="I137" s="40">
        <f t="shared" si="49"/>
        <v>0</v>
      </c>
      <c r="J137" s="40">
        <f t="shared" si="49"/>
        <v>0</v>
      </c>
      <c r="K137" s="40">
        <f t="shared" si="49"/>
        <v>2</v>
      </c>
      <c r="L137" s="40">
        <f t="shared" si="49"/>
        <v>0</v>
      </c>
      <c r="M137" s="40">
        <f t="shared" si="49"/>
        <v>0</v>
      </c>
      <c r="N137" s="40">
        <f t="shared" si="49"/>
        <v>0</v>
      </c>
      <c r="O137" s="41">
        <f t="shared" si="49"/>
        <v>2</v>
      </c>
      <c r="P137" s="42">
        <f t="shared" si="49"/>
        <v>2</v>
      </c>
    </row>
    <row r="139" spans="2:16" hidden="1"/>
    <row r="140" spans="2:16" ht="10.8" hidden="1" thickBot="1">
      <c r="B140" s="32" t="s">
        <v>54</v>
      </c>
      <c r="C140" s="32"/>
      <c r="D140" s="32"/>
      <c r="E140" s="32"/>
      <c r="F140" s="33"/>
      <c r="G140" s="33"/>
      <c r="H140" s="33"/>
      <c r="I140" s="33"/>
      <c r="J140" s="33"/>
      <c r="K140" s="33"/>
      <c r="L140" s="33"/>
      <c r="M140" s="33"/>
      <c r="N140" s="33"/>
      <c r="O140" s="34"/>
      <c r="P140" s="34"/>
    </row>
    <row r="141" spans="2:16" hidden="1">
      <c r="B141" s="52"/>
      <c r="C141" s="5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ref="O141:O143" si="50">SUM(F141:N141)</f>
        <v>0</v>
      </c>
      <c r="P141" s="36">
        <f t="shared" ref="P141:P143" si="51">(D141*$D$3)+(E141*$E$3)+(F141*$F$3)+(G141*$G$3)+(H141*$H$3)+(I141*$I$3)+(J141*$J$3)+(K141*$K$3)+(L141*$L$3)+(M141*$M$3)+(N141*$N$3)</f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ref="O142" si="52">SUM(F142:N142)</f>
        <v>0</v>
      </c>
      <c r="P142" s="36">
        <f t="shared" si="51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si="50"/>
        <v>0</v>
      </c>
      <c r="P143" s="36">
        <f t="shared" si="51"/>
        <v>0</v>
      </c>
    </row>
    <row r="144" spans="2:16" ht="10.8" hidden="1" thickBot="1">
      <c r="B144" s="37" t="s">
        <v>21</v>
      </c>
      <c r="C144" s="37">
        <f>SUM(C143:C143)</f>
        <v>0</v>
      </c>
      <c r="D144" s="37">
        <f>SUM(D141:D143)</f>
        <v>0</v>
      </c>
      <c r="E144" s="37">
        <f>SUM(E141:E143)</f>
        <v>0</v>
      </c>
      <c r="F144" s="37">
        <f>SUM(F143:F143)</f>
        <v>0</v>
      </c>
      <c r="G144" s="40">
        <f t="shared" ref="G144:P144" si="53">SUM(G141:G143)</f>
        <v>0</v>
      </c>
      <c r="H144" s="40">
        <f t="shared" si="53"/>
        <v>0</v>
      </c>
      <c r="I144" s="40">
        <f t="shared" si="53"/>
        <v>0</v>
      </c>
      <c r="J144" s="40">
        <f t="shared" si="53"/>
        <v>0</v>
      </c>
      <c r="K144" s="40">
        <f t="shared" si="53"/>
        <v>0</v>
      </c>
      <c r="L144" s="40">
        <f t="shared" si="53"/>
        <v>0</v>
      </c>
      <c r="M144" s="40">
        <f t="shared" si="53"/>
        <v>0</v>
      </c>
      <c r="N144" s="40">
        <f t="shared" si="53"/>
        <v>0</v>
      </c>
      <c r="O144" s="41">
        <f t="shared" si="53"/>
        <v>0</v>
      </c>
      <c r="P144" s="42">
        <f t="shared" si="53"/>
        <v>0</v>
      </c>
    </row>
    <row r="145" spans="2:16" hidden="1"/>
    <row r="146" spans="2:16" hidden="1"/>
    <row r="147" spans="2:16" ht="10.8" hidden="1" thickBot="1">
      <c r="B147" s="32" t="s">
        <v>45</v>
      </c>
      <c r="C147" s="32"/>
      <c r="D147" s="32"/>
      <c r="E147" s="32"/>
      <c r="F147" s="33"/>
      <c r="G147" s="33"/>
      <c r="H147" s="33"/>
      <c r="I147" s="33"/>
      <c r="J147" s="33"/>
      <c r="K147" s="33"/>
      <c r="L147" s="33"/>
      <c r="M147" s="33"/>
      <c r="N147" s="33"/>
      <c r="O147" s="34"/>
      <c r="P147" s="34"/>
    </row>
    <row r="148" spans="2:16" hidden="1">
      <c r="B148" s="52" t="s">
        <v>73</v>
      </c>
      <c r="C148" s="5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110">
        <f>SUM(F148:N148)+(E148*18)+(D148*9)</f>
        <v>0</v>
      </c>
      <c r="P148" s="36">
        <f t="shared" ref="P148:P150" si="54">(D148*$D$3)+(E148*$E$3)+(F148*$F$3)+(G148*$G$3)+(H148*$H$3)+(I148*$I$3)+(J148*$J$3)+(K148*$K$3)+(L148*$L$3)+(M148*$M$3)+(N148*$N$3)</f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ref="O149" si="55">SUM(F149:N149)</f>
        <v>0</v>
      </c>
      <c r="P149" s="36">
        <f t="shared" si="54"/>
        <v>0</v>
      </c>
    </row>
    <row r="150" spans="2:16" hidden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 t="shared" ref="O150" si="56">SUM(F150:N150)</f>
        <v>0</v>
      </c>
      <c r="P150" s="36">
        <f t="shared" si="54"/>
        <v>0</v>
      </c>
    </row>
    <row r="151" spans="2:16" ht="10.8" hidden="1" thickBot="1">
      <c r="B151" s="37" t="s">
        <v>21</v>
      </c>
      <c r="C151" s="37">
        <f>SUM(C150:C150)</f>
        <v>0</v>
      </c>
      <c r="D151" s="37">
        <f>SUM(D148:D150)</f>
        <v>0</v>
      </c>
      <c r="E151" s="37">
        <f>SUM(E148:E150)</f>
        <v>0</v>
      </c>
      <c r="F151" s="37">
        <f>SUM(F150:F150)</f>
        <v>0</v>
      </c>
      <c r="G151" s="40">
        <f t="shared" ref="G151:P151" si="57">SUM(G148:G150)</f>
        <v>0</v>
      </c>
      <c r="H151" s="40">
        <f t="shared" si="57"/>
        <v>0</v>
      </c>
      <c r="I151" s="40">
        <f t="shared" si="57"/>
        <v>0</v>
      </c>
      <c r="J151" s="40">
        <f t="shared" si="57"/>
        <v>0</v>
      </c>
      <c r="K151" s="40">
        <f t="shared" si="57"/>
        <v>0</v>
      </c>
      <c r="L151" s="40">
        <f t="shared" si="57"/>
        <v>0</v>
      </c>
      <c r="M151" s="40">
        <f t="shared" si="57"/>
        <v>0</v>
      </c>
      <c r="N151" s="40">
        <f t="shared" si="57"/>
        <v>0</v>
      </c>
      <c r="O151" s="41">
        <f t="shared" si="57"/>
        <v>0</v>
      </c>
      <c r="P151" s="42">
        <f t="shared" si="57"/>
        <v>0</v>
      </c>
    </row>
    <row r="152" spans="2:16" hidden="1"/>
    <row r="154" spans="2:16" ht="10.8" thickBot="1">
      <c r="B154" s="32" t="s">
        <v>52</v>
      </c>
      <c r="C154" s="32"/>
      <c r="D154" s="32"/>
      <c r="E154" s="32"/>
      <c r="F154" s="33"/>
      <c r="G154" s="33"/>
      <c r="H154" s="33"/>
      <c r="I154" s="33"/>
      <c r="J154" s="33"/>
      <c r="K154" s="33"/>
      <c r="L154" s="33"/>
      <c r="M154" s="33"/>
      <c r="N154" s="33"/>
      <c r="O154" s="34"/>
      <c r="P154" s="34"/>
    </row>
    <row r="155" spans="2:16" ht="11.25" customHeight="1">
      <c r="B155" s="52" t="s">
        <v>120</v>
      </c>
      <c r="C155" s="47"/>
      <c r="D155" s="48"/>
      <c r="E155" s="48"/>
      <c r="F155" s="49">
        <v>155</v>
      </c>
      <c r="G155" s="53"/>
      <c r="H155" s="54"/>
      <c r="I155" s="55"/>
      <c r="J155" s="54"/>
      <c r="K155" s="53"/>
      <c r="L155" s="56"/>
      <c r="M155" s="53"/>
      <c r="N155" s="54"/>
      <c r="O155" s="35">
        <f t="shared" ref="O155:O160" si="58">SUM(F155:N155)</f>
        <v>155</v>
      </c>
      <c r="P155" s="36">
        <f t="shared" ref="P155:P160" si="59">(D155*$D$3)+(E155*$E$3)+(F155*$F$3)+(G155*$G$3)+(H155*$H$3)+(I155*$I$3)+(J155*$J$3)+(K155*$K$3)+(L155*$L$3)+(M155*$M$3)+(N155*$N$3)</f>
        <v>15.5</v>
      </c>
    </row>
    <row r="156" spans="2:16" ht="11.25" customHeight="1">
      <c r="B156" s="52" t="s">
        <v>121</v>
      </c>
      <c r="C156" s="47"/>
      <c r="D156" s="48"/>
      <c r="E156" s="48"/>
      <c r="F156" s="49">
        <v>10</v>
      </c>
      <c r="G156" s="53"/>
      <c r="H156" s="54"/>
      <c r="I156" s="55"/>
      <c r="J156" s="54"/>
      <c r="K156" s="53"/>
      <c r="L156" s="56"/>
      <c r="M156" s="53"/>
      <c r="N156" s="54"/>
      <c r="O156" s="35">
        <f t="shared" si="58"/>
        <v>10</v>
      </c>
      <c r="P156" s="36">
        <f t="shared" si="59"/>
        <v>1</v>
      </c>
    </row>
    <row r="157" spans="2:16" ht="11.25" customHeight="1">
      <c r="B157" s="52" t="s">
        <v>122</v>
      </c>
      <c r="C157" s="47"/>
      <c r="D157" s="48"/>
      <c r="E157" s="48"/>
      <c r="F157" s="49"/>
      <c r="G157" s="53">
        <v>2</v>
      </c>
      <c r="H157" s="54"/>
      <c r="I157" s="55">
        <v>1</v>
      </c>
      <c r="J157" s="54"/>
      <c r="K157" s="53"/>
      <c r="L157" s="56"/>
      <c r="M157" s="53"/>
      <c r="N157" s="54"/>
      <c r="O157" s="35">
        <f t="shared" si="58"/>
        <v>3</v>
      </c>
      <c r="P157" s="36">
        <f t="shared" si="59"/>
        <v>1</v>
      </c>
    </row>
    <row r="158" spans="2:16" ht="11.25" customHeight="1">
      <c r="B158" s="52" t="s">
        <v>123</v>
      </c>
      <c r="C158" s="47"/>
      <c r="D158" s="48"/>
      <c r="E158" s="48"/>
      <c r="F158" s="49"/>
      <c r="G158" s="53">
        <v>54</v>
      </c>
      <c r="H158" s="54"/>
      <c r="I158" s="55">
        <v>9</v>
      </c>
      <c r="J158" s="54"/>
      <c r="K158" s="53">
        <v>12</v>
      </c>
      <c r="L158" s="56"/>
      <c r="M158" s="53"/>
      <c r="N158" s="54"/>
      <c r="O158" s="35">
        <f t="shared" si="58"/>
        <v>75</v>
      </c>
      <c r="P158" s="36">
        <f t="shared" si="59"/>
        <v>30</v>
      </c>
    </row>
    <row r="159" spans="2:16" ht="11.25" customHeight="1">
      <c r="B159" s="52" t="s">
        <v>124</v>
      </c>
      <c r="C159" s="47"/>
      <c r="D159" s="48"/>
      <c r="E159" s="48"/>
      <c r="F159" s="49"/>
      <c r="G159" s="53">
        <v>20</v>
      </c>
      <c r="H159" s="54"/>
      <c r="I159" s="55"/>
      <c r="J159" s="54"/>
      <c r="K159" s="53"/>
      <c r="L159" s="56"/>
      <c r="M159" s="53"/>
      <c r="N159" s="54"/>
      <c r="O159" s="110">
        <f>SUM(F159:N159)+(E159*18)+(D159*9)</f>
        <v>20</v>
      </c>
      <c r="P159" s="36">
        <f t="shared" si="59"/>
        <v>5</v>
      </c>
    </row>
    <row r="160" spans="2:16" ht="11.25" customHeight="1">
      <c r="B160" s="52"/>
      <c r="C160" s="47"/>
      <c r="D160" s="48"/>
      <c r="E160" s="48"/>
      <c r="F160" s="49"/>
      <c r="G160" s="53"/>
      <c r="H160" s="54"/>
      <c r="I160" s="55"/>
      <c r="J160" s="54"/>
      <c r="K160" s="53"/>
      <c r="L160" s="56"/>
      <c r="M160" s="53"/>
      <c r="N160" s="54"/>
      <c r="O160" s="35">
        <f t="shared" si="58"/>
        <v>0</v>
      </c>
      <c r="P160" s="36">
        <f t="shared" si="59"/>
        <v>0</v>
      </c>
    </row>
    <row r="161" spans="2:16" ht="10.8" thickBot="1">
      <c r="B161" s="37" t="s">
        <v>21</v>
      </c>
      <c r="C161" s="37">
        <f t="shared" ref="C161:P161" si="60">SUM(C155:C160)</f>
        <v>0</v>
      </c>
      <c r="D161" s="37">
        <f t="shared" si="60"/>
        <v>0</v>
      </c>
      <c r="E161" s="37">
        <f t="shared" si="60"/>
        <v>0</v>
      </c>
      <c r="F161" s="37">
        <f t="shared" si="60"/>
        <v>165</v>
      </c>
      <c r="G161" s="40">
        <f t="shared" si="60"/>
        <v>76</v>
      </c>
      <c r="H161" s="40">
        <f t="shared" si="60"/>
        <v>0</v>
      </c>
      <c r="I161" s="40">
        <f t="shared" si="60"/>
        <v>10</v>
      </c>
      <c r="J161" s="40">
        <f t="shared" si="60"/>
        <v>0</v>
      </c>
      <c r="K161" s="40">
        <f t="shared" si="60"/>
        <v>12</v>
      </c>
      <c r="L161" s="40">
        <f t="shared" si="60"/>
        <v>0</v>
      </c>
      <c r="M161" s="40">
        <f t="shared" si="60"/>
        <v>0</v>
      </c>
      <c r="N161" s="40">
        <f t="shared" si="60"/>
        <v>0</v>
      </c>
      <c r="O161" s="41">
        <f t="shared" si="60"/>
        <v>263</v>
      </c>
      <c r="P161" s="42">
        <f t="shared" si="60"/>
        <v>52.5</v>
      </c>
    </row>
    <row r="162" spans="2:16" ht="11.25" customHeight="1">
      <c r="B162" s="44"/>
      <c r="C162" s="44"/>
      <c r="D162" s="44"/>
      <c r="E162" s="44"/>
      <c r="F162" s="44"/>
      <c r="G162" s="45"/>
      <c r="H162" s="45"/>
      <c r="I162" s="45"/>
      <c r="J162" s="45"/>
      <c r="K162" s="45"/>
      <c r="L162" s="45"/>
      <c r="M162" s="45"/>
      <c r="N162" s="45"/>
      <c r="O162" s="50"/>
      <c r="P162" s="51"/>
    </row>
    <row r="163" spans="2:16" ht="11.25" hidden="1" customHeight="1"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</row>
    <row r="164" spans="2:16" ht="10.8" hidden="1" thickBot="1">
      <c r="B164" s="32" t="s">
        <v>44</v>
      </c>
      <c r="C164" s="32"/>
      <c r="D164" s="32"/>
      <c r="E164" s="32"/>
      <c r="F164" s="33"/>
      <c r="G164" s="33"/>
      <c r="H164" s="33"/>
      <c r="I164" s="33"/>
      <c r="J164" s="33"/>
      <c r="K164" s="33"/>
      <c r="L164" s="33"/>
      <c r="M164" s="33"/>
      <c r="N164" s="33"/>
      <c r="O164" s="34"/>
      <c r="P164" s="34"/>
    </row>
    <row r="165" spans="2:16" hidden="1">
      <c r="B165" s="52"/>
      <c r="C165" s="47"/>
      <c r="D165" s="48"/>
      <c r="E165" s="48"/>
      <c r="F165" s="49"/>
      <c r="G165" s="53"/>
      <c r="H165" s="54"/>
      <c r="I165" s="55"/>
      <c r="J165" s="54"/>
      <c r="K165" s="53"/>
      <c r="L165" s="56"/>
      <c r="M165" s="53"/>
      <c r="N165" s="54"/>
      <c r="O165" s="35">
        <f>SUM(F165:N165)</f>
        <v>0</v>
      </c>
      <c r="P165" s="36">
        <f t="shared" ref="P165:P167" si="61">(D165*$D$3)+(E165*$E$3)+(F165*$F$3)+(G165*$G$3)+(H165*$H$3)+(I165*$I$3)+(J165*$J$3)+(K165*$K$3)+(L165*$L$3)+(M165*$M$3)+(N165*$N$3)</f>
        <v>0</v>
      </c>
    </row>
    <row r="166" spans="2:16" hidden="1">
      <c r="B166" s="52"/>
      <c r="C166" s="47"/>
      <c r="D166" s="48"/>
      <c r="E166" s="48"/>
      <c r="F166" s="49"/>
      <c r="G166" s="53"/>
      <c r="H166" s="54"/>
      <c r="I166" s="55"/>
      <c r="J166" s="54"/>
      <c r="K166" s="53"/>
      <c r="L166" s="56"/>
      <c r="M166" s="53"/>
      <c r="N166" s="54"/>
      <c r="O166" s="35">
        <f>SUM(F166:N166)</f>
        <v>0</v>
      </c>
      <c r="P166" s="36">
        <f t="shared" si="61"/>
        <v>0</v>
      </c>
    </row>
    <row r="167" spans="2:16" hidden="1">
      <c r="B167" s="52"/>
      <c r="C167" s="47"/>
      <c r="D167" s="48"/>
      <c r="E167" s="48"/>
      <c r="F167" s="49"/>
      <c r="G167" s="53"/>
      <c r="H167" s="54"/>
      <c r="I167" s="55"/>
      <c r="J167" s="54"/>
      <c r="K167" s="53"/>
      <c r="L167" s="56"/>
      <c r="M167" s="53"/>
      <c r="N167" s="54"/>
      <c r="O167" s="35">
        <f>SUM(F167:N167)</f>
        <v>0</v>
      </c>
      <c r="P167" s="36">
        <f t="shared" si="61"/>
        <v>0</v>
      </c>
    </row>
    <row r="168" spans="2:16" ht="10.8" hidden="1" thickBot="1">
      <c r="B168" s="37" t="s">
        <v>21</v>
      </c>
      <c r="C168" s="37">
        <f t="shared" ref="C168:O168" si="62">SUM(C165:C167)</f>
        <v>0</v>
      </c>
      <c r="D168" s="37">
        <f t="shared" si="62"/>
        <v>0</v>
      </c>
      <c r="E168" s="37">
        <f t="shared" si="62"/>
        <v>0</v>
      </c>
      <c r="F168" s="37">
        <f t="shared" si="62"/>
        <v>0</v>
      </c>
      <c r="G168" s="40">
        <f t="shared" si="62"/>
        <v>0</v>
      </c>
      <c r="H168" s="40">
        <f t="shared" si="62"/>
        <v>0</v>
      </c>
      <c r="I168" s="40">
        <f t="shared" si="62"/>
        <v>0</v>
      </c>
      <c r="J168" s="40">
        <f t="shared" si="62"/>
        <v>0</v>
      </c>
      <c r="K168" s="40">
        <f t="shared" si="62"/>
        <v>0</v>
      </c>
      <c r="L168" s="40">
        <f t="shared" si="62"/>
        <v>0</v>
      </c>
      <c r="M168" s="40">
        <f t="shared" si="62"/>
        <v>0</v>
      </c>
      <c r="N168" s="40">
        <f t="shared" si="62"/>
        <v>0</v>
      </c>
      <c r="O168" s="41">
        <f t="shared" si="62"/>
        <v>0</v>
      </c>
      <c r="P168" s="42">
        <f>SUM(P165:P167)</f>
        <v>0</v>
      </c>
    </row>
    <row r="169" spans="2:16" ht="13.2">
      <c r="B169" s="2"/>
      <c r="C169" s="2"/>
      <c r="D169" s="2"/>
      <c r="E169" s="2"/>
      <c r="F169" s="43"/>
      <c r="G169" s="43"/>
      <c r="H169" s="43"/>
      <c r="I169" s="43"/>
      <c r="J169" s="43"/>
      <c r="K169" s="43"/>
      <c r="L169" s="43"/>
      <c r="M169" s="43"/>
      <c r="N169" s="43"/>
      <c r="O169" s="2"/>
      <c r="P169" s="2"/>
    </row>
    <row r="170" spans="2:16">
      <c r="M170" s="44" t="s">
        <v>21</v>
      </c>
      <c r="O170" s="45">
        <f>O168+O161+O151+O144+O137+O129+O117+O111+O78+O104+O72+O64+O37+O11</f>
        <v>1391</v>
      </c>
      <c r="P170" s="46">
        <f>P168+P161+P151+P144+P137+P129+P117+P111+P78+P104+P72+P64+P37+P11</f>
        <v>753.3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62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46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46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78</v>
      </c>
    </row>
    <row r="3" spans="2:16" ht="13.2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70</v>
      </c>
    </row>
    <row r="3" spans="2:16" ht="13.2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C1" zoomScale="90" zoomScaleNormal="90" workbookViewId="0">
      <selection activeCell="D38" sqref="D38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86</v>
      </c>
      <c r="B4" s="173">
        <f>SUM(Botswana!O14)</f>
        <v>92</v>
      </c>
      <c r="C4" s="170">
        <f>SUM(Botswana!P14)</f>
        <v>26.5</v>
      </c>
      <c r="D4" s="162"/>
    </row>
    <row r="5" spans="1:4" ht="14.4" hidden="1">
      <c r="A5" s="166" t="s">
        <v>33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4.4" hidden="1">
      <c r="A6" s="166" t="s">
        <v>75</v>
      </c>
      <c r="B6" s="167">
        <f>SUM(Ghana!O10)</f>
        <v>0</v>
      </c>
      <c r="C6" s="169">
        <f>SUM(Ghana!P10)</f>
        <v>0</v>
      </c>
      <c r="D6" s="162"/>
    </row>
    <row r="7" spans="1:4" ht="14.4" hidden="1">
      <c r="A7" s="166" t="s">
        <v>48</v>
      </c>
      <c r="B7" s="173">
        <f>SUM('Ivory Coast'!O14)</f>
        <v>0</v>
      </c>
      <c r="C7" s="170">
        <f>SUM('Ivory Coast'!P14)</f>
        <v>0</v>
      </c>
      <c r="D7" s="162"/>
    </row>
    <row r="8" spans="1:4" ht="14.4">
      <c r="A8" s="166" t="s">
        <v>25</v>
      </c>
      <c r="B8" s="174">
        <f>SUM(Kenya!O33)</f>
        <v>711</v>
      </c>
      <c r="C8" s="169">
        <f>SUM(Kenya!P33)</f>
        <v>1607.8</v>
      </c>
      <c r="D8" s="162"/>
    </row>
    <row r="9" spans="1:4" ht="14.4" hidden="1">
      <c r="A9" s="166" t="s">
        <v>83</v>
      </c>
      <c r="B9" s="168">
        <f>SUM(Malawi!O17)</f>
        <v>0</v>
      </c>
      <c r="C9" s="169">
        <f>SUM(Malawi!P17)</f>
        <v>0</v>
      </c>
      <c r="D9" s="162"/>
    </row>
    <row r="10" spans="1:4" ht="14.4" hidden="1">
      <c r="A10" s="166" t="s">
        <v>26</v>
      </c>
      <c r="B10" s="168">
        <f>SUM(Mauritius!O74)</f>
        <v>0</v>
      </c>
      <c r="C10" s="169">
        <f>SUM(Mauritius!P74)</f>
        <v>0</v>
      </c>
      <c r="D10" s="162"/>
    </row>
    <row r="11" spans="1:4" ht="14.4">
      <c r="A11" s="166" t="s">
        <v>34</v>
      </c>
      <c r="B11" s="173">
        <f>SUM(Nigeria!O41)</f>
        <v>1509</v>
      </c>
      <c r="C11" s="170">
        <f>SUM(Nigeria!P41)</f>
        <v>454.5</v>
      </c>
      <c r="D11" s="162"/>
    </row>
    <row r="12" spans="1:4" ht="14.4">
      <c r="A12" s="166" t="s">
        <v>27</v>
      </c>
      <c r="B12" s="174">
        <f>SUM('South Africa'!O170)</f>
        <v>1391</v>
      </c>
      <c r="C12" s="169">
        <f>SUM('South Africa'!P170)</f>
        <v>753.3</v>
      </c>
      <c r="D12" s="162"/>
    </row>
    <row r="13" spans="1:4" ht="14.4" hidden="1">
      <c r="A13" s="166" t="s">
        <v>80</v>
      </c>
      <c r="B13" s="173">
        <f>SUM(Tanzania!O12)</f>
        <v>0</v>
      </c>
      <c r="C13" s="170">
        <f>SUM(Tanzania!P12)</f>
        <v>0</v>
      </c>
      <c r="D13" s="162"/>
    </row>
    <row r="14" spans="1:4" ht="14.4" hidden="1">
      <c r="A14" s="166" t="s">
        <v>38</v>
      </c>
      <c r="B14" s="173">
        <f>SUM(Togo!O12)</f>
        <v>0</v>
      </c>
      <c r="C14" s="170">
        <f>SUM(Togo!P12)</f>
        <v>0</v>
      </c>
      <c r="D14" s="162"/>
    </row>
    <row r="15" spans="1:4" ht="14.4" hidden="1">
      <c r="A15" s="166" t="s">
        <v>77</v>
      </c>
      <c r="B15" s="173">
        <f>SUM(Uganda!O12)</f>
        <v>0</v>
      </c>
      <c r="C15" s="170">
        <f>SUM(Uganda!P12)</f>
        <v>0</v>
      </c>
      <c r="D15" s="162"/>
    </row>
    <row r="16" spans="1:4" ht="14.4" hidden="1">
      <c r="A16" s="166" t="s">
        <v>71</v>
      </c>
      <c r="B16" s="171">
        <f>SUM(Zimbabwe!O11)</f>
        <v>0</v>
      </c>
      <c r="C16" s="172">
        <f>SUM(Zimbabwe!P11)</f>
        <v>0</v>
      </c>
      <c r="D16" s="162"/>
    </row>
    <row r="17" spans="1:5" ht="14.4">
      <c r="A17" s="175"/>
      <c r="B17" s="173"/>
      <c r="C17" s="170"/>
      <c r="D17" s="162"/>
    </row>
    <row r="18" spans="1:5" ht="14.4">
      <c r="A18" s="176" t="s">
        <v>28</v>
      </c>
      <c r="B18" s="177">
        <f>SUM(B4:B17)</f>
        <v>3703</v>
      </c>
      <c r="C18" s="177">
        <f>SUM(C4:C17)</f>
        <v>2842.1000000000004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184">
        <v>2022</v>
      </c>
      <c r="C26" s="184">
        <v>2023</v>
      </c>
      <c r="D26" s="67"/>
    </row>
    <row r="27" spans="1:5">
      <c r="A27" s="67" t="s">
        <v>67</v>
      </c>
      <c r="B27" s="67">
        <v>2868</v>
      </c>
      <c r="C27" s="67">
        <v>3493</v>
      </c>
      <c r="D27" s="67"/>
      <c r="E27" s="67"/>
    </row>
    <row r="28" spans="1:5">
      <c r="A28" s="67" t="s">
        <v>56</v>
      </c>
      <c r="B28" s="67">
        <v>1902</v>
      </c>
      <c r="C28" s="67">
        <v>10995</v>
      </c>
      <c r="D28" s="67"/>
      <c r="E28" s="67"/>
    </row>
    <row r="29" spans="1:5">
      <c r="A29" s="67" t="s">
        <v>57</v>
      </c>
      <c r="B29" s="67">
        <v>7295</v>
      </c>
      <c r="C29" s="67">
        <v>4879</v>
      </c>
      <c r="D29" s="67"/>
      <c r="E29" s="67"/>
    </row>
    <row r="30" spans="1:5">
      <c r="A30" s="67" t="s">
        <v>58</v>
      </c>
      <c r="B30" s="178">
        <v>6114</v>
      </c>
      <c r="C30" s="178">
        <v>3724</v>
      </c>
      <c r="D30" s="178"/>
      <c r="E30" s="178"/>
    </row>
    <row r="31" spans="1:5">
      <c r="A31" s="67" t="s">
        <v>59</v>
      </c>
      <c r="B31" s="178">
        <v>3301</v>
      </c>
      <c r="C31" s="67">
        <v>3136</v>
      </c>
      <c r="D31" s="67"/>
    </row>
    <row r="32" spans="1:5">
      <c r="A32" s="67" t="s">
        <v>60</v>
      </c>
      <c r="B32" s="178">
        <v>10558</v>
      </c>
      <c r="C32" s="67">
        <v>4944</v>
      </c>
      <c r="D32" s="67"/>
    </row>
    <row r="33" spans="1:4">
      <c r="A33" s="67" t="s">
        <v>61</v>
      </c>
      <c r="B33" s="178">
        <v>6425</v>
      </c>
      <c r="C33" s="67">
        <v>9300</v>
      </c>
      <c r="D33" s="67"/>
    </row>
    <row r="34" spans="1:4">
      <c r="A34" s="67" t="s">
        <v>62</v>
      </c>
      <c r="B34" s="178">
        <v>5248</v>
      </c>
      <c r="C34" s="67">
        <v>6491</v>
      </c>
      <c r="D34" s="67"/>
    </row>
    <row r="35" spans="1:4">
      <c r="A35" s="67" t="s">
        <v>63</v>
      </c>
      <c r="B35" s="178">
        <v>8319</v>
      </c>
      <c r="C35" s="67">
        <v>9118</v>
      </c>
    </row>
    <row r="36" spans="1:4">
      <c r="A36" s="67" t="s">
        <v>64</v>
      </c>
      <c r="B36" s="178">
        <v>4299</v>
      </c>
      <c r="C36" s="67">
        <f>B18</f>
        <v>3703</v>
      </c>
    </row>
    <row r="37" spans="1:4">
      <c r="A37" s="67" t="s">
        <v>65</v>
      </c>
      <c r="B37" s="178">
        <v>11127</v>
      </c>
    </row>
    <row r="38" spans="1:4">
      <c r="A38" s="67" t="s">
        <v>66</v>
      </c>
      <c r="B38" s="178">
        <v>67742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2023-12-01T05:36:43Z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