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36CD6E64-57D4-4185-9088-954A920D0B5D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state="hidden" r:id="rId4"/>
    <sheet name="Kenya" sheetId="10" state="hidden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4" l="1"/>
  <c r="O66" i="19" l="1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P43" i="19"/>
  <c r="O4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67" i="19"/>
  <c r="O67" i="19"/>
  <c r="P66" i="19"/>
  <c r="P65" i="19"/>
  <c r="O65" i="19"/>
  <c r="P64" i="19"/>
  <c r="O64" i="19"/>
  <c r="P63" i="19"/>
  <c r="O63" i="19"/>
  <c r="O41" i="19"/>
  <c r="O161" i="19"/>
  <c r="F142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53" i="19"/>
  <c r="O138" i="19"/>
  <c r="O113" i="19"/>
  <c r="O73" i="19"/>
  <c r="O15" i="17"/>
  <c r="O16" i="10"/>
  <c r="P15" i="25" l="1"/>
  <c r="C4" i="4" s="1"/>
  <c r="O15" i="25"/>
  <c r="B4" i="4" s="1"/>
  <c r="F134" i="19"/>
  <c r="P13" i="17"/>
  <c r="O13" i="17"/>
  <c r="P12" i="17"/>
  <c r="O12" i="17"/>
  <c r="P11" i="17"/>
  <c r="O11" i="17"/>
  <c r="P10" i="17"/>
  <c r="O10" i="17"/>
  <c r="P15" i="17"/>
  <c r="P14" i="17"/>
  <c r="O14" i="17"/>
  <c r="P42" i="19"/>
  <c r="O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31" i="18"/>
  <c r="M31" i="18"/>
  <c r="L31" i="18"/>
  <c r="K31" i="18"/>
  <c r="J31" i="18"/>
  <c r="I31" i="18"/>
  <c r="H31" i="18"/>
  <c r="G31" i="18"/>
  <c r="F31" i="18"/>
  <c r="E31" i="18"/>
  <c r="D31" i="18"/>
  <c r="C31" i="18"/>
  <c r="P30" i="18"/>
  <c r="O30" i="18"/>
  <c r="P29" i="18"/>
  <c r="O29" i="18"/>
  <c r="P28" i="18"/>
  <c r="O28" i="18"/>
  <c r="P22" i="18"/>
  <c r="O22" i="18"/>
  <c r="P161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13" i="19"/>
  <c r="P68" i="19"/>
  <c r="P41" i="19"/>
  <c r="P16" i="18"/>
  <c r="P15" i="18"/>
  <c r="P14" i="18"/>
  <c r="P23" i="18"/>
  <c r="P21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P12" i="23" l="1"/>
  <c r="C13" i="4" s="1"/>
  <c r="O12" i="24"/>
  <c r="B15" i="4" s="1"/>
  <c r="P12" i="24"/>
  <c r="C15" i="4" s="1"/>
  <c r="O31" i="18"/>
  <c r="P31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O108" i="19"/>
  <c r="P108" i="19"/>
  <c r="C109" i="19"/>
  <c r="D109" i="19"/>
  <c r="E109" i="19"/>
  <c r="F109" i="19"/>
  <c r="G109" i="19"/>
  <c r="H109" i="19"/>
  <c r="I109" i="19"/>
  <c r="J109" i="19"/>
  <c r="K109" i="19"/>
  <c r="L109" i="19"/>
  <c r="M109" i="19"/>
  <c r="N109" i="19"/>
  <c r="O81" i="19"/>
  <c r="P81" i="19"/>
  <c r="O82" i="19"/>
  <c r="P82" i="19"/>
  <c r="C83" i="19"/>
  <c r="D83" i="19"/>
  <c r="E83" i="19"/>
  <c r="F83" i="19"/>
  <c r="G83" i="19"/>
  <c r="H83" i="19"/>
  <c r="I83" i="19"/>
  <c r="J83" i="19"/>
  <c r="K83" i="19"/>
  <c r="L83" i="19"/>
  <c r="M83" i="19"/>
  <c r="N83" i="19"/>
  <c r="P11" i="19" l="1"/>
  <c r="O11" i="19"/>
  <c r="P83" i="19"/>
  <c r="P109" i="19"/>
  <c r="O109" i="19"/>
  <c r="O83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69" i="19"/>
  <c r="P168" i="19"/>
  <c r="P167" i="19"/>
  <c r="P162" i="19"/>
  <c r="P160" i="19"/>
  <c r="P155" i="19"/>
  <c r="P154" i="19"/>
  <c r="P153" i="19"/>
  <c r="P148" i="19"/>
  <c r="P147" i="19"/>
  <c r="P146" i="19"/>
  <c r="P141" i="19"/>
  <c r="P140" i="19"/>
  <c r="P139" i="19"/>
  <c r="P138" i="19"/>
  <c r="P133" i="19"/>
  <c r="P132" i="19"/>
  <c r="P131" i="19"/>
  <c r="P130" i="19"/>
  <c r="P129" i="19"/>
  <c r="P128" i="19"/>
  <c r="P127" i="19"/>
  <c r="P126" i="19"/>
  <c r="P121" i="19"/>
  <c r="P120" i="19"/>
  <c r="P115" i="19"/>
  <c r="P114" i="19"/>
  <c r="P76" i="19"/>
  <c r="P75" i="19"/>
  <c r="P74" i="19"/>
  <c r="P73" i="19"/>
  <c r="P36" i="19"/>
  <c r="P15" i="19"/>
  <c r="O15" i="19"/>
  <c r="O74" i="19" l="1"/>
  <c r="O154" i="19" l="1"/>
  <c r="O46" i="8" l="1"/>
  <c r="O45" i="8"/>
  <c r="O44" i="8"/>
  <c r="O7" i="8"/>
  <c r="O127" i="19" l="1"/>
  <c r="N142" i="19"/>
  <c r="M142" i="19"/>
  <c r="L142" i="19"/>
  <c r="K142" i="19"/>
  <c r="J142" i="19"/>
  <c r="I142" i="19"/>
  <c r="H142" i="19"/>
  <c r="G142" i="19"/>
  <c r="E142" i="19"/>
  <c r="D142" i="19"/>
  <c r="C142" i="19"/>
  <c r="O141" i="19"/>
  <c r="O140" i="19"/>
  <c r="O139" i="19"/>
  <c r="P142" i="19" l="1"/>
  <c r="O142" i="19"/>
  <c r="O75" i="19"/>
  <c r="O131" i="19" l="1"/>
  <c r="O130" i="19"/>
  <c r="O129" i="19"/>
  <c r="O128" i="19"/>
  <c r="O132" i="19"/>
  <c r="O68" i="19" l="1"/>
  <c r="E69" i="19"/>
  <c r="F69" i="19"/>
  <c r="G69" i="19"/>
  <c r="H69" i="19"/>
  <c r="I69" i="19"/>
  <c r="J69" i="19"/>
  <c r="K69" i="19"/>
  <c r="L69" i="19"/>
  <c r="M69" i="19"/>
  <c r="N69" i="19"/>
  <c r="E77" i="19"/>
  <c r="F77" i="19"/>
  <c r="G77" i="19"/>
  <c r="H77" i="19"/>
  <c r="I77" i="19"/>
  <c r="J77" i="19"/>
  <c r="K77" i="19"/>
  <c r="L77" i="19"/>
  <c r="M77" i="19"/>
  <c r="N77" i="19"/>
  <c r="O147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N134" i="19"/>
  <c r="M134" i="19"/>
  <c r="L134" i="19"/>
  <c r="K134" i="19"/>
  <c r="J134" i="19"/>
  <c r="I134" i="19"/>
  <c r="H134" i="19"/>
  <c r="G134" i="19"/>
  <c r="E134" i="19"/>
  <c r="D134" i="19"/>
  <c r="C134" i="19"/>
  <c r="O133" i="19"/>
  <c r="O126" i="19"/>
  <c r="D69" i="19"/>
  <c r="C69" i="19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O162" i="19"/>
  <c r="O160" i="19"/>
  <c r="O114" i="19"/>
  <c r="O9" i="16"/>
  <c r="N170" i="19"/>
  <c r="M170" i="19"/>
  <c r="L170" i="19"/>
  <c r="K170" i="19"/>
  <c r="J170" i="19"/>
  <c r="I170" i="19"/>
  <c r="H170" i="19"/>
  <c r="G170" i="19"/>
  <c r="F170" i="19"/>
  <c r="E170" i="19"/>
  <c r="D170" i="19"/>
  <c r="C170" i="19"/>
  <c r="O169" i="19"/>
  <c r="O168" i="19"/>
  <c r="O167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O148" i="19"/>
  <c r="O146" i="19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O120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D77" i="19"/>
  <c r="C77" i="19"/>
  <c r="O76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1" i="18"/>
  <c r="P24" i="18"/>
  <c r="O23" i="18"/>
  <c r="C24" i="18"/>
  <c r="D24" i="18"/>
  <c r="E24" i="18"/>
  <c r="F24" i="18"/>
  <c r="G24" i="18"/>
  <c r="H24" i="18"/>
  <c r="I24" i="18"/>
  <c r="J24" i="18"/>
  <c r="K24" i="18"/>
  <c r="L24" i="18"/>
  <c r="M24" i="18"/>
  <c r="N24" i="18"/>
  <c r="O14" i="18"/>
  <c r="O15" i="18"/>
  <c r="O16" i="18"/>
  <c r="C17" i="18"/>
  <c r="D17" i="18"/>
  <c r="E17" i="18"/>
  <c r="F17" i="18"/>
  <c r="G17" i="18"/>
  <c r="H17" i="18"/>
  <c r="I17" i="18"/>
  <c r="J17" i="18"/>
  <c r="K17" i="18"/>
  <c r="L17" i="18"/>
  <c r="M17" i="18"/>
  <c r="N17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P18" i="16" s="1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9" i="4" s="1"/>
  <c r="O18" i="16" l="1"/>
  <c r="O55" i="8"/>
  <c r="O49" i="10"/>
  <c r="O14" i="14"/>
  <c r="B7" i="4" s="1"/>
  <c r="P14" i="14"/>
  <c r="C7" i="4" s="1"/>
  <c r="P10" i="11"/>
  <c r="C6" i="4" s="1"/>
  <c r="O42" i="10"/>
  <c r="P30" i="10"/>
  <c r="P42" i="10"/>
  <c r="O30" i="10"/>
  <c r="O17" i="17"/>
  <c r="B9" i="4" s="1"/>
  <c r="O10" i="11"/>
  <c r="B6" i="4" s="1"/>
  <c r="P12" i="12"/>
  <c r="C14" i="4" s="1"/>
  <c r="O12" i="12"/>
  <c r="B14" i="4" s="1"/>
  <c r="P48" i="8"/>
  <c r="P55" i="8"/>
  <c r="P74" i="8" s="1"/>
  <c r="O156" i="19"/>
  <c r="P134" i="19"/>
  <c r="P49" i="10"/>
  <c r="O48" i="8"/>
  <c r="P17" i="18"/>
  <c r="P10" i="18"/>
  <c r="O17" i="18"/>
  <c r="O10" i="18"/>
  <c r="O24" i="18"/>
  <c r="O170" i="19"/>
  <c r="O116" i="19"/>
  <c r="O37" i="19"/>
  <c r="P69" i="19"/>
  <c r="P77" i="19"/>
  <c r="P163" i="19"/>
  <c r="O149" i="19"/>
  <c r="O122" i="19"/>
  <c r="P122" i="19"/>
  <c r="O77" i="19"/>
  <c r="P149" i="19"/>
  <c r="O69" i="19"/>
  <c r="O163" i="19"/>
  <c r="P156" i="19"/>
  <c r="P170" i="19"/>
  <c r="P116" i="19"/>
  <c r="O134" i="19"/>
  <c r="P37" i="19"/>
  <c r="P172" i="19" l="1"/>
  <c r="C12" i="4" s="1"/>
  <c r="O172" i="19"/>
  <c r="B12" i="4" s="1"/>
  <c r="O74" i="8"/>
  <c r="B10" i="4" s="1"/>
  <c r="O51" i="10"/>
  <c r="B8" i="4" s="1"/>
  <c r="P51" i="10"/>
  <c r="C8" i="4" s="1"/>
  <c r="O35" i="18"/>
  <c r="B11" i="4" s="1"/>
  <c r="P35" i="18"/>
  <c r="C11" i="4" s="1"/>
  <c r="C10" i="4"/>
  <c r="B18" i="4" l="1"/>
  <c r="C18" i="4"/>
</calcChain>
</file>

<file path=xl/sharedStrings.xml><?xml version="1.0" encoding="utf-8"?>
<sst xmlns="http://schemas.openxmlformats.org/spreadsheetml/2006/main" count="415" uniqueCount="122">
  <si>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</si>
  <si>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</si>
  <si>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</si>
  <si>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</si>
  <si>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</si>
  <si>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</si>
  <si>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</si>
  <si>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</si>
  <si>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</si>
  <si>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</si>
  <si>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</si>
  <si>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</si>
  <si>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</si>
  <si>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</si>
  <si>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</si>
  <si>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</si>
  <si>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</si>
  <si>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</si>
  <si>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</si>
  <si>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</si>
  <si>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</si>
  <si>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</si>
  <si>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</si>
  <si>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</si>
  <si>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</si>
  <si>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</si>
  <si>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</si>
  <si>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</si>
  <si>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</si>
  <si>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</si>
  <si>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</si>
  <si>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</si>
  <si>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</si>
  <si>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</si>
  <si>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</si>
  <si>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</si>
  <si>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</si>
  <si>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</si>
  <si>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</si>
  <si>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</si>
  <si>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</si>
  <si>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</si>
  <si>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</si>
  <si>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</si>
  <si>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</si>
  <si>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</si>
  <si>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</si>
  <si>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</si>
  <si>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</si>
  <si>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</si>
  <si>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</si>
  <si>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</si>
  <si>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</si>
  <si>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</si>
  <si>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</si>
  <si>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</si>
  <si>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</si>
  <si>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</si>
  <si>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</si>
  <si>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</si>
  <si>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</si>
  <si>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</si>
  <si>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</si>
  <si>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</si>
  <si>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</si>
  <si>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</si>
  <si>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</si>
  <si>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</si>
  <si>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</si>
  <si>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</si>
  <si>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</si>
  <si>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</si>
  <si>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</si>
  <si>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</si>
  <si>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</si>
  <si>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</si>
  <si>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</si>
  <si>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</si>
  <si>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</si>
  <si>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</si>
  <si>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</si>
  <si>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</si>
  <si>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</si>
  <si>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</si>
  <si>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</si>
  <si>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TEMPLE: Gabarone</t>
  </si>
  <si>
    <t>Botswana</t>
  </si>
  <si>
    <t>ISKCON MAFIKENG</t>
  </si>
  <si>
    <t>ISKCON ABEOKUTA</t>
  </si>
  <si>
    <t>Advaita Archarya Das and Family</t>
  </si>
  <si>
    <t>SSRRT Book Counter</t>
  </si>
  <si>
    <t>Vedavyasa Das</t>
  </si>
  <si>
    <t>Gangamata Goswamini Devi Dasi</t>
  </si>
  <si>
    <t>Gaura Nitai Das</t>
  </si>
  <si>
    <t>Induprabha devi dasi</t>
  </si>
  <si>
    <t>Madhurya Kadambini Dasi</t>
  </si>
  <si>
    <t>Narahari Das</t>
  </si>
  <si>
    <t>Team Nitai Pada Kamala</t>
  </si>
  <si>
    <t>Nivedita Devi Dasi</t>
  </si>
  <si>
    <t>Premagali dasi</t>
  </si>
  <si>
    <t>Priya Kishori devi dasi</t>
  </si>
  <si>
    <t>Radhe Shyam Das</t>
  </si>
  <si>
    <t>Team Hare Krishna Challengers</t>
  </si>
  <si>
    <t>Randhir</t>
  </si>
  <si>
    <t>Sukumari dasi and Swarup Damodar das</t>
  </si>
  <si>
    <t>Syama Rati devi dasi, Raghunath, Khesi Ghat das and Syama-behari das</t>
  </si>
  <si>
    <t>Team Brhat Mrdanga</t>
  </si>
  <si>
    <t>Ujjvala Rasa devi dasi</t>
  </si>
  <si>
    <t>Vaidarbhi devi dasi &amp; Krishna Prasad Rambarran</t>
  </si>
  <si>
    <t>Vrajakishore Das</t>
  </si>
  <si>
    <t>Maithili Mataji</t>
  </si>
  <si>
    <t>Ishana Naidoo</t>
  </si>
  <si>
    <t>Bhakti Books (Takealot - Paramatma Das &amp; Vibhu Caitanya Das)</t>
  </si>
  <si>
    <t>Exclusive Books (Surya Kunda das &amp; Vibhu Caitanya Das)</t>
  </si>
  <si>
    <t>SSRRT BTG Team</t>
  </si>
  <si>
    <t>Raghupati Raghav Das</t>
  </si>
  <si>
    <t>Devakinandan Das</t>
  </si>
  <si>
    <t xml:space="preserve">Bhavya </t>
  </si>
  <si>
    <t>Keshavanand Das</t>
  </si>
  <si>
    <t>MONTH : November 2023</t>
  </si>
  <si>
    <t>Team AGTSP</t>
  </si>
  <si>
    <t>ISKCON 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</si>
</sst>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7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Summary!$C$27:$C$37</c:f>
              <c:numCache>
                <c:formatCode>General</c:formatCode>
                <c:ptCount val="11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November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(Summary!$A$4,Summary!$A$7,Summary!$A$10:$A$12)</c:f>
              <c:strCache>
                <c:ptCount val="3"/>
                <c:pt idx="0">
                  <c:v>Botswana</c:v>
                </c:pt>
                <c:pt idx="1">
                  <c:v>Nigeria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(Summary!$B$4,Summary!$B$7,Summary!$B$10:$B$12)</c:f>
              <c:numCache>
                <c:formatCode>General</c:formatCode>
                <c:ptCount val="3"/>
                <c:pt idx="0">
                  <c:v>102</c:v>
                </c:pt>
                <c:pt idx="1" formatCode="0">
                  <c:v>2923</c:v>
                </c:pt>
                <c:pt idx="2" formatCode="0">
                  <c:v>3177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(Summary!$A$4,Summary!$A$7,Summary!$A$10:$A$12)</c:f>
              <c:strCache>
                <c:ptCount val="3"/>
                <c:pt idx="0">
                  <c:v>Botswana</c:v>
                </c:pt>
                <c:pt idx="1">
                  <c:v>Nigeria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(Summary!$C$4,Summary!$C$7,Summary!$C$10:$C$12)</c:f>
              <c:numCache>
                <c:formatCode>0.00</c:formatCode>
                <c:ptCount val="3"/>
                <c:pt idx="0">
                  <c:v>29</c:v>
                </c:pt>
                <c:pt idx="1">
                  <c:v>577.5</c:v>
                </c:pt>
                <c:pt idx="2">
                  <c:v>788.15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tabSelected="1" workbookViewId="0">
      <selection activeCell="B19" sqref="B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85</v>
      </c>
    </row>
    <row r="3" spans="2:16" ht="13.2">
      <c r="B3" s="2" t="s">
        <v>119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115</v>
      </c>
      <c r="C9" s="98"/>
      <c r="D9" s="90"/>
      <c r="E9" s="90"/>
      <c r="F9" s="135"/>
      <c r="G9" s="136">
        <v>44</v>
      </c>
      <c r="H9" s="137"/>
      <c r="I9" s="138"/>
      <c r="J9" s="137"/>
      <c r="K9" s="136"/>
      <c r="L9" s="139"/>
      <c r="M9" s="136"/>
      <c r="N9" s="137">
        <v>1</v>
      </c>
      <c r="O9" s="96">
        <f t="shared" ref="O9:O14" si="0">SUM(F9:N9)</f>
        <v>45</v>
      </c>
      <c r="P9" s="97">
        <f>(D9*$D$5)+(E9*$E$5)+(F9*$F$5)+(G9*$G$5)+(H9*$H$5)+(I9*$I$5)+(J9*$J$5)+(K9*$K$5)+(L9*$L$5)+(M9*$M$5)+(N9*$N$5)</f>
        <v>13</v>
      </c>
    </row>
    <row r="10" spans="2:16">
      <c r="B10" s="89" t="s">
        <v>116</v>
      </c>
      <c r="C10" s="98"/>
      <c r="D10" s="90"/>
      <c r="E10" s="90"/>
      <c r="F10" s="113"/>
      <c r="G10" s="114">
        <v>13</v>
      </c>
      <c r="H10" s="115"/>
      <c r="I10" s="94"/>
      <c r="J10" s="115"/>
      <c r="K10" s="114"/>
      <c r="L10" s="95"/>
      <c r="M10" s="114"/>
      <c r="N10" s="115">
        <v>1</v>
      </c>
      <c r="O10" s="96">
        <f t="shared" si="0"/>
        <v>14</v>
      </c>
      <c r="P10" s="97">
        <f>(D10*$D$5)+(E10*$E$5)+(F10*$F$5)+(G10*$G$5)+(H10*$H$5)+(I10*$I$5)+(J10*$J$5)+(K10*$K$5)+(L10*$L$5)+(M10*$M$5)+(N10*$N$5)</f>
        <v>5.25</v>
      </c>
    </row>
    <row r="11" spans="2:16">
      <c r="B11" s="89" t="s">
        <v>117</v>
      </c>
      <c r="C11" s="98"/>
      <c r="D11" s="90"/>
      <c r="E11" s="90"/>
      <c r="F11" s="113"/>
      <c r="G11" s="114">
        <v>19</v>
      </c>
      <c r="H11" s="115"/>
      <c r="I11" s="94"/>
      <c r="J11" s="115"/>
      <c r="K11" s="114"/>
      <c r="L11" s="95"/>
      <c r="M11" s="114"/>
      <c r="N11" s="115"/>
      <c r="O11" s="96">
        <f t="shared" si="0"/>
        <v>19</v>
      </c>
      <c r="P11" s="97">
        <f t="shared" ref="P11:P14" si="1">(F11*$F$5)+(G11*$G$5)+(H11*$H$5)+(I11*$I$5)+(J11*$J$5)+(K11*$K$5)+(L11*$L$5)+(M11*$M$5)+(N11*$N$5)</f>
        <v>4.75</v>
      </c>
    </row>
    <row r="12" spans="2:16">
      <c r="B12" s="89" t="s">
        <v>118</v>
      </c>
      <c r="C12" s="98"/>
      <c r="D12" s="90"/>
      <c r="E12" s="90"/>
      <c r="F12" s="113"/>
      <c r="G12" s="114">
        <v>24</v>
      </c>
      <c r="H12" s="115"/>
      <c r="I12" s="94"/>
      <c r="J12" s="115"/>
      <c r="K12" s="114"/>
      <c r="L12" s="95"/>
      <c r="M12" s="114"/>
      <c r="N12" s="115"/>
      <c r="O12" s="96">
        <f t="shared" si="0"/>
        <v>24</v>
      </c>
      <c r="P12" s="97">
        <f t="shared" si="1"/>
        <v>6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>
      <c r="B15" s="99" t="s">
        <v>21</v>
      </c>
      <c r="C15" s="99">
        <f t="shared" ref="C15:P15" si="2">SUM(C9:C14)</f>
        <v>0</v>
      </c>
      <c r="D15" s="99">
        <f t="shared" si="2"/>
        <v>0</v>
      </c>
      <c r="E15" s="99">
        <f t="shared" si="2"/>
        <v>0</v>
      </c>
      <c r="F15" s="99">
        <f t="shared" si="2"/>
        <v>0</v>
      </c>
      <c r="G15" s="99">
        <f t="shared" si="2"/>
        <v>100</v>
      </c>
      <c r="H15" s="99">
        <f t="shared" si="2"/>
        <v>0</v>
      </c>
      <c r="I15" s="99">
        <f t="shared" si="2"/>
        <v>0</v>
      </c>
      <c r="J15" s="99">
        <f t="shared" si="2"/>
        <v>0</v>
      </c>
      <c r="K15" s="99">
        <f t="shared" si="2"/>
        <v>0</v>
      </c>
      <c r="L15" s="99">
        <f t="shared" si="2"/>
        <v>0</v>
      </c>
      <c r="M15" s="99">
        <f t="shared" si="2"/>
        <v>0</v>
      </c>
      <c r="N15" s="99">
        <f t="shared" si="2"/>
        <v>2</v>
      </c>
      <c r="O15" s="99">
        <f t="shared" si="2"/>
        <v>102</v>
      </c>
      <c r="P15" s="99">
        <f t="shared" si="2"/>
        <v>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2:16" ht="13.2">
      <c r="B1" s="2" t="s">
        <v>74</v>
      </c>
    </row>
    <row r="2" spans="2:16" ht="13.2">
      <c r="B2" s="2" t="s">
        <v>68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72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84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topLeftCell="A13" workbookViewId="0">
      <selection activeCell="G52" sqref="G5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 t="shared" ref="O8:O28" si="0">SUM(F8:N8)</f>
        <v>0</v>
      </c>
      <c r="P8" s="36">
        <f t="shared" ref="P8:P27" si="1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2">SUM(F9:N9)</f>
        <v>0</v>
      </c>
      <c r="P9" s="36">
        <f t="shared" ref="P9:P19" si="3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2"/>
        <v>0</v>
      </c>
      <c r="P10" s="36">
        <f t="shared" si="3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2"/>
        <v>0</v>
      </c>
      <c r="P11" s="36">
        <f t="shared" si="3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2"/>
        <v>0</v>
      </c>
      <c r="P12" s="36">
        <f t="shared" si="3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si="2"/>
        <v>0</v>
      </c>
      <c r="P13" s="36">
        <f t="shared" si="3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2"/>
        <v>0</v>
      </c>
      <c r="P14" s="36">
        <f t="shared" si="3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2"/>
        <v>0</v>
      </c>
      <c r="P15" s="36">
        <f t="shared" si="3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3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2"/>
        <v>0</v>
      </c>
      <c r="P17" s="36">
        <f t="shared" si="3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2"/>
        <v>0</v>
      </c>
      <c r="P18" s="36">
        <f t="shared" si="3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2"/>
        <v>0</v>
      </c>
      <c r="P19" s="36">
        <f t="shared" si="3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 t="shared" si="0"/>
        <v>0</v>
      </c>
      <c r="P20" s="36">
        <f t="shared" si="1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si="0"/>
        <v>0</v>
      </c>
      <c r="P21" s="36">
        <f t="shared" si="1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0"/>
        <v>0</v>
      </c>
      <c r="P22" s="36">
        <f t="shared" si="1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0"/>
        <v>0</v>
      </c>
      <c r="P23" s="36">
        <f t="shared" si="1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0"/>
        <v>0</v>
      </c>
      <c r="P24" s="36">
        <f t="shared" si="1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0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 t="shared" si="0"/>
        <v>0</v>
      </c>
      <c r="P26" s="36">
        <f t="shared" si="1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0"/>
        <v>0</v>
      </c>
      <c r="P27" s="36">
        <f t="shared" si="1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0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76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35">
        <f>SUM(F40:N40)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5" spans="2:16" ht="10.8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80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41" activePane="bottomRight" state="frozen"/>
      <selection pane="topRight" activeCell="C1" sqref="C1"/>
      <selection pane="bottomLeft" activeCell="A5" sqref="A5"/>
      <selection pane="bottomRight" activeCell="L59" sqref="L59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68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ref="O34:O36" si="9">SUM(F34:N34)</f>
        <v>0</v>
      </c>
      <c r="P34" s="36">
        <f t="shared" si="8"/>
        <v>0</v>
      </c>
    </row>
    <row r="35" spans="2:16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9"/>
        <v>0</v>
      </c>
      <c r="P35" s="36">
        <f t="shared" si="8"/>
        <v>0</v>
      </c>
    </row>
    <row r="36" spans="2:16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si="9"/>
        <v>0</v>
      </c>
      <c r="P36" s="36">
        <f t="shared" si="8"/>
        <v>0</v>
      </c>
    </row>
    <row r="37" spans="2:16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ref="O37:O43" si="10">SUM(F37:N37)</f>
        <v>0</v>
      </c>
      <c r="P37" s="36">
        <f t="shared" si="8"/>
        <v>0</v>
      </c>
    </row>
    <row r="38" spans="2:16">
      <c r="B38" s="140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10"/>
        <v>0</v>
      </c>
      <c r="P38" s="36">
        <f t="shared" si="8"/>
        <v>0</v>
      </c>
    </row>
    <row r="39" spans="2:16">
      <c r="B39" s="140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si="10"/>
        <v>0</v>
      </c>
      <c r="P39" s="36">
        <f t="shared" si="8"/>
        <v>0</v>
      </c>
    </row>
    <row r="40" spans="2:16">
      <c r="B40" s="52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10"/>
        <v>0</v>
      </c>
      <c r="P40" s="36">
        <f t="shared" si="8"/>
        <v>0</v>
      </c>
    </row>
    <row r="41" spans="2:16">
      <c r="B41" s="52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10"/>
        <v>0</v>
      </c>
      <c r="P41" s="36">
        <f t="shared" si="8"/>
        <v>0</v>
      </c>
    </row>
    <row r="42" spans="2:16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10"/>
        <v>0</v>
      </c>
      <c r="P42" s="36">
        <f t="shared" si="8"/>
        <v>0</v>
      </c>
    </row>
    <row r="43" spans="2:16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10"/>
        <v>0</v>
      </c>
      <c r="P43" s="36">
        <f t="shared" si="8"/>
        <v>0</v>
      </c>
    </row>
    <row r="44" spans="2:16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0"/>
        <v>0</v>
      </c>
      <c r="P45" s="36">
        <f t="shared" si="11"/>
        <v>0</v>
      </c>
    </row>
    <row r="46" spans="2:16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" si="12">SUM(F46:N46)</f>
        <v>0</v>
      </c>
      <c r="P46" s="36">
        <f t="shared" si="11"/>
        <v>0</v>
      </c>
    </row>
    <row r="47" spans="2:16">
      <c r="B47" s="126"/>
      <c r="C47" s="133"/>
      <c r="D47" s="127"/>
      <c r="E47" s="127"/>
      <c r="F47" s="128"/>
      <c r="G47" s="129"/>
      <c r="H47" s="130"/>
      <c r="I47" s="131"/>
      <c r="J47" s="130"/>
      <c r="K47" s="129"/>
      <c r="L47" s="132"/>
      <c r="M47" s="129"/>
      <c r="N47" s="130"/>
      <c r="O47" s="35">
        <f>SUM(F47:N47)</f>
        <v>0</v>
      </c>
      <c r="P47" s="36">
        <f t="shared" si="11"/>
        <v>0</v>
      </c>
    </row>
    <row r="48" spans="2:16" ht="10.8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0.8" thickBot="1">
      <c r="B51" s="32" t="s">
        <v>29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/>
      <c r="C52" s="5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ref="P52:P54" si="14">(D52*$D$3)+(E52*$E$3)+(F52*$F$3)+(G52*$G$3)+(H52*$H$3)+(I52*$I$3)+(J52*$J$3)+(K52*$K$3)+(L52*$L$3)+(M52*$M$3)+(N52*$N$3)</f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0.8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0</v>
      </c>
      <c r="H55" s="37">
        <f t="shared" ref="H55:P55" si="15">SUM(H52:H54)</f>
        <v>0</v>
      </c>
      <c r="I55" s="37">
        <f t="shared" si="15"/>
        <v>0</v>
      </c>
      <c r="J55" s="37">
        <f t="shared" si="15"/>
        <v>0</v>
      </c>
      <c r="K55" s="37">
        <f t="shared" si="15"/>
        <v>0</v>
      </c>
      <c r="L55" s="37">
        <f t="shared" si="15"/>
        <v>0</v>
      </c>
      <c r="M55" s="37">
        <f t="shared" si="15"/>
        <v>0</v>
      </c>
      <c r="N55" s="37">
        <f t="shared" si="15"/>
        <v>0</v>
      </c>
      <c r="O55" s="39">
        <f t="shared" si="15"/>
        <v>0</v>
      </c>
      <c r="P55" s="39">
        <f t="shared" si="15"/>
        <v>0</v>
      </c>
    </row>
    <row r="56" spans="2:16">
      <c r="G56" s="38"/>
    </row>
    <row r="57" spans="2:16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0.8" thickBot="1">
      <c r="B58" s="32" t="s">
        <v>69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0.8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>
      <c r="G72" s="38"/>
    </row>
    <row r="73" spans="2:16" ht="13.2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0</v>
      </c>
      <c r="P74" s="46">
        <f>P71+P55+P48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35"/>
  <sheetViews>
    <sheetView topLeftCell="A7"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>
        <v>40</v>
      </c>
      <c r="G7" s="53">
        <v>20</v>
      </c>
      <c r="H7" s="54"/>
      <c r="I7" s="55">
        <v>30</v>
      </c>
      <c r="J7" s="54"/>
      <c r="K7" s="53"/>
      <c r="L7" s="56">
        <v>35</v>
      </c>
      <c r="M7" s="53"/>
      <c r="N7" s="54">
        <v>20</v>
      </c>
      <c r="O7" s="35">
        <f>SUM(C7:N7)</f>
        <v>145</v>
      </c>
      <c r="P7" s="36">
        <f>(D7*$D$3)+(E7*$E$3)+(F7*$F$3)+(G7*$G$3)+(H7*$H$3)+(I7*$I$3)+(J7*$J$3)+(K7*$K$3)+(L7*$L$3)+(M7*$M$3)+(N7*$N$3)</f>
        <v>99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40</v>
      </c>
      <c r="G10" s="37">
        <f t="shared" si="2"/>
        <v>20</v>
      </c>
      <c r="H10" s="37">
        <f t="shared" si="2"/>
        <v>0</v>
      </c>
      <c r="I10" s="37">
        <f t="shared" si="2"/>
        <v>30</v>
      </c>
      <c r="J10" s="37">
        <f t="shared" si="2"/>
        <v>0</v>
      </c>
      <c r="K10" s="37">
        <f t="shared" si="2"/>
        <v>0</v>
      </c>
      <c r="L10" s="37">
        <f t="shared" si="2"/>
        <v>35</v>
      </c>
      <c r="M10" s="37">
        <f t="shared" si="2"/>
        <v>0</v>
      </c>
      <c r="N10" s="37">
        <f t="shared" si="2"/>
        <v>20</v>
      </c>
      <c r="O10" s="100">
        <f t="shared" si="2"/>
        <v>145</v>
      </c>
      <c r="P10" s="37">
        <f t="shared" si="2"/>
        <v>99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>
        <v>87</v>
      </c>
      <c r="G14" s="53">
        <v>14</v>
      </c>
      <c r="H14" s="54"/>
      <c r="I14" s="55">
        <v>3</v>
      </c>
      <c r="J14" s="54"/>
      <c r="K14" s="53"/>
      <c r="L14" s="56">
        <v>1</v>
      </c>
      <c r="M14" s="53"/>
      <c r="N14" s="54">
        <v>2</v>
      </c>
      <c r="O14" s="35">
        <f t="shared" ref="O14:O16" si="3">SUM(F14:N14)</f>
        <v>107</v>
      </c>
      <c r="P14" s="36">
        <f t="shared" ref="P14:P16" si="4">(D14*$D$3)+(E14*$E$3)+(F14*$F$3)+(G14*$G$3)+(H14*$H$3)+(I14*$I$3)+(J14*$J$3)+(K14*$K$3)+(L14*$L$3)+(M14*$M$3)+(N14*$N$3)</f>
        <v>18.700000000000003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 ht="10.8" thickBot="1">
      <c r="B17" s="37" t="s">
        <v>21</v>
      </c>
      <c r="C17" s="37">
        <f>SUM(C16:C16)</f>
        <v>0</v>
      </c>
      <c r="D17" s="37">
        <f>SUM(D14:D16)</f>
        <v>0</v>
      </c>
      <c r="E17" s="37">
        <f>SUM(E14:E16)</f>
        <v>0</v>
      </c>
      <c r="F17" s="37">
        <f>SUM(F16:F16)</f>
        <v>0</v>
      </c>
      <c r="G17" s="40">
        <f t="shared" ref="G17:P17" si="5">SUM(G14:G16)</f>
        <v>14</v>
      </c>
      <c r="H17" s="40">
        <f t="shared" si="5"/>
        <v>0</v>
      </c>
      <c r="I17" s="40">
        <f t="shared" si="5"/>
        <v>3</v>
      </c>
      <c r="J17" s="40">
        <f t="shared" si="5"/>
        <v>0</v>
      </c>
      <c r="K17" s="40">
        <f t="shared" si="5"/>
        <v>0</v>
      </c>
      <c r="L17" s="40">
        <f t="shared" si="5"/>
        <v>1</v>
      </c>
      <c r="M17" s="40">
        <f t="shared" si="5"/>
        <v>0</v>
      </c>
      <c r="N17" s="40">
        <f t="shared" si="5"/>
        <v>2</v>
      </c>
      <c r="O17" s="41">
        <f t="shared" si="5"/>
        <v>107</v>
      </c>
      <c r="P17" s="42">
        <f t="shared" si="5"/>
        <v>18.700000000000003</v>
      </c>
    </row>
    <row r="19" spans="2:16">
      <c r="B19" s="44"/>
      <c r="C19" s="44"/>
      <c r="D19" s="44"/>
      <c r="E19" s="44"/>
      <c r="F19" s="44"/>
      <c r="G19" s="45"/>
      <c r="H19" s="45"/>
      <c r="I19" s="45"/>
      <c r="J19" s="45"/>
      <c r="K19" s="45"/>
      <c r="L19" s="45"/>
      <c r="M19" s="45"/>
      <c r="N19" s="45"/>
      <c r="O19" s="50"/>
      <c r="P19" s="51"/>
    </row>
    <row r="20" spans="2:16" ht="10.8" thickBot="1">
      <c r="B20" s="32" t="s">
        <v>39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>
      <c r="B21" s="52" t="s">
        <v>46</v>
      </c>
      <c r="C21" s="57"/>
      <c r="D21" s="48"/>
      <c r="E21" s="48"/>
      <c r="F21" s="49">
        <v>1968</v>
      </c>
      <c r="G21" s="53">
        <v>119</v>
      </c>
      <c r="H21" s="54"/>
      <c r="I21" s="55"/>
      <c r="J21" s="54"/>
      <c r="K21" s="53"/>
      <c r="L21" s="56">
        <v>21</v>
      </c>
      <c r="M21" s="53"/>
      <c r="N21" s="54">
        <v>13</v>
      </c>
      <c r="O21" s="35">
        <f t="shared" ref="O21:O23" si="6">SUM(F21:N21)</f>
        <v>2121</v>
      </c>
      <c r="P21" s="36">
        <f t="shared" ref="P21:P23" si="7">(D21*$D$3)+(E21*$E$3)+(F21*$F$3)+(G21*$G$3)+(H21*$H$3)+(I21*$I$3)+(J21*$J$3)+(K21*$K$3)+(L21*$L$3)+(M21*$M$3)+(N21*$N$3)</f>
        <v>273.55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 t="shared" ref="C24:P24" si="8">SUM(C21:C23)</f>
        <v>0</v>
      </c>
      <c r="D24" s="37">
        <f t="shared" si="8"/>
        <v>0</v>
      </c>
      <c r="E24" s="37">
        <f t="shared" si="8"/>
        <v>0</v>
      </c>
      <c r="F24" s="37">
        <f t="shared" si="8"/>
        <v>1968</v>
      </c>
      <c r="G24" s="40">
        <f t="shared" si="8"/>
        <v>119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21</v>
      </c>
      <c r="M24" s="40">
        <f t="shared" si="8"/>
        <v>0</v>
      </c>
      <c r="N24" s="40">
        <f t="shared" si="8"/>
        <v>13</v>
      </c>
      <c r="O24" s="41">
        <f t="shared" si="8"/>
        <v>2121</v>
      </c>
      <c r="P24" s="42">
        <f t="shared" si="8"/>
        <v>273.55</v>
      </c>
    </row>
    <row r="25" spans="2:16">
      <c r="B25" s="44"/>
      <c r="C25" s="44"/>
      <c r="D25" s="44"/>
      <c r="E25" s="44"/>
      <c r="F25" s="44"/>
      <c r="G25" s="45"/>
      <c r="H25" s="45"/>
      <c r="I25" s="45"/>
      <c r="J25" s="45"/>
      <c r="K25" s="45"/>
      <c r="L25" s="45"/>
      <c r="M25" s="45"/>
      <c r="N25" s="45"/>
      <c r="O25" s="50"/>
      <c r="P25" s="51"/>
    </row>
    <row r="27" spans="2:16" ht="10.8" thickBot="1">
      <c r="B27" s="32" t="s">
        <v>121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>
        <v>473</v>
      </c>
      <c r="H28" s="54"/>
      <c r="I28" s="55">
        <v>26</v>
      </c>
      <c r="J28" s="54"/>
      <c r="K28" s="53"/>
      <c r="L28" s="56">
        <v>47</v>
      </c>
      <c r="M28" s="53"/>
      <c r="N28" s="54">
        <v>4</v>
      </c>
      <c r="O28" s="35">
        <f t="shared" ref="O28:O30" si="9">SUM(F28:N28)</f>
        <v>550</v>
      </c>
      <c r="P28" s="36">
        <f t="shared" ref="P28:P30" si="10">(D28*$D$3)+(E28*$E$3)+(F28*$F$3)+(G28*$G$3)+(H28*$H$3)+(I28*$I$3)+(J28*$J$3)+(K28*$K$3)+(L28*$L$3)+(M28*$M$3)+(N28*$N$3)</f>
        <v>186.25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>SUM(C30:C30)</f>
        <v>0</v>
      </c>
      <c r="D31" s="37">
        <f>SUM(D28:D30)</f>
        <v>0</v>
      </c>
      <c r="E31" s="37">
        <f>SUM(E28:E30)</f>
        <v>0</v>
      </c>
      <c r="F31" s="37">
        <f>SUM(F30:F30)</f>
        <v>0</v>
      </c>
      <c r="G31" s="40">
        <f t="shared" ref="G31:P31" si="11">SUM(G28:G30)</f>
        <v>473</v>
      </c>
      <c r="H31" s="40">
        <f t="shared" si="11"/>
        <v>0</v>
      </c>
      <c r="I31" s="40">
        <f t="shared" si="11"/>
        <v>26</v>
      </c>
      <c r="J31" s="40">
        <f t="shared" si="11"/>
        <v>0</v>
      </c>
      <c r="K31" s="40">
        <f t="shared" si="11"/>
        <v>0</v>
      </c>
      <c r="L31" s="40">
        <f t="shared" si="11"/>
        <v>47</v>
      </c>
      <c r="M31" s="40">
        <f t="shared" si="11"/>
        <v>0</v>
      </c>
      <c r="N31" s="40">
        <f t="shared" si="11"/>
        <v>4</v>
      </c>
      <c r="O31" s="41">
        <f t="shared" si="11"/>
        <v>550</v>
      </c>
      <c r="P31" s="42">
        <f t="shared" si="11"/>
        <v>186.25</v>
      </c>
    </row>
    <row r="33" spans="2:16" ht="11.25" customHeight="1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</row>
    <row r="34" spans="2:16" ht="13.2">
      <c r="B34" s="2"/>
      <c r="C34" s="2"/>
      <c r="D34" s="2"/>
      <c r="E34" s="2"/>
      <c r="F34" s="43"/>
      <c r="G34" s="43"/>
      <c r="H34" s="43"/>
      <c r="I34" s="43"/>
      <c r="J34" s="43"/>
      <c r="K34" s="43"/>
      <c r="L34" s="43"/>
      <c r="M34" s="43"/>
      <c r="N34" s="43"/>
      <c r="O34" s="2"/>
      <c r="P34" s="2"/>
    </row>
    <row r="35" spans="2:16">
      <c r="M35" s="44" t="s">
        <v>21</v>
      </c>
      <c r="O35" s="45">
        <f>O31+O17+O24+O10</f>
        <v>2923</v>
      </c>
      <c r="P35" s="46">
        <f>P31+P17+P24+P10</f>
        <v>577.5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4" sqref="B54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0.8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0.8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89</v>
      </c>
      <c r="C41" s="58"/>
      <c r="D41" s="48"/>
      <c r="E41" s="48"/>
      <c r="F41" s="49"/>
      <c r="G41" s="110">
        <v>8</v>
      </c>
      <c r="H41" s="116"/>
      <c r="I41" s="110"/>
      <c r="J41" s="48"/>
      <c r="K41" s="110">
        <v>2</v>
      </c>
      <c r="L41" s="116"/>
      <c r="M41" s="110"/>
      <c r="N41" s="116">
        <v>2</v>
      </c>
      <c r="O41" s="110">
        <f>SUM(F41:N41)+(E41*18)+(D41*9)</f>
        <v>12</v>
      </c>
      <c r="P41" s="36">
        <f t="shared" ref="P41:P68" si="11">(D41*$D$3)+(E41*$E$3)+(F41*$F$3)+(G41*$G$3)+(H41*$H$3)+(I41*$I$3)+(J41*$J$3)+(K41*$K$3)+(L41*$L$3)+(M41*$M$3)+(N41*$N$3)</f>
        <v>8</v>
      </c>
    </row>
    <row r="42" spans="1:16" ht="11.25" customHeight="1">
      <c r="A42" s="119"/>
      <c r="B42" s="183" t="s">
        <v>90</v>
      </c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16"/>
      <c r="O42" s="35">
        <f t="shared" ref="O42:O58" si="12">SUM(F42:N42)</f>
        <v>0</v>
      </c>
      <c r="P42" s="36">
        <f t="shared" ref="P42:P62" si="13">(D42*$D$3)+(E42*$E$3)+(F42*$F$3)+(G42*$G$3)+(H42*$H$3)+(I42*$I$3)+(J42*$J$3)+(K42*$K$3)+(L42*$L$3)+(M42*$M$3)+(N42*$N$3)</f>
        <v>0</v>
      </c>
    </row>
    <row r="43" spans="1:16" ht="11.25" customHeight="1">
      <c r="A43" s="119"/>
      <c r="B43" s="183" t="s">
        <v>91</v>
      </c>
      <c r="C43" s="58"/>
      <c r="D43" s="48"/>
      <c r="E43" s="48"/>
      <c r="F43" s="49"/>
      <c r="G43" s="110">
        <v>20</v>
      </c>
      <c r="H43" s="116"/>
      <c r="I43" s="110"/>
      <c r="J43" s="48"/>
      <c r="K43" s="110"/>
      <c r="L43" s="116"/>
      <c r="M43" s="110"/>
      <c r="N43" s="116"/>
      <c r="O43" s="35">
        <f t="shared" ref="O43:O48" si="14">SUM(F43:N43)</f>
        <v>20</v>
      </c>
      <c r="P43" s="36">
        <f t="shared" ref="P43:P52" si="15">(D43*$D$3)+(E43*$E$3)+(F43*$F$3)+(G43*$G$3)+(H43*$H$3)+(I43*$I$3)+(J43*$J$3)+(K43*$K$3)+(L43*$L$3)+(M43*$M$3)+(N43*$N$3)</f>
        <v>5</v>
      </c>
    </row>
    <row r="44" spans="1:16" ht="11.25" customHeight="1">
      <c r="A44" s="119"/>
      <c r="B44" s="182" t="s">
        <v>92</v>
      </c>
      <c r="C44" s="58"/>
      <c r="D44" s="48">
        <v>1</v>
      </c>
      <c r="E44" s="48"/>
      <c r="F44" s="49"/>
      <c r="G44" s="110"/>
      <c r="H44" s="116"/>
      <c r="I44" s="110"/>
      <c r="J44" s="48"/>
      <c r="K44" s="110"/>
      <c r="L44" s="116"/>
      <c r="M44" s="110"/>
      <c r="N44" s="116"/>
      <c r="O44" s="35">
        <v>9</v>
      </c>
      <c r="P44" s="36">
        <f t="shared" si="15"/>
        <v>36</v>
      </c>
    </row>
    <row r="45" spans="1:16" ht="11.25" customHeight="1">
      <c r="A45" s="119"/>
      <c r="B45" s="183" t="s">
        <v>93</v>
      </c>
      <c r="C45" s="58"/>
      <c r="D45" s="48"/>
      <c r="E45" s="48"/>
      <c r="F45" s="49"/>
      <c r="G45" s="110">
        <v>50</v>
      </c>
      <c r="H45" s="116"/>
      <c r="I45" s="110"/>
      <c r="J45" s="48"/>
      <c r="K45" s="110">
        <v>10</v>
      </c>
      <c r="L45" s="116"/>
      <c r="M45" s="110"/>
      <c r="N45" s="116">
        <v>10</v>
      </c>
      <c r="O45" s="35">
        <f t="shared" si="14"/>
        <v>70</v>
      </c>
      <c r="P45" s="36">
        <f t="shared" si="15"/>
        <v>42.5</v>
      </c>
    </row>
    <row r="46" spans="1:16" ht="11.25" customHeight="1">
      <c r="A46" s="119"/>
      <c r="B46" s="182" t="s">
        <v>94</v>
      </c>
      <c r="C46" s="58"/>
      <c r="D46" s="48"/>
      <c r="E46" s="48"/>
      <c r="F46" s="49"/>
      <c r="G46" s="110">
        <v>100</v>
      </c>
      <c r="H46" s="116"/>
      <c r="I46" s="110"/>
      <c r="J46" s="48"/>
      <c r="K46" s="110"/>
      <c r="L46" s="116"/>
      <c r="M46" s="110"/>
      <c r="N46" s="116"/>
      <c r="O46" s="35">
        <f t="shared" si="14"/>
        <v>100</v>
      </c>
      <c r="P46" s="36">
        <f t="shared" si="15"/>
        <v>25</v>
      </c>
    </row>
    <row r="47" spans="1:16" ht="11.25" customHeight="1">
      <c r="A47" s="119"/>
      <c r="B47" s="183" t="s">
        <v>95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1</v>
      </c>
      <c r="O47" s="35">
        <f t="shared" si="14"/>
        <v>1</v>
      </c>
      <c r="P47" s="36">
        <f t="shared" si="15"/>
        <v>2</v>
      </c>
    </row>
    <row r="48" spans="1:16" ht="11.25" customHeight="1">
      <c r="A48" s="119"/>
      <c r="B48" s="182" t="s">
        <v>96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5</v>
      </c>
      <c r="O48" s="35">
        <f t="shared" si="14"/>
        <v>5</v>
      </c>
      <c r="P48" s="36">
        <f t="shared" si="15"/>
        <v>10</v>
      </c>
    </row>
    <row r="49" spans="1:16" ht="11.25" customHeight="1">
      <c r="A49" s="119"/>
      <c r="B49" s="183" t="s">
        <v>97</v>
      </c>
      <c r="C49" s="58"/>
      <c r="D49" s="48"/>
      <c r="E49" s="48"/>
      <c r="F49" s="49"/>
      <c r="G49" s="110">
        <v>64</v>
      </c>
      <c r="H49" s="116"/>
      <c r="I49" s="110"/>
      <c r="J49" s="48"/>
      <c r="K49" s="110">
        <v>9</v>
      </c>
      <c r="L49" s="116"/>
      <c r="M49" s="110"/>
      <c r="N49" s="116">
        <v>5</v>
      </c>
      <c r="O49" s="35">
        <f t="shared" ref="O49:O52" si="16">SUM(F49:N49)</f>
        <v>78</v>
      </c>
      <c r="P49" s="36">
        <f t="shared" si="15"/>
        <v>35</v>
      </c>
    </row>
    <row r="50" spans="1:16" ht="11.25" customHeight="1">
      <c r="A50" s="119"/>
      <c r="B50" s="183" t="s">
        <v>98</v>
      </c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>
        <v>11</v>
      </c>
      <c r="O50" s="35">
        <f t="shared" si="16"/>
        <v>11</v>
      </c>
      <c r="P50" s="36">
        <f t="shared" si="15"/>
        <v>22</v>
      </c>
    </row>
    <row r="51" spans="1:16" ht="11.25" customHeight="1">
      <c r="A51" s="119"/>
      <c r="B51" s="182" t="s">
        <v>99</v>
      </c>
      <c r="C51" s="58"/>
      <c r="D51" s="48"/>
      <c r="E51" s="48"/>
      <c r="F51" s="49"/>
      <c r="G51" s="110">
        <v>27</v>
      </c>
      <c r="H51" s="116"/>
      <c r="I51" s="110">
        <v>1</v>
      </c>
      <c r="J51" s="48"/>
      <c r="K51" s="110">
        <v>2</v>
      </c>
      <c r="L51" s="116"/>
      <c r="M51" s="110"/>
      <c r="N51" s="116"/>
      <c r="O51" s="35">
        <f t="shared" si="16"/>
        <v>30</v>
      </c>
      <c r="P51" s="36">
        <f t="shared" si="15"/>
        <v>9.25</v>
      </c>
    </row>
    <row r="52" spans="1:16" ht="11.25" customHeight="1">
      <c r="A52" s="119"/>
      <c r="B52" s="183" t="s">
        <v>100</v>
      </c>
      <c r="C52" s="58"/>
      <c r="D52" s="48"/>
      <c r="E52" s="48"/>
      <c r="F52" s="49"/>
      <c r="G52" s="110">
        <v>28</v>
      </c>
      <c r="H52" s="116"/>
      <c r="I52" s="110"/>
      <c r="J52" s="48"/>
      <c r="K52" s="110"/>
      <c r="L52" s="116"/>
      <c r="M52" s="110"/>
      <c r="N52" s="116"/>
      <c r="O52" s="35">
        <f t="shared" si="16"/>
        <v>28</v>
      </c>
      <c r="P52" s="36">
        <f t="shared" si="15"/>
        <v>7</v>
      </c>
    </row>
    <row r="53" spans="1:16" ht="11.25" customHeight="1">
      <c r="A53" s="119"/>
      <c r="B53" s="183" t="s">
        <v>101</v>
      </c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16">
        <v>2</v>
      </c>
      <c r="O53" s="35">
        <f t="shared" si="12"/>
        <v>2</v>
      </c>
      <c r="P53" s="36">
        <f t="shared" si="13"/>
        <v>4</v>
      </c>
    </row>
    <row r="54" spans="1:16" ht="11.25" customHeight="1">
      <c r="A54" s="119"/>
      <c r="B54" s="182" t="s">
        <v>102</v>
      </c>
      <c r="C54" s="58"/>
      <c r="D54" s="48"/>
      <c r="E54" s="48"/>
      <c r="F54" s="49"/>
      <c r="G54" s="110">
        <v>29</v>
      </c>
      <c r="H54" s="116"/>
      <c r="I54" s="110">
        <v>1</v>
      </c>
      <c r="J54" s="48"/>
      <c r="K54" s="110">
        <v>4</v>
      </c>
      <c r="L54" s="116"/>
      <c r="M54" s="110"/>
      <c r="N54" s="116"/>
      <c r="O54" s="35">
        <f t="shared" si="12"/>
        <v>34</v>
      </c>
      <c r="P54" s="36">
        <f t="shared" si="13"/>
        <v>11.75</v>
      </c>
    </row>
    <row r="55" spans="1:16" ht="11.25" customHeight="1">
      <c r="A55" s="119"/>
      <c r="B55" s="183" t="s">
        <v>103</v>
      </c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>
        <v>1</v>
      </c>
      <c r="O55" s="35">
        <f t="shared" si="12"/>
        <v>1</v>
      </c>
      <c r="P55" s="36">
        <f t="shared" si="13"/>
        <v>2</v>
      </c>
    </row>
    <row r="56" spans="1:16" ht="11.25" customHeight="1">
      <c r="A56" s="119"/>
      <c r="B56" s="182" t="s">
        <v>104</v>
      </c>
      <c r="C56" s="58"/>
      <c r="D56" s="48"/>
      <c r="E56" s="48"/>
      <c r="F56" s="49"/>
      <c r="G56" s="110"/>
      <c r="H56" s="116"/>
      <c r="I56" s="110"/>
      <c r="J56" s="48"/>
      <c r="K56" s="110">
        <v>9</v>
      </c>
      <c r="L56" s="116"/>
      <c r="M56" s="110"/>
      <c r="N56" s="116"/>
      <c r="O56" s="35">
        <f t="shared" si="12"/>
        <v>9</v>
      </c>
      <c r="P56" s="36">
        <f t="shared" si="13"/>
        <v>9</v>
      </c>
    </row>
    <row r="57" spans="1:16" ht="11.25" customHeight="1">
      <c r="A57" s="119"/>
      <c r="B57" s="183" t="s">
        <v>105</v>
      </c>
      <c r="C57" s="58"/>
      <c r="D57" s="48"/>
      <c r="E57" s="48"/>
      <c r="F57" s="49"/>
      <c r="G57" s="110">
        <v>11</v>
      </c>
      <c r="H57" s="116"/>
      <c r="I57" s="110">
        <v>3</v>
      </c>
      <c r="J57" s="48"/>
      <c r="K57" s="110">
        <v>4</v>
      </c>
      <c r="L57" s="116"/>
      <c r="M57" s="110"/>
      <c r="N57" s="116">
        <v>2</v>
      </c>
      <c r="O57" s="35">
        <f t="shared" si="12"/>
        <v>20</v>
      </c>
      <c r="P57" s="36">
        <f t="shared" si="13"/>
        <v>12.25</v>
      </c>
    </row>
    <row r="58" spans="1:16" ht="11.25" customHeight="1">
      <c r="A58" s="119"/>
      <c r="B58" s="182" t="s">
        <v>106</v>
      </c>
      <c r="C58" s="58"/>
      <c r="D58" s="48"/>
      <c r="E58" s="48"/>
      <c r="F58" s="49"/>
      <c r="G58" s="110">
        <v>47</v>
      </c>
      <c r="H58" s="116"/>
      <c r="I58" s="110">
        <v>10</v>
      </c>
      <c r="J58" s="48"/>
      <c r="K58" s="110">
        <v>12</v>
      </c>
      <c r="L58" s="116"/>
      <c r="M58" s="110"/>
      <c r="N58" s="116">
        <v>4</v>
      </c>
      <c r="O58" s="35">
        <f t="shared" si="12"/>
        <v>73</v>
      </c>
      <c r="P58" s="36">
        <f t="shared" si="13"/>
        <v>36.75</v>
      </c>
    </row>
    <row r="59" spans="1:16" ht="11.25" customHeight="1">
      <c r="A59" s="119"/>
      <c r="B59" s="183" t="s">
        <v>107</v>
      </c>
      <c r="C59" s="58"/>
      <c r="D59" s="48"/>
      <c r="E59" s="48"/>
      <c r="F59" s="49"/>
      <c r="G59" s="110"/>
      <c r="H59" s="116"/>
      <c r="I59" s="110">
        <v>1</v>
      </c>
      <c r="J59" s="48"/>
      <c r="K59" s="110">
        <v>1</v>
      </c>
      <c r="L59" s="116"/>
      <c r="M59" s="110"/>
      <c r="N59" s="116"/>
      <c r="O59" s="35">
        <f t="shared" ref="O59:O62" si="17">SUM(F59:N59)</f>
        <v>2</v>
      </c>
      <c r="P59" s="36">
        <f t="shared" si="13"/>
        <v>1.5</v>
      </c>
    </row>
    <row r="60" spans="1:16" ht="11.25" customHeight="1">
      <c r="A60" s="119"/>
      <c r="B60" s="183" t="s">
        <v>108</v>
      </c>
      <c r="C60" s="58"/>
      <c r="D60" s="48"/>
      <c r="E60" s="48"/>
      <c r="F60" s="49"/>
      <c r="G60" s="110">
        <v>160</v>
      </c>
      <c r="H60" s="116"/>
      <c r="I60" s="110"/>
      <c r="J60" s="48"/>
      <c r="K60" s="110"/>
      <c r="L60" s="116"/>
      <c r="M60" s="110"/>
      <c r="N60" s="116"/>
      <c r="O60" s="35">
        <f t="shared" si="17"/>
        <v>160</v>
      </c>
      <c r="P60" s="36">
        <f t="shared" si="13"/>
        <v>40</v>
      </c>
    </row>
    <row r="61" spans="1:16" ht="11.25" customHeight="1">
      <c r="A61" s="119"/>
      <c r="B61" s="182" t="s">
        <v>109</v>
      </c>
      <c r="C61" s="58"/>
      <c r="D61" s="48"/>
      <c r="E61" s="48"/>
      <c r="F61" s="49"/>
      <c r="G61" s="110"/>
      <c r="H61" s="116"/>
      <c r="I61" s="110">
        <v>1</v>
      </c>
      <c r="J61" s="48"/>
      <c r="K61" s="110"/>
      <c r="L61" s="116"/>
      <c r="M61" s="110"/>
      <c r="N61" s="116"/>
      <c r="O61" s="35">
        <f t="shared" si="17"/>
        <v>1</v>
      </c>
      <c r="P61" s="36">
        <f t="shared" si="13"/>
        <v>0.5</v>
      </c>
    </row>
    <row r="62" spans="1:16" ht="11.25" customHeight="1">
      <c r="A62" s="119"/>
      <c r="B62" s="183" t="s">
        <v>110</v>
      </c>
      <c r="C62" s="58"/>
      <c r="D62" s="48"/>
      <c r="E62" s="48"/>
      <c r="F62" s="49"/>
      <c r="G62" s="110">
        <v>11</v>
      </c>
      <c r="H62" s="116"/>
      <c r="I62" s="110">
        <v>3</v>
      </c>
      <c r="J62" s="48"/>
      <c r="K62" s="110">
        <v>4</v>
      </c>
      <c r="L62" s="116"/>
      <c r="M62" s="110"/>
      <c r="N62" s="116">
        <v>2</v>
      </c>
      <c r="O62" s="35">
        <f t="shared" si="17"/>
        <v>20</v>
      </c>
      <c r="P62" s="36">
        <f t="shared" si="13"/>
        <v>12.25</v>
      </c>
    </row>
    <row r="63" spans="1:16" ht="11.25" customHeight="1">
      <c r="A63" s="119"/>
      <c r="B63" s="183" t="s">
        <v>111</v>
      </c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>
        <v>40</v>
      </c>
      <c r="O63" s="35">
        <f t="shared" ref="O63:O67" si="18">SUM(F63:N63)</f>
        <v>40</v>
      </c>
      <c r="P63" s="36">
        <f t="shared" ref="P63:P67" si="19">(D63*$D$3)+(E63*$E$3)+(F63*$F$3)+(G63*$G$3)+(H63*$H$3)+(I63*$I$3)+(J63*$J$3)+(K63*$K$3)+(L63*$L$3)+(M63*$M$3)+(N63*$N$3)</f>
        <v>80</v>
      </c>
    </row>
    <row r="64" spans="1:16" ht="11.25" customHeight="1">
      <c r="A64" s="119"/>
      <c r="B64" s="182" t="s">
        <v>112</v>
      </c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16">
        <v>23</v>
      </c>
      <c r="O64" s="35">
        <f t="shared" si="18"/>
        <v>23</v>
      </c>
      <c r="P64" s="36">
        <f t="shared" si="19"/>
        <v>46</v>
      </c>
    </row>
    <row r="65" spans="1:16" ht="11.25" customHeight="1">
      <c r="A65" s="119"/>
      <c r="B65" s="183" t="s">
        <v>113</v>
      </c>
      <c r="C65" s="58"/>
      <c r="D65" s="48"/>
      <c r="E65" s="48"/>
      <c r="F65" s="49"/>
      <c r="G65" s="110"/>
      <c r="H65" s="116"/>
      <c r="I65" s="110"/>
      <c r="J65" s="48"/>
      <c r="K65" s="110">
        <v>15</v>
      </c>
      <c r="L65" s="116"/>
      <c r="M65" s="110"/>
      <c r="N65" s="116">
        <v>21</v>
      </c>
      <c r="O65" s="35">
        <f t="shared" si="18"/>
        <v>36</v>
      </c>
      <c r="P65" s="36">
        <f t="shared" si="19"/>
        <v>57</v>
      </c>
    </row>
    <row r="66" spans="1:16" ht="11.25" customHeight="1">
      <c r="A66" s="119"/>
      <c r="B66" s="182" t="s">
        <v>114</v>
      </c>
      <c r="C66" s="58"/>
      <c r="D66" s="48"/>
      <c r="E66" s="48"/>
      <c r="F66" s="49">
        <v>2309</v>
      </c>
      <c r="G66" s="110"/>
      <c r="H66" s="116"/>
      <c r="I66" s="110"/>
      <c r="J66" s="48"/>
      <c r="K66" s="110"/>
      <c r="L66" s="116"/>
      <c r="M66" s="110"/>
      <c r="N66" s="116"/>
      <c r="O66" s="35">
        <f t="shared" si="18"/>
        <v>2309</v>
      </c>
      <c r="P66" s="36">
        <f t="shared" si="19"/>
        <v>230.9</v>
      </c>
    </row>
    <row r="67" spans="1:16" ht="11.25" customHeight="1">
      <c r="A67" s="119"/>
      <c r="B67" s="183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16"/>
      <c r="O67" s="35">
        <f t="shared" si="18"/>
        <v>0</v>
      </c>
      <c r="P67" s="36">
        <f t="shared" si="19"/>
        <v>0</v>
      </c>
    </row>
    <row r="68" spans="1:16" ht="11.25" customHeight="1">
      <c r="A68" s="119"/>
      <c r="B68" s="183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16"/>
      <c r="O68" s="35">
        <f t="shared" ref="O68" si="20">SUM(F68:N68)</f>
        <v>0</v>
      </c>
      <c r="P68" s="36">
        <f t="shared" si="11"/>
        <v>0</v>
      </c>
    </row>
    <row r="69" spans="1:16" ht="10.8" thickBot="1">
      <c r="B69" s="37"/>
      <c r="C69" s="40">
        <f t="shared" ref="C69:P69" si="21">SUM(C41:C68)</f>
        <v>0</v>
      </c>
      <c r="D69" s="40">
        <f t="shared" si="21"/>
        <v>1</v>
      </c>
      <c r="E69" s="40">
        <f t="shared" si="21"/>
        <v>0</v>
      </c>
      <c r="F69" s="40">
        <f t="shared" si="21"/>
        <v>2309</v>
      </c>
      <c r="G69" s="40">
        <f t="shared" si="21"/>
        <v>555</v>
      </c>
      <c r="H69" s="40">
        <f t="shared" si="21"/>
        <v>0</v>
      </c>
      <c r="I69" s="40">
        <f t="shared" si="21"/>
        <v>20</v>
      </c>
      <c r="J69" s="40">
        <f t="shared" si="21"/>
        <v>0</v>
      </c>
      <c r="K69" s="40">
        <f t="shared" si="21"/>
        <v>72</v>
      </c>
      <c r="L69" s="40">
        <f t="shared" si="21"/>
        <v>0</v>
      </c>
      <c r="M69" s="40">
        <f t="shared" si="21"/>
        <v>0</v>
      </c>
      <c r="N69" s="40">
        <f t="shared" si="21"/>
        <v>129</v>
      </c>
      <c r="O69" s="41">
        <f t="shared" si="21"/>
        <v>3094</v>
      </c>
      <c r="P69" s="42">
        <f t="shared" si="21"/>
        <v>745.65</v>
      </c>
    </row>
    <row r="70" spans="1:16">
      <c r="G70" s="38"/>
    </row>
    <row r="71" spans="1:16" hidden="1">
      <c r="G71" s="38"/>
    </row>
    <row r="72" spans="1:16" ht="10.8" hidden="1" thickBot="1">
      <c r="B72" s="32" t="s">
        <v>49</v>
      </c>
      <c r="C72" s="32"/>
      <c r="D72" s="32"/>
      <c r="E72" s="32"/>
      <c r="F72" s="33"/>
      <c r="G72" s="33"/>
      <c r="H72" s="33"/>
      <c r="I72" s="33"/>
      <c r="J72" s="33"/>
      <c r="K72" s="33"/>
      <c r="L72" s="33"/>
      <c r="M72" s="33"/>
      <c r="N72" s="33"/>
      <c r="O72" s="34"/>
      <c r="P72" s="34"/>
    </row>
    <row r="73" spans="1:16" hidden="1">
      <c r="A73" s="119"/>
      <c r="B73" s="183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0">
        <f>SUM(F73:N73)+(E73*18)+(D73*9)</f>
        <v>0</v>
      </c>
      <c r="P73" s="36">
        <f t="shared" ref="P73:P76" si="22">(D73*$D$3)+(E73*$E$3)+(F73*$F$3)+(G73*$G$3)+(H73*$H$3)+(I73*$I$3)+(J73*$J$3)+(K73*$K$3)+(L73*$L$3)+(M73*$M$3)+(N73*$N$3)</f>
        <v>0</v>
      </c>
    </row>
    <row r="74" spans="1:16" hidden="1">
      <c r="A74" s="119"/>
      <c r="B74" s="183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ref="O74:O76" si="23">SUM(F74:N74)</f>
        <v>0</v>
      </c>
      <c r="P74" s="36">
        <f t="shared" si="22"/>
        <v>0</v>
      </c>
    </row>
    <row r="75" spans="1:16" hidden="1">
      <c r="A75" s="119"/>
      <c r="B75" s="182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" si="24">SUM(F75:N75)</f>
        <v>0</v>
      </c>
      <c r="P75" s="36">
        <f t="shared" si="22"/>
        <v>0</v>
      </c>
    </row>
    <row r="76" spans="1:16" ht="12.75" hidden="1" customHeight="1">
      <c r="A76" s="119"/>
      <c r="B76" s="182"/>
      <c r="C76" s="58"/>
      <c r="D76" s="48"/>
      <c r="E76" s="48"/>
      <c r="F76" s="49"/>
      <c r="G76" s="123"/>
      <c r="H76" s="124"/>
      <c r="I76" s="121"/>
      <c r="K76" s="121"/>
      <c r="L76" s="101"/>
      <c r="M76" s="121"/>
      <c r="O76" s="118">
        <f t="shared" si="23"/>
        <v>0</v>
      </c>
      <c r="P76" s="36">
        <f t="shared" si="22"/>
        <v>0</v>
      </c>
    </row>
    <row r="77" spans="1:16" ht="10.8" hidden="1" thickBot="1">
      <c r="B77" s="37" t="s">
        <v>21</v>
      </c>
      <c r="C77" s="37">
        <f t="shared" ref="C77:P77" si="25">SUM(C73:C76)</f>
        <v>0</v>
      </c>
      <c r="D77" s="37">
        <f t="shared" si="25"/>
        <v>0</v>
      </c>
      <c r="E77" s="37">
        <f t="shared" si="25"/>
        <v>0</v>
      </c>
      <c r="F77" s="37">
        <f t="shared" si="25"/>
        <v>0</v>
      </c>
      <c r="G77" s="122">
        <f t="shared" si="25"/>
        <v>0</v>
      </c>
      <c r="H77" s="122">
        <f t="shared" si="25"/>
        <v>0</v>
      </c>
      <c r="I77" s="40">
        <f t="shared" si="25"/>
        <v>0</v>
      </c>
      <c r="J77" s="40">
        <f t="shared" si="25"/>
        <v>0</v>
      </c>
      <c r="K77" s="40">
        <f t="shared" si="25"/>
        <v>0</v>
      </c>
      <c r="L77" s="40">
        <f t="shared" si="25"/>
        <v>0</v>
      </c>
      <c r="M77" s="40">
        <f t="shared" si="25"/>
        <v>0</v>
      </c>
      <c r="N77" s="40">
        <f t="shared" si="25"/>
        <v>0</v>
      </c>
      <c r="O77" s="41">
        <f t="shared" si="25"/>
        <v>0</v>
      </c>
      <c r="P77" s="42">
        <f t="shared" si="25"/>
        <v>0</v>
      </c>
    </row>
    <row r="78" spans="1:16" hidden="1">
      <c r="B78" s="44"/>
      <c r="C78" s="44"/>
      <c r="D78" s="44"/>
      <c r="E78" s="44"/>
      <c r="F78" s="44"/>
      <c r="G78" s="45"/>
      <c r="H78" s="45"/>
      <c r="I78" s="45"/>
      <c r="J78" s="45"/>
      <c r="K78" s="45"/>
      <c r="L78" s="45"/>
      <c r="M78" s="45"/>
      <c r="N78" s="45"/>
      <c r="O78" s="50"/>
      <c r="P78" s="51"/>
    </row>
    <row r="79" spans="1:16" hidden="1">
      <c r="B79" s="44"/>
      <c r="C79" s="44"/>
      <c r="D79" s="44"/>
      <c r="E79" s="44"/>
      <c r="F79" s="44"/>
      <c r="G79" s="45"/>
      <c r="H79" s="45"/>
      <c r="I79" s="45"/>
      <c r="J79" s="45"/>
      <c r="K79" s="45"/>
      <c r="L79" s="45"/>
      <c r="M79" s="45"/>
      <c r="N79" s="45"/>
      <c r="O79" s="50"/>
      <c r="P79" s="51"/>
    </row>
    <row r="80" spans="1:16" ht="10.8" hidden="1" thickBot="1">
      <c r="B80" s="32" t="s">
        <v>81</v>
      </c>
      <c r="C80" s="32"/>
      <c r="D80" s="32"/>
      <c r="E80" s="32"/>
      <c r="F80" s="33"/>
      <c r="G80" s="33"/>
      <c r="H80" s="33"/>
      <c r="I80" s="33"/>
      <c r="J80" s="33"/>
      <c r="K80" s="33"/>
      <c r="L80" s="33"/>
      <c r="M80" s="33"/>
      <c r="N80" s="33"/>
      <c r="O80" s="34"/>
      <c r="P80" s="34"/>
    </row>
    <row r="81" spans="1:16" hidden="1">
      <c r="B81" s="52" t="s">
        <v>72</v>
      </c>
      <c r="C81" s="48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>SUM(F81:N81)</f>
        <v>0</v>
      </c>
      <c r="P81" s="36">
        <f t="shared" ref="P81:P82" si="26">(D81*$D$3)+(E81*$E$3)+(F81*$F$3)+(G81*$G$3)+(H81*$H$3)+(I81*$I$3)+(J81*$J$3)+(K81*$K$3)+(L81*$L$3)+(M81*$M$3)+(N81*$N$3)</f>
        <v>0</v>
      </c>
    </row>
    <row r="82" spans="1:16" hidden="1">
      <c r="B82" s="52"/>
      <c r="C82" s="58"/>
      <c r="D82" s="48"/>
      <c r="E82" s="48"/>
      <c r="F82" s="49"/>
      <c r="G82" s="53"/>
      <c r="H82" s="54"/>
      <c r="I82" s="55"/>
      <c r="J82" s="54"/>
      <c r="K82" s="53"/>
      <c r="L82" s="56"/>
      <c r="M82" s="53"/>
      <c r="N82" s="54"/>
      <c r="O82" s="35">
        <f>SUM(F82:N82)</f>
        <v>0</v>
      </c>
      <c r="P82" s="36">
        <f t="shared" si="26"/>
        <v>0</v>
      </c>
    </row>
    <row r="83" spans="1:16" ht="10.8" hidden="1" thickBot="1">
      <c r="B83" s="37" t="s">
        <v>21</v>
      </c>
      <c r="C83" s="37">
        <f t="shared" ref="C83:D83" si="27">SUM(C82:C82)</f>
        <v>0</v>
      </c>
      <c r="D83" s="37">
        <f t="shared" si="27"/>
        <v>0</v>
      </c>
      <c r="E83" s="41">
        <f t="shared" ref="E83:N83" si="28">SUM(E81:E82)</f>
        <v>0</v>
      </c>
      <c r="F83" s="41">
        <f t="shared" si="28"/>
        <v>0</v>
      </c>
      <c r="G83" s="41">
        <f t="shared" si="28"/>
        <v>0</v>
      </c>
      <c r="H83" s="41">
        <f t="shared" si="28"/>
        <v>0</v>
      </c>
      <c r="I83" s="41">
        <f t="shared" si="28"/>
        <v>0</v>
      </c>
      <c r="J83" s="41">
        <f t="shared" si="28"/>
        <v>0</v>
      </c>
      <c r="K83" s="41">
        <f t="shared" si="28"/>
        <v>0</v>
      </c>
      <c r="L83" s="41">
        <f t="shared" si="28"/>
        <v>0</v>
      </c>
      <c r="M83" s="41">
        <f t="shared" si="28"/>
        <v>0</v>
      </c>
      <c r="N83" s="41">
        <f t="shared" si="28"/>
        <v>0</v>
      </c>
      <c r="O83" s="41">
        <f>SUM(O81:O82)</f>
        <v>0</v>
      </c>
      <c r="P83" s="42">
        <f>SUM(P81:P82)</f>
        <v>0</v>
      </c>
    </row>
    <row r="84" spans="1:16" hidden="1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5" spans="1:16" hidden="1">
      <c r="G85" s="38"/>
    </row>
    <row r="86" spans="1:16" ht="10.8" hidden="1" thickBot="1">
      <c r="B86" s="32" t="s">
        <v>51</v>
      </c>
      <c r="C86" s="32"/>
      <c r="D86" s="32"/>
      <c r="E86" s="32"/>
      <c r="F86" s="33"/>
      <c r="G86" s="33"/>
      <c r="H86" s="33"/>
      <c r="I86" s="33"/>
      <c r="J86" s="33"/>
      <c r="K86" s="33"/>
      <c r="L86" s="33"/>
      <c r="M86" s="33"/>
      <c r="N86" s="33"/>
      <c r="O86" s="34"/>
      <c r="P86" s="34"/>
    </row>
    <row r="87" spans="1:16" hidden="1">
      <c r="A87" s="119"/>
      <c r="B87" s="183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ref="O87:O108" si="29">SUM(F87:N87)</f>
        <v>0</v>
      </c>
      <c r="P87" s="36">
        <f t="shared" ref="P87:P108" si="30">(D87*$D$3)+(E87*$E$3)+(F87*$F$3)+(G87*$G$3)+(H87*$H$3)+(I87*$I$3)+(J87*$J$3)+(K87*$K$3)+(L87*$L$3)+(M87*$M$3)+(N87*$N$3)</f>
        <v>0</v>
      </c>
    </row>
    <row r="88" spans="1:16" hidden="1">
      <c r="A88" s="119"/>
      <c r="B88" s="182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9"/>
        <v>0</v>
      </c>
      <c r="P88" s="36">
        <f t="shared" si="30"/>
        <v>0</v>
      </c>
    </row>
    <row r="89" spans="1:16" hidden="1">
      <c r="A89" s="119"/>
      <c r="B89" s="183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29"/>
        <v>0</v>
      </c>
      <c r="P89" s="36">
        <f t="shared" si="30"/>
        <v>0</v>
      </c>
    </row>
    <row r="90" spans="1:16" hidden="1">
      <c r="A90" s="119"/>
      <c r="B90" s="182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29"/>
        <v>0</v>
      </c>
      <c r="P90" s="36">
        <f t="shared" si="30"/>
        <v>0</v>
      </c>
    </row>
    <row r="91" spans="1:16" hidden="1">
      <c r="A91" s="119"/>
      <c r="B91" s="183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ref="O91:O93" si="31">SUM(F91:N91)</f>
        <v>0</v>
      </c>
      <c r="P91" s="36">
        <f t="shared" si="30"/>
        <v>0</v>
      </c>
    </row>
    <row r="92" spans="1:16" hidden="1">
      <c r="A92" s="119"/>
      <c r="B92" s="182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1"/>
        <v>0</v>
      </c>
      <c r="P92" s="36">
        <f t="shared" si="30"/>
        <v>0</v>
      </c>
    </row>
    <row r="93" spans="1:16" hidden="1">
      <c r="A93" s="119"/>
      <c r="B93" s="183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31"/>
        <v>0</v>
      </c>
      <c r="P93" s="36">
        <f t="shared" si="30"/>
        <v>0</v>
      </c>
    </row>
    <row r="94" spans="1:16" hidden="1">
      <c r="A94" s="119"/>
      <c r="B94" s="182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ref="O94:O96" si="32">SUM(F94:N94)</f>
        <v>0</v>
      </c>
      <c r="P94" s="36">
        <f t="shared" si="30"/>
        <v>0</v>
      </c>
    </row>
    <row r="95" spans="1:16" hidden="1">
      <c r="A95" s="119"/>
      <c r="B95" s="183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32"/>
        <v>0</v>
      </c>
      <c r="P95" s="36">
        <f t="shared" si="30"/>
        <v>0</v>
      </c>
    </row>
    <row r="96" spans="1:16" hidden="1">
      <c r="A96" s="119"/>
      <c r="B96" s="182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si="32"/>
        <v>0</v>
      </c>
      <c r="P96" s="36">
        <f t="shared" si="30"/>
        <v>0</v>
      </c>
    </row>
    <row r="97" spans="1:16" hidden="1">
      <c r="A97" s="119"/>
      <c r="B97" s="183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ref="O97:O99" si="33">SUM(F97:N97)</f>
        <v>0</v>
      </c>
      <c r="P97" s="36">
        <f t="shared" si="30"/>
        <v>0</v>
      </c>
    </row>
    <row r="98" spans="1:16" hidden="1">
      <c r="A98" s="119"/>
      <c r="B98" s="182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3"/>
        <v>0</v>
      </c>
      <c r="P98" s="36">
        <f t="shared" si="30"/>
        <v>0</v>
      </c>
    </row>
    <row r="99" spans="1:16" hidden="1">
      <c r="A99" s="119"/>
      <c r="B99" s="183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si="33"/>
        <v>0</v>
      </c>
      <c r="P99" s="36">
        <f t="shared" si="30"/>
        <v>0</v>
      </c>
    </row>
    <row r="100" spans="1:16" hidden="1">
      <c r="A100" s="119"/>
      <c r="B100" s="182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ref="O100:O102" si="34">SUM(F100:N100)</f>
        <v>0</v>
      </c>
      <c r="P100" s="36">
        <f t="shared" si="30"/>
        <v>0</v>
      </c>
    </row>
    <row r="101" spans="1:16" hidden="1">
      <c r="A101" s="119"/>
      <c r="B101" s="183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34"/>
        <v>0</v>
      </c>
      <c r="P101" s="36">
        <f t="shared" si="30"/>
        <v>0</v>
      </c>
    </row>
    <row r="102" spans="1:16" hidden="1">
      <c r="A102" s="119"/>
      <c r="B102" s="182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si="34"/>
        <v>0</v>
      </c>
      <c r="P102" s="36">
        <f t="shared" si="30"/>
        <v>0</v>
      </c>
    </row>
    <row r="103" spans="1:16" hidden="1">
      <c r="A103" s="119"/>
      <c r="B103" s="183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ref="O103:O105" si="35">SUM(F103:N103)</f>
        <v>0</v>
      </c>
      <c r="P103" s="36">
        <f t="shared" si="30"/>
        <v>0</v>
      </c>
    </row>
    <row r="104" spans="1:16" hidden="1">
      <c r="A104" s="119"/>
      <c r="B104" s="182"/>
      <c r="C104" s="58"/>
      <c r="D104" s="48"/>
      <c r="E104" s="48"/>
      <c r="F104" s="49"/>
      <c r="G104" s="110"/>
      <c r="H104" s="116"/>
      <c r="I104" s="110"/>
      <c r="J104" s="48"/>
      <c r="K104" s="110"/>
      <c r="L104" s="116"/>
      <c r="M104" s="110"/>
      <c r="N104" s="120"/>
      <c r="O104" s="117">
        <f t="shared" si="35"/>
        <v>0</v>
      </c>
      <c r="P104" s="36">
        <f t="shared" si="30"/>
        <v>0</v>
      </c>
    </row>
    <row r="105" spans="1:16" hidden="1">
      <c r="A105" s="119"/>
      <c r="B105" s="183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20"/>
      <c r="O105" s="117">
        <f t="shared" si="35"/>
        <v>0</v>
      </c>
      <c r="P105" s="36">
        <f t="shared" si="30"/>
        <v>0</v>
      </c>
    </row>
    <row r="106" spans="1:16" hidden="1">
      <c r="A106" s="119"/>
      <c r="B106" s="182"/>
      <c r="C106" s="58"/>
      <c r="D106" s="48"/>
      <c r="E106" s="48"/>
      <c r="F106" s="49"/>
      <c r="G106" s="110"/>
      <c r="H106" s="116"/>
      <c r="I106" s="110"/>
      <c r="J106" s="48"/>
      <c r="K106" s="110"/>
      <c r="L106" s="116"/>
      <c r="M106" s="110"/>
      <c r="N106" s="120"/>
      <c r="O106" s="117">
        <f t="shared" si="29"/>
        <v>0</v>
      </c>
      <c r="P106" s="36">
        <f t="shared" si="30"/>
        <v>0</v>
      </c>
    </row>
    <row r="107" spans="1:16" hidden="1">
      <c r="A107" s="119"/>
      <c r="B107" s="183"/>
      <c r="C107" s="58"/>
      <c r="D107" s="48"/>
      <c r="E107" s="48"/>
      <c r="F107" s="49"/>
      <c r="G107" s="110"/>
      <c r="H107" s="116"/>
      <c r="I107" s="110"/>
      <c r="J107" s="48"/>
      <c r="K107" s="110"/>
      <c r="L107" s="116"/>
      <c r="M107" s="110"/>
      <c r="N107" s="120"/>
      <c r="O107" s="117">
        <f t="shared" si="29"/>
        <v>0</v>
      </c>
      <c r="P107" s="36">
        <f t="shared" si="30"/>
        <v>0</v>
      </c>
    </row>
    <row r="108" spans="1:16" ht="12.75" hidden="1" customHeight="1">
      <c r="A108" s="119"/>
      <c r="B108" s="182"/>
      <c r="C108" s="58"/>
      <c r="D108" s="48"/>
      <c r="E108" s="48"/>
      <c r="F108" s="49"/>
      <c r="G108" s="123"/>
      <c r="H108" s="124"/>
      <c r="I108" s="121"/>
      <c r="K108" s="121"/>
      <c r="L108" s="101"/>
      <c r="M108" s="121"/>
      <c r="O108" s="118">
        <f t="shared" si="29"/>
        <v>0</v>
      </c>
      <c r="P108" s="36">
        <f t="shared" si="30"/>
        <v>0</v>
      </c>
    </row>
    <row r="109" spans="1:16" ht="10.8" hidden="1" thickBot="1">
      <c r="B109" s="37" t="s">
        <v>21</v>
      </c>
      <c r="C109" s="37">
        <f t="shared" ref="C109:P109" si="36">SUM(C87:C108)</f>
        <v>0</v>
      </c>
      <c r="D109" s="37">
        <f t="shared" si="36"/>
        <v>0</v>
      </c>
      <c r="E109" s="37">
        <f t="shared" si="36"/>
        <v>0</v>
      </c>
      <c r="F109" s="37">
        <f t="shared" si="36"/>
        <v>0</v>
      </c>
      <c r="G109" s="122">
        <f t="shared" si="36"/>
        <v>0</v>
      </c>
      <c r="H109" s="122">
        <f t="shared" si="36"/>
        <v>0</v>
      </c>
      <c r="I109" s="40">
        <f t="shared" si="36"/>
        <v>0</v>
      </c>
      <c r="J109" s="40">
        <f t="shared" si="36"/>
        <v>0</v>
      </c>
      <c r="K109" s="40">
        <f t="shared" si="36"/>
        <v>0</v>
      </c>
      <c r="L109" s="40">
        <f t="shared" si="36"/>
        <v>0</v>
      </c>
      <c r="M109" s="40">
        <f t="shared" si="36"/>
        <v>0</v>
      </c>
      <c r="N109" s="40">
        <f t="shared" si="36"/>
        <v>0</v>
      </c>
      <c r="O109" s="41">
        <f t="shared" si="36"/>
        <v>0</v>
      </c>
      <c r="P109" s="42">
        <f t="shared" si="36"/>
        <v>0</v>
      </c>
    </row>
    <row r="110" spans="1:16" hidden="1">
      <c r="B110" s="44"/>
      <c r="C110" s="44"/>
      <c r="D110" s="44"/>
      <c r="E110" s="44"/>
      <c r="F110" s="44"/>
      <c r="G110" s="45"/>
      <c r="H110" s="45"/>
      <c r="I110" s="45"/>
      <c r="J110" s="45"/>
      <c r="K110" s="45"/>
      <c r="L110" s="45"/>
      <c r="M110" s="45"/>
      <c r="N110" s="45"/>
      <c r="O110" s="50"/>
      <c r="P110" s="51"/>
    </row>
    <row r="111" spans="1:16" hidden="1">
      <c r="B111" s="44"/>
      <c r="C111" s="44"/>
      <c r="D111" s="44"/>
      <c r="E111" s="44"/>
      <c r="F111" s="44"/>
      <c r="G111" s="45"/>
      <c r="H111" s="45"/>
      <c r="I111" s="45"/>
      <c r="J111" s="45"/>
      <c r="K111" s="45"/>
      <c r="L111" s="45"/>
      <c r="M111" s="45"/>
      <c r="N111" s="45"/>
      <c r="O111" s="50"/>
      <c r="P111" s="51"/>
    </row>
    <row r="112" spans="1:16" ht="10.8" hidden="1" thickBot="1">
      <c r="B112" s="32" t="s">
        <v>41</v>
      </c>
      <c r="C112" s="32"/>
      <c r="D112" s="32"/>
      <c r="E112" s="32"/>
      <c r="F112" s="33"/>
      <c r="G112" s="33"/>
      <c r="H112" s="33"/>
      <c r="I112" s="33"/>
      <c r="J112" s="33"/>
      <c r="K112" s="33"/>
      <c r="L112" s="33"/>
      <c r="M112" s="33"/>
      <c r="N112" s="33"/>
      <c r="O112" s="34"/>
      <c r="P112" s="34"/>
    </row>
    <row r="113" spans="2:16" ht="11.25" hidden="1" customHeight="1">
      <c r="B113" s="52" t="s">
        <v>72</v>
      </c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110">
        <f>SUM(F113:N113)+(E113*18)+(D113*9)</f>
        <v>0</v>
      </c>
      <c r="P113" s="36">
        <f t="shared" ref="P113" si="37">(D113*$D$3)+(E113*$E$3)+(F113*$F$3)+(G113*$G$3)+(H113*$H$3)+(I113*$I$3)+(J113*$J$3)+(K113*$K$3)+(L113*$L$3)+(M113*$M$3)+(N113*$N$3)</f>
        <v>0</v>
      </c>
    </row>
    <row r="114" spans="2:16" ht="11.25" hidden="1" customHeight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:O115" si="38">SUM(F114:N114)</f>
        <v>0</v>
      </c>
      <c r="P114" s="36">
        <f t="shared" ref="P114:P115" si="39">(D114*$D$3)+(E114*$E$3)+(F114*$F$3)+(G114*$G$3)+(H114*$H$3)+(I114*$I$3)+(J114*$J$3)+(K114*$K$3)+(L114*$L$3)+(M114*$M$3)+(N114*$N$3)</f>
        <v>0</v>
      </c>
    </row>
    <row r="115" spans="2:16" ht="11.25" hidden="1" customHeight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38"/>
        <v>0</v>
      </c>
      <c r="P115" s="36">
        <f t="shared" si="39"/>
        <v>0</v>
      </c>
    </row>
    <row r="116" spans="2:16" ht="10.8" hidden="1" thickBot="1">
      <c r="B116" s="37" t="s">
        <v>21</v>
      </c>
      <c r="C116" s="37">
        <f t="shared" ref="C116:P116" si="40">SUM(C113:C115)</f>
        <v>0</v>
      </c>
      <c r="D116" s="37">
        <f t="shared" si="40"/>
        <v>0</v>
      </c>
      <c r="E116" s="37">
        <f t="shared" si="40"/>
        <v>0</v>
      </c>
      <c r="F116" s="37">
        <f t="shared" si="40"/>
        <v>0</v>
      </c>
      <c r="G116" s="40">
        <f t="shared" si="40"/>
        <v>0</v>
      </c>
      <c r="H116" s="40">
        <f t="shared" si="40"/>
        <v>0</v>
      </c>
      <c r="I116" s="40">
        <f t="shared" si="40"/>
        <v>0</v>
      </c>
      <c r="J116" s="40">
        <f t="shared" si="40"/>
        <v>0</v>
      </c>
      <c r="K116" s="40">
        <f t="shared" si="40"/>
        <v>0</v>
      </c>
      <c r="L116" s="40">
        <f t="shared" si="40"/>
        <v>0</v>
      </c>
      <c r="M116" s="40">
        <f t="shared" si="40"/>
        <v>0</v>
      </c>
      <c r="N116" s="40">
        <f t="shared" si="40"/>
        <v>0</v>
      </c>
      <c r="O116" s="41">
        <f t="shared" si="40"/>
        <v>0</v>
      </c>
      <c r="P116" s="42">
        <f t="shared" si="40"/>
        <v>0</v>
      </c>
    </row>
    <row r="117" spans="2:16" ht="11.25" hidden="1" customHeight="1">
      <c r="B117" s="44"/>
      <c r="C117" s="44"/>
      <c r="D117" s="44"/>
      <c r="E117" s="44"/>
      <c r="F117" s="44"/>
      <c r="G117" s="45"/>
      <c r="H117" s="45"/>
      <c r="I117" s="45"/>
      <c r="J117" s="45"/>
      <c r="K117" s="45"/>
      <c r="L117" s="45"/>
      <c r="M117" s="45"/>
      <c r="N117" s="45"/>
      <c r="O117" s="50"/>
      <c r="P117" s="51"/>
    </row>
    <row r="118" spans="2:16" hidden="1"/>
    <row r="119" spans="2:16" ht="10.8" hidden="1" thickBot="1">
      <c r="B119" s="32" t="s">
        <v>87</v>
      </c>
      <c r="C119" s="32"/>
      <c r="D119" s="32"/>
      <c r="E119" s="32"/>
      <c r="F119" s="33"/>
      <c r="G119" s="33"/>
      <c r="H119" s="33"/>
      <c r="I119" s="33"/>
      <c r="J119" s="33"/>
      <c r="K119" s="33"/>
      <c r="L119" s="33"/>
      <c r="M119" s="33"/>
      <c r="N119" s="33"/>
      <c r="O119" s="34"/>
      <c r="P119" s="34"/>
    </row>
    <row r="120" spans="2:16" ht="11.25" hidden="1" customHeight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>SUM(F120:N120)</f>
        <v>0</v>
      </c>
      <c r="P120" s="36">
        <f t="shared" ref="P120:P121" si="41">(D120*$D$3)+(E120*$E$3)+(F120*$F$3)+(G120*$G$3)+(H120*$H$3)+(I120*$I$3)+(J120*$J$3)+(K120*$K$3)+(L120*$L$3)+(M120*$M$3)+(N120*$N$3)</f>
        <v>0</v>
      </c>
    </row>
    <row r="121" spans="2:16" ht="11.25" hidden="1" customHeight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>SUM(F121:N121)</f>
        <v>0</v>
      </c>
      <c r="P121" s="36">
        <f t="shared" si="41"/>
        <v>0</v>
      </c>
    </row>
    <row r="122" spans="2:16" ht="10.8" hidden="1" thickBot="1">
      <c r="B122" s="37" t="s">
        <v>21</v>
      </c>
      <c r="C122" s="37">
        <f t="shared" ref="C122:P122" si="42">SUM(C120:C121)</f>
        <v>0</v>
      </c>
      <c r="D122" s="37">
        <f t="shared" si="42"/>
        <v>0</v>
      </c>
      <c r="E122" s="37">
        <f t="shared" si="42"/>
        <v>0</v>
      </c>
      <c r="F122" s="37">
        <f t="shared" si="42"/>
        <v>0</v>
      </c>
      <c r="G122" s="40">
        <f t="shared" si="42"/>
        <v>0</v>
      </c>
      <c r="H122" s="40">
        <f t="shared" si="42"/>
        <v>0</v>
      </c>
      <c r="I122" s="40">
        <f t="shared" si="42"/>
        <v>0</v>
      </c>
      <c r="J122" s="40">
        <f t="shared" si="42"/>
        <v>0</v>
      </c>
      <c r="K122" s="40">
        <f t="shared" si="42"/>
        <v>0</v>
      </c>
      <c r="L122" s="40">
        <f t="shared" si="42"/>
        <v>0</v>
      </c>
      <c r="M122" s="40">
        <f t="shared" si="42"/>
        <v>0</v>
      </c>
      <c r="N122" s="40">
        <f t="shared" si="42"/>
        <v>0</v>
      </c>
      <c r="O122" s="41">
        <f t="shared" si="42"/>
        <v>0</v>
      </c>
      <c r="P122" s="42">
        <f t="shared" si="42"/>
        <v>0</v>
      </c>
    </row>
    <row r="123" spans="2:16" ht="11.25" hidden="1" customHeight="1">
      <c r="B123" s="44"/>
      <c r="C123" s="44"/>
      <c r="D123" s="44"/>
      <c r="E123" s="44"/>
      <c r="F123" s="44"/>
      <c r="G123" s="45"/>
      <c r="H123" s="45"/>
      <c r="I123" s="45"/>
      <c r="J123" s="45"/>
      <c r="K123" s="45"/>
      <c r="L123" s="45"/>
      <c r="M123" s="45"/>
      <c r="N123" s="45"/>
      <c r="O123" s="50"/>
      <c r="P123" s="51"/>
    </row>
    <row r="124" spans="2:16" hidden="1"/>
    <row r="125" spans="2:16" ht="10.8" hidden="1" thickBot="1">
      <c r="B125" s="32" t="s">
        <v>50</v>
      </c>
      <c r="C125" s="32"/>
      <c r="D125" s="32"/>
      <c r="E125" s="32"/>
      <c r="F125" s="33"/>
      <c r="G125" s="33"/>
      <c r="H125" s="33"/>
      <c r="I125" s="33"/>
      <c r="J125" s="33"/>
      <c r="K125" s="33"/>
      <c r="L125" s="33"/>
      <c r="M125" s="33"/>
      <c r="N125" s="33"/>
      <c r="O125" s="34"/>
      <c r="P125" s="34"/>
    </row>
    <row r="126" spans="2:16" hidden="1">
      <c r="B126" s="52"/>
      <c r="C126" s="5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:O133" si="43">SUM(F126:N126)</f>
        <v>0</v>
      </c>
      <c r="P126" s="36">
        <f t="shared" ref="P126:P133" si="44">(D126*$D$3)+(E126*$E$3)+(F126*$F$3)+(G126*$G$3)+(H126*$H$3)+(I126*$I$3)+(J126*$J$3)+(K126*$K$3)+(L126*$L$3)+(M126*$M$3)+(N126*$N$3)</f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3"/>
        <v>0</v>
      </c>
      <c r="P127" s="36">
        <f t="shared" si="44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3"/>
        <v>0</v>
      </c>
      <c r="P128" s="36">
        <f t="shared" si="44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3"/>
        <v>0</v>
      </c>
      <c r="P129" s="36">
        <f t="shared" si="44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3"/>
        <v>0</v>
      </c>
      <c r="P130" s="36">
        <f t="shared" si="44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3"/>
        <v>0</v>
      </c>
      <c r="P131" s="36">
        <f t="shared" si="44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ref="O132" si="45">SUM(F132:N132)</f>
        <v>0</v>
      </c>
      <c r="P132" s="36">
        <f t="shared" si="44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3"/>
        <v>0</v>
      </c>
      <c r="P133" s="36">
        <f t="shared" si="44"/>
        <v>0</v>
      </c>
    </row>
    <row r="134" spans="2:16" ht="10.8" hidden="1" thickBot="1">
      <c r="B134" s="37" t="s">
        <v>21</v>
      </c>
      <c r="C134" s="37">
        <f>SUM(C133:C133)</f>
        <v>0</v>
      </c>
      <c r="D134" s="37">
        <f t="shared" ref="D134:P134" si="46">SUM(D126:D133)</f>
        <v>0</v>
      </c>
      <c r="E134" s="37">
        <f t="shared" si="46"/>
        <v>0</v>
      </c>
      <c r="F134" s="37">
        <f t="shared" si="46"/>
        <v>0</v>
      </c>
      <c r="G134" s="40">
        <f t="shared" si="46"/>
        <v>0</v>
      </c>
      <c r="H134" s="40">
        <f t="shared" si="46"/>
        <v>0</v>
      </c>
      <c r="I134" s="40">
        <f t="shared" si="46"/>
        <v>0</v>
      </c>
      <c r="J134" s="40">
        <f t="shared" si="46"/>
        <v>0</v>
      </c>
      <c r="K134" s="40">
        <f t="shared" si="46"/>
        <v>0</v>
      </c>
      <c r="L134" s="40">
        <f t="shared" si="46"/>
        <v>0</v>
      </c>
      <c r="M134" s="40">
        <f t="shared" si="46"/>
        <v>0</v>
      </c>
      <c r="N134" s="40">
        <f t="shared" si="46"/>
        <v>0</v>
      </c>
      <c r="O134" s="41">
        <f t="shared" si="46"/>
        <v>0</v>
      </c>
      <c r="P134" s="42">
        <f t="shared" si="46"/>
        <v>0</v>
      </c>
    </row>
    <row r="135" spans="2:16" hidden="1"/>
    <row r="136" spans="2:16" hidden="1"/>
    <row r="137" spans="2:16" ht="10.8" hidden="1" thickBot="1">
      <c r="B137" s="32" t="s">
        <v>55</v>
      </c>
      <c r="C137" s="32"/>
      <c r="D137" s="32"/>
      <c r="E137" s="32"/>
      <c r="F137" s="33"/>
      <c r="G137" s="33"/>
      <c r="H137" s="33"/>
      <c r="I137" s="33"/>
      <c r="J137" s="33"/>
      <c r="K137" s="33"/>
      <c r="L137" s="33"/>
      <c r="M137" s="33"/>
      <c r="N137" s="33"/>
      <c r="O137" s="34"/>
      <c r="P137" s="34"/>
    </row>
    <row r="138" spans="2:16" hidden="1">
      <c r="B138" s="52"/>
      <c r="C138" s="5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110">
        <f>SUM(F138:N138)+(E138*18)+(D138*9)</f>
        <v>0</v>
      </c>
      <c r="P138" s="36">
        <f t="shared" ref="P138:P141" si="47">(D138*$D$3)+(E138*$E$3)+(F138*$F$3)+(G138*$G$3)+(H138*$H$3)+(I138*$I$3)+(J138*$J$3)+(K138*$K$3)+(L138*$L$3)+(M138*$M$3)+(N138*$N$3)</f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ref="O139:O140" si="48">SUM(F139:N139)</f>
        <v>0</v>
      </c>
      <c r="P139" s="36">
        <f t="shared" si="47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8"/>
        <v>0</v>
      </c>
      <c r="P140" s="36">
        <f t="shared" si="47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ref="O141" si="49">SUM(F141:N141)</f>
        <v>0</v>
      </c>
      <c r="P141" s="36">
        <f t="shared" si="47"/>
        <v>0</v>
      </c>
    </row>
    <row r="142" spans="2:16" ht="10.8" hidden="1" thickBot="1">
      <c r="B142" s="37" t="s">
        <v>21</v>
      </c>
      <c r="C142" s="37">
        <f>SUM(C141:C141)</f>
        <v>0</v>
      </c>
      <c r="D142" s="37">
        <f>SUM(D138:D141)</f>
        <v>0</v>
      </c>
      <c r="E142" s="37">
        <f>SUM(E138:E141)</f>
        <v>0</v>
      </c>
      <c r="F142" s="37">
        <f>SUM(F138:F141)</f>
        <v>0</v>
      </c>
      <c r="G142" s="40">
        <f t="shared" ref="G142:P142" si="50">SUM(G138:G141)</f>
        <v>0</v>
      </c>
      <c r="H142" s="40">
        <f t="shared" si="50"/>
        <v>0</v>
      </c>
      <c r="I142" s="40">
        <f t="shared" si="50"/>
        <v>0</v>
      </c>
      <c r="J142" s="40">
        <f t="shared" si="50"/>
        <v>0</v>
      </c>
      <c r="K142" s="40">
        <f t="shared" si="50"/>
        <v>0</v>
      </c>
      <c r="L142" s="40">
        <f t="shared" si="50"/>
        <v>0</v>
      </c>
      <c r="M142" s="40">
        <f t="shared" si="50"/>
        <v>0</v>
      </c>
      <c r="N142" s="40">
        <f t="shared" si="50"/>
        <v>0</v>
      </c>
      <c r="O142" s="41">
        <f t="shared" si="50"/>
        <v>0</v>
      </c>
      <c r="P142" s="42">
        <f t="shared" si="50"/>
        <v>0</v>
      </c>
    </row>
    <row r="143" spans="2:16" hidden="1"/>
    <row r="144" spans="2:16" hidden="1"/>
    <row r="145" spans="2:16" ht="10.8" hidden="1" thickBot="1">
      <c r="B145" s="32" t="s">
        <v>54</v>
      </c>
      <c r="C145" s="32"/>
      <c r="D145" s="32"/>
      <c r="E145" s="32"/>
      <c r="F145" s="33"/>
      <c r="G145" s="33"/>
      <c r="H145" s="33"/>
      <c r="I145" s="33"/>
      <c r="J145" s="33"/>
      <c r="K145" s="33"/>
      <c r="L145" s="33"/>
      <c r="M145" s="33"/>
      <c r="N145" s="33"/>
      <c r="O145" s="34"/>
      <c r="P145" s="34"/>
    </row>
    <row r="146" spans="2:16" hidden="1">
      <c r="B146" s="52"/>
      <c r="C146" s="5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ref="O146:O148" si="51">SUM(F146:N146)</f>
        <v>0</v>
      </c>
      <c r="P146" s="36">
        <f t="shared" ref="P146:P148" si="52">(D146*$D$3)+(E146*$E$3)+(F146*$F$3)+(G146*$G$3)+(H146*$H$3)+(I146*$I$3)+(J146*$J$3)+(K146*$K$3)+(L146*$L$3)+(M146*$M$3)+(N146*$N$3)</f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ref="O147" si="53">SUM(F147:N147)</f>
        <v>0</v>
      </c>
      <c r="P147" s="36">
        <f t="shared" si="52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51"/>
        <v>0</v>
      </c>
      <c r="P148" s="36">
        <f t="shared" si="52"/>
        <v>0</v>
      </c>
    </row>
    <row r="149" spans="2:16" ht="10.8" hidden="1" thickBot="1">
      <c r="B149" s="37" t="s">
        <v>21</v>
      </c>
      <c r="C149" s="37">
        <f>SUM(C148:C148)</f>
        <v>0</v>
      </c>
      <c r="D149" s="37">
        <f>SUM(D146:D148)</f>
        <v>0</v>
      </c>
      <c r="E149" s="37">
        <f>SUM(E146:E148)</f>
        <v>0</v>
      </c>
      <c r="F149" s="37">
        <f>SUM(F148:F148)</f>
        <v>0</v>
      </c>
      <c r="G149" s="40">
        <f t="shared" ref="G149:P149" si="54">SUM(G146:G148)</f>
        <v>0</v>
      </c>
      <c r="H149" s="40">
        <f t="shared" si="54"/>
        <v>0</v>
      </c>
      <c r="I149" s="40">
        <f t="shared" si="54"/>
        <v>0</v>
      </c>
      <c r="J149" s="40">
        <f t="shared" si="54"/>
        <v>0</v>
      </c>
      <c r="K149" s="40">
        <f t="shared" si="54"/>
        <v>0</v>
      </c>
      <c r="L149" s="40">
        <f t="shared" si="54"/>
        <v>0</v>
      </c>
      <c r="M149" s="40">
        <f t="shared" si="54"/>
        <v>0</v>
      </c>
      <c r="N149" s="40">
        <f t="shared" si="54"/>
        <v>0</v>
      </c>
      <c r="O149" s="41">
        <f t="shared" si="54"/>
        <v>0</v>
      </c>
      <c r="P149" s="42">
        <f t="shared" si="54"/>
        <v>0</v>
      </c>
    </row>
    <row r="150" spans="2:16" hidden="1"/>
    <row r="151" spans="2:16" hidden="1"/>
    <row r="152" spans="2:16" ht="10.8" hidden="1" thickBot="1">
      <c r="B152" s="32" t="s">
        <v>45</v>
      </c>
      <c r="C152" s="32"/>
      <c r="D152" s="32"/>
      <c r="E152" s="32"/>
      <c r="F152" s="33"/>
      <c r="G152" s="33"/>
      <c r="H152" s="33"/>
      <c r="I152" s="33"/>
      <c r="J152" s="33"/>
      <c r="K152" s="33"/>
      <c r="L152" s="33"/>
      <c r="M152" s="33"/>
      <c r="N152" s="33"/>
      <c r="O152" s="34"/>
      <c r="P152" s="34"/>
    </row>
    <row r="153" spans="2:16" hidden="1">
      <c r="B153" s="52" t="s">
        <v>73</v>
      </c>
      <c r="C153" s="5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110">
        <f>SUM(F153:N153)+(E153*18)+(D153*9)</f>
        <v>0</v>
      </c>
      <c r="P153" s="36">
        <f t="shared" ref="P153:P155" si="55">(D153*$D$3)+(E153*$E$3)+(F153*$F$3)+(G153*$G$3)+(H153*$H$3)+(I153*$I$3)+(J153*$J$3)+(K153*$K$3)+(L153*$L$3)+(M153*$M$3)+(N153*$N$3)</f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ref="O154" si="56">SUM(F154:N154)</f>
        <v>0</v>
      </c>
      <c r="P154" s="36">
        <f t="shared" si="55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ref="O155" si="57">SUM(F155:N155)</f>
        <v>0</v>
      </c>
      <c r="P155" s="36">
        <f t="shared" si="55"/>
        <v>0</v>
      </c>
    </row>
    <row r="156" spans="2:16" ht="10.8" hidden="1" thickBot="1">
      <c r="B156" s="37" t="s">
        <v>21</v>
      </c>
      <c r="C156" s="37">
        <f>SUM(C155:C155)</f>
        <v>0</v>
      </c>
      <c r="D156" s="37">
        <f>SUM(D153:D155)</f>
        <v>0</v>
      </c>
      <c r="E156" s="37">
        <f>SUM(E153:E155)</f>
        <v>0</v>
      </c>
      <c r="F156" s="37">
        <f>SUM(F155:F155)</f>
        <v>0</v>
      </c>
      <c r="G156" s="40">
        <f t="shared" ref="G156:P156" si="58">SUM(G153:G155)</f>
        <v>0</v>
      </c>
      <c r="H156" s="40">
        <f t="shared" si="58"/>
        <v>0</v>
      </c>
      <c r="I156" s="40">
        <f t="shared" si="58"/>
        <v>0</v>
      </c>
      <c r="J156" s="40">
        <f t="shared" si="58"/>
        <v>0</v>
      </c>
      <c r="K156" s="40">
        <f t="shared" si="58"/>
        <v>0</v>
      </c>
      <c r="L156" s="40">
        <f t="shared" si="58"/>
        <v>0</v>
      </c>
      <c r="M156" s="40">
        <f t="shared" si="58"/>
        <v>0</v>
      </c>
      <c r="N156" s="40">
        <f t="shared" si="58"/>
        <v>0</v>
      </c>
      <c r="O156" s="41">
        <f t="shared" si="58"/>
        <v>0</v>
      </c>
      <c r="P156" s="42">
        <f t="shared" si="58"/>
        <v>0</v>
      </c>
    </row>
    <row r="157" spans="2:16" hidden="1"/>
    <row r="159" spans="2:16" ht="10.8" thickBot="1">
      <c r="B159" s="32" t="s">
        <v>52</v>
      </c>
      <c r="C159" s="32"/>
      <c r="D159" s="32"/>
      <c r="E159" s="32"/>
      <c r="F159" s="33"/>
      <c r="G159" s="33"/>
      <c r="H159" s="33"/>
      <c r="I159" s="33"/>
      <c r="J159" s="33"/>
      <c r="K159" s="33"/>
      <c r="L159" s="33"/>
      <c r="M159" s="33"/>
      <c r="N159" s="33"/>
      <c r="O159" s="34"/>
      <c r="P159" s="34"/>
    </row>
    <row r="160" spans="2:16" ht="11.25" customHeight="1">
      <c r="B160" s="52" t="s">
        <v>120</v>
      </c>
      <c r="C160" s="47"/>
      <c r="D160" s="48"/>
      <c r="E160" s="48"/>
      <c r="F160" s="49"/>
      <c r="G160" s="53">
        <v>50</v>
      </c>
      <c r="H160" s="54"/>
      <c r="I160" s="55">
        <v>18</v>
      </c>
      <c r="J160" s="54"/>
      <c r="K160" s="53">
        <v>9</v>
      </c>
      <c r="L160" s="56"/>
      <c r="M160" s="53">
        <v>6</v>
      </c>
      <c r="N160" s="54"/>
      <c r="O160" s="35">
        <f t="shared" ref="O160:O162" si="59">SUM(F160:N160)</f>
        <v>83</v>
      </c>
      <c r="P160" s="36">
        <f t="shared" ref="P160:P162" si="60">(D160*$D$3)+(E160*$E$3)+(F160*$F$3)+(G160*$G$3)+(H160*$H$3)+(I160*$I$3)+(J160*$J$3)+(K160*$K$3)+(L160*$L$3)+(M160*$M$3)+(N160*$N$3)</f>
        <v>42.5</v>
      </c>
    </row>
    <row r="161" spans="2:16" ht="11.25" customHeight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110">
        <f>SUM(F161:N161)+(E161*18)+(D161*9)</f>
        <v>0</v>
      </c>
      <c r="P161" s="36">
        <f t="shared" ref="P161" si="61">(D161*$D$3)+(E161*$E$3)+(F161*$F$3)+(G161*$G$3)+(H161*$H$3)+(I161*$I$3)+(J161*$J$3)+(K161*$K$3)+(L161*$L$3)+(M161*$M$3)+(N161*$N$3)</f>
        <v>0</v>
      </c>
    </row>
    <row r="162" spans="2:16" ht="11.25" customHeight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si="59"/>
        <v>0</v>
      </c>
      <c r="P162" s="36">
        <f t="shared" si="60"/>
        <v>0</v>
      </c>
    </row>
    <row r="163" spans="2:16" ht="10.8" thickBot="1">
      <c r="B163" s="37" t="s">
        <v>21</v>
      </c>
      <c r="C163" s="37">
        <f t="shared" ref="C163:P163" si="62">SUM(C160:C162)</f>
        <v>0</v>
      </c>
      <c r="D163" s="37">
        <f t="shared" si="62"/>
        <v>0</v>
      </c>
      <c r="E163" s="37">
        <f t="shared" si="62"/>
        <v>0</v>
      </c>
      <c r="F163" s="37">
        <f t="shared" si="62"/>
        <v>0</v>
      </c>
      <c r="G163" s="40">
        <f t="shared" si="62"/>
        <v>50</v>
      </c>
      <c r="H163" s="40">
        <f t="shared" si="62"/>
        <v>0</v>
      </c>
      <c r="I163" s="40">
        <f t="shared" si="62"/>
        <v>18</v>
      </c>
      <c r="J163" s="40">
        <f t="shared" si="62"/>
        <v>0</v>
      </c>
      <c r="K163" s="40">
        <f t="shared" si="62"/>
        <v>9</v>
      </c>
      <c r="L163" s="40">
        <f t="shared" si="62"/>
        <v>0</v>
      </c>
      <c r="M163" s="40">
        <f t="shared" si="62"/>
        <v>6</v>
      </c>
      <c r="N163" s="40">
        <f t="shared" si="62"/>
        <v>0</v>
      </c>
      <c r="O163" s="41">
        <f t="shared" si="62"/>
        <v>83</v>
      </c>
      <c r="P163" s="42">
        <f t="shared" si="62"/>
        <v>42.5</v>
      </c>
    </row>
    <row r="164" spans="2:16" ht="11.25" customHeight="1">
      <c r="B164" s="44"/>
      <c r="C164" s="44"/>
      <c r="D164" s="44"/>
      <c r="E164" s="44"/>
      <c r="F164" s="44"/>
      <c r="G164" s="45"/>
      <c r="H164" s="45"/>
      <c r="I164" s="45"/>
      <c r="J164" s="45"/>
      <c r="K164" s="45"/>
      <c r="L164" s="45"/>
      <c r="M164" s="45"/>
      <c r="N164" s="45"/>
      <c r="O164" s="50"/>
      <c r="P164" s="51"/>
    </row>
    <row r="165" spans="2:16" ht="11.25" hidden="1" customHeight="1"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</row>
    <row r="166" spans="2:16" ht="10.8" hidden="1" thickBot="1">
      <c r="B166" s="32" t="s">
        <v>44</v>
      </c>
      <c r="C166" s="32"/>
      <c r="D166" s="32"/>
      <c r="E166" s="32"/>
      <c r="F166" s="33"/>
      <c r="G166" s="33"/>
      <c r="H166" s="33"/>
      <c r="I166" s="33"/>
      <c r="J166" s="33"/>
      <c r="K166" s="33"/>
      <c r="L166" s="33"/>
      <c r="M166" s="33"/>
      <c r="N166" s="33"/>
      <c r="O166" s="34"/>
      <c r="P166" s="34"/>
    </row>
    <row r="167" spans="2:16" hidden="1">
      <c r="B167" s="52"/>
      <c r="C167" s="4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>SUM(F167:N167)</f>
        <v>0</v>
      </c>
      <c r="P167" s="36">
        <f t="shared" ref="P167:P169" si="63">(D167*$D$3)+(E167*$E$3)+(F167*$F$3)+(G167*$G$3)+(H167*$H$3)+(I167*$I$3)+(J167*$J$3)+(K167*$K$3)+(L167*$L$3)+(M167*$M$3)+(N167*$N$3)</f>
        <v>0</v>
      </c>
    </row>
    <row r="168" spans="2:16" hidden="1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>SUM(F168:N168)</f>
        <v>0</v>
      </c>
      <c r="P168" s="36">
        <f t="shared" si="63"/>
        <v>0</v>
      </c>
    </row>
    <row r="169" spans="2:16" hidden="1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>SUM(F169:N169)</f>
        <v>0</v>
      </c>
      <c r="P169" s="36">
        <f t="shared" si="63"/>
        <v>0</v>
      </c>
    </row>
    <row r="170" spans="2:16" ht="10.8" hidden="1" thickBot="1">
      <c r="B170" s="37" t="s">
        <v>21</v>
      </c>
      <c r="C170" s="37">
        <f t="shared" ref="C170:O170" si="64">SUM(C167:C169)</f>
        <v>0</v>
      </c>
      <c r="D170" s="37">
        <f t="shared" si="64"/>
        <v>0</v>
      </c>
      <c r="E170" s="37">
        <f t="shared" si="64"/>
        <v>0</v>
      </c>
      <c r="F170" s="37">
        <f t="shared" si="64"/>
        <v>0</v>
      </c>
      <c r="G170" s="40">
        <f t="shared" si="64"/>
        <v>0</v>
      </c>
      <c r="H170" s="40">
        <f t="shared" si="64"/>
        <v>0</v>
      </c>
      <c r="I170" s="40">
        <f t="shared" si="64"/>
        <v>0</v>
      </c>
      <c r="J170" s="40">
        <f t="shared" si="64"/>
        <v>0</v>
      </c>
      <c r="K170" s="40">
        <f t="shared" si="64"/>
        <v>0</v>
      </c>
      <c r="L170" s="40">
        <f t="shared" si="64"/>
        <v>0</v>
      </c>
      <c r="M170" s="40">
        <f t="shared" si="64"/>
        <v>0</v>
      </c>
      <c r="N170" s="40">
        <f t="shared" si="64"/>
        <v>0</v>
      </c>
      <c r="O170" s="41">
        <f t="shared" si="64"/>
        <v>0</v>
      </c>
      <c r="P170" s="42">
        <f>SUM(P167:P169)</f>
        <v>0</v>
      </c>
    </row>
    <row r="171" spans="2:16" ht="13.2">
      <c r="B171" s="2"/>
      <c r="C171" s="2"/>
      <c r="D171" s="2"/>
      <c r="E171" s="2"/>
      <c r="F171" s="43"/>
      <c r="G171" s="43"/>
      <c r="H171" s="43"/>
      <c r="I171" s="43"/>
      <c r="J171" s="43"/>
      <c r="K171" s="43"/>
      <c r="L171" s="43"/>
      <c r="M171" s="43"/>
      <c r="N171" s="43"/>
      <c r="O171" s="2"/>
      <c r="P171" s="2"/>
    </row>
    <row r="172" spans="2:16">
      <c r="M172" s="44" t="s">
        <v>21</v>
      </c>
      <c r="O172" s="45">
        <f>O170+O163+O156+O149+O142+O134+O122+O116+O83+O109+O77+O69+O37+O11</f>
        <v>3177</v>
      </c>
      <c r="P172" s="46">
        <f>P170+P163+P156+P149+P142+P134+P122+P116+P83+P109+P77+P69+P37+P11</f>
        <v>788.15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46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46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70</v>
      </c>
    </row>
    <row r="3" spans="2:16" ht="13.2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21" zoomScale="90" zoomScaleNormal="90" workbookViewId="0">
      <selection activeCell="E20" sqref="E20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86</v>
      </c>
      <c r="B4" s="168">
        <f>SUM(Botswana!O15)</f>
        <v>102</v>
      </c>
      <c r="C4" s="169">
        <f>SUM(Botswana!P15)</f>
        <v>29</v>
      </c>
      <c r="D4" s="162"/>
    </row>
    <row r="5" spans="1:4" ht="14.4" hidden="1">
      <c r="A5" s="166" t="s">
        <v>33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4.4" hidden="1">
      <c r="A6" s="166" t="s">
        <v>75</v>
      </c>
      <c r="B6" s="167">
        <f>SUM(Ghana!O10)</f>
        <v>0</v>
      </c>
      <c r="C6" s="169">
        <f>SUM(Ghana!P10)</f>
        <v>0</v>
      </c>
      <c r="D6" s="162"/>
    </row>
    <row r="7" spans="1:4" ht="14.4" hidden="1">
      <c r="A7" s="166" t="s">
        <v>48</v>
      </c>
      <c r="B7" s="173">
        <f>SUM('Ivory Coast'!O14)</f>
        <v>0</v>
      </c>
      <c r="C7" s="170">
        <f>SUM('Ivory Coast'!P14)</f>
        <v>0</v>
      </c>
      <c r="D7" s="162"/>
    </row>
    <row r="8" spans="1:4" ht="14.4" hidden="1">
      <c r="A8" s="166" t="s">
        <v>25</v>
      </c>
      <c r="B8" s="174">
        <f>SUM(Kenya!O51)</f>
        <v>0</v>
      </c>
      <c r="C8" s="169">
        <f>SUM(Kenya!P51)</f>
        <v>0</v>
      </c>
      <c r="D8" s="162"/>
    </row>
    <row r="9" spans="1:4" ht="14.4" hidden="1">
      <c r="A9" s="166" t="s">
        <v>83</v>
      </c>
      <c r="B9" s="168">
        <f>SUM(Malawi!O17)</f>
        <v>0</v>
      </c>
      <c r="C9" s="169">
        <f>SUM(Malawi!P17)</f>
        <v>0</v>
      </c>
      <c r="D9" s="162"/>
    </row>
    <row r="10" spans="1:4" ht="14.4" hidden="1">
      <c r="A10" s="166" t="s">
        <v>26</v>
      </c>
      <c r="B10" s="168">
        <f>SUM(Mauritius!O74)</f>
        <v>0</v>
      </c>
      <c r="C10" s="169">
        <f>SUM(Mauritius!P74)</f>
        <v>0</v>
      </c>
      <c r="D10" s="162"/>
    </row>
    <row r="11" spans="1:4" ht="14.4">
      <c r="A11" s="166" t="s">
        <v>34</v>
      </c>
      <c r="B11" s="173">
        <f>SUM(Nigeria!O35)</f>
        <v>2923</v>
      </c>
      <c r="C11" s="170">
        <f>SUM(Nigeria!P35)</f>
        <v>577.5</v>
      </c>
      <c r="D11" s="162"/>
    </row>
    <row r="12" spans="1:4" ht="14.4">
      <c r="A12" s="166" t="s">
        <v>27</v>
      </c>
      <c r="B12" s="174">
        <f>SUM('South Africa'!O172)</f>
        <v>3177</v>
      </c>
      <c r="C12" s="169">
        <f>SUM('South Africa'!P172)</f>
        <v>788.15</v>
      </c>
      <c r="D12" s="162"/>
    </row>
    <row r="13" spans="1:4" ht="14.4" hidden="1">
      <c r="A13" s="166" t="s">
        <v>80</v>
      </c>
      <c r="B13" s="173">
        <f>SUM(Tanzania!O12)</f>
        <v>0</v>
      </c>
      <c r="C13" s="170">
        <f>SUM(Tanzania!P12)</f>
        <v>0</v>
      </c>
      <c r="D13" s="162"/>
    </row>
    <row r="14" spans="1:4" ht="14.4" hidden="1">
      <c r="A14" s="166" t="s">
        <v>38</v>
      </c>
      <c r="B14" s="173">
        <f>SUM(Togo!O12)</f>
        <v>0</v>
      </c>
      <c r="C14" s="170">
        <f>SUM(Togo!P12)</f>
        <v>0</v>
      </c>
      <c r="D14" s="162"/>
    </row>
    <row r="15" spans="1:4" ht="14.4" hidden="1">
      <c r="A15" s="166" t="s">
        <v>77</v>
      </c>
      <c r="B15" s="173">
        <f>SUM(Uganda!O12)</f>
        <v>0</v>
      </c>
      <c r="C15" s="170">
        <f>SUM(Uganda!P12)</f>
        <v>0</v>
      </c>
      <c r="D15" s="162"/>
    </row>
    <row r="16" spans="1:4" ht="14.4" hidden="1">
      <c r="A16" s="166" t="s">
        <v>71</v>
      </c>
      <c r="B16" s="171">
        <f>SUM(Zimbabwe!O11)</f>
        <v>0</v>
      </c>
      <c r="C16" s="172">
        <f>SUM(Zimbabwe!P11)</f>
        <v>0</v>
      </c>
      <c r="D16" s="162"/>
    </row>
    <row r="17" spans="1:5" ht="14.4">
      <c r="A17" s="175"/>
      <c r="B17" s="173"/>
      <c r="C17" s="170"/>
      <c r="D17" s="162"/>
    </row>
    <row r="18" spans="1:5" ht="14.4">
      <c r="A18" s="176" t="s">
        <v>28</v>
      </c>
      <c r="B18" s="177">
        <f>SUM(B4:B17)</f>
        <v>6202</v>
      </c>
      <c r="C18" s="177">
        <f>SUM(C4:C17)</f>
        <v>1394.65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67</v>
      </c>
      <c r="B27" s="67">
        <v>2868</v>
      </c>
      <c r="C27" s="67">
        <v>3493</v>
      </c>
      <c r="D27" s="67"/>
      <c r="E27" s="67"/>
    </row>
    <row r="28" spans="1:5">
      <c r="A28" s="67" t="s">
        <v>56</v>
      </c>
      <c r="B28" s="67">
        <v>1902</v>
      </c>
      <c r="C28" s="67">
        <v>10995</v>
      </c>
      <c r="D28" s="67"/>
      <c r="E28" s="67"/>
    </row>
    <row r="29" spans="1:5">
      <c r="A29" s="67" t="s">
        <v>57</v>
      </c>
      <c r="B29" s="67">
        <v>7295</v>
      </c>
      <c r="C29" s="67">
        <v>4879</v>
      </c>
      <c r="D29" s="67"/>
      <c r="E29" s="67"/>
    </row>
    <row r="30" spans="1:5">
      <c r="A30" s="67" t="s">
        <v>58</v>
      </c>
      <c r="B30" s="178">
        <v>6114</v>
      </c>
      <c r="C30" s="178">
        <v>3724</v>
      </c>
      <c r="D30" s="178"/>
      <c r="E30" s="178"/>
    </row>
    <row r="31" spans="1:5">
      <c r="A31" s="67" t="s">
        <v>59</v>
      </c>
      <c r="B31" s="178">
        <v>3301</v>
      </c>
      <c r="C31" s="67">
        <v>3136</v>
      </c>
      <c r="D31" s="67"/>
    </row>
    <row r="32" spans="1:5">
      <c r="A32" s="67" t="s">
        <v>60</v>
      </c>
      <c r="B32" s="178">
        <v>10558</v>
      </c>
      <c r="C32" s="67">
        <v>4944</v>
      </c>
      <c r="D32" s="67"/>
    </row>
    <row r="33" spans="1:4">
      <c r="A33" s="67" t="s">
        <v>61</v>
      </c>
      <c r="B33" s="178">
        <v>6425</v>
      </c>
      <c r="C33" s="67">
        <v>9300</v>
      </c>
      <c r="D33" s="67"/>
    </row>
    <row r="34" spans="1:4">
      <c r="A34" s="67" t="s">
        <v>62</v>
      </c>
      <c r="B34" s="178">
        <v>5248</v>
      </c>
      <c r="C34" s="67">
        <v>6491</v>
      </c>
      <c r="D34" s="67"/>
    </row>
    <row r="35" spans="1:4">
      <c r="A35" s="67" t="s">
        <v>63</v>
      </c>
      <c r="B35" s="178">
        <v>8319</v>
      </c>
      <c r="C35" s="67">
        <v>9118</v>
      </c>
    </row>
    <row r="36" spans="1:4">
      <c r="A36" s="67" t="s">
        <v>64</v>
      </c>
      <c r="B36" s="178">
        <v>4299</v>
      </c>
      <c r="C36" s="67">
        <v>3703</v>
      </c>
    </row>
    <row r="37" spans="1:4">
      <c r="A37" s="67" t="s">
        <v>65</v>
      </c>
      <c r="B37" s="178">
        <v>11127</v>
      </c>
      <c r="C37" s="67">
        <f>B18</f>
        <v>6202</v>
      </c>
    </row>
    <row r="38" spans="1:4">
      <c r="A38" s="67" t="s">
        <v>66</v>
      </c>
      <c r="B38" s="178">
        <v>67742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2023-12-31T10:04:28Z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