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3\"/>
    </mc:Choice>
  </mc:AlternateContent>
  <xr:revisionPtr revIDLastSave="0" documentId="13_ncr:1_{725A5345-8BF5-4450-B576-1E35D5DB6BD9}" xr6:coauthVersionLast="47" xr6:coauthVersionMax="47" xr10:uidLastSave="{00000000-0000-0000-0000-000000000000}"/>
  <bookViews>
    <workbookView xWindow="-108" yWindow="-108" windowWidth="23256" windowHeight="12456" tabRatio="854" xr2:uid="{00000000-000D-0000-FFFF-FFFF00000000}"/>
  </bookViews>
  <sheets>
    <sheet name="Botswana" sheetId="25" r:id="rId1"/>
    <sheet name="Democratic Republic of Congo" sheetId="16" state="hidden" r:id="rId2"/>
    <sheet name="Ghana" sheetId="11" state="hidden" r:id="rId3"/>
    <sheet name="Ivory Coast" sheetId="14" r:id="rId4"/>
    <sheet name="Kenya" sheetId="10" state="hidden" r:id="rId5"/>
    <sheet name="Malawi" sheetId="17" state="hidden" r:id="rId6"/>
    <sheet name="Mauritius" sheetId="8" r:id="rId7"/>
    <sheet name="Nigeria" sheetId="18" r:id="rId8"/>
    <sheet name="South Africa" sheetId="19" r:id="rId9"/>
    <sheet name="Tanzania" sheetId="23" state="hidden" r:id="rId10"/>
    <sheet name="Togo" sheetId="12" state="hidden" r:id="rId11"/>
    <sheet name="Uganda" sheetId="24" state="hidden" r:id="rId12"/>
    <sheet name="Zimbabwe" sheetId="20" state="hidden" r:id="rId13"/>
    <sheet name="Summary" sheetId="4" state="hidden" r:id="rId14"/>
  </sheets>
  <externalReferences>
    <externalReference r:id="rId15"/>
    <externalReference r:id="rId16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3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7">[1]Malawi!#REF!</definedName>
    <definedName name="Excel_BuiltIn_Print_Area_1" localSheetId="13">[2]Malawi!#REF!</definedName>
    <definedName name="Excel_BuiltIn_Print_Area_1" localSheetId="12">[1]Malawi!#REF!</definedName>
    <definedName name="Excel_BuiltIn_Print_Area_1">[1]Malawi!#REF!</definedName>
    <definedName name="_xlnm.Print_Area" localSheetId="6">Mauritius!#REF!</definedName>
    <definedName name="_xlnm.Print_Area" localSheetId="7">Nigeria!#REF!</definedName>
    <definedName name="_xlnm.Print_Area" localSheetId="8">'South Africa'!#REF!</definedName>
    <definedName name="_xlnm.Print_Area" localSheetId="9">Tanzania!#REF!</definedName>
    <definedName name="_xlnm.Print_Area" localSheetId="10">Togo!#REF!</definedName>
    <definedName name="_xlnm.Print_Area" localSheetId="11">Uganda!#REF!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55" i="19" l="1"/>
  <c r="O157" i="19"/>
  <c r="O156" i="19"/>
  <c r="O155" i="19"/>
  <c r="O44" i="19"/>
  <c r="P55" i="19"/>
  <c r="P54" i="19"/>
  <c r="O54" i="19"/>
  <c r="P53" i="19"/>
  <c r="O53" i="19"/>
  <c r="P52" i="19"/>
  <c r="O52" i="19"/>
  <c r="P51" i="19"/>
  <c r="O51" i="19"/>
  <c r="N43" i="18"/>
  <c r="M43" i="18"/>
  <c r="L43" i="18"/>
  <c r="K43" i="18"/>
  <c r="J43" i="18"/>
  <c r="I43" i="18"/>
  <c r="H43" i="18"/>
  <c r="G43" i="18"/>
  <c r="F43" i="18"/>
  <c r="E43" i="18"/>
  <c r="D43" i="18"/>
  <c r="C43" i="18"/>
  <c r="P42" i="18"/>
  <c r="O42" i="18"/>
  <c r="P41" i="18"/>
  <c r="O41" i="18"/>
  <c r="P40" i="18"/>
  <c r="O40" i="18"/>
  <c r="N55" i="18"/>
  <c r="M55" i="18"/>
  <c r="L55" i="18"/>
  <c r="K55" i="18"/>
  <c r="J55" i="18"/>
  <c r="I55" i="18"/>
  <c r="H55" i="18"/>
  <c r="G55" i="18"/>
  <c r="F55" i="18"/>
  <c r="E55" i="18"/>
  <c r="D55" i="18"/>
  <c r="C55" i="18"/>
  <c r="P54" i="18"/>
  <c r="O54" i="18"/>
  <c r="P53" i="18"/>
  <c r="O53" i="18"/>
  <c r="N30" i="18"/>
  <c r="M30" i="18"/>
  <c r="L30" i="18"/>
  <c r="K30" i="18"/>
  <c r="J30" i="18"/>
  <c r="I30" i="18"/>
  <c r="H30" i="18"/>
  <c r="G30" i="18"/>
  <c r="F30" i="18"/>
  <c r="E30" i="18"/>
  <c r="D30" i="18"/>
  <c r="C30" i="18"/>
  <c r="P29" i="18"/>
  <c r="O29" i="18"/>
  <c r="P28" i="18"/>
  <c r="O28" i="18"/>
  <c r="P27" i="18"/>
  <c r="O27" i="18"/>
  <c r="N16" i="18"/>
  <c r="M16" i="18"/>
  <c r="L16" i="18"/>
  <c r="K16" i="18"/>
  <c r="J16" i="18"/>
  <c r="I16" i="18"/>
  <c r="H16" i="18"/>
  <c r="G16" i="18"/>
  <c r="F16" i="18"/>
  <c r="E16" i="18"/>
  <c r="D16" i="18"/>
  <c r="C16" i="18"/>
  <c r="P15" i="18"/>
  <c r="O15" i="18"/>
  <c r="P14" i="18"/>
  <c r="O14" i="18"/>
  <c r="P13" i="18"/>
  <c r="O13" i="18"/>
  <c r="O16" i="18" l="1"/>
  <c r="O30" i="18"/>
  <c r="P30" i="18"/>
  <c r="O55" i="18"/>
  <c r="P43" i="18"/>
  <c r="O43" i="18"/>
  <c r="P55" i="18"/>
  <c r="P16" i="18"/>
  <c r="O41" i="19" l="1"/>
  <c r="F130" i="19" l="1"/>
  <c r="C5" i="4"/>
  <c r="B5" i="4"/>
  <c r="N17" i="25"/>
  <c r="M17" i="25"/>
  <c r="L17" i="25"/>
  <c r="K17" i="25"/>
  <c r="J17" i="25"/>
  <c r="I17" i="25"/>
  <c r="H17" i="25"/>
  <c r="G17" i="25"/>
  <c r="F17" i="25"/>
  <c r="E17" i="25"/>
  <c r="D17" i="25"/>
  <c r="C17" i="25"/>
  <c r="P16" i="25"/>
  <c r="O16" i="25"/>
  <c r="P15" i="25"/>
  <c r="O15" i="25"/>
  <c r="P14" i="25"/>
  <c r="O14" i="25"/>
  <c r="P13" i="25"/>
  <c r="O13" i="25"/>
  <c r="P12" i="25"/>
  <c r="O12" i="25"/>
  <c r="P11" i="25"/>
  <c r="O11" i="25"/>
  <c r="P10" i="25"/>
  <c r="O10" i="25"/>
  <c r="P9" i="25"/>
  <c r="O9" i="25"/>
  <c r="O152" i="19"/>
  <c r="O141" i="19"/>
  <c r="O126" i="19"/>
  <c r="O101" i="19"/>
  <c r="O61" i="19"/>
  <c r="O15" i="17"/>
  <c r="O16" i="10"/>
  <c r="P17" i="25" l="1"/>
  <c r="C4" i="4" s="1"/>
  <c r="O17" i="25"/>
  <c r="B4" i="4" s="1"/>
  <c r="F122" i="19"/>
  <c r="P13" i="17"/>
  <c r="O13" i="17"/>
  <c r="P12" i="17"/>
  <c r="O12" i="17"/>
  <c r="P11" i="17"/>
  <c r="O11" i="17"/>
  <c r="P10" i="17"/>
  <c r="O10" i="17"/>
  <c r="P15" i="17"/>
  <c r="P14" i="17"/>
  <c r="O14" i="17"/>
  <c r="P48" i="19"/>
  <c r="O48" i="19"/>
  <c r="P47" i="19"/>
  <c r="O47" i="19"/>
  <c r="P46" i="19"/>
  <c r="O46" i="19"/>
  <c r="P45" i="19"/>
  <c r="O45" i="19"/>
  <c r="P44" i="19"/>
  <c r="P43" i="19"/>
  <c r="O43" i="19"/>
  <c r="P42" i="19"/>
  <c r="O42" i="19"/>
  <c r="P50" i="19"/>
  <c r="O50" i="19"/>
  <c r="P49" i="19"/>
  <c r="O49" i="19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O9" i="23"/>
  <c r="N36" i="10"/>
  <c r="M36" i="10"/>
  <c r="L36" i="10"/>
  <c r="K36" i="10"/>
  <c r="J36" i="10"/>
  <c r="I36" i="10"/>
  <c r="H36" i="10"/>
  <c r="G36" i="10"/>
  <c r="F36" i="10"/>
  <c r="E36" i="10"/>
  <c r="D36" i="10"/>
  <c r="C36" i="10"/>
  <c r="P35" i="10"/>
  <c r="O35" i="10"/>
  <c r="P34" i="10"/>
  <c r="O34" i="10"/>
  <c r="P19" i="10"/>
  <c r="O19" i="10"/>
  <c r="P18" i="10"/>
  <c r="O18" i="10"/>
  <c r="P17" i="10"/>
  <c r="O17" i="10"/>
  <c r="P16" i="10"/>
  <c r="P15" i="10"/>
  <c r="O15" i="10"/>
  <c r="P14" i="10"/>
  <c r="O14" i="10"/>
  <c r="P13" i="10"/>
  <c r="O13" i="10"/>
  <c r="P12" i="10"/>
  <c r="O12" i="10"/>
  <c r="P11" i="10"/>
  <c r="O11" i="10"/>
  <c r="P10" i="10"/>
  <c r="O10" i="10"/>
  <c r="P9" i="10"/>
  <c r="O9" i="10"/>
  <c r="N49" i="18"/>
  <c r="M49" i="18"/>
  <c r="L49" i="18"/>
  <c r="K49" i="18"/>
  <c r="J49" i="18"/>
  <c r="I49" i="18"/>
  <c r="H49" i="18"/>
  <c r="G49" i="18"/>
  <c r="F49" i="18"/>
  <c r="E49" i="18"/>
  <c r="D49" i="18"/>
  <c r="C49" i="18"/>
  <c r="P48" i="18"/>
  <c r="O48" i="18"/>
  <c r="P47" i="18"/>
  <c r="O47" i="18"/>
  <c r="P157" i="19"/>
  <c r="P156" i="19"/>
  <c r="P155" i="19"/>
  <c r="P154" i="19"/>
  <c r="O154" i="19"/>
  <c r="P153" i="19"/>
  <c r="O153" i="19"/>
  <c r="P152" i="19"/>
  <c r="P151" i="19"/>
  <c r="O151" i="19"/>
  <c r="P150" i="19"/>
  <c r="O150" i="19"/>
  <c r="P149" i="19"/>
  <c r="O149" i="19"/>
  <c r="P41" i="8"/>
  <c r="O41" i="8"/>
  <c r="P40" i="8"/>
  <c r="O40" i="8"/>
  <c r="P39" i="8"/>
  <c r="O39" i="8"/>
  <c r="P38" i="8"/>
  <c r="O38" i="8"/>
  <c r="P37" i="8"/>
  <c r="O37" i="8"/>
  <c r="P36" i="8"/>
  <c r="O36" i="8"/>
  <c r="P35" i="8"/>
  <c r="O35" i="8"/>
  <c r="P34" i="8"/>
  <c r="O34" i="8"/>
  <c r="P43" i="8"/>
  <c r="O43" i="8"/>
  <c r="P42" i="8"/>
  <c r="O42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45" i="8"/>
  <c r="M45" i="8"/>
  <c r="L45" i="8"/>
  <c r="K45" i="8"/>
  <c r="J45" i="8"/>
  <c r="I45" i="8"/>
  <c r="H45" i="8"/>
  <c r="G45" i="8"/>
  <c r="F45" i="8"/>
  <c r="E45" i="8"/>
  <c r="D45" i="8"/>
  <c r="C45" i="8"/>
  <c r="P44" i="8"/>
  <c r="O44" i="8"/>
  <c r="P33" i="8"/>
  <c r="O33" i="8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35" i="19"/>
  <c r="O35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16" i="17"/>
  <c r="P9" i="17"/>
  <c r="P11" i="12"/>
  <c r="P10" i="12"/>
  <c r="P9" i="12"/>
  <c r="P101" i="19"/>
  <c r="P56" i="19"/>
  <c r="P41" i="19"/>
  <c r="P22" i="18"/>
  <c r="P21" i="18"/>
  <c r="P20" i="18"/>
  <c r="P35" i="18"/>
  <c r="P34" i="18"/>
  <c r="P8" i="18"/>
  <c r="P7" i="18"/>
  <c r="P28" i="8"/>
  <c r="P27" i="8"/>
  <c r="P26" i="8"/>
  <c r="P21" i="8"/>
  <c r="P7" i="8"/>
  <c r="P9" i="20"/>
  <c r="P13" i="14"/>
  <c r="P12" i="14"/>
  <c r="P11" i="14"/>
  <c r="P10" i="14"/>
  <c r="P9" i="14"/>
  <c r="P10" i="16"/>
  <c r="P9" i="16"/>
  <c r="P9" i="11"/>
  <c r="P8" i="11"/>
  <c r="P27" i="10"/>
  <c r="P26" i="10"/>
  <c r="P24" i="10"/>
  <c r="P23" i="10"/>
  <c r="P22" i="10"/>
  <c r="P21" i="10"/>
  <c r="P20" i="10"/>
  <c r="P8" i="10"/>
  <c r="O36" i="10" l="1"/>
  <c r="O12" i="23"/>
  <c r="B13" i="4" s="1"/>
  <c r="P12" i="23"/>
  <c r="C13" i="4" s="1"/>
  <c r="P36" i="10"/>
  <c r="O12" i="24"/>
  <c r="B15" i="4" s="1"/>
  <c r="P12" i="24"/>
  <c r="C15" i="4" s="1"/>
  <c r="O49" i="18"/>
  <c r="P49" i="18"/>
  <c r="P45" i="8"/>
  <c r="O45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75" i="19"/>
  <c r="P75" i="19"/>
  <c r="O76" i="19"/>
  <c r="P76" i="19"/>
  <c r="O77" i="19"/>
  <c r="P77" i="19"/>
  <c r="O78" i="19"/>
  <c r="P78" i="19"/>
  <c r="O79" i="19"/>
  <c r="P79" i="19"/>
  <c r="O80" i="19"/>
  <c r="P80" i="19"/>
  <c r="O81" i="19"/>
  <c r="P81" i="19"/>
  <c r="O82" i="19"/>
  <c r="P82" i="19"/>
  <c r="O83" i="19"/>
  <c r="P83" i="19"/>
  <c r="O84" i="19"/>
  <c r="P84" i="19"/>
  <c r="O85" i="19"/>
  <c r="P85" i="19"/>
  <c r="O86" i="19"/>
  <c r="P86" i="19"/>
  <c r="O87" i="19"/>
  <c r="P87" i="19"/>
  <c r="O88" i="19"/>
  <c r="P88" i="19"/>
  <c r="O89" i="19"/>
  <c r="P89" i="19"/>
  <c r="O90" i="19"/>
  <c r="P90" i="19"/>
  <c r="O91" i="19"/>
  <c r="P91" i="19"/>
  <c r="O92" i="19"/>
  <c r="P92" i="19"/>
  <c r="O93" i="19"/>
  <c r="P93" i="19"/>
  <c r="O94" i="19"/>
  <c r="P94" i="19"/>
  <c r="O95" i="19"/>
  <c r="P95" i="19"/>
  <c r="O96" i="19"/>
  <c r="P96" i="19"/>
  <c r="C97" i="19"/>
  <c r="D97" i="19"/>
  <c r="E97" i="19"/>
  <c r="F97" i="19"/>
  <c r="G97" i="19"/>
  <c r="H97" i="19"/>
  <c r="I97" i="19"/>
  <c r="J97" i="19"/>
  <c r="K97" i="19"/>
  <c r="L97" i="19"/>
  <c r="M97" i="19"/>
  <c r="N97" i="19"/>
  <c r="O69" i="19"/>
  <c r="P69" i="19"/>
  <c r="O70" i="19"/>
  <c r="P70" i="19"/>
  <c r="C71" i="19"/>
  <c r="D71" i="19"/>
  <c r="E71" i="19"/>
  <c r="F71" i="19"/>
  <c r="G71" i="19"/>
  <c r="H71" i="19"/>
  <c r="I71" i="19"/>
  <c r="J71" i="19"/>
  <c r="K71" i="19"/>
  <c r="L71" i="19"/>
  <c r="M71" i="19"/>
  <c r="N71" i="19"/>
  <c r="P11" i="19" l="1"/>
  <c r="O11" i="19"/>
  <c r="P71" i="19"/>
  <c r="P97" i="19"/>
  <c r="O97" i="19"/>
  <c r="O71" i="19"/>
  <c r="O8" i="10"/>
  <c r="O27" i="10" l="1"/>
  <c r="O26" i="10"/>
  <c r="O25" i="10"/>
  <c r="O24" i="10"/>
  <c r="O23" i="10"/>
  <c r="O22" i="10"/>
  <c r="P48" i="10" l="1"/>
  <c r="P47" i="10"/>
  <c r="P46" i="10"/>
  <c r="P41" i="10"/>
  <c r="P40" i="10"/>
  <c r="P29" i="10"/>
  <c r="P28" i="10"/>
  <c r="P25" i="10"/>
  <c r="P165" i="19"/>
  <c r="P164" i="19"/>
  <c r="P163" i="19"/>
  <c r="P158" i="19"/>
  <c r="P148" i="19"/>
  <c r="P143" i="19"/>
  <c r="P142" i="19"/>
  <c r="P141" i="19"/>
  <c r="P136" i="19"/>
  <c r="P135" i="19"/>
  <c r="P134" i="19"/>
  <c r="P129" i="19"/>
  <c r="P128" i="19"/>
  <c r="P127" i="19"/>
  <c r="P126" i="19"/>
  <c r="P121" i="19"/>
  <c r="P120" i="19"/>
  <c r="P119" i="19"/>
  <c r="P118" i="19"/>
  <c r="P117" i="19"/>
  <c r="P116" i="19"/>
  <c r="P115" i="19"/>
  <c r="P114" i="19"/>
  <c r="P109" i="19"/>
  <c r="P108" i="19"/>
  <c r="P103" i="19"/>
  <c r="P102" i="19"/>
  <c r="P64" i="19"/>
  <c r="P63" i="19"/>
  <c r="P62" i="19"/>
  <c r="P61" i="19"/>
  <c r="P36" i="19"/>
  <c r="P15" i="19"/>
  <c r="O15" i="19"/>
  <c r="O62" i="19" l="1"/>
  <c r="O142" i="19" l="1"/>
  <c r="O7" i="8" l="1"/>
  <c r="O115" i="19" l="1"/>
  <c r="N130" i="19"/>
  <c r="M130" i="19"/>
  <c r="L130" i="19"/>
  <c r="K130" i="19"/>
  <c r="J130" i="19"/>
  <c r="I130" i="19"/>
  <c r="H130" i="19"/>
  <c r="G130" i="19"/>
  <c r="E130" i="19"/>
  <c r="D130" i="19"/>
  <c r="C130" i="19"/>
  <c r="O129" i="19"/>
  <c r="O128" i="19"/>
  <c r="O127" i="19"/>
  <c r="P130" i="19" l="1"/>
  <c r="O130" i="19"/>
  <c r="O63" i="19"/>
  <c r="O119" i="19" l="1"/>
  <c r="O118" i="19"/>
  <c r="O117" i="19"/>
  <c r="O116" i="19"/>
  <c r="O120" i="19"/>
  <c r="O56" i="19" l="1"/>
  <c r="E57" i="19"/>
  <c r="F57" i="19"/>
  <c r="G57" i="19"/>
  <c r="H57" i="19"/>
  <c r="I57" i="19"/>
  <c r="J57" i="19"/>
  <c r="K57" i="19"/>
  <c r="L57" i="19"/>
  <c r="M57" i="19"/>
  <c r="N57" i="19"/>
  <c r="E65" i="19"/>
  <c r="F65" i="19"/>
  <c r="G65" i="19"/>
  <c r="H65" i="19"/>
  <c r="I65" i="19"/>
  <c r="J65" i="19"/>
  <c r="K65" i="19"/>
  <c r="L65" i="19"/>
  <c r="M65" i="19"/>
  <c r="N65" i="19"/>
  <c r="O135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6" i="4" s="1"/>
  <c r="O9" i="20"/>
  <c r="O11" i="20" s="1"/>
  <c r="B16" i="4" s="1"/>
  <c r="N144" i="19"/>
  <c r="M144" i="19"/>
  <c r="L144" i="19"/>
  <c r="K144" i="19"/>
  <c r="J144" i="19"/>
  <c r="I144" i="19"/>
  <c r="H144" i="19"/>
  <c r="G144" i="19"/>
  <c r="F144" i="19"/>
  <c r="E144" i="19"/>
  <c r="D144" i="19"/>
  <c r="C144" i="19"/>
  <c r="O143" i="19"/>
  <c r="N122" i="19"/>
  <c r="M122" i="19"/>
  <c r="L122" i="19"/>
  <c r="K122" i="19"/>
  <c r="J122" i="19"/>
  <c r="I122" i="19"/>
  <c r="H122" i="19"/>
  <c r="G122" i="19"/>
  <c r="E122" i="19"/>
  <c r="D122" i="19"/>
  <c r="C122" i="19"/>
  <c r="O121" i="19"/>
  <c r="O114" i="19"/>
  <c r="D57" i="19"/>
  <c r="C57" i="19"/>
  <c r="N159" i="19"/>
  <c r="M159" i="19"/>
  <c r="L159" i="19"/>
  <c r="K159" i="19"/>
  <c r="J159" i="19"/>
  <c r="I159" i="19"/>
  <c r="H159" i="19"/>
  <c r="G159" i="19"/>
  <c r="F159" i="19"/>
  <c r="E159" i="19"/>
  <c r="D159" i="19"/>
  <c r="C159" i="19"/>
  <c r="O158" i="19"/>
  <c r="O148" i="19"/>
  <c r="O102" i="19"/>
  <c r="O9" i="16"/>
  <c r="N166" i="19"/>
  <c r="M166" i="19"/>
  <c r="L166" i="19"/>
  <c r="K166" i="19"/>
  <c r="J166" i="19"/>
  <c r="I166" i="19"/>
  <c r="H166" i="19"/>
  <c r="G166" i="19"/>
  <c r="F166" i="19"/>
  <c r="E166" i="19"/>
  <c r="D166" i="19"/>
  <c r="C166" i="19"/>
  <c r="O165" i="19"/>
  <c r="O164" i="19"/>
  <c r="O163" i="19"/>
  <c r="N137" i="19"/>
  <c r="M137" i="19"/>
  <c r="L137" i="19"/>
  <c r="K137" i="19"/>
  <c r="J137" i="19"/>
  <c r="I137" i="19"/>
  <c r="H137" i="19"/>
  <c r="G137" i="19"/>
  <c r="F137" i="19"/>
  <c r="E137" i="19"/>
  <c r="D137" i="19"/>
  <c r="C137" i="19"/>
  <c r="O136" i="19"/>
  <c r="O134" i="19"/>
  <c r="N110" i="19"/>
  <c r="M110" i="19"/>
  <c r="L110" i="19"/>
  <c r="K110" i="19"/>
  <c r="J110" i="19"/>
  <c r="I110" i="19"/>
  <c r="H110" i="19"/>
  <c r="G110" i="19"/>
  <c r="F110" i="19"/>
  <c r="E110" i="19"/>
  <c r="D110" i="19"/>
  <c r="C110" i="19"/>
  <c r="O109" i="19"/>
  <c r="O108" i="19"/>
  <c r="N104" i="19"/>
  <c r="M104" i="19"/>
  <c r="L104" i="19"/>
  <c r="K104" i="19"/>
  <c r="J104" i="19"/>
  <c r="I104" i="19"/>
  <c r="H104" i="19"/>
  <c r="G104" i="19"/>
  <c r="F104" i="19"/>
  <c r="E104" i="19"/>
  <c r="D104" i="19"/>
  <c r="C104" i="19"/>
  <c r="O103" i="19"/>
  <c r="D65" i="19"/>
  <c r="C65" i="19"/>
  <c r="O64" i="19"/>
  <c r="N37" i="19"/>
  <c r="M37" i="19"/>
  <c r="L37" i="19"/>
  <c r="K37" i="19"/>
  <c r="J37" i="19"/>
  <c r="I37" i="19"/>
  <c r="H37" i="19"/>
  <c r="G37" i="19"/>
  <c r="F37" i="19"/>
  <c r="E37" i="19"/>
  <c r="D37" i="19"/>
  <c r="C37" i="19"/>
  <c r="O36" i="19"/>
  <c r="O7" i="18"/>
  <c r="O8" i="18"/>
  <c r="C9" i="18"/>
  <c r="D9" i="18"/>
  <c r="E9" i="18"/>
  <c r="F9" i="18"/>
  <c r="G9" i="18"/>
  <c r="H9" i="18"/>
  <c r="I9" i="18"/>
  <c r="J9" i="18"/>
  <c r="K9" i="18"/>
  <c r="L9" i="18"/>
  <c r="M9" i="18"/>
  <c r="N9" i="18"/>
  <c r="O34" i="18"/>
  <c r="P36" i="18"/>
  <c r="O35" i="18"/>
  <c r="C36" i="18"/>
  <c r="D36" i="18"/>
  <c r="E36" i="18"/>
  <c r="F36" i="18"/>
  <c r="G36" i="18"/>
  <c r="H36" i="18"/>
  <c r="I36" i="18"/>
  <c r="J36" i="18"/>
  <c r="K36" i="18"/>
  <c r="L36" i="18"/>
  <c r="M36" i="18"/>
  <c r="N36" i="18"/>
  <c r="O20" i="18"/>
  <c r="O21" i="18"/>
  <c r="O22" i="18"/>
  <c r="C23" i="18"/>
  <c r="D23" i="18"/>
  <c r="E23" i="18"/>
  <c r="F23" i="18"/>
  <c r="G23" i="18"/>
  <c r="H23" i="18"/>
  <c r="I23" i="18"/>
  <c r="J23" i="18"/>
  <c r="K23" i="18"/>
  <c r="L23" i="18"/>
  <c r="M23" i="18"/>
  <c r="N23" i="18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22" i="8"/>
  <c r="N30" i="10"/>
  <c r="M30" i="10"/>
  <c r="L30" i="10"/>
  <c r="K30" i="10"/>
  <c r="J30" i="10"/>
  <c r="I30" i="10"/>
  <c r="H30" i="10"/>
  <c r="G30" i="10"/>
  <c r="F30" i="10"/>
  <c r="E30" i="10"/>
  <c r="D30" i="10"/>
  <c r="C30" i="10"/>
  <c r="N49" i="10"/>
  <c r="M49" i="10"/>
  <c r="L49" i="10"/>
  <c r="K49" i="10"/>
  <c r="J49" i="10"/>
  <c r="I49" i="10"/>
  <c r="H49" i="10"/>
  <c r="G49" i="10"/>
  <c r="F49" i="10"/>
  <c r="E49" i="10"/>
  <c r="D49" i="10"/>
  <c r="C49" i="10"/>
  <c r="O48" i="10"/>
  <c r="O47" i="10"/>
  <c r="O46" i="10"/>
  <c r="O28" i="10"/>
  <c r="O21" i="10"/>
  <c r="O20" i="10"/>
  <c r="O29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O10" i="16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21" i="8"/>
  <c r="O9" i="12"/>
  <c r="O10" i="12"/>
  <c r="O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N42" i="10"/>
  <c r="M42" i="10"/>
  <c r="L42" i="10"/>
  <c r="K42" i="10"/>
  <c r="J42" i="10"/>
  <c r="I42" i="10"/>
  <c r="H42" i="10"/>
  <c r="G42" i="10"/>
  <c r="F42" i="10"/>
  <c r="E42" i="10"/>
  <c r="D42" i="10"/>
  <c r="C42" i="10"/>
  <c r="O41" i="10"/>
  <c r="O40" i="10"/>
  <c r="N10" i="11"/>
  <c r="M10" i="11"/>
  <c r="L10" i="11"/>
  <c r="K10" i="11"/>
  <c r="J10" i="11"/>
  <c r="I10" i="11"/>
  <c r="H10" i="11"/>
  <c r="G10" i="11"/>
  <c r="F10" i="11"/>
  <c r="E10" i="11"/>
  <c r="D10" i="11"/>
  <c r="C10" i="11"/>
  <c r="O9" i="11"/>
  <c r="O8" i="11"/>
  <c r="N29" i="8"/>
  <c r="M29" i="8"/>
  <c r="L29" i="8"/>
  <c r="K29" i="8"/>
  <c r="J29" i="8"/>
  <c r="I29" i="8"/>
  <c r="H29" i="8"/>
  <c r="G29" i="8"/>
  <c r="F29" i="8"/>
  <c r="E29" i="8"/>
  <c r="D29" i="8"/>
  <c r="C29" i="8"/>
  <c r="O28" i="8"/>
  <c r="O27" i="8"/>
  <c r="O26" i="8"/>
  <c r="N22" i="8"/>
  <c r="M22" i="8"/>
  <c r="L22" i="8"/>
  <c r="K22" i="8"/>
  <c r="J22" i="8"/>
  <c r="I22" i="8"/>
  <c r="H22" i="8"/>
  <c r="F22" i="8"/>
  <c r="E22" i="8"/>
  <c r="D22" i="8"/>
  <c r="C22" i="8"/>
  <c r="P17" i="17"/>
  <c r="C9" i="4" s="1"/>
  <c r="P18" i="16" l="1"/>
  <c r="O18" i="16"/>
  <c r="O29" i="8"/>
  <c r="O49" i="10"/>
  <c r="O14" i="14"/>
  <c r="B7" i="4" s="1"/>
  <c r="P14" i="14"/>
  <c r="C7" i="4" s="1"/>
  <c r="P10" i="11"/>
  <c r="C6" i="4" s="1"/>
  <c r="O42" i="10"/>
  <c r="P30" i="10"/>
  <c r="P42" i="10"/>
  <c r="O30" i="10"/>
  <c r="O17" i="17"/>
  <c r="B9" i="4" s="1"/>
  <c r="O10" i="11"/>
  <c r="B6" i="4" s="1"/>
  <c r="P12" i="12"/>
  <c r="C14" i="4" s="1"/>
  <c r="O12" i="12"/>
  <c r="B14" i="4" s="1"/>
  <c r="P22" i="8"/>
  <c r="P29" i="8"/>
  <c r="O144" i="19"/>
  <c r="P122" i="19"/>
  <c r="P49" i="10"/>
  <c r="O22" i="8"/>
  <c r="P23" i="18"/>
  <c r="P9" i="18"/>
  <c r="O23" i="18"/>
  <c r="O9" i="18"/>
  <c r="O36" i="18"/>
  <c r="O166" i="19"/>
  <c r="O104" i="19"/>
  <c r="O37" i="19"/>
  <c r="P57" i="19"/>
  <c r="P65" i="19"/>
  <c r="P159" i="19"/>
  <c r="O137" i="19"/>
  <c r="O110" i="19"/>
  <c r="P110" i="19"/>
  <c r="O65" i="19"/>
  <c r="P137" i="19"/>
  <c r="O57" i="19"/>
  <c r="O159" i="19"/>
  <c r="P144" i="19"/>
  <c r="P166" i="19"/>
  <c r="P104" i="19"/>
  <c r="O122" i="19"/>
  <c r="P37" i="19"/>
  <c r="P48" i="8" l="1"/>
  <c r="C10" i="4" s="1"/>
  <c r="P59" i="18"/>
  <c r="C11" i="4" s="1"/>
  <c r="O59" i="18"/>
  <c r="B11" i="4" s="1"/>
  <c r="P168" i="19"/>
  <c r="C12" i="4" s="1"/>
  <c r="O168" i="19"/>
  <c r="B12" i="4" s="1"/>
  <c r="O48" i="8"/>
  <c r="B10" i="4" s="1"/>
  <c r="O51" i="10"/>
  <c r="B8" i="4" s="1"/>
  <c r="P51" i="10"/>
  <c r="C8" i="4" s="1"/>
  <c r="B18" i="4" l="1"/>
  <c r="C35" i="4" s="1"/>
  <c r="C18" i="4"/>
</calcChain>
</file>

<file path=xl/sharedStrings.xml><?xml version="1.0" encoding="utf-8"?>
<sst xmlns="http://schemas.openxmlformats.org/spreadsheetml/2006/main" count="443" uniqueCount="143">
  <si>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</si>
  <si>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</si>
  <si>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</si>
  <si>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</si>
  <si>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</si>
  <si>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</si>
  <si>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</si>
  <si>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</si>
  <si>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</si>
  <si>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</si>
  <si>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</si>
  <si>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</si>
  <si>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</si>
  <si>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</si>
  <si>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</si>
  <si>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</si>
  <si>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</si>
  <si>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</si>
  <si>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</si>
  <si>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</si>
  <si>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</si>
  <si>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</si>
  <si>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</si>
  <si>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</si>
  <si>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</si>
  <si>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</si>
  <si>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</si>
  <si>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</si>
  <si>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</si>
  <si>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</si>
  <si>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</si>
  <si>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</si>
  <si>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</si>
  <si>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</si>
  <si>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</si>
  <si>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</si>
  <si>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</si>
  <si>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</si>
  <si>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</si>
  <si>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</si>
  <si>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</si>
  <si>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</si>
  <si>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</si>
  <si>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Kinshasa</t>
  </si>
  <si>
    <t>TEMPLE: Togo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</si>
  <si>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</si>
  <si>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</si>
  <si>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</si>
  <si>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</si>
  <si>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</si>
  <si>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</si>
  <si>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</si>
  <si>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</si>
  <si>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</si>
  <si>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</si>
  <si>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</si>
  <si>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</si>
  <si>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</si>
  <si>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</si>
  <si>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</si>
  <si>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</si>
  <si>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</si>
  <si>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</si>
  <si>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</si>
  <si>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</si>
  <si>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</si>
  <si>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</si>
  <si>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</si>
  <si>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</si>
  <si>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 xml:space="preserve">MONTH :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</si>
  <si>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</si>
  <si>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</si>
  <si>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</si>
  <si>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</si>
  <si>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</si>
  <si>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TEMPLE: Accra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</si>
  <si>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</si>
  <si>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</si>
  <si>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</si>
  <si>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</si>
  <si>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</si>
  <si>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</si>
  <si>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</si>
  <si>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</si>
  <si>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</si>
  <si>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MONTH :</t>
  </si>
  <si>
    <t>TEMPLE: Gabarone</t>
  </si>
  <si>
    <t>Botswana</t>
  </si>
  <si>
    <t>ISKCON MAFIKENG</t>
  </si>
  <si>
    <t>ISKCON ABEOKUTA</t>
  </si>
  <si>
    <t>Cumulative scores</t>
  </si>
  <si>
    <t>Acyuta Kesava Dasa</t>
  </si>
  <si>
    <t>MONTH :September 2023</t>
  </si>
  <si>
    <t>Haladara Das</t>
  </si>
  <si>
    <t>Raga Bhakti Das</t>
  </si>
  <si>
    <t>Sankirtana Team</t>
  </si>
  <si>
    <t>Raghupati Raghav Das</t>
  </si>
  <si>
    <t>Keshavanad Das</t>
  </si>
  <si>
    <t>Devakinandan Das</t>
  </si>
  <si>
    <t xml:space="preserve">Bhavya </t>
  </si>
  <si>
    <t>MONTH : September 2023</t>
  </si>
  <si>
    <t>ISKCON ABUJA</t>
  </si>
  <si>
    <t>Abuja weekend spiritual warriors</t>
  </si>
  <si>
    <t>ISKCON JOS</t>
  </si>
  <si>
    <t>ISKCON WARRI</t>
  </si>
  <si>
    <t>ISKCON OTA</t>
  </si>
  <si>
    <t>Exclusive Books (Vibhu Caitanya Das and Surya Kund Das)</t>
  </si>
  <si>
    <t xml:space="preserve">Bhakti Books (Takealot - Paramatma Das and Vibhu Caitanya Das) </t>
  </si>
  <si>
    <t xml:space="preserve">SSRRT Book Table </t>
  </si>
  <si>
    <t>BTG Team</t>
  </si>
  <si>
    <t>Nitai Pada Kamalam</t>
  </si>
  <si>
    <t>The Brhat Mrdanga Team</t>
  </si>
  <si>
    <t>The Hare Krishna Challengers</t>
  </si>
  <si>
    <t>Padyavali dasi</t>
  </si>
  <si>
    <t>Tianka And Aja Govinda das</t>
  </si>
  <si>
    <t>Ekachakra Das And Kripamoya Das</t>
  </si>
  <si>
    <t>Nikunja Seva dasi</t>
  </si>
  <si>
    <t>Priya Karson</t>
  </si>
  <si>
    <t>SSRRT Krishna Janmastami Team</t>
  </si>
  <si>
    <t xml:space="preserve">SSRRT Bhadra Purnima Campaign </t>
  </si>
  <si>
    <t>MATAJI SATYABHAMA DD/MATAJI VINATA DD/MATAJI AKUTI DD</t>
  </si>
  <si>
    <t>HARINAAM CINTAMANI TEAM</t>
  </si>
  <si>
    <t>PRABHU NARANARAYAN DAS</t>
  </si>
  <si>
    <t>MATAJI DANGHATI LILA DEVI DASI</t>
  </si>
  <si>
    <t>MATAJI DIVYA</t>
  </si>
  <si>
    <t>MATAJI TARUNA</t>
  </si>
  <si>
    <t>MATAJI SANGHEETA</t>
  </si>
  <si>
    <t>MATAJI PRISHNEE</t>
  </si>
  <si>
    <t xml:space="preserve">MATAJI RAJKUMARI </t>
  </si>
  <si>
    <t>MATAJI SWASTI DEVI DASI</t>
  </si>
  <si>
    <t>PRABHU DAYALU VRISHABHANU DAS</t>
  </si>
  <si>
    <t>MATAJI CARUBALA DEVI DASI</t>
  </si>
  <si>
    <t>MATAJI PRIYA</t>
  </si>
  <si>
    <t>Bhakta Dilon</t>
  </si>
  <si>
    <t>Damodar das (BCais)</t>
  </si>
  <si>
    <t xml:space="preserve">Radhakund devi dasi </t>
  </si>
  <si>
    <t>Radhika Kripa devi dasi</t>
  </si>
  <si>
    <t>Gour Priya devi dasi</t>
  </si>
  <si>
    <t>Ratnalekha Gopi devi dasi</t>
  </si>
  <si>
    <t>Bhaktin Raksha</t>
  </si>
  <si>
    <t>Bhadra Collection Tin Project</t>
  </si>
  <si>
    <t>Bhadra Purnima Temple Team</t>
  </si>
  <si>
    <t>Team AGTSP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</si>
</sst>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18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4" fillId="0" borderId="15" xfId="0" applyFont="1" applyBorder="1"/>
    <xf numFmtId="0" fontId="1" fillId="0" borderId="0" xfId="0" applyFont="1" applyAlignment="1">
      <alignment horizontal="center"/>
    </xf>
    <xf numFmtId="0" fontId="4" fillId="0" borderId="23" xfId="0" applyFont="1" applyBorder="1" applyAlignment="1">
      <alignment horizontal="right"/>
    </xf>
    <xf numFmtId="1" fontId="4" fillId="0" borderId="15" xfId="0" applyNumberFormat="1" applyFont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1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Border="1"/>
    <xf numFmtId="0" fontId="4" fillId="0" borderId="52" xfId="0" applyFont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55" xfId="0" applyFont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66" xfId="0" applyFont="1" applyBorder="1"/>
    <xf numFmtId="0" fontId="1" fillId="0" borderId="67" xfId="0" applyFont="1" applyBorder="1"/>
    <xf numFmtId="1" fontId="4" fillId="0" borderId="20" xfId="0" applyNumberFormat="1" applyFont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6" fillId="33" borderId="0" xfId="39" applyFill="1" applyAlignment="1">
      <alignment horizontal="right" indent="1"/>
    </xf>
    <xf numFmtId="0" fontId="6" fillId="33" borderId="0" xfId="39" applyFill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0" fontId="31" fillId="35" borderId="84" xfId="39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2" fontId="31" fillId="36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6" borderId="84" xfId="39" applyNumberFormat="1" applyFont="1" applyFill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4" fillId="0" borderId="42" xfId="0" applyNumberFormat="1" applyFont="1" applyBorder="1"/>
    <xf numFmtId="2" fontId="32" fillId="0" borderId="0" xfId="0" applyNumberFormat="1" applyFont="1"/>
    <xf numFmtId="0" fontId="1" fillId="0" borderId="27" xfId="39" applyFont="1" applyBorder="1"/>
    <xf numFmtId="164" fontId="1" fillId="0" borderId="0" xfId="28" applyFont="1" applyFill="1"/>
    <xf numFmtId="164" fontId="1" fillId="0" borderId="65" xfId="28" applyFont="1" applyFill="1" applyBorder="1"/>
    <xf numFmtId="0" fontId="6" fillId="37" borderId="0" xfId="39" applyFill="1" applyAlignment="1">
      <alignment horizontal="center"/>
    </xf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2022</a:t>
            </a:r>
            <a:r>
              <a:rPr lang="en-ZA" baseline="0"/>
              <a:t> - 2023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Summary!$B$26</c:f>
              <c:strCache>
                <c:ptCount val="1"/>
                <c:pt idx="0">
                  <c:v>2022</c:v>
                </c:pt>
              </c:strCache>
            </c:strRef>
          </c:tx>
          <c:spPr>
            <a:ln w="57150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dLbl>
              <c:idx val="8"/>
              <c:layout>
                <c:manualLayout>
                  <c:x val="-1.2506512782944465E-2"/>
                  <c:y val="3.75939849624058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C6F-491F-A4F0-DDA538125EA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Summary!$B$27:$B$38</c:f>
              <c:numCache>
                <c:formatCode>General</c:formatCode>
                <c:ptCount val="12"/>
                <c:pt idx="0">
                  <c:v>2868</c:v>
                </c:pt>
                <c:pt idx="1">
                  <c:v>1902</c:v>
                </c:pt>
                <c:pt idx="2">
                  <c:v>7295</c:v>
                </c:pt>
                <c:pt idx="3" formatCode="0">
                  <c:v>6114</c:v>
                </c:pt>
                <c:pt idx="4" formatCode="0">
                  <c:v>3301</c:v>
                </c:pt>
                <c:pt idx="5" formatCode="0">
                  <c:v>10558</c:v>
                </c:pt>
                <c:pt idx="6" formatCode="0">
                  <c:v>6425</c:v>
                </c:pt>
                <c:pt idx="7" formatCode="0">
                  <c:v>5248</c:v>
                </c:pt>
                <c:pt idx="8" formatCode="0">
                  <c:v>8319</c:v>
                </c:pt>
                <c:pt idx="9" formatCode="0">
                  <c:v>4299</c:v>
                </c:pt>
                <c:pt idx="10" formatCode="0">
                  <c:v>11127</c:v>
                </c:pt>
                <c:pt idx="11" formatCode="0">
                  <c:v>67742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88D-4CAC-9256-5E49086BE89E}"/>
            </c:ext>
          </c:extLst>
        </c:ser>
        <c:ser>
          <c:idx val="1"/>
          <c:order val="1"/>
          <c:tx>
            <c:strRef>
              <c:f>Summary!$C$26</c:f>
              <c:strCache>
                <c:ptCount val="1"/>
                <c:pt idx="0">
                  <c:v>2023</c:v>
                </c:pt>
              </c:strCache>
            </c:strRef>
          </c:tx>
          <c:spPr>
            <a:ln w="53975" cap="rnd">
              <a:solidFill>
                <a:srgbClr val="92D050"/>
              </a:solidFill>
            </a:ln>
            <a:effectLst>
              <a:glow rad="139700">
                <a:srgbClr val="92D050">
                  <a:alpha val="14000"/>
                </a:srgbClr>
              </a:glow>
            </a:effectLst>
          </c:spPr>
          <c:marker>
            <c:symbol val="none"/>
          </c:marker>
          <c:dLbls>
            <c:dLbl>
              <c:idx val="2"/>
              <c:layout>
                <c:manualLayout>
                  <c:x val="-1.8929273775832409E-2"/>
                  <c:y val="1.92325559421353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2C4-4C71-B089-7BE5B4BBFFFE}"/>
                </c:ext>
              </c:extLst>
            </c:dLbl>
            <c:dLbl>
              <c:idx val="3"/>
              <c:layout>
                <c:manualLayout>
                  <c:x val="-1.892927377583245E-2"/>
                  <c:y val="3.094339697183479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2C4-4C71-B089-7BE5B4BBFFFE}"/>
                </c:ext>
              </c:extLst>
            </c:dLbl>
            <c:dLbl>
              <c:idx val="8"/>
              <c:layout>
                <c:manualLayout>
                  <c:x val="-2.2532567197271612E-2"/>
                  <c:y val="-4.60385708365401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C6F-491F-A4F0-DDA538125EA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Summary!$C$27:$C$35</c:f>
              <c:numCache>
                <c:formatCode>General</c:formatCode>
                <c:ptCount val="9"/>
                <c:pt idx="0">
                  <c:v>3493</c:v>
                </c:pt>
                <c:pt idx="1">
                  <c:v>10995</c:v>
                </c:pt>
                <c:pt idx="2">
                  <c:v>4879</c:v>
                </c:pt>
                <c:pt idx="3" formatCode="0">
                  <c:v>3724</c:v>
                </c:pt>
                <c:pt idx="4">
                  <c:v>3136</c:v>
                </c:pt>
                <c:pt idx="5">
                  <c:v>4944</c:v>
                </c:pt>
                <c:pt idx="6">
                  <c:v>9300</c:v>
                </c:pt>
                <c:pt idx="7">
                  <c:v>6491</c:v>
                </c:pt>
                <c:pt idx="8">
                  <c:v>9118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88D-4CAC-9256-5E49086BE8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5302208"/>
        <c:axId val="545292488"/>
      </c:lineChart>
      <c:catAx>
        <c:axId val="5453022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292488"/>
        <c:crosses val="autoZero"/>
        <c:auto val="1"/>
        <c:lblAlgn val="ctr"/>
        <c:lblOffset val="100"/>
        <c:noMultiLvlLbl val="0"/>
      </c:catAx>
      <c:valAx>
        <c:axId val="545292488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545302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"/>
          <c:y val="0.46896047552879422"/>
          <c:w val="7.798402621456095E-2"/>
          <c:h val="0.132843600432298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ZA"/>
              <a:t>September 2023 Books vs</a:t>
            </a:r>
            <a:r>
              <a:rPr lang="en-ZA" baseline="0"/>
              <a:t> Points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(Summary!$A$4,Summary!$A$7,Summary!$A$10:$A$12)</c:f>
              <c:strCache>
                <c:ptCount val="5"/>
                <c:pt idx="0">
                  <c:v>Botswana</c:v>
                </c:pt>
                <c:pt idx="1">
                  <c:v>Ivory Coast</c:v>
                </c:pt>
                <c:pt idx="2">
                  <c:v>Mauritius</c:v>
                </c:pt>
                <c:pt idx="3">
                  <c:v>Nigeria</c:v>
                </c:pt>
                <c:pt idx="4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Summary!$B$3:$B$16</c15:sqref>
                  </c15:fullRef>
                </c:ext>
              </c:extLst>
              <c:f>(Summary!$B$4,Summary!$B$7,Summary!$B$10:$B$12)</c:f>
              <c:numCache>
                <c:formatCode>General</c:formatCode>
                <c:ptCount val="5"/>
                <c:pt idx="0">
                  <c:v>51</c:v>
                </c:pt>
                <c:pt idx="1" formatCode="0">
                  <c:v>43</c:v>
                </c:pt>
                <c:pt idx="2">
                  <c:v>1747</c:v>
                </c:pt>
                <c:pt idx="3" formatCode="0">
                  <c:v>1770</c:v>
                </c:pt>
                <c:pt idx="4" formatCode="0">
                  <c:v>5507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497595072"/>
        <c:axId val="497596152"/>
      </c:barChart>
      <c:lineChart>
        <c:grouping val="standard"/>
        <c:varyColors val="0"/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(Summary!$A$4,Summary!$A$7,Summary!$A$10:$A$12)</c:f>
              <c:strCache>
                <c:ptCount val="5"/>
                <c:pt idx="0">
                  <c:v>Botswana</c:v>
                </c:pt>
                <c:pt idx="1">
                  <c:v>Ivory Coast</c:v>
                </c:pt>
                <c:pt idx="2">
                  <c:v>Mauritius</c:v>
                </c:pt>
                <c:pt idx="3">
                  <c:v>Nigeria</c:v>
                </c:pt>
                <c:pt idx="4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Summary!$C$3:$C$16</c15:sqref>
                  </c15:fullRef>
                </c:ext>
              </c:extLst>
              <c:f>(Summary!$C$4,Summary!$C$7,Summary!$C$10:$C$12)</c:f>
              <c:numCache>
                <c:formatCode>0.00</c:formatCode>
                <c:ptCount val="5"/>
                <c:pt idx="0">
                  <c:v>23.25</c:v>
                </c:pt>
                <c:pt idx="1">
                  <c:v>68</c:v>
                </c:pt>
                <c:pt idx="2">
                  <c:v>725.90000000000009</c:v>
                </c:pt>
                <c:pt idx="3">
                  <c:v>521.1</c:v>
                </c:pt>
                <c:pt idx="4">
                  <c:v>9270.5999999999985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97595072"/>
        <c:axId val="497596152"/>
      </c:lineChart>
      <c:catAx>
        <c:axId val="497595072"/>
        <c:scaling>
          <c:orientation val="minMax"/>
        </c:scaling>
        <c:delete val="0"/>
        <c:axPos val="b"/>
        <c:minorGridlines>
          <c:spPr>
            <a:ln>
              <a:solidFill>
                <a:schemeClr val="lt1">
                  <a:lumMod val="95000"/>
                  <a:alpha val="5000"/>
                </a:schemeClr>
              </a:solidFill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6152"/>
        <c:crosses val="autoZero"/>
        <c:auto val="1"/>
        <c:lblAlgn val="ctr"/>
        <c:lblOffset val="100"/>
        <c:noMultiLvlLbl val="0"/>
      </c:catAx>
      <c:valAx>
        <c:axId val="497596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656167</xdr:colOff>
      <xdr:row>0</xdr:row>
      <xdr:rowOff>0</xdr:rowOff>
    </xdr:from>
    <xdr:to>
      <xdr:col>23</xdr:col>
      <xdr:colOff>582084</xdr:colOff>
      <xdr:row>47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79C2D7-7639-444C-AEDA-0B538CC1D4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42333</xdr:colOff>
      <xdr:row>46</xdr:row>
      <xdr:rowOff>127000</xdr:rowOff>
    </xdr:from>
    <xdr:to>
      <xdr:col>13</xdr:col>
      <xdr:colOff>201083</xdr:colOff>
      <xdr:row>87</xdr:row>
      <xdr:rowOff>96309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DA18E8C-694A-44A0-8187-933760FF7C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98BFD-86EE-4A71-B7C3-0385583995BF}">
  <dimension ref="B2:P17"/>
  <sheetViews>
    <sheetView tabSelected="1" workbookViewId="0">
      <selection activeCell="B4" sqref="B4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86</v>
      </c>
    </row>
    <row r="3" spans="2:16" ht="13.2">
      <c r="B3" s="2" t="s">
        <v>100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 t="s">
        <v>96</v>
      </c>
      <c r="C9" s="98"/>
      <c r="D9" s="90"/>
      <c r="E9" s="90"/>
      <c r="F9" s="135"/>
      <c r="G9" s="136">
        <v>13</v>
      </c>
      <c r="H9" s="137"/>
      <c r="I9" s="138"/>
      <c r="J9" s="137"/>
      <c r="K9" s="136"/>
      <c r="L9" s="139"/>
      <c r="M9" s="136"/>
      <c r="N9" s="137">
        <v>3</v>
      </c>
      <c r="O9" s="96">
        <f t="shared" ref="O9:O16" si="0">SUM(F9:N9)</f>
        <v>16</v>
      </c>
      <c r="P9" s="97">
        <f>(D9*$D$5)+(E9*$E$5)+(F9*$F$5)+(G9*$G$5)+(H9*$H$5)+(I9*$I$5)+(J9*$J$5)+(K9*$K$5)+(L9*$L$5)+(M9*$M$5)+(N9*$N$5)</f>
        <v>9.25</v>
      </c>
    </row>
    <row r="10" spans="2:16">
      <c r="B10" s="89" t="s">
        <v>97</v>
      </c>
      <c r="C10" s="98"/>
      <c r="D10" s="90"/>
      <c r="E10" s="90"/>
      <c r="F10" s="113"/>
      <c r="G10" s="114">
        <v>4</v>
      </c>
      <c r="H10" s="115"/>
      <c r="I10" s="94"/>
      <c r="J10" s="115"/>
      <c r="K10" s="114"/>
      <c r="L10" s="95"/>
      <c r="M10" s="114"/>
      <c r="N10" s="115">
        <v>3</v>
      </c>
      <c r="O10" s="96">
        <f t="shared" si="0"/>
        <v>7</v>
      </c>
      <c r="P10" s="97">
        <f>(D10*$D$5)+(E10*$E$5)+(F10*$F$5)+(G10*$G$5)+(H10*$H$5)+(I10*$I$5)+(J10*$J$5)+(K10*$K$5)+(L10*$L$5)+(M10*$M$5)+(N10*$N$5)</f>
        <v>7</v>
      </c>
    </row>
    <row r="11" spans="2:16">
      <c r="B11" s="89" t="s">
        <v>98</v>
      </c>
      <c r="C11" s="98"/>
      <c r="D11" s="90"/>
      <c r="E11" s="90"/>
      <c r="F11" s="113"/>
      <c r="G11" s="114">
        <v>11</v>
      </c>
      <c r="H11" s="115"/>
      <c r="I11" s="94"/>
      <c r="J11" s="115"/>
      <c r="K11" s="114"/>
      <c r="L11" s="95"/>
      <c r="M11" s="114"/>
      <c r="N11" s="115"/>
      <c r="O11" s="96">
        <f t="shared" si="0"/>
        <v>11</v>
      </c>
      <c r="P11" s="97">
        <f t="shared" ref="P11:P16" si="1">(F11*$F$5)+(G11*$G$5)+(H11*$H$5)+(I11*$I$5)+(J11*$J$5)+(K11*$K$5)+(L11*$L$5)+(M11*$M$5)+(N11*$N$5)</f>
        <v>2.75</v>
      </c>
    </row>
    <row r="12" spans="2:16">
      <c r="B12" s="89" t="s">
        <v>99</v>
      </c>
      <c r="C12" s="98"/>
      <c r="D12" s="90"/>
      <c r="E12" s="90"/>
      <c r="F12" s="113"/>
      <c r="G12" s="114">
        <v>17</v>
      </c>
      <c r="H12" s="115"/>
      <c r="I12" s="94"/>
      <c r="J12" s="115"/>
      <c r="K12" s="114"/>
      <c r="L12" s="95"/>
      <c r="M12" s="114"/>
      <c r="N12" s="115"/>
      <c r="O12" s="96">
        <f t="shared" si="0"/>
        <v>17</v>
      </c>
      <c r="P12" s="97">
        <f t="shared" si="1"/>
        <v>4.25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>
      <c r="B17" s="99" t="s">
        <v>21</v>
      </c>
      <c r="C17" s="99">
        <f t="shared" ref="C17:P17" si="2">SUM(C9:C16)</f>
        <v>0</v>
      </c>
      <c r="D17" s="99">
        <f t="shared" si="2"/>
        <v>0</v>
      </c>
      <c r="E17" s="99">
        <f t="shared" si="2"/>
        <v>0</v>
      </c>
      <c r="F17" s="99">
        <f t="shared" si="2"/>
        <v>0</v>
      </c>
      <c r="G17" s="99">
        <f t="shared" si="2"/>
        <v>45</v>
      </c>
      <c r="H17" s="99">
        <f t="shared" si="2"/>
        <v>0</v>
      </c>
      <c r="I17" s="99">
        <f t="shared" si="2"/>
        <v>0</v>
      </c>
      <c r="J17" s="99">
        <f t="shared" si="2"/>
        <v>0</v>
      </c>
      <c r="K17" s="99">
        <f t="shared" si="2"/>
        <v>0</v>
      </c>
      <c r="L17" s="99">
        <f t="shared" si="2"/>
        <v>0</v>
      </c>
      <c r="M17" s="99">
        <f t="shared" si="2"/>
        <v>0</v>
      </c>
      <c r="N17" s="99">
        <f t="shared" si="2"/>
        <v>6</v>
      </c>
      <c r="O17" s="99">
        <f t="shared" si="2"/>
        <v>51</v>
      </c>
      <c r="P17" s="99">
        <f t="shared" si="2"/>
        <v>23.25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P18"/>
  <sheetViews>
    <sheetView workbookViewId="0">
      <selection activeCell="E9" sqref="E9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43</v>
      </c>
    </row>
    <row r="3" spans="2:16" ht="13.2">
      <c r="B3" s="2" t="s">
        <v>69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7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 hidden="1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7" si="1">(F11*$F$5)+(G11*$G$5)+(H11*$H$5)+(I11*$I$5)+(J11*$J$5)+(K11*$K$5)+(L11*$L$5)+(M11*$M$5)+(N11*$N$5)</f>
        <v>0</v>
      </c>
    </row>
    <row r="12" spans="2:16" hidden="1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 hidden="1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 hidden="1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 hidden="1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 hidden="1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 hidden="1">
      <c r="B17" s="89"/>
      <c r="C17" s="98"/>
      <c r="D17" s="90"/>
      <c r="E17" s="90"/>
      <c r="F17" s="91"/>
      <c r="G17" s="92"/>
      <c r="H17" s="93"/>
      <c r="I17" s="94"/>
      <c r="J17" s="93"/>
      <c r="K17" s="92"/>
      <c r="L17" s="95"/>
      <c r="M17" s="92"/>
      <c r="N17" s="93"/>
      <c r="O17" s="96">
        <f t="shared" si="0"/>
        <v>0</v>
      </c>
      <c r="P17" s="97">
        <f t="shared" si="1"/>
        <v>0</v>
      </c>
    </row>
    <row r="18" spans="2:16">
      <c r="B18" s="99" t="s">
        <v>21</v>
      </c>
      <c r="C18" s="99">
        <f t="shared" ref="C18:P18" si="2">SUM(C9:C17)</f>
        <v>0</v>
      </c>
      <c r="D18" s="99">
        <f t="shared" si="2"/>
        <v>0</v>
      </c>
      <c r="E18" s="99">
        <f t="shared" si="2"/>
        <v>0</v>
      </c>
      <c r="F18" s="99">
        <f t="shared" si="2"/>
        <v>0</v>
      </c>
      <c r="G18" s="99">
        <f t="shared" si="2"/>
        <v>0</v>
      </c>
      <c r="H18" s="99">
        <f t="shared" si="2"/>
        <v>0</v>
      </c>
      <c r="I18" s="99">
        <f t="shared" si="2"/>
        <v>0</v>
      </c>
      <c r="J18" s="99">
        <f t="shared" si="2"/>
        <v>0</v>
      </c>
      <c r="K18" s="99">
        <f t="shared" si="2"/>
        <v>0</v>
      </c>
      <c r="L18" s="99">
        <f t="shared" si="2"/>
        <v>0</v>
      </c>
      <c r="M18" s="99">
        <f t="shared" si="2"/>
        <v>0</v>
      </c>
      <c r="N18" s="99">
        <f t="shared" si="2"/>
        <v>0</v>
      </c>
      <c r="O18" s="99">
        <f t="shared" si="2"/>
        <v>0</v>
      </c>
      <c r="P18" s="9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P10"/>
  <sheetViews>
    <sheetView zoomScaleNormal="100" workbookViewId="0">
      <selection activeCell="H24" sqref="H24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1" spans="2:16" ht="13.2">
      <c r="B1" s="2" t="s">
        <v>75</v>
      </c>
    </row>
    <row r="2" spans="2:16" ht="13.2">
      <c r="B2" s="2" t="s">
        <v>69</v>
      </c>
      <c r="C2" s="2"/>
      <c r="D2" s="2"/>
      <c r="E2" s="2"/>
    </row>
    <row r="3" spans="2:16">
      <c r="B3" s="68"/>
      <c r="C3" s="69" t="s">
        <v>0</v>
      </c>
      <c r="D3" s="69" t="s">
        <v>1</v>
      </c>
      <c r="E3" s="68" t="s">
        <v>2</v>
      </c>
      <c r="F3" s="70" t="s">
        <v>3</v>
      </c>
      <c r="G3" s="71" t="s">
        <v>4</v>
      </c>
      <c r="H3" s="72"/>
      <c r="I3" s="73" t="s">
        <v>5</v>
      </c>
      <c r="J3" s="74"/>
      <c r="K3" s="75" t="s">
        <v>6</v>
      </c>
      <c r="L3" s="69"/>
      <c r="M3" s="75" t="s">
        <v>7</v>
      </c>
      <c r="N3" s="74"/>
      <c r="O3" s="68"/>
      <c r="P3" s="68"/>
    </row>
    <row r="4" spans="2:16">
      <c r="B4" s="76"/>
      <c r="C4" s="12"/>
      <c r="D4" s="13">
        <v>36</v>
      </c>
      <c r="E4" s="30">
        <v>72</v>
      </c>
      <c r="F4" s="77">
        <v>0.1</v>
      </c>
      <c r="G4" s="78">
        <v>0.25</v>
      </c>
      <c r="H4" s="78">
        <v>0.25</v>
      </c>
      <c r="I4" s="74">
        <v>0.5</v>
      </c>
      <c r="J4" s="78">
        <v>0.5</v>
      </c>
      <c r="K4" s="79">
        <v>1</v>
      </c>
      <c r="L4" s="80">
        <v>1</v>
      </c>
      <c r="M4" s="79">
        <v>2</v>
      </c>
      <c r="N4" s="79">
        <v>2</v>
      </c>
      <c r="O4" s="81"/>
      <c r="P4" s="82"/>
    </row>
    <row r="5" spans="2:16">
      <c r="B5" s="83" t="s">
        <v>8</v>
      </c>
      <c r="C5" s="84"/>
      <c r="D5" s="84"/>
      <c r="E5" s="84"/>
      <c r="F5" s="77" t="s">
        <v>9</v>
      </c>
      <c r="G5" s="85" t="s">
        <v>10</v>
      </c>
      <c r="H5" s="85" t="s">
        <v>11</v>
      </c>
      <c r="I5" s="72" t="s">
        <v>12</v>
      </c>
      <c r="J5" s="85" t="s">
        <v>13</v>
      </c>
      <c r="K5" s="85" t="s">
        <v>14</v>
      </c>
      <c r="L5" s="77" t="s">
        <v>15</v>
      </c>
      <c r="M5" s="85" t="s">
        <v>16</v>
      </c>
      <c r="N5" s="85" t="s">
        <v>17</v>
      </c>
      <c r="O5" s="72" t="s">
        <v>18</v>
      </c>
      <c r="P5" s="77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>
      <c r="B7" s="86"/>
      <c r="C7" s="86"/>
      <c r="D7" s="86"/>
      <c r="E7" s="86"/>
      <c r="F7" s="87"/>
      <c r="G7" s="87"/>
      <c r="H7" s="87"/>
      <c r="I7" s="87"/>
      <c r="J7" s="87"/>
      <c r="K7" s="87"/>
      <c r="L7" s="87"/>
      <c r="M7" s="87"/>
      <c r="N7" s="87"/>
      <c r="O7" s="88"/>
      <c r="P7" s="88"/>
    </row>
    <row r="8" spans="2:16">
      <c r="B8" s="89" t="s">
        <v>73</v>
      </c>
      <c r="C8" s="98"/>
      <c r="D8" s="90"/>
      <c r="E8" s="90"/>
      <c r="F8" s="113"/>
      <c r="G8" s="114"/>
      <c r="H8" s="115"/>
      <c r="I8" s="94"/>
      <c r="J8" s="115"/>
      <c r="K8" s="114"/>
      <c r="L8" s="95"/>
      <c r="M8" s="114"/>
      <c r="N8" s="115"/>
      <c r="O8" s="96">
        <f t="shared" ref="O8:O9" si="0">SUM(F8:N8)</f>
        <v>0</v>
      </c>
      <c r="P8" s="97">
        <f>(D8*$D$4)+(E8*$E$4)+(F8*$F$4)+(G8*$G$4)+(H8*$H$4)+(I8*$I$4)+(J8*$J$4)+(K8*$K$4)+(L8*$L$4)+(M8*$M$4)+(N8*$N$4)</f>
        <v>0</v>
      </c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si="0"/>
        <v>0</v>
      </c>
      <c r="P9" s="97">
        <f t="shared" ref="P9" si="1">(D9*$D$4)+(E9*$E$4)+(F9*$F$4)+(G9*$G$4)+(H9*$H$4)+(I9*$I$4)+(J9*$J$4)+(K9*$K$4)+(L9*$L$4)+(M9*$M$4)+(N9*$N$4)</f>
        <v>0</v>
      </c>
    </row>
    <row r="10" spans="2:16">
      <c r="B10" s="99" t="s">
        <v>21</v>
      </c>
      <c r="C10" s="99">
        <f t="shared" ref="C10:P10" si="2">SUM(C8:C9)</f>
        <v>0</v>
      </c>
      <c r="D10" s="99">
        <f t="shared" si="2"/>
        <v>0</v>
      </c>
      <c r="E10" s="99">
        <f t="shared" si="2"/>
        <v>0</v>
      </c>
      <c r="F10" s="99">
        <f t="shared" si="2"/>
        <v>0</v>
      </c>
      <c r="G10" s="99">
        <f t="shared" si="2"/>
        <v>0</v>
      </c>
      <c r="H10" s="99">
        <f t="shared" si="2"/>
        <v>0</v>
      </c>
      <c r="I10" s="99">
        <f t="shared" si="2"/>
        <v>0</v>
      </c>
      <c r="J10" s="99">
        <f t="shared" si="2"/>
        <v>0</v>
      </c>
      <c r="K10" s="99">
        <f t="shared" si="2"/>
        <v>0</v>
      </c>
      <c r="L10" s="99">
        <f t="shared" si="2"/>
        <v>0</v>
      </c>
      <c r="M10" s="99">
        <f t="shared" si="2"/>
        <v>0</v>
      </c>
      <c r="N10" s="99">
        <f t="shared" si="2"/>
        <v>0</v>
      </c>
      <c r="O10" s="99">
        <f t="shared" si="2"/>
        <v>0</v>
      </c>
      <c r="P10" s="179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4"/>
  <sheetViews>
    <sheetView workbookViewId="0">
      <selection activeCell="B12" sqref="B12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48</v>
      </c>
    </row>
    <row r="3" spans="2:16" ht="13.2">
      <c r="B3" s="2" t="s">
        <v>92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93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>
        <v>13</v>
      </c>
      <c r="O9" s="96">
        <f t="shared" ref="O9:O12" si="0">SUM(F9:N9)</f>
        <v>13</v>
      </c>
      <c r="P9" s="97">
        <f>(D9*$D$5)+(E9*$E$5)+(F9*$F$5)+(G9*$G$5)+(H9*$H$5)+(I9*$I$5)+(J9*$J$5)+(K9*$K$5)+(L9*$L$5)+(M9*$M$5)+(N9*$N$5)</f>
        <v>26</v>
      </c>
    </row>
    <row r="10" spans="2:16">
      <c r="B10" s="89" t="s">
        <v>94</v>
      </c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>
        <v>6</v>
      </c>
      <c r="O10" s="96">
        <f t="shared" si="0"/>
        <v>6</v>
      </c>
      <c r="P10" s="97">
        <f t="shared" ref="P10:P13" si="1">(D10*$D$5)+(E10*$E$5)+(F10*$F$5)+(G10*$G$5)+(H10*$H$5)+(I10*$I$5)+(J10*$J$5)+(K10*$K$5)+(L10*$L$5)+(M10*$M$5)+(N10*$N$5)</f>
        <v>12</v>
      </c>
    </row>
    <row r="11" spans="2:16">
      <c r="B11" s="89" t="s">
        <v>95</v>
      </c>
      <c r="C11" s="98"/>
      <c r="D11" s="90"/>
      <c r="E11" s="90"/>
      <c r="F11" s="113"/>
      <c r="G11" s="114"/>
      <c r="H11" s="115"/>
      <c r="I11" s="94">
        <v>12</v>
      </c>
      <c r="J11" s="115"/>
      <c r="K11" s="114"/>
      <c r="L11" s="95"/>
      <c r="M11" s="114"/>
      <c r="N11" s="115">
        <v>12</v>
      </c>
      <c r="O11" s="96">
        <f t="shared" si="0"/>
        <v>24</v>
      </c>
      <c r="P11" s="97">
        <f t="shared" si="1"/>
        <v>30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>SUM(F13:N13)</f>
        <v>0</v>
      </c>
      <c r="P13" s="97">
        <f t="shared" si="1"/>
        <v>0</v>
      </c>
    </row>
    <row r="14" spans="2:16">
      <c r="B14" s="99" t="s">
        <v>21</v>
      </c>
      <c r="C14" s="99">
        <f t="shared" ref="C14:P14" si="2">SUM(C9:C13)</f>
        <v>0</v>
      </c>
      <c r="D14" s="99">
        <f t="shared" si="2"/>
        <v>0</v>
      </c>
      <c r="E14" s="99">
        <f t="shared" si="2"/>
        <v>0</v>
      </c>
      <c r="F14" s="99">
        <f t="shared" si="2"/>
        <v>0</v>
      </c>
      <c r="G14" s="99">
        <f t="shared" si="2"/>
        <v>0</v>
      </c>
      <c r="H14" s="99">
        <f t="shared" si="2"/>
        <v>0</v>
      </c>
      <c r="I14" s="99">
        <f t="shared" si="2"/>
        <v>12</v>
      </c>
      <c r="J14" s="99">
        <f t="shared" si="2"/>
        <v>0</v>
      </c>
      <c r="K14" s="99">
        <f t="shared" si="2"/>
        <v>0</v>
      </c>
      <c r="L14" s="99">
        <f t="shared" si="2"/>
        <v>0</v>
      </c>
      <c r="M14" s="99">
        <f t="shared" si="2"/>
        <v>0</v>
      </c>
      <c r="N14" s="99">
        <f t="shared" si="2"/>
        <v>31</v>
      </c>
      <c r="O14" s="99">
        <f t="shared" si="2"/>
        <v>43</v>
      </c>
      <c r="P14" s="99">
        <f t="shared" si="2"/>
        <v>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P51"/>
  <sheetViews>
    <sheetView workbookViewId="0">
      <selection activeCell="G52" sqref="G52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85</v>
      </c>
      <c r="C2" s="2"/>
      <c r="D2" s="102"/>
      <c r="E2" s="2"/>
    </row>
    <row r="3" spans="2:16">
      <c r="B3" s="3"/>
      <c r="C3" s="4" t="s">
        <v>0</v>
      </c>
      <c r="D3" s="4" t="s">
        <v>1</v>
      </c>
      <c r="E3" s="3" t="s">
        <v>2</v>
      </c>
      <c r="F3" s="5" t="s">
        <v>31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2:16">
      <c r="B4" s="11"/>
      <c r="C4" s="12"/>
      <c r="D4" s="13">
        <v>36</v>
      </c>
      <c r="E4" s="30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2:16" ht="10.8" thickBot="1"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 ht="10.8" thickBot="1">
      <c r="B7" s="32" t="s">
        <v>35</v>
      </c>
      <c r="C7" s="32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4"/>
      <c r="P7" s="34"/>
    </row>
    <row r="8" spans="2:16">
      <c r="B8" s="52"/>
      <c r="C8" s="134"/>
      <c r="D8" s="47"/>
      <c r="E8" s="48"/>
      <c r="F8" s="49"/>
      <c r="G8" s="53"/>
      <c r="H8" s="54"/>
      <c r="I8" s="55"/>
      <c r="J8" s="54"/>
      <c r="K8" s="53"/>
      <c r="L8" s="56"/>
      <c r="M8" s="53"/>
      <c r="N8" s="54"/>
      <c r="O8" s="110">
        <f t="shared" ref="O8:O28" si="0">SUM(F8:N8)</f>
        <v>0</v>
      </c>
      <c r="P8" s="36">
        <f t="shared" ref="P8:P27" si="1">(D8*$D$4)+(E8*$E$4)+(F8*$F$4)+(G8*$G$4)+(H8*$H$4)+(I8*$I$4)+(J8*$J$4)+(K8*$K$4)+(L8*$L$4)+(M8*$M$4)+(N8*$N$4)</f>
        <v>0</v>
      </c>
    </row>
    <row r="9" spans="2:16">
      <c r="B9" s="52"/>
      <c r="C9" s="134"/>
      <c r="D9" s="47"/>
      <c r="E9" s="48"/>
      <c r="F9" s="49"/>
      <c r="G9" s="53"/>
      <c r="H9" s="54"/>
      <c r="I9" s="55"/>
      <c r="J9" s="54"/>
      <c r="K9" s="53"/>
      <c r="L9" s="56"/>
      <c r="M9" s="53"/>
      <c r="N9" s="54"/>
      <c r="O9" s="110">
        <f t="shared" ref="O9:O19" si="2">SUM(F9:N9)</f>
        <v>0</v>
      </c>
      <c r="P9" s="36">
        <f t="shared" ref="P9:P19" si="3">(D9*$D$4)+(E9*$E$4)+(F9*$F$4)+(G9*$G$4)+(H9*$H$4)+(I9*$I$4)+(J9*$J$4)+(K9*$K$4)+(L9*$L$4)+(M9*$M$4)+(N9*$N$4)</f>
        <v>0</v>
      </c>
    </row>
    <row r="10" spans="2:16">
      <c r="B10" s="52"/>
      <c r="C10" s="134"/>
      <c r="D10" s="47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110">
        <f t="shared" si="2"/>
        <v>0</v>
      </c>
      <c r="P10" s="36">
        <f t="shared" si="3"/>
        <v>0</v>
      </c>
    </row>
    <row r="11" spans="2:16">
      <c r="B11" s="52"/>
      <c r="C11" s="134"/>
      <c r="D11" s="47"/>
      <c r="E11" s="48"/>
      <c r="F11" s="49"/>
      <c r="G11" s="53"/>
      <c r="H11" s="54"/>
      <c r="I11" s="55"/>
      <c r="J11" s="54"/>
      <c r="K11" s="53"/>
      <c r="L11" s="56"/>
      <c r="M11" s="53"/>
      <c r="N11" s="54"/>
      <c r="O11" s="110">
        <f t="shared" si="2"/>
        <v>0</v>
      </c>
      <c r="P11" s="36">
        <f t="shared" si="3"/>
        <v>0</v>
      </c>
    </row>
    <row r="12" spans="2:16">
      <c r="B12" s="52"/>
      <c r="C12" s="134"/>
      <c r="D12" s="47"/>
      <c r="E12" s="48"/>
      <c r="F12" s="49"/>
      <c r="G12" s="53"/>
      <c r="H12" s="54"/>
      <c r="I12" s="55"/>
      <c r="J12" s="54"/>
      <c r="K12" s="53"/>
      <c r="L12" s="56"/>
      <c r="M12" s="53"/>
      <c r="N12" s="54"/>
      <c r="O12" s="110">
        <f t="shared" si="2"/>
        <v>0</v>
      </c>
      <c r="P12" s="36">
        <f t="shared" si="3"/>
        <v>0</v>
      </c>
    </row>
    <row r="13" spans="2:16">
      <c r="B13" s="52"/>
      <c r="C13" s="134"/>
      <c r="D13" s="47"/>
      <c r="E13" s="48"/>
      <c r="F13" s="49"/>
      <c r="G13" s="53"/>
      <c r="H13" s="54"/>
      <c r="I13" s="55"/>
      <c r="J13" s="54"/>
      <c r="K13" s="53"/>
      <c r="L13" s="56"/>
      <c r="M13" s="53"/>
      <c r="N13" s="54"/>
      <c r="O13" s="110">
        <f t="shared" si="2"/>
        <v>0</v>
      </c>
      <c r="P13" s="36">
        <f t="shared" si="3"/>
        <v>0</v>
      </c>
    </row>
    <row r="14" spans="2:16">
      <c r="B14" s="52"/>
      <c r="C14" s="134"/>
      <c r="D14" s="47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110">
        <f t="shared" si="2"/>
        <v>0</v>
      </c>
      <c r="P14" s="36">
        <f t="shared" si="3"/>
        <v>0</v>
      </c>
    </row>
    <row r="15" spans="2:16">
      <c r="B15" s="52"/>
      <c r="C15" s="134"/>
      <c r="D15" s="47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110">
        <f t="shared" si="2"/>
        <v>0</v>
      </c>
      <c r="P15" s="36">
        <f t="shared" si="3"/>
        <v>0</v>
      </c>
    </row>
    <row r="16" spans="2:16">
      <c r="B16" s="52"/>
      <c r="C16" s="134"/>
      <c r="D16" s="47"/>
      <c r="E16" s="48"/>
      <c r="F16" s="49"/>
      <c r="G16" s="53"/>
      <c r="H16" s="54"/>
      <c r="I16" s="55"/>
      <c r="J16" s="54"/>
      <c r="K16" s="53"/>
      <c r="L16" s="56"/>
      <c r="M16" s="53"/>
      <c r="N16" s="54"/>
      <c r="O16" s="110">
        <f>SUM(F16:N16)+(E16*18)+(D16*9)</f>
        <v>0</v>
      </c>
      <c r="P16" s="36">
        <f t="shared" si="3"/>
        <v>0</v>
      </c>
    </row>
    <row r="17" spans="2:16">
      <c r="B17" s="52"/>
      <c r="C17" s="134"/>
      <c r="D17" s="47"/>
      <c r="E17" s="48"/>
      <c r="F17" s="49"/>
      <c r="G17" s="53"/>
      <c r="H17" s="54"/>
      <c r="I17" s="55"/>
      <c r="J17" s="54"/>
      <c r="K17" s="53"/>
      <c r="L17" s="56"/>
      <c r="M17" s="53"/>
      <c r="N17" s="54"/>
      <c r="O17" s="110">
        <f t="shared" si="2"/>
        <v>0</v>
      </c>
      <c r="P17" s="36">
        <f t="shared" si="3"/>
        <v>0</v>
      </c>
    </row>
    <row r="18" spans="2:16">
      <c r="B18" s="52"/>
      <c r="C18" s="134"/>
      <c r="D18" s="47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110">
        <f t="shared" si="2"/>
        <v>0</v>
      </c>
      <c r="P18" s="36">
        <f t="shared" si="3"/>
        <v>0</v>
      </c>
    </row>
    <row r="19" spans="2:16">
      <c r="B19" s="52"/>
      <c r="C19" s="134"/>
      <c r="D19" s="47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110">
        <f t="shared" si="2"/>
        <v>0</v>
      </c>
      <c r="P19" s="36">
        <f t="shared" si="3"/>
        <v>0</v>
      </c>
    </row>
    <row r="20" spans="2:16">
      <c r="B20" s="52"/>
      <c r="C20" s="134"/>
      <c r="D20" s="47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110">
        <f t="shared" si="0"/>
        <v>0</v>
      </c>
      <c r="P20" s="36">
        <f t="shared" si="1"/>
        <v>0</v>
      </c>
    </row>
    <row r="21" spans="2:16">
      <c r="B21" s="52"/>
      <c r="C21" s="134"/>
      <c r="D21" s="47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110">
        <f t="shared" si="0"/>
        <v>0</v>
      </c>
      <c r="P21" s="36">
        <f t="shared" si="1"/>
        <v>0</v>
      </c>
    </row>
    <row r="22" spans="2:16">
      <c r="B22" s="52"/>
      <c r="C22" s="134"/>
      <c r="D22" s="47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110">
        <f t="shared" si="0"/>
        <v>0</v>
      </c>
      <c r="P22" s="36">
        <f t="shared" si="1"/>
        <v>0</v>
      </c>
    </row>
    <row r="23" spans="2:16">
      <c r="B23" s="52"/>
      <c r="C23" s="134"/>
      <c r="D23" s="47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110">
        <f t="shared" si="0"/>
        <v>0</v>
      </c>
      <c r="P23" s="36">
        <f t="shared" si="1"/>
        <v>0</v>
      </c>
    </row>
    <row r="24" spans="2:16">
      <c r="B24" s="52"/>
      <c r="C24" s="134"/>
      <c r="D24" s="47"/>
      <c r="E24" s="48"/>
      <c r="F24" s="49"/>
      <c r="G24" s="53"/>
      <c r="H24" s="54"/>
      <c r="I24" s="55"/>
      <c r="J24" s="54"/>
      <c r="K24" s="53"/>
      <c r="L24" s="56"/>
      <c r="M24" s="53"/>
      <c r="N24" s="54"/>
      <c r="O24" s="110">
        <f t="shared" si="0"/>
        <v>0</v>
      </c>
      <c r="P24" s="36">
        <f t="shared" si="1"/>
        <v>0</v>
      </c>
    </row>
    <row r="25" spans="2:16">
      <c r="B25" s="52"/>
      <c r="C25" s="134"/>
      <c r="D25" s="47"/>
      <c r="E25" s="48"/>
      <c r="F25" s="49"/>
      <c r="G25" s="53"/>
      <c r="H25" s="54"/>
      <c r="I25" s="55"/>
      <c r="J25" s="54"/>
      <c r="K25" s="53"/>
      <c r="L25" s="56"/>
      <c r="M25" s="53"/>
      <c r="N25" s="54"/>
      <c r="O25" s="110">
        <f t="shared" si="0"/>
        <v>0</v>
      </c>
      <c r="P25" s="36">
        <f t="shared" ref="P25:P29" si="4">(D25*$D$4)+(E25*$E$4)+(F25*$F$4)+(G25*$G$4)+(H25*$H$4)+(I25*$I$4)+(J25*$J$4)+(K25*$K$4)+(L25*$L$4)+(M25*$M$4)+(N25*$N$4)</f>
        <v>0</v>
      </c>
    </row>
    <row r="26" spans="2:16">
      <c r="B26" s="52"/>
      <c r="C26" s="134"/>
      <c r="D26" s="47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110">
        <f t="shared" si="0"/>
        <v>0</v>
      </c>
      <c r="P26" s="36">
        <f t="shared" si="1"/>
        <v>0</v>
      </c>
    </row>
    <row r="27" spans="2:16">
      <c r="B27" s="52"/>
      <c r="C27" s="134"/>
      <c r="D27" s="47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110">
        <f t="shared" si="0"/>
        <v>0</v>
      </c>
      <c r="P27" s="36">
        <f t="shared" si="1"/>
        <v>0</v>
      </c>
    </row>
    <row r="28" spans="2:16">
      <c r="B28" s="52"/>
      <c r="C28" s="134"/>
      <c r="D28" s="47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110">
        <f t="shared" si="0"/>
        <v>0</v>
      </c>
      <c r="P28" s="36">
        <f t="shared" si="4"/>
        <v>0</v>
      </c>
    </row>
    <row r="29" spans="2:16">
      <c r="B29" s="52"/>
      <c r="C29" s="134"/>
      <c r="D29" s="47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110">
        <f t="shared" ref="O29" si="5">SUM(F29:N29)</f>
        <v>0</v>
      </c>
      <c r="P29" s="36">
        <f t="shared" si="4"/>
        <v>0</v>
      </c>
    </row>
    <row r="30" spans="2:16" ht="10.8" thickBot="1">
      <c r="B30" s="37" t="s">
        <v>21</v>
      </c>
      <c r="C30" s="37">
        <f t="shared" ref="C30:P30" si="6">SUM(C8:C29)</f>
        <v>0</v>
      </c>
      <c r="D30" s="37">
        <f t="shared" si="6"/>
        <v>0</v>
      </c>
      <c r="E30" s="37">
        <f t="shared" si="6"/>
        <v>0</v>
      </c>
      <c r="F30" s="37">
        <f t="shared" si="6"/>
        <v>0</v>
      </c>
      <c r="G30" s="37">
        <f t="shared" si="6"/>
        <v>0</v>
      </c>
      <c r="H30" s="37">
        <f t="shared" si="6"/>
        <v>0</v>
      </c>
      <c r="I30" s="37">
        <f t="shared" si="6"/>
        <v>0</v>
      </c>
      <c r="J30" s="37">
        <f t="shared" si="6"/>
        <v>0</v>
      </c>
      <c r="K30" s="37">
        <f t="shared" si="6"/>
        <v>0</v>
      </c>
      <c r="L30" s="37">
        <f t="shared" si="6"/>
        <v>0</v>
      </c>
      <c r="M30" s="37">
        <f t="shared" si="6"/>
        <v>0</v>
      </c>
      <c r="N30" s="37">
        <f t="shared" si="6"/>
        <v>0</v>
      </c>
      <c r="O30" s="37">
        <f t="shared" si="6"/>
        <v>0</v>
      </c>
      <c r="P30" s="37">
        <f t="shared" si="6"/>
        <v>0</v>
      </c>
    </row>
    <row r="31" spans="2:16">
      <c r="F31" s="38"/>
      <c r="G31" s="38"/>
      <c r="H31" s="38"/>
      <c r="I31" s="38"/>
      <c r="J31" s="38"/>
      <c r="K31" s="38"/>
      <c r="L31" s="38"/>
      <c r="M31" s="38"/>
      <c r="N31" s="38"/>
    </row>
    <row r="33" spans="2:16" ht="10.8" thickBot="1">
      <c r="B33" s="32" t="s">
        <v>77</v>
      </c>
      <c r="C33" s="32"/>
      <c r="D33" s="32"/>
      <c r="E33" s="32"/>
      <c r="F33" s="33"/>
      <c r="G33" s="33"/>
      <c r="H33" s="33"/>
      <c r="I33" s="33"/>
      <c r="J33" s="33"/>
      <c r="K33" s="33"/>
      <c r="L33" s="33"/>
      <c r="M33" s="33"/>
      <c r="N33" s="33"/>
      <c r="O33" s="34"/>
      <c r="P33" s="34"/>
    </row>
    <row r="34" spans="2:16" ht="12" customHeight="1">
      <c r="B34" s="148"/>
      <c r="C34" s="47"/>
      <c r="D34" s="48"/>
      <c r="E34" s="48"/>
      <c r="F34" s="152"/>
      <c r="G34" s="149"/>
      <c r="H34" s="54"/>
      <c r="I34" s="150"/>
      <c r="J34" s="54"/>
      <c r="K34" s="149"/>
      <c r="L34" s="151"/>
      <c r="M34" s="53"/>
      <c r="N34" s="103"/>
      <c r="O34" s="35">
        <f>SUM(F34:N34)</f>
        <v>0</v>
      </c>
      <c r="P34" s="36">
        <f t="shared" ref="P34:P35" si="7">(D34*$D$4)+(E34*$E$4)+(F34*$F$4)+(G34*$G$4)+(H34*$H$4)+(I34*$I$4)+(J34*$J$4)+(K34*$K$4)+(L34*$L$4)+(M34*$M$4)+(N34*$N$4)</f>
        <v>0</v>
      </c>
    </row>
    <row r="35" spans="2:16">
      <c r="B35" s="148"/>
      <c r="C35" s="47"/>
      <c r="D35" s="48"/>
      <c r="E35" s="48"/>
      <c r="F35" s="104"/>
      <c r="G35" s="106"/>
      <c r="H35" s="105"/>
      <c r="I35" s="106"/>
      <c r="J35" s="107"/>
      <c r="K35" s="106"/>
      <c r="L35" s="107"/>
      <c r="M35" s="108"/>
      <c r="N35" s="103"/>
      <c r="O35" s="35">
        <f>SUM(F35:N35)</f>
        <v>0</v>
      </c>
      <c r="P35" s="36">
        <f t="shared" si="7"/>
        <v>0</v>
      </c>
    </row>
    <row r="36" spans="2:16" ht="10.8" thickBot="1">
      <c r="B36" s="37" t="s">
        <v>21</v>
      </c>
      <c r="C36" s="37">
        <f t="shared" ref="C36:P36" si="8">SUM(C34:C35)</f>
        <v>0</v>
      </c>
      <c r="D36" s="37">
        <f t="shared" si="8"/>
        <v>0</v>
      </c>
      <c r="E36" s="37">
        <f t="shared" si="8"/>
        <v>0</v>
      </c>
      <c r="F36" s="37">
        <f t="shared" si="8"/>
        <v>0</v>
      </c>
      <c r="G36" s="37">
        <f t="shared" si="8"/>
        <v>0</v>
      </c>
      <c r="H36" s="37">
        <f t="shared" si="8"/>
        <v>0</v>
      </c>
      <c r="I36" s="37">
        <f t="shared" si="8"/>
        <v>0</v>
      </c>
      <c r="J36" s="37">
        <f t="shared" si="8"/>
        <v>0</v>
      </c>
      <c r="K36" s="37">
        <f t="shared" si="8"/>
        <v>0</v>
      </c>
      <c r="L36" s="37">
        <f t="shared" si="8"/>
        <v>0</v>
      </c>
      <c r="M36" s="37">
        <f t="shared" si="8"/>
        <v>0</v>
      </c>
      <c r="N36" s="37">
        <f t="shared" si="8"/>
        <v>0</v>
      </c>
      <c r="O36" s="37">
        <f t="shared" si="8"/>
        <v>0</v>
      </c>
      <c r="P36" s="109">
        <f t="shared" si="8"/>
        <v>0</v>
      </c>
    </row>
    <row r="39" spans="2:16" ht="10.8" thickBot="1">
      <c r="B39" s="32" t="s">
        <v>36</v>
      </c>
      <c r="C39" s="32"/>
      <c r="D39" s="32"/>
      <c r="E39" s="32"/>
      <c r="F39" s="33"/>
      <c r="G39" s="33"/>
      <c r="H39" s="33"/>
      <c r="I39" s="33"/>
      <c r="J39" s="33"/>
      <c r="K39" s="33"/>
      <c r="L39" s="33"/>
      <c r="M39" s="33"/>
      <c r="N39" s="33"/>
      <c r="O39" s="34"/>
      <c r="P39" s="34"/>
    </row>
    <row r="40" spans="2:16" ht="12" customHeight="1">
      <c r="B40" s="148"/>
      <c r="C40" s="47"/>
      <c r="D40" s="48"/>
      <c r="E40" s="48"/>
      <c r="F40" s="152"/>
      <c r="G40" s="149"/>
      <c r="H40" s="54"/>
      <c r="I40" s="150"/>
      <c r="J40" s="54"/>
      <c r="K40" s="149"/>
      <c r="L40" s="151"/>
      <c r="M40" s="53"/>
      <c r="N40" s="103"/>
      <c r="O40" s="35">
        <f>SUM(F40:N40)</f>
        <v>0</v>
      </c>
      <c r="P40" s="36">
        <f t="shared" ref="P40:P41" si="9">(D40*$D$4)+(E40*$E$4)+(F40*$F$4)+(G40*$G$4)+(H40*$H$4)+(I40*$I$4)+(J40*$J$4)+(K40*$K$4)+(L40*$L$4)+(M40*$M$4)+(N40*$N$4)</f>
        <v>0</v>
      </c>
    </row>
    <row r="41" spans="2:16">
      <c r="B41" s="148"/>
      <c r="C41" s="47"/>
      <c r="D41" s="48"/>
      <c r="E41" s="48"/>
      <c r="F41" s="104"/>
      <c r="G41" s="106"/>
      <c r="H41" s="105"/>
      <c r="I41" s="106"/>
      <c r="J41" s="107"/>
      <c r="K41" s="106"/>
      <c r="L41" s="107"/>
      <c r="M41" s="108"/>
      <c r="N41" s="103"/>
      <c r="O41" s="35">
        <f>SUM(F41:N41)</f>
        <v>0</v>
      </c>
      <c r="P41" s="36">
        <f t="shared" si="9"/>
        <v>0</v>
      </c>
    </row>
    <row r="42" spans="2:16" ht="10.8" thickBot="1">
      <c r="B42" s="37" t="s">
        <v>21</v>
      </c>
      <c r="C42" s="37">
        <f t="shared" ref="C42:P42" si="10">SUM(C40:C41)</f>
        <v>0</v>
      </c>
      <c r="D42" s="37">
        <f t="shared" si="10"/>
        <v>0</v>
      </c>
      <c r="E42" s="37">
        <f t="shared" si="10"/>
        <v>0</v>
      </c>
      <c r="F42" s="37">
        <f t="shared" si="10"/>
        <v>0</v>
      </c>
      <c r="G42" s="37">
        <f t="shared" si="10"/>
        <v>0</v>
      </c>
      <c r="H42" s="37">
        <f t="shared" si="10"/>
        <v>0</v>
      </c>
      <c r="I42" s="37">
        <f t="shared" si="10"/>
        <v>0</v>
      </c>
      <c r="J42" s="37">
        <f t="shared" si="10"/>
        <v>0</v>
      </c>
      <c r="K42" s="37">
        <f t="shared" si="10"/>
        <v>0</v>
      </c>
      <c r="L42" s="37">
        <f t="shared" si="10"/>
        <v>0</v>
      </c>
      <c r="M42" s="37">
        <f t="shared" si="10"/>
        <v>0</v>
      </c>
      <c r="N42" s="37">
        <f t="shared" si="10"/>
        <v>0</v>
      </c>
      <c r="O42" s="37">
        <f t="shared" si="10"/>
        <v>0</v>
      </c>
      <c r="P42" s="109">
        <f t="shared" si="10"/>
        <v>0</v>
      </c>
    </row>
    <row r="45" spans="2:16" ht="10.8" thickBot="1">
      <c r="B45" s="32" t="s">
        <v>37</v>
      </c>
      <c r="C45" s="32"/>
      <c r="D45" s="32"/>
      <c r="E45" s="32"/>
      <c r="F45" s="33"/>
      <c r="G45" s="33"/>
      <c r="H45" s="33"/>
      <c r="I45" s="33"/>
      <c r="J45" s="33"/>
      <c r="K45" s="33"/>
      <c r="L45" s="33"/>
      <c r="M45" s="33"/>
      <c r="N45" s="33"/>
      <c r="O45" s="34"/>
      <c r="P45" s="34"/>
    </row>
    <row r="46" spans="2:16">
      <c r="B46" s="52"/>
      <c r="C46" s="57"/>
      <c r="D46" s="48"/>
      <c r="E46" s="48"/>
      <c r="F46" s="49"/>
      <c r="G46" s="53"/>
      <c r="H46" s="54"/>
      <c r="I46" s="55"/>
      <c r="J46" s="54"/>
      <c r="K46" s="53"/>
      <c r="L46" s="56"/>
      <c r="M46" s="53"/>
      <c r="N46" s="54"/>
      <c r="O46" s="35">
        <f>SUM(F46:N46)</f>
        <v>0</v>
      </c>
      <c r="P46" s="36">
        <f t="shared" ref="P46:P48" si="11">(D46*$D$4)+(E46*$E$4)+(F46*$F$4)+(G46*$G$4)+(H46*$H$4)+(I46*$I$4)+(J46*$J$4)+(K46*$K$4)+(L46*$L$4)+(M46*$M$4)+(N46*$N$4)</f>
        <v>0</v>
      </c>
    </row>
    <row r="47" spans="2:16">
      <c r="B47" s="52"/>
      <c r="C47" s="47"/>
      <c r="D47" s="48"/>
      <c r="E47" s="48"/>
      <c r="F47" s="49"/>
      <c r="G47" s="53"/>
      <c r="H47" s="54"/>
      <c r="I47" s="55"/>
      <c r="J47" s="54"/>
      <c r="K47" s="53"/>
      <c r="L47" s="56"/>
      <c r="M47" s="53"/>
      <c r="N47" s="54"/>
      <c r="O47" s="35">
        <f>SUM(F47:N47)</f>
        <v>0</v>
      </c>
      <c r="P47" s="36">
        <f t="shared" si="11"/>
        <v>0</v>
      </c>
    </row>
    <row r="48" spans="2:16">
      <c r="B48" s="52"/>
      <c r="C48" s="47"/>
      <c r="D48" s="48"/>
      <c r="E48" s="48"/>
      <c r="F48" s="49"/>
      <c r="G48" s="53"/>
      <c r="H48" s="54"/>
      <c r="I48" s="55"/>
      <c r="J48" s="54"/>
      <c r="K48" s="53"/>
      <c r="L48" s="56"/>
      <c r="M48" s="53"/>
      <c r="N48" s="54"/>
      <c r="O48" s="35">
        <f>SUM(C48:N48)</f>
        <v>0</v>
      </c>
      <c r="P48" s="36">
        <f t="shared" si="11"/>
        <v>0</v>
      </c>
    </row>
    <row r="49" spans="2:16" ht="10.8" thickBot="1">
      <c r="B49" s="37" t="s">
        <v>21</v>
      </c>
      <c r="C49" s="37">
        <f>SUM(C46:C47)</f>
        <v>0</v>
      </c>
      <c r="D49" s="37">
        <f>SUM(D46:D47)</f>
        <v>0</v>
      </c>
      <c r="E49" s="37">
        <f>SUM(E46:E47)</f>
        <v>0</v>
      </c>
      <c r="F49" s="37">
        <f t="shared" ref="F49:P49" si="12">SUM(F46:F48)</f>
        <v>0</v>
      </c>
      <c r="G49" s="37">
        <f t="shared" si="12"/>
        <v>0</v>
      </c>
      <c r="H49" s="37">
        <f t="shared" si="12"/>
        <v>0</v>
      </c>
      <c r="I49" s="37">
        <f t="shared" si="12"/>
        <v>0</v>
      </c>
      <c r="J49" s="37">
        <f t="shared" si="12"/>
        <v>0</v>
      </c>
      <c r="K49" s="37">
        <f t="shared" si="12"/>
        <v>0</v>
      </c>
      <c r="L49" s="37">
        <f t="shared" si="12"/>
        <v>0</v>
      </c>
      <c r="M49" s="37">
        <f t="shared" si="12"/>
        <v>0</v>
      </c>
      <c r="N49" s="37">
        <f t="shared" si="12"/>
        <v>0</v>
      </c>
      <c r="O49" s="37">
        <f t="shared" si="12"/>
        <v>0</v>
      </c>
      <c r="P49" s="109">
        <f t="shared" si="12"/>
        <v>0</v>
      </c>
    </row>
    <row r="50" spans="2:16"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6"/>
    </row>
    <row r="51" spans="2:16">
      <c r="N51" s="112" t="s">
        <v>28</v>
      </c>
      <c r="O51" s="111">
        <f>SUM(O36+O30+O42+O49)</f>
        <v>0</v>
      </c>
      <c r="P51" s="180">
        <f>SUM(P36+P30+P42+P49)</f>
        <v>0</v>
      </c>
    </row>
  </sheetData>
  <pageMargins left="0.7" right="0.7" top="0.75" bottom="0.75" header="0.3" footer="0.3"/>
  <pageSetup paperSize="9" orientation="portrait" r:id="rId1"/>
  <ignoredErrors>
    <ignoredError sqref="O20 O22:O27 O8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P17"/>
  <sheetViews>
    <sheetView workbookViewId="0">
      <selection activeCell="N31" sqref="N31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83</v>
      </c>
    </row>
    <row r="3" spans="2:16" ht="13.2">
      <c r="B3" s="2" t="s">
        <v>69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6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ref="O10:O13" si="1">SUM(F10:N10)</f>
        <v>0</v>
      </c>
      <c r="P10" s="36">
        <f t="shared" ref="P10:P13" si="2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1"/>
        <v>0</v>
      </c>
      <c r="P11" s="36">
        <f t="shared" si="2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36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36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36">
        <f t="shared" ref="P14:P15" si="3">(D14*$D$5)+(E14*$E$5)+(F14*$F$5)+(G14*$G$5)+(H14*$H$5)+(I14*$I$5)+(J14*$J$5)+(K14*$K$5)+(L14*$L$5)+(M14*$M$5)+(N14*$N$5)</f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110">
        <f>SUM(F15:N15)+(E15*18)+(D15*9)</f>
        <v>0</v>
      </c>
      <c r="P15" s="36">
        <f t="shared" si="3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36">
        <f t="shared" ref="P16" si="4">(D16*$D$5)+(E16*$E$5)+(F16*$F$5)+(G16*$G$5)+(H16*$H$5)+(I16*$I$5)+(J16*$J$5)+(K16*$K$5)+(L16*$L$5)+(M16*$M$5)+(N16*$N$5)</f>
        <v>0</v>
      </c>
    </row>
    <row r="17" spans="2:16">
      <c r="B17" s="99" t="s">
        <v>21</v>
      </c>
      <c r="C17" s="99">
        <f t="shared" ref="C17:P17" si="5">SUM(C9:C16)</f>
        <v>0</v>
      </c>
      <c r="D17" s="99">
        <f t="shared" si="5"/>
        <v>0</v>
      </c>
      <c r="E17" s="99">
        <f t="shared" si="5"/>
        <v>0</v>
      </c>
      <c r="F17" s="99">
        <f t="shared" si="5"/>
        <v>0</v>
      </c>
      <c r="G17" s="99">
        <f t="shared" si="5"/>
        <v>0</v>
      </c>
      <c r="H17" s="99">
        <f t="shared" si="5"/>
        <v>0</v>
      </c>
      <c r="I17" s="99">
        <f t="shared" si="5"/>
        <v>0</v>
      </c>
      <c r="J17" s="99">
        <f t="shared" si="5"/>
        <v>0</v>
      </c>
      <c r="K17" s="99">
        <f t="shared" si="5"/>
        <v>0</v>
      </c>
      <c r="L17" s="99">
        <f t="shared" si="5"/>
        <v>0</v>
      </c>
      <c r="M17" s="99">
        <f t="shared" si="5"/>
        <v>0</v>
      </c>
      <c r="N17" s="99">
        <f t="shared" si="5"/>
        <v>0</v>
      </c>
      <c r="O17" s="99">
        <f t="shared" si="5"/>
        <v>0</v>
      </c>
      <c r="P17" s="99">
        <f t="shared" si="5"/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P48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18" sqref="B18"/>
    </sheetView>
  </sheetViews>
  <sheetFormatPr defaultColWidth="9.109375" defaultRowHeight="10.199999999999999"/>
  <cols>
    <col min="1" max="1" width="3.109375" style="1" customWidth="1"/>
    <col min="2" max="2" width="48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/>
      <c r="C1" s="2"/>
      <c r="D1" s="2"/>
      <c r="E1" s="2"/>
    </row>
    <row r="2" spans="2:16" ht="13.2">
      <c r="B2" s="2" t="s">
        <v>100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30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140" t="s">
        <v>120</v>
      </c>
      <c r="C7" s="147"/>
      <c r="D7" s="141"/>
      <c r="E7" s="141"/>
      <c r="F7" s="142">
        <v>14</v>
      </c>
      <c r="G7" s="143">
        <v>489</v>
      </c>
      <c r="H7" s="144"/>
      <c r="I7" s="145">
        <v>7</v>
      </c>
      <c r="J7" s="144"/>
      <c r="K7" s="143">
        <v>9</v>
      </c>
      <c r="L7" s="146"/>
      <c r="M7" s="143">
        <v>87</v>
      </c>
      <c r="N7" s="144"/>
      <c r="O7" s="35">
        <f t="shared" ref="O7:O9" si="0">SUM(F7:N7)</f>
        <v>606</v>
      </c>
      <c r="P7" s="36">
        <f>(D7*$D$3)+(E7*$E$3)+(F7*$F$3)+(G7*$G$3)+(H7*$H$3)+(I7*$I$3)+(J7*$J$3)+(K7*$K$3)+(L7*$L$3)+(M7*$M$3)+(N7*$N$3)</f>
        <v>310.14999999999998</v>
      </c>
    </row>
    <row r="8" spans="2:16">
      <c r="B8" s="52" t="s">
        <v>121</v>
      </c>
      <c r="C8" s="147"/>
      <c r="D8" s="141"/>
      <c r="E8" s="141"/>
      <c r="F8" s="142"/>
      <c r="G8" s="143">
        <v>272</v>
      </c>
      <c r="H8" s="144"/>
      <c r="I8" s="145"/>
      <c r="J8" s="144"/>
      <c r="K8" s="143"/>
      <c r="L8" s="146"/>
      <c r="M8" s="143"/>
      <c r="N8" s="144"/>
      <c r="O8" s="35">
        <f t="shared" si="0"/>
        <v>272</v>
      </c>
      <c r="P8" s="36">
        <f t="shared" ref="P8:P20" si="1">(D8*$D$3)+(E8*$E$3)+(F8*$F$3)+(G8*$G$3)+(H8*$H$3)+(I8*$I$3)+(J8*$J$3)+(K8*$K$3)+(L8*$L$3)+(M8*$M$3)+(N8*$N$3)</f>
        <v>68</v>
      </c>
    </row>
    <row r="9" spans="2:16">
      <c r="B9" s="52" t="s">
        <v>122</v>
      </c>
      <c r="C9" s="147"/>
      <c r="D9" s="141"/>
      <c r="E9" s="141"/>
      <c r="F9" s="142">
        <v>3</v>
      </c>
      <c r="G9" s="143">
        <v>24</v>
      </c>
      <c r="H9" s="144"/>
      <c r="I9" s="145"/>
      <c r="J9" s="144"/>
      <c r="K9" s="143"/>
      <c r="L9" s="146"/>
      <c r="M9" s="143">
        <v>6</v>
      </c>
      <c r="N9" s="144"/>
      <c r="O9" s="35">
        <f t="shared" si="0"/>
        <v>33</v>
      </c>
      <c r="P9" s="36">
        <f t="shared" si="1"/>
        <v>18.3</v>
      </c>
    </row>
    <row r="10" spans="2:16">
      <c r="B10" s="52" t="s">
        <v>123</v>
      </c>
      <c r="C10" s="147"/>
      <c r="D10" s="141"/>
      <c r="E10" s="141"/>
      <c r="F10" s="142">
        <v>1</v>
      </c>
      <c r="G10" s="143">
        <v>22</v>
      </c>
      <c r="H10" s="144"/>
      <c r="I10" s="145"/>
      <c r="J10" s="144"/>
      <c r="K10" s="143"/>
      <c r="L10" s="146"/>
      <c r="M10" s="143">
        <v>3</v>
      </c>
      <c r="N10" s="144"/>
      <c r="O10" s="35">
        <f t="shared" ref="O10:O12" si="2">SUM(F10:N10)</f>
        <v>26</v>
      </c>
      <c r="P10" s="36">
        <f t="shared" si="1"/>
        <v>11.6</v>
      </c>
    </row>
    <row r="11" spans="2:16">
      <c r="B11" s="52" t="s">
        <v>124</v>
      </c>
      <c r="C11" s="147"/>
      <c r="D11" s="141"/>
      <c r="E11" s="141"/>
      <c r="F11" s="142">
        <v>1</v>
      </c>
      <c r="G11" s="143">
        <v>13</v>
      </c>
      <c r="H11" s="144"/>
      <c r="I11" s="145"/>
      <c r="J11" s="144"/>
      <c r="K11" s="143">
        <v>1</v>
      </c>
      <c r="L11" s="146"/>
      <c r="M11" s="143">
        <v>6</v>
      </c>
      <c r="N11" s="144"/>
      <c r="O11" s="35">
        <f t="shared" si="2"/>
        <v>21</v>
      </c>
      <c r="P11" s="36">
        <f t="shared" si="1"/>
        <v>16.350000000000001</v>
      </c>
    </row>
    <row r="12" spans="2:16">
      <c r="B12" s="52" t="s">
        <v>125</v>
      </c>
      <c r="C12" s="147"/>
      <c r="D12" s="141"/>
      <c r="E12" s="141"/>
      <c r="F12" s="142">
        <v>1</v>
      </c>
      <c r="G12" s="143">
        <v>12</v>
      </c>
      <c r="H12" s="144"/>
      <c r="I12" s="145">
        <v>1</v>
      </c>
      <c r="J12" s="144"/>
      <c r="K12" s="143"/>
      <c r="L12" s="146"/>
      <c r="M12" s="143"/>
      <c r="N12" s="144"/>
      <c r="O12" s="35">
        <f t="shared" si="2"/>
        <v>14</v>
      </c>
      <c r="P12" s="36">
        <f t="shared" si="1"/>
        <v>3.6</v>
      </c>
    </row>
    <row r="13" spans="2:16">
      <c r="B13" s="52" t="s">
        <v>126</v>
      </c>
      <c r="C13" s="147"/>
      <c r="D13" s="141"/>
      <c r="E13" s="141"/>
      <c r="F13" s="142"/>
      <c r="G13" s="143">
        <v>6</v>
      </c>
      <c r="H13" s="144"/>
      <c r="I13" s="145">
        <v>2</v>
      </c>
      <c r="J13" s="144"/>
      <c r="K13" s="143">
        <v>1</v>
      </c>
      <c r="L13" s="146"/>
      <c r="M13" s="143">
        <v>1</v>
      </c>
      <c r="N13" s="144"/>
      <c r="O13" s="35">
        <f t="shared" ref="O13:O19" si="3">SUM(F13:N13)</f>
        <v>10</v>
      </c>
      <c r="P13" s="36">
        <f t="shared" si="1"/>
        <v>5.5</v>
      </c>
    </row>
    <row r="14" spans="2:16">
      <c r="B14" s="140" t="s">
        <v>127</v>
      </c>
      <c r="C14" s="147"/>
      <c r="D14" s="141"/>
      <c r="E14" s="141"/>
      <c r="F14" s="142">
        <v>1</v>
      </c>
      <c r="G14" s="143">
        <v>3</v>
      </c>
      <c r="H14" s="144"/>
      <c r="I14" s="145"/>
      <c r="J14" s="144"/>
      <c r="K14" s="143">
        <v>2</v>
      </c>
      <c r="L14" s="146"/>
      <c r="M14" s="143">
        <v>1</v>
      </c>
      <c r="N14" s="144"/>
      <c r="O14" s="35">
        <f t="shared" si="3"/>
        <v>7</v>
      </c>
      <c r="P14" s="36">
        <f t="shared" si="1"/>
        <v>4.8499999999999996</v>
      </c>
    </row>
    <row r="15" spans="2:16">
      <c r="B15" s="140" t="s">
        <v>128</v>
      </c>
      <c r="C15" s="147"/>
      <c r="D15" s="141"/>
      <c r="E15" s="141"/>
      <c r="F15" s="142"/>
      <c r="G15" s="143">
        <v>3</v>
      </c>
      <c r="H15" s="144"/>
      <c r="I15" s="145">
        <v>1</v>
      </c>
      <c r="J15" s="144"/>
      <c r="K15" s="143"/>
      <c r="L15" s="146"/>
      <c r="M15" s="143">
        <v>3</v>
      </c>
      <c r="N15" s="144"/>
      <c r="O15" s="35">
        <f t="shared" si="3"/>
        <v>7</v>
      </c>
      <c r="P15" s="36">
        <f t="shared" si="1"/>
        <v>7.25</v>
      </c>
    </row>
    <row r="16" spans="2:16">
      <c r="B16" s="52" t="s">
        <v>129</v>
      </c>
      <c r="C16" s="147"/>
      <c r="D16" s="141"/>
      <c r="E16" s="141"/>
      <c r="F16" s="142">
        <v>1</v>
      </c>
      <c r="G16" s="143">
        <v>5</v>
      </c>
      <c r="H16" s="144"/>
      <c r="I16" s="145">
        <v>1</v>
      </c>
      <c r="J16" s="144"/>
      <c r="K16" s="143"/>
      <c r="L16" s="146"/>
      <c r="M16" s="143"/>
      <c r="N16" s="144"/>
      <c r="O16" s="35">
        <f t="shared" si="3"/>
        <v>7</v>
      </c>
      <c r="P16" s="36">
        <f t="shared" si="1"/>
        <v>1.85</v>
      </c>
    </row>
    <row r="17" spans="2:16">
      <c r="B17" s="52" t="s">
        <v>130</v>
      </c>
      <c r="C17" s="147"/>
      <c r="D17" s="141"/>
      <c r="E17" s="141"/>
      <c r="F17" s="142">
        <v>1</v>
      </c>
      <c r="G17" s="143">
        <v>3</v>
      </c>
      <c r="H17" s="144"/>
      <c r="I17" s="145"/>
      <c r="J17" s="144"/>
      <c r="K17" s="143">
        <v>2</v>
      </c>
      <c r="L17" s="146"/>
      <c r="M17" s="143"/>
      <c r="N17" s="144"/>
      <c r="O17" s="35">
        <f t="shared" si="3"/>
        <v>6</v>
      </c>
      <c r="P17" s="36">
        <f t="shared" si="1"/>
        <v>2.85</v>
      </c>
    </row>
    <row r="18" spans="2:16">
      <c r="B18" s="52" t="s">
        <v>131</v>
      </c>
      <c r="C18" s="147"/>
      <c r="D18" s="141"/>
      <c r="E18" s="141"/>
      <c r="F18" s="142">
        <v>1</v>
      </c>
      <c r="G18" s="143">
        <v>3</v>
      </c>
      <c r="H18" s="144"/>
      <c r="I18" s="145"/>
      <c r="J18" s="144"/>
      <c r="K18" s="143"/>
      <c r="L18" s="146"/>
      <c r="M18" s="143">
        <v>2</v>
      </c>
      <c r="N18" s="144"/>
      <c r="O18" s="35">
        <f t="shared" si="3"/>
        <v>6</v>
      </c>
      <c r="P18" s="36">
        <f t="shared" si="1"/>
        <v>4.8499999999999996</v>
      </c>
    </row>
    <row r="19" spans="2:16">
      <c r="B19" s="52" t="s">
        <v>132</v>
      </c>
      <c r="C19" s="147"/>
      <c r="D19" s="141"/>
      <c r="E19" s="141"/>
      <c r="F19" s="142"/>
      <c r="G19" s="143">
        <v>3</v>
      </c>
      <c r="H19" s="144"/>
      <c r="I19" s="145"/>
      <c r="J19" s="144"/>
      <c r="K19" s="143"/>
      <c r="L19" s="146"/>
      <c r="M19" s="143">
        <v>1</v>
      </c>
      <c r="N19" s="144"/>
      <c r="O19" s="35">
        <f t="shared" si="3"/>
        <v>4</v>
      </c>
      <c r="P19" s="36">
        <f t="shared" si="1"/>
        <v>2.75</v>
      </c>
    </row>
    <row r="20" spans="2:16">
      <c r="B20" s="52"/>
      <c r="C20" s="147"/>
      <c r="D20" s="141"/>
      <c r="E20" s="141"/>
      <c r="F20" s="142"/>
      <c r="G20" s="143"/>
      <c r="H20" s="144"/>
      <c r="I20" s="145"/>
      <c r="J20" s="144"/>
      <c r="K20" s="143"/>
      <c r="L20" s="146"/>
      <c r="M20" s="143"/>
      <c r="N20" s="144"/>
      <c r="O20" s="35">
        <f t="shared" ref="O20" si="4">SUM(F20:N20)</f>
        <v>0</v>
      </c>
      <c r="P20" s="36">
        <f t="shared" si="1"/>
        <v>0</v>
      </c>
    </row>
    <row r="21" spans="2:16">
      <c r="B21" s="126"/>
      <c r="C21" s="133"/>
      <c r="D21" s="127"/>
      <c r="E21" s="127"/>
      <c r="F21" s="128"/>
      <c r="G21" s="129"/>
      <c r="H21" s="130"/>
      <c r="I21" s="131"/>
      <c r="J21" s="130"/>
      <c r="K21" s="129"/>
      <c r="L21" s="132"/>
      <c r="M21" s="129"/>
      <c r="N21" s="130"/>
      <c r="O21" s="35">
        <f>SUM(F21:N21)</f>
        <v>0</v>
      </c>
      <c r="P21" s="36">
        <f t="shared" ref="P21" si="5">(D21*$D$3)+(E21*$E$3)+(F21*$F$3)+(G21*$G$3)+(H21*$H$3)+(I21*$I$3)+(J21*$J$3)+(K21*$K$3)+(L21*$L$3)+(M21*$M$3)+(N21*$N$3)</f>
        <v>0</v>
      </c>
    </row>
    <row r="22" spans="2:16" ht="10.8" thickBot="1">
      <c r="B22" s="37" t="s">
        <v>21</v>
      </c>
      <c r="C22" s="37">
        <f t="shared" ref="C22:P22" si="6">SUM(C7:C21)</f>
        <v>0</v>
      </c>
      <c r="D22" s="37">
        <f t="shared" si="6"/>
        <v>0</v>
      </c>
      <c r="E22" s="37">
        <f t="shared" si="6"/>
        <v>0</v>
      </c>
      <c r="F22" s="37">
        <f t="shared" si="6"/>
        <v>24</v>
      </c>
      <c r="G22" s="37">
        <f t="shared" si="6"/>
        <v>858</v>
      </c>
      <c r="H22" s="37">
        <f t="shared" si="6"/>
        <v>0</v>
      </c>
      <c r="I22" s="37">
        <f t="shared" si="6"/>
        <v>12</v>
      </c>
      <c r="J22" s="37">
        <f t="shared" si="6"/>
        <v>0</v>
      </c>
      <c r="K22" s="37">
        <f t="shared" si="6"/>
        <v>15</v>
      </c>
      <c r="L22" s="37">
        <f t="shared" si="6"/>
        <v>0</v>
      </c>
      <c r="M22" s="37">
        <f t="shared" si="6"/>
        <v>110</v>
      </c>
      <c r="N22" s="37">
        <f t="shared" si="6"/>
        <v>0</v>
      </c>
      <c r="O22" s="37">
        <f t="shared" si="6"/>
        <v>1019</v>
      </c>
      <c r="P22" s="37">
        <f t="shared" si="6"/>
        <v>457.90000000000015</v>
      </c>
    </row>
    <row r="23" spans="2:16">
      <c r="F23" s="38"/>
      <c r="G23" s="38"/>
      <c r="H23" s="38"/>
      <c r="I23" s="38"/>
      <c r="J23" s="38"/>
      <c r="K23" s="38"/>
      <c r="L23" s="38"/>
      <c r="M23" s="38"/>
      <c r="N23" s="38"/>
    </row>
    <row r="24" spans="2:16">
      <c r="B24" s="13"/>
      <c r="C24" s="13"/>
      <c r="D24" s="13"/>
      <c r="E24" s="13"/>
      <c r="F24" s="30"/>
      <c r="G24" s="30"/>
      <c r="H24" s="30"/>
      <c r="I24" s="30"/>
      <c r="J24" s="30"/>
      <c r="K24" s="30"/>
      <c r="L24" s="30"/>
      <c r="M24" s="30"/>
      <c r="N24" s="30"/>
      <c r="O24" s="13"/>
      <c r="P24" s="13"/>
    </row>
    <row r="25" spans="2:16" ht="10.8" thickBot="1">
      <c r="B25" s="32" t="s">
        <v>29</v>
      </c>
      <c r="C25" s="32"/>
      <c r="D25" s="32"/>
      <c r="E25" s="32"/>
      <c r="F25" s="33"/>
      <c r="G25" s="33"/>
      <c r="H25" s="33"/>
      <c r="I25" s="33"/>
      <c r="J25" s="33"/>
      <c r="K25" s="33"/>
      <c r="L25" s="33"/>
      <c r="M25" s="33"/>
      <c r="N25" s="33"/>
      <c r="O25" s="34"/>
      <c r="P25" s="34"/>
    </row>
    <row r="26" spans="2:16">
      <c r="B26" s="52" t="s">
        <v>73</v>
      </c>
      <c r="C26" s="57"/>
      <c r="D26" s="48"/>
      <c r="E26" s="48"/>
      <c r="F26" s="49"/>
      <c r="G26" s="53">
        <v>420</v>
      </c>
      <c r="H26" s="54"/>
      <c r="I26" s="55"/>
      <c r="J26" s="54">
        <v>302</v>
      </c>
      <c r="K26" s="53"/>
      <c r="L26" s="56"/>
      <c r="M26" s="53"/>
      <c r="N26" s="54">
        <v>6</v>
      </c>
      <c r="O26" s="35">
        <f>SUM(F26:N26)</f>
        <v>728</v>
      </c>
      <c r="P26" s="36">
        <f t="shared" ref="P26:P28" si="7">(D26*$D$3)+(E26*$E$3)+(F26*$F$3)+(G26*$G$3)+(H26*$H$3)+(I26*$I$3)+(J26*$J$3)+(K26*$K$3)+(L26*$L$3)+(M26*$M$3)+(N26*$N$3)</f>
        <v>268</v>
      </c>
    </row>
    <row r="27" spans="2:16">
      <c r="B27" s="52"/>
      <c r="C27" s="4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>SUM(F27:N27)</f>
        <v>0</v>
      </c>
      <c r="P27" s="36">
        <f t="shared" si="7"/>
        <v>0</v>
      </c>
    </row>
    <row r="28" spans="2:16">
      <c r="B28" s="52"/>
      <c r="C28" s="47"/>
      <c r="D28" s="48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35">
        <f>SUM(F28:N28)</f>
        <v>0</v>
      </c>
      <c r="P28" s="36">
        <f t="shared" si="7"/>
        <v>0</v>
      </c>
    </row>
    <row r="29" spans="2:16" ht="10.8" thickBot="1">
      <c r="B29" s="37" t="s">
        <v>21</v>
      </c>
      <c r="C29" s="37">
        <f>SUM(C26:C28)</f>
        <v>0</v>
      </c>
      <c r="D29" s="37">
        <f>SUM(D26:D28)</f>
        <v>0</v>
      </c>
      <c r="E29" s="37">
        <f>SUM(E26:E28)</f>
        <v>0</v>
      </c>
      <c r="F29" s="37">
        <f>SUM(F26:F28)</f>
        <v>0</v>
      </c>
      <c r="G29" s="37">
        <f>SUM(G26:G28)</f>
        <v>420</v>
      </c>
      <c r="H29" s="37">
        <f t="shared" ref="H29:P29" si="8">SUM(H26:H28)</f>
        <v>0</v>
      </c>
      <c r="I29" s="37">
        <f t="shared" si="8"/>
        <v>0</v>
      </c>
      <c r="J29" s="37">
        <f t="shared" si="8"/>
        <v>302</v>
      </c>
      <c r="K29" s="37">
        <f t="shared" si="8"/>
        <v>0</v>
      </c>
      <c r="L29" s="37">
        <f t="shared" si="8"/>
        <v>0</v>
      </c>
      <c r="M29" s="37">
        <f t="shared" si="8"/>
        <v>0</v>
      </c>
      <c r="N29" s="37">
        <f t="shared" si="8"/>
        <v>6</v>
      </c>
      <c r="O29" s="39">
        <f t="shared" si="8"/>
        <v>728</v>
      </c>
      <c r="P29" s="39">
        <f t="shared" si="8"/>
        <v>268</v>
      </c>
    </row>
    <row r="30" spans="2:16">
      <c r="G30" s="38"/>
    </row>
    <row r="31" spans="2:16" hidden="1">
      <c r="B31" s="13"/>
      <c r="C31" s="13"/>
      <c r="D31" s="13"/>
      <c r="E31" s="13"/>
      <c r="F31" s="30"/>
      <c r="G31" s="30"/>
      <c r="H31" s="30"/>
      <c r="I31" s="30"/>
      <c r="J31" s="30"/>
      <c r="K31" s="30"/>
      <c r="L31" s="30"/>
      <c r="M31" s="30"/>
      <c r="N31" s="30"/>
      <c r="O31" s="13"/>
      <c r="P31" s="13"/>
    </row>
    <row r="32" spans="2:16" ht="10.8" hidden="1" thickBot="1">
      <c r="B32" s="32" t="s">
        <v>70</v>
      </c>
      <c r="C32" s="32"/>
      <c r="D32" s="32"/>
      <c r="E32" s="32"/>
      <c r="F32" s="33"/>
      <c r="G32" s="33"/>
      <c r="H32" s="33"/>
      <c r="I32" s="33"/>
      <c r="J32" s="33"/>
      <c r="K32" s="33"/>
      <c r="L32" s="33"/>
      <c r="M32" s="33"/>
      <c r="N32" s="33"/>
      <c r="O32" s="34"/>
      <c r="P32" s="34"/>
    </row>
    <row r="33" spans="2:16" hidden="1">
      <c r="B33" s="52"/>
      <c r="C33" s="57"/>
      <c r="D33" s="48"/>
      <c r="E33" s="48"/>
      <c r="F33" s="49"/>
      <c r="G33" s="53"/>
      <c r="H33" s="54"/>
      <c r="I33" s="55"/>
      <c r="J33" s="54"/>
      <c r="K33" s="53"/>
      <c r="L33" s="56"/>
      <c r="M33" s="53"/>
      <c r="N33" s="54"/>
      <c r="O33" s="35">
        <f t="shared" ref="O33:O44" si="9">SUM(F33:N33)</f>
        <v>0</v>
      </c>
      <c r="P33" s="36">
        <f t="shared" ref="P33:P44" si="10">(D33*$D$3)+(E33*$E$3)+(F33*$F$3)+(G33*$G$3)+(H33*$H$3)+(I33*$I$3)+(J33*$J$3)+(K33*$K$3)+(L33*$L$3)+(M33*$M$3)+(N33*$N$3)</f>
        <v>0</v>
      </c>
    </row>
    <row r="34" spans="2:16" hidden="1">
      <c r="B34" s="52"/>
      <c r="C34" s="47"/>
      <c r="D34" s="48"/>
      <c r="E34" s="48"/>
      <c r="F34" s="49"/>
      <c r="G34" s="53"/>
      <c r="H34" s="54"/>
      <c r="I34" s="55"/>
      <c r="J34" s="54"/>
      <c r="K34" s="53"/>
      <c r="L34" s="56"/>
      <c r="M34" s="53"/>
      <c r="N34" s="54"/>
      <c r="O34" s="35">
        <f t="shared" si="9"/>
        <v>0</v>
      </c>
      <c r="P34" s="36">
        <f t="shared" si="10"/>
        <v>0</v>
      </c>
    </row>
    <row r="35" spans="2:16" hidden="1">
      <c r="B35" s="52"/>
      <c r="C35" s="4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si="9"/>
        <v>0</v>
      </c>
      <c r="P35" s="36">
        <f t="shared" si="10"/>
        <v>0</v>
      </c>
    </row>
    <row r="36" spans="2:16" hidden="1">
      <c r="B36" s="52"/>
      <c r="C36" s="4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si="9"/>
        <v>0</v>
      </c>
      <c r="P36" s="36">
        <f t="shared" si="10"/>
        <v>0</v>
      </c>
    </row>
    <row r="37" spans="2:16" hidden="1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9"/>
        <v>0</v>
      </c>
      <c r="P37" s="36">
        <f t="shared" si="10"/>
        <v>0</v>
      </c>
    </row>
    <row r="38" spans="2:16" hidden="1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9"/>
        <v>0</v>
      </c>
      <c r="P38" s="36">
        <f t="shared" ref="P38:P41" si="11">(D38*$D$3)+(E38*$E$3)+(F38*$F$3)+(G38*$G$3)+(H38*$H$3)+(I38*$I$3)+(J38*$J$3)+(K38*$K$3)+(L38*$L$3)+(M38*$M$3)+(N38*$N$3)</f>
        <v>0</v>
      </c>
    </row>
    <row r="39" spans="2:16" hidden="1">
      <c r="B39" s="52"/>
      <c r="C39" s="47"/>
      <c r="D39" s="48"/>
      <c r="E39" s="48"/>
      <c r="F39" s="49"/>
      <c r="G39" s="53"/>
      <c r="H39" s="54"/>
      <c r="I39" s="55"/>
      <c r="J39" s="54"/>
      <c r="K39" s="53"/>
      <c r="L39" s="56"/>
      <c r="M39" s="53"/>
      <c r="N39" s="54"/>
      <c r="O39" s="35">
        <f t="shared" si="9"/>
        <v>0</v>
      </c>
      <c r="P39" s="36">
        <f t="shared" si="11"/>
        <v>0</v>
      </c>
    </row>
    <row r="40" spans="2:16" hidden="1">
      <c r="B40" s="52"/>
      <c r="C40" s="47"/>
      <c r="D40" s="48"/>
      <c r="E40" s="48"/>
      <c r="F40" s="49"/>
      <c r="G40" s="53"/>
      <c r="H40" s="54"/>
      <c r="I40" s="55"/>
      <c r="J40" s="54"/>
      <c r="K40" s="53"/>
      <c r="L40" s="56"/>
      <c r="M40" s="53"/>
      <c r="N40" s="54"/>
      <c r="O40" s="35">
        <f t="shared" si="9"/>
        <v>0</v>
      </c>
      <c r="P40" s="36">
        <f t="shared" si="11"/>
        <v>0</v>
      </c>
    </row>
    <row r="41" spans="2:16" hidden="1">
      <c r="B41" s="52"/>
      <c r="C41" s="47"/>
      <c r="D41" s="48"/>
      <c r="E41" s="48"/>
      <c r="F41" s="49"/>
      <c r="G41" s="53"/>
      <c r="H41" s="54"/>
      <c r="I41" s="55"/>
      <c r="J41" s="54"/>
      <c r="K41" s="53"/>
      <c r="L41" s="56"/>
      <c r="M41" s="53"/>
      <c r="N41" s="54"/>
      <c r="O41" s="35">
        <f t="shared" si="9"/>
        <v>0</v>
      </c>
      <c r="P41" s="36">
        <f t="shared" si="11"/>
        <v>0</v>
      </c>
    </row>
    <row r="42" spans="2:16" hidden="1">
      <c r="B42" s="52"/>
      <c r="C42" s="47"/>
      <c r="D42" s="48"/>
      <c r="E42" s="48"/>
      <c r="F42" s="49"/>
      <c r="G42" s="53"/>
      <c r="H42" s="54"/>
      <c r="I42" s="55"/>
      <c r="J42" s="54"/>
      <c r="K42" s="53"/>
      <c r="L42" s="56"/>
      <c r="M42" s="53"/>
      <c r="N42" s="54"/>
      <c r="O42" s="35">
        <f t="shared" si="9"/>
        <v>0</v>
      </c>
      <c r="P42" s="36">
        <f t="shared" ref="P42:P43" si="12">(D42*$D$3)+(E42*$E$3)+(F42*$F$3)+(G42*$G$3)+(H42*$H$3)+(I42*$I$3)+(J42*$J$3)+(K42*$K$3)+(L42*$L$3)+(M42*$M$3)+(N42*$N$3)</f>
        <v>0</v>
      </c>
    </row>
    <row r="43" spans="2:16" hidden="1">
      <c r="B43" s="52"/>
      <c r="C43" s="47"/>
      <c r="D43" s="48"/>
      <c r="E43" s="48"/>
      <c r="F43" s="49"/>
      <c r="G43" s="53"/>
      <c r="H43" s="54"/>
      <c r="I43" s="55"/>
      <c r="J43" s="54"/>
      <c r="K43" s="53"/>
      <c r="L43" s="56"/>
      <c r="M43" s="53"/>
      <c r="N43" s="54"/>
      <c r="O43" s="35">
        <f t="shared" si="9"/>
        <v>0</v>
      </c>
      <c r="P43" s="36">
        <f t="shared" si="12"/>
        <v>0</v>
      </c>
    </row>
    <row r="44" spans="2:16" hidden="1">
      <c r="B44" s="52"/>
      <c r="C44" s="47"/>
      <c r="D44" s="48"/>
      <c r="E44" s="48"/>
      <c r="F44" s="49"/>
      <c r="G44" s="53"/>
      <c r="H44" s="54"/>
      <c r="I44" s="55"/>
      <c r="J44" s="54"/>
      <c r="K44" s="53"/>
      <c r="L44" s="56"/>
      <c r="M44" s="53"/>
      <c r="N44" s="54"/>
      <c r="O44" s="35">
        <f t="shared" si="9"/>
        <v>0</v>
      </c>
      <c r="P44" s="36">
        <f t="shared" si="10"/>
        <v>0</v>
      </c>
    </row>
    <row r="45" spans="2:16" ht="10.8" hidden="1" thickBot="1">
      <c r="B45" s="37" t="s">
        <v>21</v>
      </c>
      <c r="C45" s="37">
        <f t="shared" ref="C45:P45" si="13">SUM(C33:C44)</f>
        <v>0</v>
      </c>
      <c r="D45" s="37">
        <f t="shared" si="13"/>
        <v>0</v>
      </c>
      <c r="E45" s="37">
        <f t="shared" si="13"/>
        <v>0</v>
      </c>
      <c r="F45" s="37">
        <f t="shared" si="13"/>
        <v>0</v>
      </c>
      <c r="G45" s="37">
        <f t="shared" si="13"/>
        <v>0</v>
      </c>
      <c r="H45" s="37">
        <f t="shared" si="13"/>
        <v>0</v>
      </c>
      <c r="I45" s="37">
        <f t="shared" si="13"/>
        <v>0</v>
      </c>
      <c r="J45" s="37">
        <f t="shared" si="13"/>
        <v>0</v>
      </c>
      <c r="K45" s="37">
        <f t="shared" si="13"/>
        <v>0</v>
      </c>
      <c r="L45" s="37">
        <f t="shared" si="13"/>
        <v>0</v>
      </c>
      <c r="M45" s="37">
        <f t="shared" si="13"/>
        <v>0</v>
      </c>
      <c r="N45" s="37">
        <f t="shared" si="13"/>
        <v>0</v>
      </c>
      <c r="O45" s="39">
        <f t="shared" si="13"/>
        <v>0</v>
      </c>
      <c r="P45" s="39">
        <f t="shared" si="13"/>
        <v>0</v>
      </c>
    </row>
    <row r="46" spans="2:16" hidden="1">
      <c r="G46" s="38"/>
    </row>
    <row r="47" spans="2:16" ht="13.2">
      <c r="B47" s="2"/>
      <c r="C47" s="2"/>
      <c r="D47" s="2"/>
      <c r="E47" s="2"/>
      <c r="F47" s="43"/>
      <c r="G47" s="43"/>
      <c r="H47" s="43"/>
      <c r="I47" s="43"/>
      <c r="J47" s="43"/>
      <c r="K47" s="43"/>
      <c r="L47" s="43"/>
      <c r="M47" s="43"/>
      <c r="N47" s="43"/>
      <c r="O47" s="2"/>
      <c r="P47" s="2"/>
    </row>
    <row r="48" spans="2:16">
      <c r="M48" s="44" t="s">
        <v>21</v>
      </c>
      <c r="O48" s="45">
        <f>O45+O29+O22</f>
        <v>1747</v>
      </c>
      <c r="P48" s="46">
        <f>P45+P29+P22</f>
        <v>725.90000000000009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P59"/>
  <sheetViews>
    <sheetView topLeftCell="A37" zoomScaleNormal="100" workbookViewId="0">
      <selection activeCell="K28" sqref="K27:K28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100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89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47</v>
      </c>
      <c r="C7" s="57"/>
      <c r="D7" s="48"/>
      <c r="E7" s="48"/>
      <c r="F7" s="49">
        <v>50</v>
      </c>
      <c r="G7" s="53">
        <v>30</v>
      </c>
      <c r="H7" s="54"/>
      <c r="I7" s="55">
        <v>20</v>
      </c>
      <c r="J7" s="54"/>
      <c r="K7" s="53">
        <v>15</v>
      </c>
      <c r="L7" s="56"/>
      <c r="M7" s="53"/>
      <c r="N7" s="54">
        <v>10</v>
      </c>
      <c r="O7" s="35">
        <f>SUM(C7:N7)</f>
        <v>125</v>
      </c>
      <c r="P7" s="36">
        <f>(D7*$D$3)+(E7*$E$3)+(F7*$F$3)+(G7*$G$3)+(H7*$H$3)+(I7*$I$3)+(J7*$J$3)+(K7*$K$3)+(L7*$L$3)+(M7*$M$3)+(N7*$N$3)</f>
        <v>57.5</v>
      </c>
    </row>
    <row r="8" spans="2:16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" si="0">SUM(F8:N8)</f>
        <v>0</v>
      </c>
      <c r="P8" s="36">
        <f t="shared" ref="P8" si="1">(D8*$D$3)+(E8*$E$3)+(F8*$F$3)+(G8*$G$3)+(H8*$H$3)+(I8*$I$3)+(J8*$J$3)+(K8*$K$3)+(L8*$L$3)+(M8*$M$3)+(N8*$N$3)</f>
        <v>0</v>
      </c>
    </row>
    <row r="9" spans="2:16" ht="10.8" thickBot="1">
      <c r="B9" s="37" t="s">
        <v>21</v>
      </c>
      <c r="C9" s="37">
        <f t="shared" ref="C9:P9" si="2">SUM(C7:C8)</f>
        <v>0</v>
      </c>
      <c r="D9" s="37">
        <f t="shared" si="2"/>
        <v>0</v>
      </c>
      <c r="E9" s="37">
        <f t="shared" si="2"/>
        <v>0</v>
      </c>
      <c r="F9" s="37">
        <f t="shared" si="2"/>
        <v>50</v>
      </c>
      <c r="G9" s="37">
        <f t="shared" si="2"/>
        <v>30</v>
      </c>
      <c r="H9" s="37">
        <f t="shared" si="2"/>
        <v>0</v>
      </c>
      <c r="I9" s="37">
        <f t="shared" si="2"/>
        <v>20</v>
      </c>
      <c r="J9" s="37">
        <f t="shared" si="2"/>
        <v>0</v>
      </c>
      <c r="K9" s="37">
        <f t="shared" si="2"/>
        <v>15</v>
      </c>
      <c r="L9" s="37">
        <f t="shared" si="2"/>
        <v>0</v>
      </c>
      <c r="M9" s="37">
        <f t="shared" si="2"/>
        <v>0</v>
      </c>
      <c r="N9" s="37">
        <f t="shared" si="2"/>
        <v>10</v>
      </c>
      <c r="O9" s="100">
        <f t="shared" si="2"/>
        <v>125</v>
      </c>
      <c r="P9" s="37">
        <f t="shared" si="2"/>
        <v>57.5</v>
      </c>
    </row>
    <row r="10" spans="2:16"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2" spans="2:16" ht="10.8" thickBot="1">
      <c r="B12" s="32" t="s">
        <v>101</v>
      </c>
      <c r="C12" s="32"/>
      <c r="D12" s="32"/>
      <c r="E12" s="32"/>
      <c r="F12" s="33"/>
      <c r="G12" s="33"/>
      <c r="H12" s="33"/>
      <c r="I12" s="33"/>
      <c r="J12" s="33"/>
      <c r="K12" s="33"/>
      <c r="L12" s="33"/>
      <c r="M12" s="33"/>
      <c r="N12" s="33"/>
      <c r="O12" s="34"/>
      <c r="P12" s="34"/>
    </row>
    <row r="13" spans="2:16">
      <c r="B13" s="52" t="s">
        <v>102</v>
      </c>
      <c r="C13" s="57"/>
      <c r="D13" s="48"/>
      <c r="E13" s="48"/>
      <c r="F13" s="49"/>
      <c r="G13" s="53">
        <v>50</v>
      </c>
      <c r="H13" s="54"/>
      <c r="I13" s="55">
        <v>20</v>
      </c>
      <c r="J13" s="54"/>
      <c r="K13" s="53">
        <v>5</v>
      </c>
      <c r="L13" s="56"/>
      <c r="M13" s="53"/>
      <c r="N13" s="54"/>
      <c r="O13" s="35">
        <f>SUM(C13:N13)</f>
        <v>75</v>
      </c>
      <c r="P13" s="36">
        <f>(D13*$D$3)+(E13*$E$3)+(F13*$F$3)+(G13*$G$3)+(H13*$H$3)+(I13*$I$3)+(J13*$J$3)+(K13*$K$3)+(L13*$L$3)+(M13*$M$3)+(N13*$N$3)</f>
        <v>27.5</v>
      </c>
    </row>
    <row r="14" spans="2:16">
      <c r="B14" s="52"/>
      <c r="C14" s="47"/>
      <c r="D14" s="48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35">
        <f t="shared" ref="O14:O15" si="3">SUM(F14:N14)</f>
        <v>0</v>
      </c>
      <c r="P14" s="36">
        <f t="shared" ref="P14:P15" si="4">(D14*$D$3)+(E14*$E$3)+(F14*$F$3)+(G14*$G$3)+(H14*$H$3)+(I14*$I$3)+(J14*$J$3)+(K14*$K$3)+(L14*$L$3)+(M14*$M$3)+(N14*$N$3)</f>
        <v>0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 t="shared" ref="C16:P16" si="5">SUM(C13:C15)</f>
        <v>0</v>
      </c>
      <c r="D16" s="37">
        <f t="shared" si="5"/>
        <v>0</v>
      </c>
      <c r="E16" s="37">
        <f t="shared" si="5"/>
        <v>0</v>
      </c>
      <c r="F16" s="37">
        <f t="shared" si="5"/>
        <v>0</v>
      </c>
      <c r="G16" s="37">
        <f t="shared" si="5"/>
        <v>50</v>
      </c>
      <c r="H16" s="37">
        <f t="shared" si="5"/>
        <v>0</v>
      </c>
      <c r="I16" s="37">
        <f t="shared" si="5"/>
        <v>20</v>
      </c>
      <c r="J16" s="37">
        <f t="shared" si="5"/>
        <v>0</v>
      </c>
      <c r="K16" s="37">
        <f t="shared" si="5"/>
        <v>5</v>
      </c>
      <c r="L16" s="37">
        <f t="shared" si="5"/>
        <v>0</v>
      </c>
      <c r="M16" s="37">
        <f t="shared" si="5"/>
        <v>0</v>
      </c>
      <c r="N16" s="37">
        <f t="shared" si="5"/>
        <v>0</v>
      </c>
      <c r="O16" s="100">
        <f t="shared" si="5"/>
        <v>75</v>
      </c>
      <c r="P16" s="37">
        <f t="shared" si="5"/>
        <v>27.5</v>
      </c>
    </row>
    <row r="17" spans="2:16">
      <c r="F17" s="38"/>
      <c r="G17" s="38"/>
      <c r="H17" s="38"/>
      <c r="I17" s="38"/>
      <c r="J17" s="38"/>
      <c r="K17" s="38"/>
      <c r="L17" s="38"/>
      <c r="M17" s="38"/>
      <c r="N17" s="38"/>
    </row>
    <row r="19" spans="2:16" ht="10.8" thickBot="1">
      <c r="B19" s="32" t="s">
        <v>41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>
      <c r="B20" s="52" t="s">
        <v>47</v>
      </c>
      <c r="C20" s="57"/>
      <c r="D20" s="48"/>
      <c r="E20" s="48"/>
      <c r="F20" s="49"/>
      <c r="G20" s="53">
        <v>77</v>
      </c>
      <c r="H20" s="54"/>
      <c r="I20" s="55">
        <v>25</v>
      </c>
      <c r="J20" s="54"/>
      <c r="K20" s="53"/>
      <c r="L20" s="56"/>
      <c r="M20" s="53"/>
      <c r="N20" s="54"/>
      <c r="O20" s="35">
        <f t="shared" ref="O20:O22" si="6">SUM(F20:N20)</f>
        <v>102</v>
      </c>
      <c r="P20" s="36">
        <f t="shared" ref="P20:P22" si="7">(D20*$D$3)+(E20*$E$3)+(F20*$F$3)+(G20*$G$3)+(H20*$H$3)+(I20*$I$3)+(J20*$J$3)+(K20*$K$3)+(L20*$L$3)+(M20*$M$3)+(N20*$N$3)</f>
        <v>31.75</v>
      </c>
    </row>
    <row r="21" spans="2:16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 ht="10.8" thickBot="1">
      <c r="B23" s="37" t="s">
        <v>21</v>
      </c>
      <c r="C23" s="37">
        <f>SUM(C22:C22)</f>
        <v>0</v>
      </c>
      <c r="D23" s="37">
        <f>SUM(D20:D22)</f>
        <v>0</v>
      </c>
      <c r="E23" s="37">
        <f>SUM(E20:E22)</f>
        <v>0</v>
      </c>
      <c r="F23" s="37">
        <f>SUM(F22:F22)</f>
        <v>0</v>
      </c>
      <c r="G23" s="40">
        <f t="shared" ref="G23:P23" si="8">SUM(G20:G22)</f>
        <v>77</v>
      </c>
      <c r="H23" s="40">
        <f t="shared" si="8"/>
        <v>0</v>
      </c>
      <c r="I23" s="40">
        <f t="shared" si="8"/>
        <v>25</v>
      </c>
      <c r="J23" s="40">
        <f t="shared" si="8"/>
        <v>0</v>
      </c>
      <c r="K23" s="40">
        <f t="shared" si="8"/>
        <v>0</v>
      </c>
      <c r="L23" s="40">
        <f t="shared" si="8"/>
        <v>0</v>
      </c>
      <c r="M23" s="40">
        <f t="shared" si="8"/>
        <v>0</v>
      </c>
      <c r="N23" s="40">
        <f t="shared" si="8"/>
        <v>0</v>
      </c>
      <c r="O23" s="41">
        <f t="shared" si="8"/>
        <v>102</v>
      </c>
      <c r="P23" s="42">
        <f t="shared" si="8"/>
        <v>31.75</v>
      </c>
    </row>
    <row r="25" spans="2:16">
      <c r="F25" s="38"/>
      <c r="G25" s="38"/>
      <c r="H25" s="38"/>
      <c r="I25" s="38"/>
      <c r="J25" s="38"/>
      <c r="K25" s="38"/>
      <c r="L25" s="38"/>
      <c r="M25" s="38"/>
      <c r="N25" s="38"/>
    </row>
    <row r="26" spans="2:16" ht="10.8" thickBot="1">
      <c r="B26" s="32" t="s">
        <v>103</v>
      </c>
      <c r="C26" s="32"/>
      <c r="D26" s="32"/>
      <c r="E26" s="32"/>
      <c r="F26" s="33"/>
      <c r="G26" s="33"/>
      <c r="H26" s="33"/>
      <c r="I26" s="33"/>
      <c r="J26" s="33"/>
      <c r="K26" s="33"/>
      <c r="L26" s="33"/>
      <c r="M26" s="33"/>
      <c r="N26" s="33"/>
      <c r="O26" s="34"/>
      <c r="P26" s="34"/>
    </row>
    <row r="27" spans="2:16">
      <c r="B27" s="52" t="s">
        <v>47</v>
      </c>
      <c r="C27" s="57"/>
      <c r="D27" s="48"/>
      <c r="E27" s="48"/>
      <c r="F27" s="49">
        <v>111</v>
      </c>
      <c r="G27" s="53">
        <v>15</v>
      </c>
      <c r="H27" s="54"/>
      <c r="I27" s="55"/>
      <c r="J27" s="54"/>
      <c r="K27" s="53">
        <v>17</v>
      </c>
      <c r="L27" s="56"/>
      <c r="M27" s="53"/>
      <c r="N27" s="54"/>
      <c r="O27" s="35">
        <f>SUM(C27:N27)</f>
        <v>143</v>
      </c>
      <c r="P27" s="36">
        <f>(D27*$D$3)+(E27*$E$3)+(F27*$F$3)+(G27*$G$3)+(H27*$H$3)+(I27*$I$3)+(J27*$J$3)+(K27*$K$3)+(L27*$L$3)+(M27*$M$3)+(N27*$N$3)</f>
        <v>31.85</v>
      </c>
    </row>
    <row r="28" spans="2:16">
      <c r="B28" s="52"/>
      <c r="C28" s="47"/>
      <c r="D28" s="48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35">
        <f t="shared" ref="O28:O29" si="9">SUM(F28:N28)</f>
        <v>0</v>
      </c>
      <c r="P28" s="36">
        <f t="shared" ref="P28:P29" si="10">(D28*$D$3)+(E28*$E$3)+(F28*$F$3)+(G28*$G$3)+(H28*$H$3)+(I28*$I$3)+(J28*$J$3)+(K28*$K$3)+(L28*$L$3)+(M28*$M$3)+(N28*$N$3)</f>
        <v>0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 ht="10.8" thickBot="1">
      <c r="B30" s="37" t="s">
        <v>21</v>
      </c>
      <c r="C30" s="37">
        <f t="shared" ref="C30:P30" si="11">SUM(C27:C29)</f>
        <v>0</v>
      </c>
      <c r="D30" s="37">
        <f t="shared" si="11"/>
        <v>0</v>
      </c>
      <c r="E30" s="37">
        <f t="shared" si="11"/>
        <v>0</v>
      </c>
      <c r="F30" s="37">
        <f t="shared" si="11"/>
        <v>111</v>
      </c>
      <c r="G30" s="37">
        <f t="shared" si="11"/>
        <v>15</v>
      </c>
      <c r="H30" s="37">
        <f t="shared" si="11"/>
        <v>0</v>
      </c>
      <c r="I30" s="37">
        <f t="shared" si="11"/>
        <v>0</v>
      </c>
      <c r="J30" s="37">
        <f t="shared" si="11"/>
        <v>0</v>
      </c>
      <c r="K30" s="37">
        <f t="shared" si="11"/>
        <v>17</v>
      </c>
      <c r="L30" s="37">
        <f t="shared" si="11"/>
        <v>0</v>
      </c>
      <c r="M30" s="37">
        <f t="shared" si="11"/>
        <v>0</v>
      </c>
      <c r="N30" s="37">
        <f t="shared" si="11"/>
        <v>0</v>
      </c>
      <c r="O30" s="100">
        <f t="shared" si="11"/>
        <v>143</v>
      </c>
      <c r="P30" s="37">
        <f t="shared" si="11"/>
        <v>31.85</v>
      </c>
    </row>
    <row r="31" spans="2:16">
      <c r="F31" s="38"/>
      <c r="G31" s="38"/>
      <c r="H31" s="38"/>
      <c r="I31" s="38"/>
      <c r="J31" s="38"/>
      <c r="K31" s="38"/>
      <c r="L31" s="38"/>
      <c r="M31" s="38"/>
      <c r="N31" s="38"/>
    </row>
    <row r="32" spans="2:16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3" spans="2:16" ht="10.8" thickBot="1">
      <c r="B33" s="32" t="s">
        <v>40</v>
      </c>
      <c r="C33" s="32"/>
      <c r="D33" s="32"/>
      <c r="E33" s="32"/>
      <c r="F33" s="33"/>
      <c r="G33" s="33"/>
      <c r="H33" s="33"/>
      <c r="I33" s="33"/>
      <c r="J33" s="33"/>
      <c r="K33" s="33"/>
      <c r="L33" s="33"/>
      <c r="M33" s="33"/>
      <c r="N33" s="33"/>
      <c r="O33" s="34"/>
      <c r="P33" s="34"/>
    </row>
    <row r="34" spans="2:16">
      <c r="B34" s="52" t="s">
        <v>47</v>
      </c>
      <c r="C34" s="57"/>
      <c r="D34" s="48"/>
      <c r="E34" s="48"/>
      <c r="F34" s="49">
        <v>500</v>
      </c>
      <c r="G34" s="53">
        <v>34</v>
      </c>
      <c r="H34" s="54"/>
      <c r="I34" s="55"/>
      <c r="J34" s="54"/>
      <c r="K34" s="53"/>
      <c r="L34" s="56"/>
      <c r="M34" s="53"/>
      <c r="N34" s="54">
        <v>20</v>
      </c>
      <c r="O34" s="35">
        <f t="shared" ref="O34:O35" si="12">SUM(F34:N34)</f>
        <v>554</v>
      </c>
      <c r="P34" s="36">
        <f t="shared" ref="P34:P35" si="13">(D34*$D$3)+(E34*$E$3)+(F34*$F$3)+(G34*$G$3)+(H34*$H$3)+(I34*$I$3)+(J34*$J$3)+(K34*$K$3)+(L34*$L$3)+(M34*$M$3)+(N34*$N$3)</f>
        <v>98.5</v>
      </c>
    </row>
    <row r="35" spans="2:16">
      <c r="B35" s="52"/>
      <c r="C35" s="4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si="12"/>
        <v>0</v>
      </c>
      <c r="P35" s="36">
        <f t="shared" si="13"/>
        <v>0</v>
      </c>
    </row>
    <row r="36" spans="2:16" ht="10.8" thickBot="1">
      <c r="B36" s="37" t="s">
        <v>21</v>
      </c>
      <c r="C36" s="37">
        <f t="shared" ref="C36:P36" si="14">SUM(C34:C35)</f>
        <v>0</v>
      </c>
      <c r="D36" s="37">
        <f t="shared" si="14"/>
        <v>0</v>
      </c>
      <c r="E36" s="37">
        <f t="shared" si="14"/>
        <v>0</v>
      </c>
      <c r="F36" s="37">
        <f t="shared" si="14"/>
        <v>500</v>
      </c>
      <c r="G36" s="40">
        <f t="shared" si="14"/>
        <v>34</v>
      </c>
      <c r="H36" s="40">
        <f t="shared" si="14"/>
        <v>0</v>
      </c>
      <c r="I36" s="40">
        <f t="shared" si="14"/>
        <v>0</v>
      </c>
      <c r="J36" s="40">
        <f t="shared" si="14"/>
        <v>0</v>
      </c>
      <c r="K36" s="40">
        <f t="shared" si="14"/>
        <v>0</v>
      </c>
      <c r="L36" s="40">
        <f t="shared" si="14"/>
        <v>0</v>
      </c>
      <c r="M36" s="40">
        <f t="shared" si="14"/>
        <v>0</v>
      </c>
      <c r="N36" s="40">
        <f t="shared" si="14"/>
        <v>20</v>
      </c>
      <c r="O36" s="41">
        <f t="shared" si="14"/>
        <v>554</v>
      </c>
      <c r="P36" s="42">
        <f t="shared" si="14"/>
        <v>98.5</v>
      </c>
    </row>
    <row r="37" spans="2:16">
      <c r="B37" s="44"/>
      <c r="C37" s="44"/>
      <c r="D37" s="44"/>
      <c r="E37" s="44"/>
      <c r="F37" s="44"/>
      <c r="G37" s="45"/>
      <c r="H37" s="45"/>
      <c r="I37" s="45"/>
      <c r="J37" s="45"/>
      <c r="K37" s="45"/>
      <c r="L37" s="45"/>
      <c r="M37" s="45"/>
      <c r="N37" s="45"/>
      <c r="O37" s="50"/>
      <c r="P37" s="51"/>
    </row>
    <row r="38" spans="2:16">
      <c r="B38" s="44"/>
      <c r="C38" s="44"/>
      <c r="D38" s="44"/>
      <c r="E38" s="44"/>
      <c r="F38" s="44"/>
      <c r="G38" s="45"/>
      <c r="H38" s="45"/>
      <c r="I38" s="45"/>
      <c r="J38" s="45"/>
      <c r="K38" s="45"/>
      <c r="L38" s="45"/>
      <c r="M38" s="45"/>
      <c r="N38" s="45"/>
      <c r="O38" s="50"/>
      <c r="P38" s="51"/>
    </row>
    <row r="39" spans="2:16" ht="10.8" thickBot="1">
      <c r="B39" s="32" t="s">
        <v>105</v>
      </c>
      <c r="C39" s="32"/>
      <c r="D39" s="32"/>
      <c r="E39" s="32"/>
      <c r="F39" s="33"/>
      <c r="G39" s="33"/>
      <c r="H39" s="33"/>
      <c r="I39" s="33"/>
      <c r="J39" s="33"/>
      <c r="K39" s="33"/>
      <c r="L39" s="33"/>
      <c r="M39" s="33"/>
      <c r="N39" s="33"/>
      <c r="O39" s="34"/>
      <c r="P39" s="34"/>
    </row>
    <row r="40" spans="2:16">
      <c r="B40" s="52" t="s">
        <v>47</v>
      </c>
      <c r="C40" s="57"/>
      <c r="D40" s="48"/>
      <c r="E40" s="48"/>
      <c r="F40" s="49"/>
      <c r="G40" s="53">
        <v>523</v>
      </c>
      <c r="H40" s="54"/>
      <c r="I40" s="55">
        <v>32</v>
      </c>
      <c r="J40" s="54"/>
      <c r="K40" s="53">
        <v>18</v>
      </c>
      <c r="L40" s="56"/>
      <c r="M40" s="53"/>
      <c r="N40" s="54">
        <v>12</v>
      </c>
      <c r="O40" s="35">
        <f t="shared" ref="O40" si="15">SUM(F40:N40)</f>
        <v>585</v>
      </c>
      <c r="P40" s="36">
        <f t="shared" ref="P40:P42" si="16">(D40*$D$3)+(E40*$E$3)+(F40*$F$3)+(G40*$G$3)+(H40*$H$3)+(I40*$I$3)+(J40*$J$3)+(K40*$K$3)+(L40*$L$3)+(M40*$M$3)+(N40*$N$3)</f>
        <v>188.75</v>
      </c>
    </row>
    <row r="41" spans="2:16">
      <c r="B41" s="52"/>
      <c r="C41" s="47"/>
      <c r="D41" s="48"/>
      <c r="E41" s="48"/>
      <c r="F41" s="49"/>
      <c r="G41" s="53"/>
      <c r="H41" s="54"/>
      <c r="I41" s="55"/>
      <c r="J41" s="54"/>
      <c r="K41" s="53"/>
      <c r="L41" s="56"/>
      <c r="M41" s="53"/>
      <c r="N41" s="54"/>
      <c r="O41" s="35">
        <f t="shared" ref="O41" si="17">SUM(F41:N41)</f>
        <v>0</v>
      </c>
      <c r="P41" s="36">
        <f t="shared" si="16"/>
        <v>0</v>
      </c>
    </row>
    <row r="42" spans="2:16">
      <c r="B42" s="52"/>
      <c r="C42" s="47"/>
      <c r="D42" s="48"/>
      <c r="E42" s="48"/>
      <c r="F42" s="49"/>
      <c r="G42" s="53"/>
      <c r="H42" s="54"/>
      <c r="I42" s="55"/>
      <c r="J42" s="54"/>
      <c r="K42" s="53"/>
      <c r="L42" s="56"/>
      <c r="M42" s="53"/>
      <c r="N42" s="54"/>
      <c r="O42" s="35">
        <f t="shared" ref="O42" si="18">SUM(F42:N42)</f>
        <v>0</v>
      </c>
      <c r="P42" s="36">
        <f t="shared" si="16"/>
        <v>0</v>
      </c>
    </row>
    <row r="43" spans="2:16" ht="10.8" thickBot="1">
      <c r="B43" s="37" t="s">
        <v>21</v>
      </c>
      <c r="C43" s="37">
        <f t="shared" ref="C43:P43" si="19">SUM(C40:C42)</f>
        <v>0</v>
      </c>
      <c r="D43" s="37">
        <f t="shared" si="19"/>
        <v>0</v>
      </c>
      <c r="E43" s="37">
        <f t="shared" si="19"/>
        <v>0</v>
      </c>
      <c r="F43" s="37">
        <f t="shared" si="19"/>
        <v>0</v>
      </c>
      <c r="G43" s="40">
        <f t="shared" si="19"/>
        <v>523</v>
      </c>
      <c r="H43" s="40">
        <f t="shared" si="19"/>
        <v>0</v>
      </c>
      <c r="I43" s="40">
        <f t="shared" si="19"/>
        <v>32</v>
      </c>
      <c r="J43" s="40">
        <f t="shared" si="19"/>
        <v>0</v>
      </c>
      <c r="K43" s="40">
        <f t="shared" si="19"/>
        <v>18</v>
      </c>
      <c r="L43" s="40">
        <f t="shared" si="19"/>
        <v>0</v>
      </c>
      <c r="M43" s="40">
        <f t="shared" si="19"/>
        <v>0</v>
      </c>
      <c r="N43" s="40">
        <f t="shared" si="19"/>
        <v>12</v>
      </c>
      <c r="O43" s="41">
        <f t="shared" si="19"/>
        <v>585</v>
      </c>
      <c r="P43" s="42">
        <f t="shared" si="19"/>
        <v>188.75</v>
      </c>
    </row>
    <row r="44" spans="2:16">
      <c r="B44" s="44"/>
      <c r="C44" s="44"/>
      <c r="D44" s="44"/>
      <c r="E44" s="44"/>
      <c r="F44" s="44"/>
      <c r="G44" s="45"/>
      <c r="H44" s="45"/>
      <c r="I44" s="45"/>
      <c r="J44" s="45"/>
      <c r="K44" s="45"/>
      <c r="L44" s="45"/>
      <c r="M44" s="45"/>
      <c r="N44" s="45"/>
      <c r="O44" s="50"/>
      <c r="P44" s="51"/>
    </row>
    <row r="46" spans="2:16" ht="10.8" thickBot="1">
      <c r="B46" s="32" t="s">
        <v>39</v>
      </c>
      <c r="C46" s="32"/>
      <c r="D46" s="32"/>
      <c r="E46" s="32"/>
      <c r="F46" s="33"/>
      <c r="G46" s="33"/>
      <c r="H46" s="33"/>
      <c r="I46" s="33"/>
      <c r="J46" s="33"/>
      <c r="K46" s="33"/>
      <c r="L46" s="33"/>
      <c r="M46" s="33"/>
      <c r="N46" s="33"/>
      <c r="O46" s="34"/>
      <c r="P46" s="34"/>
    </row>
    <row r="47" spans="2:16">
      <c r="B47" s="52" t="s">
        <v>90</v>
      </c>
      <c r="C47" s="57"/>
      <c r="D47" s="48"/>
      <c r="E47" s="48"/>
      <c r="F47" s="49">
        <v>35</v>
      </c>
      <c r="G47" s="53">
        <v>25</v>
      </c>
      <c r="H47" s="54"/>
      <c r="I47" s="55">
        <v>17</v>
      </c>
      <c r="J47" s="54"/>
      <c r="K47" s="53">
        <v>25</v>
      </c>
      <c r="L47" s="56"/>
      <c r="M47" s="53"/>
      <c r="N47" s="54"/>
      <c r="O47" s="35">
        <f t="shared" ref="O47:O48" si="20">SUM(F47:N47)</f>
        <v>102</v>
      </c>
      <c r="P47" s="36">
        <f t="shared" ref="P47:P48" si="21">(D47*$D$3)+(E47*$E$3)+(F47*$F$3)+(G47*$G$3)+(H47*$H$3)+(I47*$I$3)+(J47*$J$3)+(K47*$K$3)+(L47*$L$3)+(M47*$M$3)+(N47*$N$3)</f>
        <v>43.25</v>
      </c>
    </row>
    <row r="48" spans="2:16">
      <c r="B48" s="52"/>
      <c r="C48" s="47"/>
      <c r="D48" s="48"/>
      <c r="E48" s="48"/>
      <c r="F48" s="49"/>
      <c r="G48" s="53"/>
      <c r="H48" s="54"/>
      <c r="I48" s="55"/>
      <c r="J48" s="54"/>
      <c r="K48" s="53"/>
      <c r="L48" s="56"/>
      <c r="M48" s="53"/>
      <c r="N48" s="54"/>
      <c r="O48" s="35">
        <f t="shared" si="20"/>
        <v>0</v>
      </c>
      <c r="P48" s="36">
        <f t="shared" si="21"/>
        <v>0</v>
      </c>
    </row>
    <row r="49" spans="2:16" ht="10.8" thickBot="1">
      <c r="B49" s="37" t="s">
        <v>21</v>
      </c>
      <c r="C49" s="37">
        <f>SUM(C48:C48)</f>
        <v>0</v>
      </c>
      <c r="D49" s="37">
        <f>SUM(D47:D48)</f>
        <v>0</v>
      </c>
      <c r="E49" s="37">
        <f>SUM(E47:E48)</f>
        <v>0</v>
      </c>
      <c r="F49" s="37">
        <f>SUM(F48:F48)</f>
        <v>0</v>
      </c>
      <c r="G49" s="40">
        <f t="shared" ref="G49:P49" si="22">SUM(G47:G48)</f>
        <v>25</v>
      </c>
      <c r="H49" s="40">
        <f t="shared" si="22"/>
        <v>0</v>
      </c>
      <c r="I49" s="40">
        <f t="shared" si="22"/>
        <v>17</v>
      </c>
      <c r="J49" s="40">
        <f t="shared" si="22"/>
        <v>0</v>
      </c>
      <c r="K49" s="40">
        <f t="shared" si="22"/>
        <v>25</v>
      </c>
      <c r="L49" s="40">
        <f t="shared" si="22"/>
        <v>0</v>
      </c>
      <c r="M49" s="40">
        <f t="shared" si="22"/>
        <v>0</v>
      </c>
      <c r="N49" s="40">
        <f t="shared" si="22"/>
        <v>0</v>
      </c>
      <c r="O49" s="41">
        <f t="shared" si="22"/>
        <v>102</v>
      </c>
      <c r="P49" s="42">
        <f t="shared" si="22"/>
        <v>43.25</v>
      </c>
    </row>
    <row r="51" spans="2:16">
      <c r="B51" s="44"/>
      <c r="C51" s="44"/>
      <c r="D51" s="44"/>
      <c r="E51" s="44"/>
      <c r="F51" s="44"/>
      <c r="G51" s="45"/>
      <c r="H51" s="45"/>
      <c r="I51" s="45"/>
      <c r="J51" s="45"/>
      <c r="K51" s="45"/>
      <c r="L51" s="45"/>
      <c r="M51" s="45"/>
      <c r="N51" s="45"/>
      <c r="O51" s="50"/>
      <c r="P51" s="51"/>
    </row>
    <row r="52" spans="2:16" ht="10.8" thickBot="1">
      <c r="B52" s="32" t="s">
        <v>104</v>
      </c>
      <c r="C52" s="32"/>
      <c r="D52" s="32"/>
      <c r="E52" s="32"/>
      <c r="F52" s="33"/>
      <c r="G52" s="33"/>
      <c r="H52" s="33"/>
      <c r="I52" s="33"/>
      <c r="J52" s="33"/>
      <c r="K52" s="33"/>
      <c r="L52" s="33"/>
      <c r="M52" s="33"/>
      <c r="N52" s="33"/>
      <c r="O52" s="34"/>
      <c r="P52" s="34"/>
    </row>
    <row r="53" spans="2:16">
      <c r="B53" s="52" t="s">
        <v>47</v>
      </c>
      <c r="C53" s="57"/>
      <c r="D53" s="48"/>
      <c r="E53" s="48"/>
      <c r="F53" s="49"/>
      <c r="G53" s="53">
        <v>42</v>
      </c>
      <c r="H53" s="54"/>
      <c r="I53" s="55">
        <v>35</v>
      </c>
      <c r="J53" s="54"/>
      <c r="K53" s="53"/>
      <c r="L53" s="56"/>
      <c r="M53" s="53"/>
      <c r="N53" s="54">
        <v>7</v>
      </c>
      <c r="O53" s="35">
        <f t="shared" ref="O53" si="23">SUM(F53:N53)</f>
        <v>84</v>
      </c>
      <c r="P53" s="36">
        <f t="shared" ref="P53:P54" si="24">(D53*$D$3)+(E53*$E$3)+(F53*$F$3)+(G53*$G$3)+(H53*$H$3)+(I53*$I$3)+(J53*$J$3)+(K53*$K$3)+(L53*$L$3)+(M53*$M$3)+(N53*$N$3)</f>
        <v>42</v>
      </c>
    </row>
    <row r="54" spans="2:16">
      <c r="B54" s="52"/>
      <c r="C54" s="47"/>
      <c r="D54" s="48"/>
      <c r="E54" s="48"/>
      <c r="F54" s="49"/>
      <c r="G54" s="53"/>
      <c r="H54" s="54"/>
      <c r="I54" s="55"/>
      <c r="J54" s="54"/>
      <c r="K54" s="53"/>
      <c r="L54" s="56"/>
      <c r="M54" s="53"/>
      <c r="N54" s="54"/>
      <c r="O54" s="35">
        <f t="shared" ref="O54" si="25">SUM(F54:N54)</f>
        <v>0</v>
      </c>
      <c r="P54" s="36">
        <f t="shared" si="24"/>
        <v>0</v>
      </c>
    </row>
    <row r="55" spans="2:16" ht="10.8" thickBot="1">
      <c r="B55" s="37" t="s">
        <v>21</v>
      </c>
      <c r="C55" s="37">
        <f t="shared" ref="C55:P55" si="26">SUM(C53:C54)</f>
        <v>0</v>
      </c>
      <c r="D55" s="37">
        <f t="shared" si="26"/>
        <v>0</v>
      </c>
      <c r="E55" s="37">
        <f t="shared" si="26"/>
        <v>0</v>
      </c>
      <c r="F55" s="37">
        <f t="shared" si="26"/>
        <v>0</v>
      </c>
      <c r="G55" s="40">
        <f t="shared" si="26"/>
        <v>42</v>
      </c>
      <c r="H55" s="40">
        <f t="shared" si="26"/>
        <v>0</v>
      </c>
      <c r="I55" s="40">
        <f t="shared" si="26"/>
        <v>35</v>
      </c>
      <c r="J55" s="40">
        <f t="shared" si="26"/>
        <v>0</v>
      </c>
      <c r="K55" s="40">
        <f t="shared" si="26"/>
        <v>0</v>
      </c>
      <c r="L55" s="40">
        <f t="shared" si="26"/>
        <v>0</v>
      </c>
      <c r="M55" s="40">
        <f t="shared" si="26"/>
        <v>0</v>
      </c>
      <c r="N55" s="40">
        <f t="shared" si="26"/>
        <v>7</v>
      </c>
      <c r="O55" s="41">
        <f t="shared" si="26"/>
        <v>84</v>
      </c>
      <c r="P55" s="42">
        <f t="shared" si="26"/>
        <v>42</v>
      </c>
    </row>
    <row r="56" spans="2:16">
      <c r="B56" s="44"/>
      <c r="C56" s="44"/>
      <c r="D56" s="44"/>
      <c r="E56" s="44"/>
      <c r="F56" s="44"/>
      <c r="G56" s="45"/>
      <c r="H56" s="45"/>
      <c r="I56" s="45"/>
      <c r="J56" s="45"/>
      <c r="K56" s="45"/>
      <c r="L56" s="45"/>
      <c r="M56" s="45"/>
      <c r="N56" s="45"/>
      <c r="O56" s="50"/>
      <c r="P56" s="51"/>
    </row>
    <row r="57" spans="2:16" ht="11.25" customHeight="1"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</row>
    <row r="58" spans="2:16" ht="13.2">
      <c r="B58" s="2"/>
      <c r="C58" s="2"/>
      <c r="D58" s="2"/>
      <c r="E58" s="2"/>
      <c r="F58" s="43"/>
      <c r="G58" s="43"/>
      <c r="H58" s="43"/>
      <c r="I58" s="43"/>
      <c r="J58" s="43"/>
      <c r="K58" s="43"/>
      <c r="L58" s="43"/>
      <c r="M58" s="43"/>
      <c r="N58" s="43"/>
      <c r="O58" s="2"/>
      <c r="P58" s="2"/>
    </row>
    <row r="59" spans="2:16">
      <c r="M59" s="44" t="s">
        <v>21</v>
      </c>
      <c r="O59" s="45">
        <f>O55+O49+O23+O43+O36+O30+O16+O9</f>
        <v>1770</v>
      </c>
      <c r="P59" s="46">
        <f>P9+P16+P23+P30+P36+P43+P49+P55</f>
        <v>521.1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68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O156" sqref="O156"/>
    </sheetView>
  </sheetViews>
  <sheetFormatPr defaultColWidth="9.109375" defaultRowHeight="10.199999999999999"/>
  <cols>
    <col min="1" max="1" width="3.109375" style="1" customWidth="1"/>
    <col min="2" max="2" width="42.55468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100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>
      <c r="B6" s="44"/>
      <c r="C6" s="44"/>
      <c r="D6" s="44"/>
      <c r="E6" s="44"/>
      <c r="F6" s="44"/>
      <c r="G6" s="45"/>
      <c r="H6" s="45"/>
      <c r="I6" s="45"/>
      <c r="J6" s="45"/>
      <c r="K6" s="45"/>
      <c r="L6" s="45"/>
      <c r="M6" s="45"/>
      <c r="N6" s="45"/>
      <c r="O6" s="50"/>
      <c r="P6" s="51"/>
    </row>
    <row r="7" spans="2:16" hidden="1">
      <c r="B7" s="44"/>
      <c r="C7" s="44"/>
      <c r="D7" s="44"/>
      <c r="E7" s="44"/>
      <c r="F7" s="44"/>
      <c r="G7" s="45"/>
      <c r="H7" s="45"/>
      <c r="I7" s="45"/>
      <c r="J7" s="45"/>
      <c r="K7" s="45"/>
      <c r="L7" s="45"/>
      <c r="M7" s="45"/>
      <c r="N7" s="45"/>
      <c r="O7" s="50"/>
      <c r="P7" s="51"/>
    </row>
    <row r="8" spans="2:16" ht="10.8" hidden="1" thickBot="1">
      <c r="B8" s="32" t="s">
        <v>54</v>
      </c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 hidden="1">
      <c r="B9" s="52"/>
      <c r="C9" s="48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>SUM(F9:N9)</f>
        <v>0</v>
      </c>
      <c r="P9" s="36">
        <f t="shared" ref="P9:P10" si="0">(D9*$D$3)+(E9*$E$3)+(F9*$F$3)+(G9*$G$3)+(H9*$H$3)+(I9*$I$3)+(J9*$J$3)+(K9*$K$3)+(L9*$L$3)+(M9*$M$3)+(N9*$N$3)</f>
        <v>0</v>
      </c>
    </row>
    <row r="10" spans="2:16" hidden="1">
      <c r="B10" s="52"/>
      <c r="C10" s="58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35">
        <f>SUM(F10:N10)</f>
        <v>0</v>
      </c>
      <c r="P10" s="36">
        <f t="shared" si="0"/>
        <v>0</v>
      </c>
    </row>
    <row r="11" spans="2:16" ht="10.8" hidden="1" thickBot="1">
      <c r="B11" s="37" t="s">
        <v>21</v>
      </c>
      <c r="C11" s="37">
        <f t="shared" ref="C11:D11" si="1">SUM(C10:C10)</f>
        <v>0</v>
      </c>
      <c r="D11" s="37">
        <f t="shared" si="1"/>
        <v>0</v>
      </c>
      <c r="E11" s="41">
        <f t="shared" ref="E11:N11" si="2">SUM(E9:E10)</f>
        <v>0</v>
      </c>
      <c r="F11" s="41">
        <f t="shared" si="2"/>
        <v>0</v>
      </c>
      <c r="G11" s="41">
        <f t="shared" si="2"/>
        <v>0</v>
      </c>
      <c r="H11" s="41">
        <f t="shared" si="2"/>
        <v>0</v>
      </c>
      <c r="I11" s="41">
        <f t="shared" si="2"/>
        <v>0</v>
      </c>
      <c r="J11" s="41">
        <f t="shared" si="2"/>
        <v>0</v>
      </c>
      <c r="K11" s="41">
        <f t="shared" si="2"/>
        <v>0</v>
      </c>
      <c r="L11" s="41">
        <f t="shared" si="2"/>
        <v>0</v>
      </c>
      <c r="M11" s="41">
        <f t="shared" si="2"/>
        <v>0</v>
      </c>
      <c r="N11" s="41">
        <f t="shared" si="2"/>
        <v>0</v>
      </c>
      <c r="O11" s="41">
        <f>SUM(O9:O10)</f>
        <v>0</v>
      </c>
      <c r="P11" s="37">
        <f>SUM(P9:P10)</f>
        <v>0</v>
      </c>
    </row>
    <row r="12" spans="2:16" hidden="1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 hidden="1">
      <c r="B13" s="44"/>
      <c r="C13" s="44"/>
      <c r="D13" s="44"/>
      <c r="E13" s="44"/>
      <c r="F13" s="44"/>
      <c r="G13" s="45"/>
      <c r="H13" s="45"/>
      <c r="I13" s="45"/>
      <c r="J13" s="45"/>
      <c r="K13" s="45"/>
      <c r="L13" s="45"/>
      <c r="M13" s="45"/>
      <c r="N13" s="45"/>
      <c r="O13" s="50"/>
      <c r="P13" s="51"/>
    </row>
    <row r="14" spans="2:16" ht="10.8" hidden="1" thickBot="1">
      <c r="B14" s="32" t="s">
        <v>20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 hidden="1">
      <c r="B15" s="181"/>
      <c r="C15" s="153"/>
      <c r="D15" s="154"/>
      <c r="E15" s="154"/>
      <c r="F15" s="155"/>
      <c r="G15" s="156"/>
      <c r="H15" s="157"/>
      <c r="I15" s="158"/>
      <c r="J15" s="157"/>
      <c r="K15" s="156"/>
      <c r="L15" s="159"/>
      <c r="M15" s="156"/>
      <c r="N15" s="157"/>
      <c r="O15" s="35">
        <f>SUM(C15:N15)</f>
        <v>0</v>
      </c>
      <c r="P15" s="36">
        <f t="shared" ref="P15:P36" si="3">(D15*$D$3)+(E15*$E$3)+(F15*$F$3)+(G15*$G$3)+(H15*$H$3)+(I15*$I$3)+(J15*$J$3)+(K15*$K$3)+(L15*$L$3)+(M15*$M$3)+(N15*$N$3)</f>
        <v>0</v>
      </c>
    </row>
    <row r="16" spans="2:16" hidden="1">
      <c r="B16" s="181"/>
      <c r="C16" s="160"/>
      <c r="D16" s="154"/>
      <c r="E16" s="154"/>
      <c r="F16" s="155"/>
      <c r="G16" s="156"/>
      <c r="H16" s="157"/>
      <c r="I16" s="158"/>
      <c r="J16" s="157"/>
      <c r="K16" s="156"/>
      <c r="L16" s="159"/>
      <c r="M16" s="156"/>
      <c r="N16" s="157"/>
      <c r="O16" s="35">
        <f t="shared" ref="O16:O27" si="4">SUM(F16:N16)</f>
        <v>0</v>
      </c>
      <c r="P16" s="36">
        <f t="shared" si="3"/>
        <v>0</v>
      </c>
    </row>
    <row r="17" spans="2:16" hidden="1">
      <c r="B17" s="181"/>
      <c r="C17" s="160"/>
      <c r="D17" s="154"/>
      <c r="E17" s="154"/>
      <c r="F17" s="155"/>
      <c r="G17" s="156"/>
      <c r="H17" s="157"/>
      <c r="I17" s="158"/>
      <c r="J17" s="157"/>
      <c r="K17" s="156"/>
      <c r="L17" s="159"/>
      <c r="M17" s="156"/>
      <c r="N17" s="157"/>
      <c r="O17" s="35">
        <f t="shared" si="4"/>
        <v>0</v>
      </c>
      <c r="P17" s="36">
        <f t="shared" si="3"/>
        <v>0</v>
      </c>
    </row>
    <row r="18" spans="2:16" hidden="1">
      <c r="B18" s="52"/>
      <c r="C18" s="47"/>
      <c r="D18" s="48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35">
        <f t="shared" si="4"/>
        <v>0</v>
      </c>
      <c r="P18" s="36">
        <f t="shared" si="3"/>
        <v>0</v>
      </c>
    </row>
    <row r="19" spans="2:16" hidden="1">
      <c r="B19" s="52"/>
      <c r="C19" s="47"/>
      <c r="D19" s="48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35">
        <f t="shared" si="4"/>
        <v>0</v>
      </c>
      <c r="P19" s="36">
        <f t="shared" si="3"/>
        <v>0</v>
      </c>
    </row>
    <row r="20" spans="2:16" hidden="1">
      <c r="B20" s="181"/>
      <c r="C20" s="160"/>
      <c r="D20" s="154"/>
      <c r="E20" s="154"/>
      <c r="F20" s="155"/>
      <c r="G20" s="156"/>
      <c r="H20" s="157"/>
      <c r="I20" s="158"/>
      <c r="J20" s="157"/>
      <c r="K20" s="156"/>
      <c r="L20" s="159"/>
      <c r="M20" s="156"/>
      <c r="N20" s="157"/>
      <c r="O20" s="35">
        <f t="shared" si="4"/>
        <v>0</v>
      </c>
      <c r="P20" s="36">
        <f t="shared" si="3"/>
        <v>0</v>
      </c>
    </row>
    <row r="21" spans="2:16" hidden="1">
      <c r="B21" s="181"/>
      <c r="C21" s="160"/>
      <c r="D21" s="154"/>
      <c r="E21" s="154"/>
      <c r="F21" s="155"/>
      <c r="G21" s="156"/>
      <c r="H21" s="157"/>
      <c r="I21" s="158"/>
      <c r="J21" s="157"/>
      <c r="K21" s="156"/>
      <c r="L21" s="159"/>
      <c r="M21" s="156"/>
      <c r="N21" s="157"/>
      <c r="O21" s="35">
        <f t="shared" si="4"/>
        <v>0</v>
      </c>
      <c r="P21" s="36">
        <f t="shared" si="3"/>
        <v>0</v>
      </c>
    </row>
    <row r="22" spans="2:16" hidden="1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4"/>
        <v>0</v>
      </c>
      <c r="P22" s="36">
        <f t="shared" si="3"/>
        <v>0</v>
      </c>
    </row>
    <row r="23" spans="2:16" hidden="1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4"/>
        <v>0</v>
      </c>
      <c r="P23" s="36">
        <f t="shared" si="3"/>
        <v>0</v>
      </c>
    </row>
    <row r="24" spans="2:16" hidden="1">
      <c r="B24" s="181"/>
      <c r="C24" s="160"/>
      <c r="D24" s="154"/>
      <c r="E24" s="154"/>
      <c r="F24" s="155"/>
      <c r="G24" s="156"/>
      <c r="H24" s="157"/>
      <c r="I24" s="158"/>
      <c r="J24" s="157"/>
      <c r="K24" s="156"/>
      <c r="L24" s="159"/>
      <c r="M24" s="156"/>
      <c r="N24" s="157"/>
      <c r="O24" s="35">
        <f t="shared" si="4"/>
        <v>0</v>
      </c>
      <c r="P24" s="36">
        <f t="shared" ref="P24:P27" si="5">(D24*$D$3)+(E24*$E$3)+(F24*$F$3)+(G24*$G$3)+(H24*$H$3)+(I24*$I$3)+(J24*$J$3)+(K24*$K$3)+(L24*$L$3)+(M24*$M$3)+(N24*$N$3)</f>
        <v>0</v>
      </c>
    </row>
    <row r="25" spans="2:16" hidden="1">
      <c r="B25" s="181"/>
      <c r="C25" s="160"/>
      <c r="D25" s="154"/>
      <c r="E25" s="154"/>
      <c r="F25" s="155"/>
      <c r="G25" s="156"/>
      <c r="H25" s="157"/>
      <c r="I25" s="158"/>
      <c r="J25" s="157"/>
      <c r="K25" s="156"/>
      <c r="L25" s="159"/>
      <c r="M25" s="156"/>
      <c r="N25" s="157"/>
      <c r="O25" s="35">
        <f t="shared" si="4"/>
        <v>0</v>
      </c>
      <c r="P25" s="36">
        <f t="shared" si="5"/>
        <v>0</v>
      </c>
    </row>
    <row r="26" spans="2:16" hidden="1">
      <c r="B26" s="52"/>
      <c r="C26" s="4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si="4"/>
        <v>0</v>
      </c>
      <c r="P26" s="36">
        <f t="shared" si="5"/>
        <v>0</v>
      </c>
    </row>
    <row r="27" spans="2:16" hidden="1">
      <c r="B27" s="52"/>
      <c r="C27" s="4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 t="shared" si="4"/>
        <v>0</v>
      </c>
      <c r="P27" s="36">
        <f t="shared" si="5"/>
        <v>0</v>
      </c>
    </row>
    <row r="28" spans="2:16" hidden="1">
      <c r="B28" s="181"/>
      <c r="C28" s="160"/>
      <c r="D28" s="154"/>
      <c r="E28" s="154"/>
      <c r="F28" s="155"/>
      <c r="G28" s="156"/>
      <c r="H28" s="157"/>
      <c r="I28" s="158"/>
      <c r="J28" s="157"/>
      <c r="K28" s="156"/>
      <c r="L28" s="159"/>
      <c r="M28" s="156"/>
      <c r="N28" s="157"/>
      <c r="O28" s="35">
        <f t="shared" ref="O28:O31" si="6">SUM(F28:N28)</f>
        <v>0</v>
      </c>
      <c r="P28" s="36">
        <f t="shared" ref="P28:P31" si="7">(D28*$D$3)+(E28*$E$3)+(F28*$F$3)+(G28*$G$3)+(H28*$H$3)+(I28*$I$3)+(J28*$J$3)+(K28*$K$3)+(L28*$L$3)+(M28*$M$3)+(N28*$N$3)</f>
        <v>0</v>
      </c>
    </row>
    <row r="29" spans="2:16" hidden="1">
      <c r="B29" s="181"/>
      <c r="C29" s="160"/>
      <c r="D29" s="154"/>
      <c r="E29" s="154"/>
      <c r="F29" s="155"/>
      <c r="G29" s="156"/>
      <c r="H29" s="157"/>
      <c r="I29" s="158"/>
      <c r="J29" s="157"/>
      <c r="K29" s="156"/>
      <c r="L29" s="159"/>
      <c r="M29" s="156"/>
      <c r="N29" s="157"/>
      <c r="O29" s="35">
        <f t="shared" si="6"/>
        <v>0</v>
      </c>
      <c r="P29" s="36">
        <f t="shared" si="7"/>
        <v>0</v>
      </c>
    </row>
    <row r="30" spans="2:16" hidden="1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6"/>
        <v>0</v>
      </c>
      <c r="P30" s="36">
        <f t="shared" si="7"/>
        <v>0</v>
      </c>
    </row>
    <row r="31" spans="2:16" hidden="1">
      <c r="B31" s="52"/>
      <c r="C31" s="4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 t="shared" si="6"/>
        <v>0</v>
      </c>
      <c r="P31" s="36">
        <f t="shared" si="7"/>
        <v>0</v>
      </c>
    </row>
    <row r="32" spans="2:16" hidden="1">
      <c r="B32" s="181"/>
      <c r="C32" s="160"/>
      <c r="D32" s="154"/>
      <c r="E32" s="154"/>
      <c r="F32" s="155"/>
      <c r="G32" s="156"/>
      <c r="H32" s="157"/>
      <c r="I32" s="158"/>
      <c r="J32" s="157"/>
      <c r="K32" s="156"/>
      <c r="L32" s="159"/>
      <c r="M32" s="156"/>
      <c r="N32" s="157"/>
      <c r="O32" s="35">
        <f t="shared" ref="O32:O35" si="8">SUM(F32:N32)</f>
        <v>0</v>
      </c>
      <c r="P32" s="36">
        <f t="shared" ref="P32:P35" si="9">(D32*$D$3)+(E32*$E$3)+(F32*$F$3)+(G32*$G$3)+(H32*$H$3)+(I32*$I$3)+(J32*$J$3)+(K32*$K$3)+(L32*$L$3)+(M32*$M$3)+(N32*$N$3)</f>
        <v>0</v>
      </c>
    </row>
    <row r="33" spans="1:16" hidden="1">
      <c r="B33" s="181"/>
      <c r="C33" s="160"/>
      <c r="D33" s="154"/>
      <c r="E33" s="154"/>
      <c r="F33" s="155"/>
      <c r="G33" s="156"/>
      <c r="H33" s="157"/>
      <c r="I33" s="158"/>
      <c r="J33" s="157"/>
      <c r="K33" s="156"/>
      <c r="L33" s="159"/>
      <c r="M33" s="156"/>
      <c r="N33" s="157"/>
      <c r="O33" s="35">
        <f t="shared" si="8"/>
        <v>0</v>
      </c>
      <c r="P33" s="36">
        <f t="shared" si="9"/>
        <v>0</v>
      </c>
    </row>
    <row r="34" spans="1:16" hidden="1">
      <c r="B34" s="52"/>
      <c r="C34" s="47"/>
      <c r="D34" s="48"/>
      <c r="E34" s="48"/>
      <c r="F34" s="49"/>
      <c r="G34" s="53"/>
      <c r="H34" s="54"/>
      <c r="I34" s="55"/>
      <c r="J34" s="54"/>
      <c r="K34" s="53"/>
      <c r="L34" s="56"/>
      <c r="M34" s="53"/>
      <c r="N34" s="54"/>
      <c r="O34" s="35">
        <f t="shared" si="8"/>
        <v>0</v>
      </c>
      <c r="P34" s="36">
        <f t="shared" si="9"/>
        <v>0</v>
      </c>
    </row>
    <row r="35" spans="1:16" hidden="1">
      <c r="B35" s="52"/>
      <c r="C35" s="4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si="8"/>
        <v>0</v>
      </c>
      <c r="P35" s="36">
        <f t="shared" si="9"/>
        <v>0</v>
      </c>
    </row>
    <row r="36" spans="1:16" hidden="1">
      <c r="B36" s="140"/>
      <c r="C36" s="147"/>
      <c r="D36" s="141"/>
      <c r="E36" s="141"/>
      <c r="F36" s="142"/>
      <c r="G36" s="143"/>
      <c r="H36" s="144"/>
      <c r="I36" s="145"/>
      <c r="J36" s="144"/>
      <c r="K36" s="143"/>
      <c r="L36" s="146"/>
      <c r="M36" s="143"/>
      <c r="N36" s="144"/>
      <c r="O36" s="35">
        <f>SUM(F36:N36)</f>
        <v>0</v>
      </c>
      <c r="P36" s="36">
        <f t="shared" si="3"/>
        <v>0</v>
      </c>
    </row>
    <row r="37" spans="1:16" ht="10.8" hidden="1" thickBot="1">
      <c r="B37" s="37" t="s">
        <v>21</v>
      </c>
      <c r="C37" s="37">
        <f t="shared" ref="C37:P37" si="10">SUM(C15:C36)</f>
        <v>0</v>
      </c>
      <c r="D37" s="37">
        <f t="shared" si="10"/>
        <v>0</v>
      </c>
      <c r="E37" s="37">
        <f t="shared" si="10"/>
        <v>0</v>
      </c>
      <c r="F37" s="37">
        <f t="shared" si="10"/>
        <v>0</v>
      </c>
      <c r="G37" s="37">
        <f t="shared" si="10"/>
        <v>0</v>
      </c>
      <c r="H37" s="37">
        <f t="shared" si="10"/>
        <v>0</v>
      </c>
      <c r="I37" s="37">
        <f t="shared" si="10"/>
        <v>0</v>
      </c>
      <c r="J37" s="37">
        <f t="shared" si="10"/>
        <v>0</v>
      </c>
      <c r="K37" s="37">
        <f t="shared" si="10"/>
        <v>0</v>
      </c>
      <c r="L37" s="37">
        <f t="shared" si="10"/>
        <v>0</v>
      </c>
      <c r="M37" s="37">
        <f t="shared" si="10"/>
        <v>0</v>
      </c>
      <c r="N37" s="37">
        <f t="shared" si="10"/>
        <v>0</v>
      </c>
      <c r="O37" s="100">
        <f t="shared" si="10"/>
        <v>0</v>
      </c>
      <c r="P37" s="37">
        <f t="shared" si="10"/>
        <v>0</v>
      </c>
    </row>
    <row r="38" spans="1:16" hidden="1">
      <c r="F38" s="38"/>
      <c r="G38" s="38"/>
      <c r="H38" s="38"/>
      <c r="I38" s="38"/>
      <c r="J38" s="38"/>
      <c r="K38" s="38"/>
      <c r="L38" s="38"/>
      <c r="M38" s="38"/>
      <c r="N38" s="38"/>
    </row>
    <row r="39" spans="1:16">
      <c r="B39" s="13"/>
      <c r="C39" s="13"/>
      <c r="D39" s="13"/>
      <c r="E39" s="13"/>
      <c r="F39" s="30"/>
      <c r="G39" s="30"/>
      <c r="H39" s="30"/>
      <c r="I39" s="30"/>
      <c r="J39" s="30"/>
      <c r="K39" s="30"/>
      <c r="L39" s="30"/>
      <c r="M39" s="30"/>
      <c r="N39" s="30"/>
      <c r="O39" s="13"/>
      <c r="P39" s="13"/>
    </row>
    <row r="40" spans="1:16" ht="10.8" thickBot="1">
      <c r="B40" s="32" t="s">
        <v>22</v>
      </c>
      <c r="C40" s="32"/>
      <c r="D40" s="32"/>
      <c r="E40" s="32"/>
      <c r="F40" s="33"/>
      <c r="G40" s="33"/>
      <c r="H40" s="33"/>
      <c r="I40" s="33"/>
      <c r="J40" s="33"/>
      <c r="K40" s="33"/>
      <c r="L40" s="33"/>
      <c r="M40" s="33"/>
      <c r="N40" s="33"/>
      <c r="O40" s="34"/>
      <c r="P40" s="34"/>
    </row>
    <row r="41" spans="1:16" ht="11.25" customHeight="1">
      <c r="A41" s="119"/>
      <c r="B41" s="182" t="s">
        <v>106</v>
      </c>
      <c r="C41" s="58"/>
      <c r="D41" s="48"/>
      <c r="E41" s="48"/>
      <c r="F41" s="49"/>
      <c r="G41" s="110"/>
      <c r="H41" s="116"/>
      <c r="I41" s="110"/>
      <c r="J41" s="48"/>
      <c r="K41" s="110">
        <v>10</v>
      </c>
      <c r="L41" s="116"/>
      <c r="M41" s="110"/>
      <c r="N41" s="116">
        <v>14</v>
      </c>
      <c r="O41" s="110">
        <f>SUM(F41:N41)+(E41*18)+(D41*9)</f>
        <v>24</v>
      </c>
      <c r="P41" s="36">
        <f t="shared" ref="P41:P56" si="11">(D41*$D$3)+(E41*$E$3)+(F41*$F$3)+(G41*$G$3)+(H41*$H$3)+(I41*$I$3)+(J41*$J$3)+(K41*$K$3)+(L41*$L$3)+(M41*$M$3)+(N41*$N$3)</f>
        <v>38</v>
      </c>
    </row>
    <row r="42" spans="1:16" ht="11.25" customHeight="1">
      <c r="A42" s="119"/>
      <c r="B42" s="183" t="s">
        <v>107</v>
      </c>
      <c r="C42" s="58"/>
      <c r="D42" s="48"/>
      <c r="E42" s="48"/>
      <c r="F42" s="49"/>
      <c r="G42" s="110">
        <v>4</v>
      </c>
      <c r="H42" s="116"/>
      <c r="I42" s="110">
        <v>1</v>
      </c>
      <c r="J42" s="48"/>
      <c r="K42" s="110">
        <v>1</v>
      </c>
      <c r="L42" s="116"/>
      <c r="M42" s="110"/>
      <c r="N42" s="116">
        <v>67</v>
      </c>
      <c r="O42" s="35">
        <f t="shared" ref="O42:O46" si="12">SUM(F42:N42)</f>
        <v>73</v>
      </c>
      <c r="P42" s="36">
        <f t="shared" ref="P42:P48" si="13">(D42*$D$3)+(E42*$E$3)+(F42*$F$3)+(G42*$G$3)+(H42*$H$3)+(I42*$I$3)+(J42*$J$3)+(K42*$K$3)+(L42*$L$3)+(M42*$M$3)+(N42*$N$3)</f>
        <v>136.5</v>
      </c>
    </row>
    <row r="43" spans="1:16" ht="11.25" customHeight="1">
      <c r="A43" s="119"/>
      <c r="B43" s="183" t="s">
        <v>108</v>
      </c>
      <c r="C43" s="58"/>
      <c r="D43" s="48"/>
      <c r="E43" s="48"/>
      <c r="F43" s="49"/>
      <c r="G43" s="110">
        <v>112</v>
      </c>
      <c r="H43" s="116"/>
      <c r="I43" s="110">
        <v>3</v>
      </c>
      <c r="J43" s="48"/>
      <c r="K43" s="110">
        <v>11</v>
      </c>
      <c r="L43" s="116"/>
      <c r="M43" s="110"/>
      <c r="N43" s="116">
        <v>66</v>
      </c>
      <c r="O43" s="35">
        <f t="shared" si="12"/>
        <v>192</v>
      </c>
      <c r="P43" s="36">
        <f t="shared" si="13"/>
        <v>172.5</v>
      </c>
    </row>
    <row r="44" spans="1:16" ht="11.25" customHeight="1">
      <c r="A44" s="119"/>
      <c r="B44" s="182" t="s">
        <v>109</v>
      </c>
      <c r="C44" s="58"/>
      <c r="D44" s="48"/>
      <c r="E44" s="48"/>
      <c r="F44" s="49">
        <v>2309</v>
      </c>
      <c r="G44" s="110"/>
      <c r="H44" s="116"/>
      <c r="I44" s="110"/>
      <c r="J44" s="48"/>
      <c r="K44" s="110"/>
      <c r="L44" s="116"/>
      <c r="M44" s="110"/>
      <c r="N44" s="116"/>
      <c r="O44" s="35">
        <f>SUM(F44:N44)</f>
        <v>2309</v>
      </c>
      <c r="P44" s="36">
        <f t="shared" si="13"/>
        <v>230.9</v>
      </c>
    </row>
    <row r="45" spans="1:16" ht="11.25" customHeight="1">
      <c r="A45" s="119"/>
      <c r="B45" s="183" t="s">
        <v>110</v>
      </c>
      <c r="C45" s="58"/>
      <c r="D45" s="48"/>
      <c r="E45" s="48"/>
      <c r="F45" s="49"/>
      <c r="G45" s="110">
        <v>18</v>
      </c>
      <c r="H45" s="116"/>
      <c r="I45" s="110"/>
      <c r="J45" s="48"/>
      <c r="K45" s="110">
        <v>2</v>
      </c>
      <c r="L45" s="116"/>
      <c r="M45" s="110"/>
      <c r="N45" s="116"/>
      <c r="O45" s="35">
        <f t="shared" si="12"/>
        <v>20</v>
      </c>
      <c r="P45" s="36">
        <f t="shared" si="13"/>
        <v>6.5</v>
      </c>
    </row>
    <row r="46" spans="1:16" ht="11.25" customHeight="1">
      <c r="A46" s="119"/>
      <c r="B46" s="182" t="s">
        <v>111</v>
      </c>
      <c r="C46" s="58"/>
      <c r="D46" s="48"/>
      <c r="E46" s="48"/>
      <c r="F46" s="49"/>
      <c r="G46" s="110">
        <v>79</v>
      </c>
      <c r="H46" s="116"/>
      <c r="I46" s="110">
        <v>9</v>
      </c>
      <c r="J46" s="48"/>
      <c r="K46" s="110">
        <v>6</v>
      </c>
      <c r="L46" s="116"/>
      <c r="M46" s="110"/>
      <c r="N46" s="116">
        <v>5</v>
      </c>
      <c r="O46" s="35">
        <f t="shared" si="12"/>
        <v>99</v>
      </c>
      <c r="P46" s="36">
        <f t="shared" si="13"/>
        <v>40.25</v>
      </c>
    </row>
    <row r="47" spans="1:16" ht="11.25" customHeight="1">
      <c r="A47" s="119"/>
      <c r="B47" s="183" t="s">
        <v>112</v>
      </c>
      <c r="C47" s="58"/>
      <c r="D47" s="48"/>
      <c r="E47" s="48"/>
      <c r="F47" s="49"/>
      <c r="G47" s="110">
        <v>78</v>
      </c>
      <c r="H47" s="116"/>
      <c r="I47" s="110">
        <v>2</v>
      </c>
      <c r="J47" s="48"/>
      <c r="K47" s="110">
        <v>4</v>
      </c>
      <c r="L47" s="116"/>
      <c r="M47" s="110"/>
      <c r="N47" s="116">
        <v>5</v>
      </c>
      <c r="O47" s="35">
        <f t="shared" ref="O47:O48" si="14">SUM(F47:N47)</f>
        <v>89</v>
      </c>
      <c r="P47" s="36">
        <f t="shared" si="13"/>
        <v>34.5</v>
      </c>
    </row>
    <row r="48" spans="1:16" ht="11.25" customHeight="1">
      <c r="A48" s="119"/>
      <c r="B48" s="182" t="s">
        <v>113</v>
      </c>
      <c r="C48" s="58"/>
      <c r="D48" s="48"/>
      <c r="E48" s="48"/>
      <c r="F48" s="49"/>
      <c r="G48" s="110">
        <v>25</v>
      </c>
      <c r="H48" s="116"/>
      <c r="I48" s="110"/>
      <c r="J48" s="48"/>
      <c r="K48" s="110"/>
      <c r="L48" s="116"/>
      <c r="M48" s="110"/>
      <c r="N48" s="116"/>
      <c r="O48" s="35">
        <f t="shared" si="14"/>
        <v>25</v>
      </c>
      <c r="P48" s="36">
        <f t="shared" si="13"/>
        <v>6.25</v>
      </c>
    </row>
    <row r="49" spans="1:16" ht="11.25" customHeight="1">
      <c r="A49" s="119"/>
      <c r="B49" s="183" t="s">
        <v>114</v>
      </c>
      <c r="C49" s="58"/>
      <c r="D49" s="48"/>
      <c r="E49" s="48"/>
      <c r="F49" s="49"/>
      <c r="G49" s="110"/>
      <c r="H49" s="116"/>
      <c r="I49" s="110"/>
      <c r="J49" s="48"/>
      <c r="K49" s="110"/>
      <c r="L49" s="116"/>
      <c r="M49" s="110"/>
      <c r="N49" s="116"/>
      <c r="O49" s="35">
        <f t="shared" ref="O49:O50" si="15">SUM(F49:N49)</f>
        <v>0</v>
      </c>
      <c r="P49" s="36">
        <f t="shared" si="11"/>
        <v>0</v>
      </c>
    </row>
    <row r="50" spans="1:16" ht="11.25" customHeight="1">
      <c r="A50" s="119"/>
      <c r="B50" s="183"/>
      <c r="C50" s="58"/>
      <c r="D50" s="48"/>
      <c r="E50" s="48"/>
      <c r="F50" s="49"/>
      <c r="G50" s="110">
        <v>49</v>
      </c>
      <c r="H50" s="116"/>
      <c r="I50" s="110">
        <v>21</v>
      </c>
      <c r="J50" s="48"/>
      <c r="K50" s="110">
        <v>9</v>
      </c>
      <c r="L50" s="116"/>
      <c r="M50" s="110"/>
      <c r="N50" s="116">
        <v>28</v>
      </c>
      <c r="O50" s="35">
        <f t="shared" si="15"/>
        <v>107</v>
      </c>
      <c r="P50" s="36">
        <f t="shared" si="11"/>
        <v>87.75</v>
      </c>
    </row>
    <row r="51" spans="1:16" ht="11.25" customHeight="1">
      <c r="A51" s="119"/>
      <c r="B51" s="183" t="s">
        <v>115</v>
      </c>
      <c r="C51" s="58"/>
      <c r="D51" s="48"/>
      <c r="E51" s="48"/>
      <c r="F51" s="49"/>
      <c r="G51" s="110">
        <v>26</v>
      </c>
      <c r="H51" s="116"/>
      <c r="I51" s="110"/>
      <c r="J51" s="48"/>
      <c r="K51" s="110"/>
      <c r="L51" s="116"/>
      <c r="M51" s="110"/>
      <c r="N51" s="116"/>
      <c r="O51" s="35">
        <f t="shared" ref="O51:O54" si="16">SUM(F51:N51)</f>
        <v>26</v>
      </c>
      <c r="P51" s="36">
        <f t="shared" si="11"/>
        <v>6.5</v>
      </c>
    </row>
    <row r="52" spans="1:16" ht="11.25" customHeight="1">
      <c r="A52" s="119"/>
      <c r="B52" s="182" t="s">
        <v>116</v>
      </c>
      <c r="C52" s="58"/>
      <c r="D52" s="48"/>
      <c r="E52" s="48"/>
      <c r="F52" s="49"/>
      <c r="G52" s="110">
        <v>42</v>
      </c>
      <c r="H52" s="116"/>
      <c r="I52" s="110">
        <v>1</v>
      </c>
      <c r="J52" s="48"/>
      <c r="K52" s="110"/>
      <c r="L52" s="116"/>
      <c r="M52" s="110"/>
      <c r="N52" s="116">
        <v>25</v>
      </c>
      <c r="O52" s="35">
        <f t="shared" si="16"/>
        <v>68</v>
      </c>
      <c r="P52" s="36">
        <f t="shared" si="11"/>
        <v>61</v>
      </c>
    </row>
    <row r="53" spans="1:16" ht="11.25" customHeight="1">
      <c r="A53" s="119"/>
      <c r="B53" s="183" t="s">
        <v>117</v>
      </c>
      <c r="C53" s="58"/>
      <c r="D53" s="48"/>
      <c r="E53" s="48"/>
      <c r="F53" s="49"/>
      <c r="G53" s="110">
        <v>2</v>
      </c>
      <c r="H53" s="116"/>
      <c r="I53" s="110">
        <v>1</v>
      </c>
      <c r="J53" s="48"/>
      <c r="K53" s="110">
        <v>1</v>
      </c>
      <c r="L53" s="116"/>
      <c r="M53" s="110"/>
      <c r="N53" s="116"/>
      <c r="O53" s="35">
        <f t="shared" si="16"/>
        <v>4</v>
      </c>
      <c r="P53" s="36">
        <f t="shared" si="11"/>
        <v>2</v>
      </c>
    </row>
    <row r="54" spans="1:16" ht="11.25" customHeight="1">
      <c r="A54" s="119"/>
      <c r="B54" s="182" t="s">
        <v>118</v>
      </c>
      <c r="C54" s="58"/>
      <c r="D54" s="48"/>
      <c r="E54" s="48"/>
      <c r="F54" s="49"/>
      <c r="G54" s="110">
        <v>27</v>
      </c>
      <c r="H54" s="116"/>
      <c r="I54" s="110">
        <v>4</v>
      </c>
      <c r="J54" s="48"/>
      <c r="K54" s="110">
        <v>5</v>
      </c>
      <c r="L54" s="116"/>
      <c r="M54" s="110"/>
      <c r="N54" s="116">
        <v>14</v>
      </c>
      <c r="O54" s="35">
        <f t="shared" si="16"/>
        <v>50</v>
      </c>
      <c r="P54" s="36">
        <f t="shared" si="11"/>
        <v>41.75</v>
      </c>
    </row>
    <row r="55" spans="1:16" ht="11.25" customHeight="1">
      <c r="A55" s="119"/>
      <c r="B55" s="183" t="s">
        <v>119</v>
      </c>
      <c r="C55" s="58"/>
      <c r="D55" s="48"/>
      <c r="E55" s="48">
        <v>53</v>
      </c>
      <c r="F55" s="49"/>
      <c r="G55" s="110"/>
      <c r="H55" s="116"/>
      <c r="I55" s="110"/>
      <c r="J55" s="48"/>
      <c r="K55" s="110"/>
      <c r="L55" s="116"/>
      <c r="M55" s="110"/>
      <c r="N55" s="116"/>
      <c r="O55" s="110">
        <f>SUM(F55:N55)+(E55*18)+(D55*9)</f>
        <v>954</v>
      </c>
      <c r="P55" s="36">
        <f t="shared" si="11"/>
        <v>3816</v>
      </c>
    </row>
    <row r="56" spans="1:16" ht="11.25" customHeight="1">
      <c r="A56" s="119"/>
      <c r="B56" s="183"/>
      <c r="C56" s="58"/>
      <c r="D56" s="48"/>
      <c r="E56" s="48"/>
      <c r="F56" s="49"/>
      <c r="G56" s="110"/>
      <c r="H56" s="116"/>
      <c r="I56" s="110"/>
      <c r="J56" s="48"/>
      <c r="K56" s="110"/>
      <c r="L56" s="116"/>
      <c r="M56" s="110"/>
      <c r="N56" s="116"/>
      <c r="O56" s="35">
        <f t="shared" ref="O56" si="17">SUM(F56:N56)</f>
        <v>0</v>
      </c>
      <c r="P56" s="36">
        <f t="shared" si="11"/>
        <v>0</v>
      </c>
    </row>
    <row r="57" spans="1:16" ht="10.8" thickBot="1">
      <c r="B57" s="37"/>
      <c r="C57" s="40">
        <f t="shared" ref="C57:P57" si="18">SUM(C41:C56)</f>
        <v>0</v>
      </c>
      <c r="D57" s="40">
        <f t="shared" si="18"/>
        <v>0</v>
      </c>
      <c r="E57" s="40">
        <f t="shared" si="18"/>
        <v>53</v>
      </c>
      <c r="F57" s="40">
        <f t="shared" si="18"/>
        <v>2309</v>
      </c>
      <c r="G57" s="40">
        <f t="shared" si="18"/>
        <v>462</v>
      </c>
      <c r="H57" s="40">
        <f t="shared" si="18"/>
        <v>0</v>
      </c>
      <c r="I57" s="40">
        <f t="shared" si="18"/>
        <v>42</v>
      </c>
      <c r="J57" s="40">
        <f t="shared" si="18"/>
        <v>0</v>
      </c>
      <c r="K57" s="40">
        <f t="shared" si="18"/>
        <v>49</v>
      </c>
      <c r="L57" s="40">
        <f t="shared" si="18"/>
        <v>0</v>
      </c>
      <c r="M57" s="40">
        <f t="shared" si="18"/>
        <v>0</v>
      </c>
      <c r="N57" s="40">
        <f t="shared" si="18"/>
        <v>224</v>
      </c>
      <c r="O57" s="41">
        <f t="shared" si="18"/>
        <v>4040</v>
      </c>
      <c r="P57" s="42">
        <f t="shared" si="18"/>
        <v>4680.3999999999996</v>
      </c>
    </row>
    <row r="58" spans="1:16">
      <c r="G58" s="38"/>
    </row>
    <row r="59" spans="1:16">
      <c r="G59" s="38"/>
    </row>
    <row r="60" spans="1:16" ht="10.8" thickBot="1">
      <c r="B60" s="32" t="s">
        <v>50</v>
      </c>
      <c r="C60" s="32"/>
      <c r="D60" s="32"/>
      <c r="E60" s="32"/>
      <c r="F60" s="33"/>
      <c r="G60" s="33"/>
      <c r="H60" s="33"/>
      <c r="I60" s="33"/>
      <c r="J60" s="33"/>
      <c r="K60" s="33"/>
      <c r="L60" s="33"/>
      <c r="M60" s="33"/>
      <c r="N60" s="33"/>
      <c r="O60" s="34"/>
      <c r="P60" s="34"/>
    </row>
    <row r="61" spans="1:16">
      <c r="A61" s="119"/>
      <c r="B61" s="183" t="s">
        <v>91</v>
      </c>
      <c r="C61" s="58"/>
      <c r="D61" s="48"/>
      <c r="E61" s="48"/>
      <c r="F61" s="49"/>
      <c r="G61" s="110"/>
      <c r="H61" s="116"/>
      <c r="I61" s="110"/>
      <c r="J61" s="48"/>
      <c r="K61" s="110"/>
      <c r="L61" s="116"/>
      <c r="M61" s="110"/>
      <c r="N61" s="120">
        <v>14</v>
      </c>
      <c r="O61" s="110">
        <f>SUM(F61:N61)+(E61*18)+(D61*9)</f>
        <v>14</v>
      </c>
      <c r="P61" s="36">
        <f t="shared" ref="P61:P64" si="19">(D61*$D$3)+(E61*$E$3)+(F61*$F$3)+(G61*$G$3)+(H61*$H$3)+(I61*$I$3)+(J61*$J$3)+(K61*$K$3)+(L61*$L$3)+(M61*$M$3)+(N61*$N$3)</f>
        <v>28</v>
      </c>
    </row>
    <row r="62" spans="1:16">
      <c r="A62" s="119"/>
      <c r="B62" s="183"/>
      <c r="C62" s="58"/>
      <c r="D62" s="48"/>
      <c r="E62" s="48"/>
      <c r="F62" s="49"/>
      <c r="G62" s="110"/>
      <c r="H62" s="116"/>
      <c r="I62" s="110"/>
      <c r="J62" s="48"/>
      <c r="K62" s="110"/>
      <c r="L62" s="116"/>
      <c r="M62" s="110"/>
      <c r="N62" s="120"/>
      <c r="O62" s="117">
        <f t="shared" ref="O62:O64" si="20">SUM(F62:N62)</f>
        <v>0</v>
      </c>
      <c r="P62" s="36">
        <f t="shared" si="19"/>
        <v>0</v>
      </c>
    </row>
    <row r="63" spans="1:16">
      <c r="A63" s="119"/>
      <c r="B63" s="182"/>
      <c r="C63" s="58"/>
      <c r="D63" s="48"/>
      <c r="E63" s="48"/>
      <c r="F63" s="49"/>
      <c r="G63" s="110"/>
      <c r="H63" s="116"/>
      <c r="I63" s="110"/>
      <c r="J63" s="48"/>
      <c r="K63" s="110"/>
      <c r="L63" s="116"/>
      <c r="M63" s="110"/>
      <c r="N63" s="120"/>
      <c r="O63" s="117">
        <f t="shared" ref="O63" si="21">SUM(F63:N63)</f>
        <v>0</v>
      </c>
      <c r="P63" s="36">
        <f t="shared" si="19"/>
        <v>0</v>
      </c>
    </row>
    <row r="64" spans="1:16" ht="12.75" customHeight="1">
      <c r="A64" s="119"/>
      <c r="B64" s="182"/>
      <c r="C64" s="58"/>
      <c r="D64" s="48"/>
      <c r="E64" s="48"/>
      <c r="F64" s="49"/>
      <c r="G64" s="123"/>
      <c r="H64" s="124"/>
      <c r="I64" s="121"/>
      <c r="K64" s="121"/>
      <c r="L64" s="101"/>
      <c r="M64" s="121"/>
      <c r="O64" s="118">
        <f t="shared" si="20"/>
        <v>0</v>
      </c>
      <c r="P64" s="36">
        <f t="shared" si="19"/>
        <v>0</v>
      </c>
    </row>
    <row r="65" spans="1:16" ht="10.8" thickBot="1">
      <c r="B65" s="37" t="s">
        <v>21</v>
      </c>
      <c r="C65" s="37">
        <f t="shared" ref="C65:P65" si="22">SUM(C61:C64)</f>
        <v>0</v>
      </c>
      <c r="D65" s="37">
        <f t="shared" si="22"/>
        <v>0</v>
      </c>
      <c r="E65" s="37">
        <f t="shared" si="22"/>
        <v>0</v>
      </c>
      <c r="F65" s="37">
        <f t="shared" si="22"/>
        <v>0</v>
      </c>
      <c r="G65" s="122">
        <f t="shared" si="22"/>
        <v>0</v>
      </c>
      <c r="H65" s="122">
        <f t="shared" si="22"/>
        <v>0</v>
      </c>
      <c r="I65" s="40">
        <f t="shared" si="22"/>
        <v>0</v>
      </c>
      <c r="J65" s="40">
        <f t="shared" si="22"/>
        <v>0</v>
      </c>
      <c r="K65" s="40">
        <f t="shared" si="22"/>
        <v>0</v>
      </c>
      <c r="L65" s="40">
        <f t="shared" si="22"/>
        <v>0</v>
      </c>
      <c r="M65" s="40">
        <f t="shared" si="22"/>
        <v>0</v>
      </c>
      <c r="N65" s="40">
        <f t="shared" si="22"/>
        <v>14</v>
      </c>
      <c r="O65" s="41">
        <f t="shared" si="22"/>
        <v>14</v>
      </c>
      <c r="P65" s="42">
        <f t="shared" si="22"/>
        <v>28</v>
      </c>
    </row>
    <row r="66" spans="1:16">
      <c r="B66" s="44"/>
      <c r="C66" s="44"/>
      <c r="D66" s="44"/>
      <c r="E66" s="44"/>
      <c r="F66" s="44"/>
      <c r="G66" s="45"/>
      <c r="H66" s="45"/>
      <c r="I66" s="45"/>
      <c r="J66" s="45"/>
      <c r="K66" s="45"/>
      <c r="L66" s="45"/>
      <c r="M66" s="45"/>
      <c r="N66" s="45"/>
      <c r="O66" s="50"/>
      <c r="P66" s="51"/>
    </row>
    <row r="67" spans="1:16" hidden="1">
      <c r="B67" s="44"/>
      <c r="C67" s="44"/>
      <c r="D67" s="44"/>
      <c r="E67" s="44"/>
      <c r="F67" s="44"/>
      <c r="G67" s="45"/>
      <c r="H67" s="45"/>
      <c r="I67" s="45"/>
      <c r="J67" s="45"/>
      <c r="K67" s="45"/>
      <c r="L67" s="45"/>
      <c r="M67" s="45"/>
      <c r="N67" s="45"/>
      <c r="O67" s="50"/>
      <c r="P67" s="51"/>
    </row>
    <row r="68" spans="1:16" ht="10.8" hidden="1" thickBot="1">
      <c r="B68" s="32" t="s">
        <v>82</v>
      </c>
      <c r="C68" s="32"/>
      <c r="D68" s="32"/>
      <c r="E68" s="32"/>
      <c r="F68" s="33"/>
      <c r="G68" s="33"/>
      <c r="H68" s="33"/>
      <c r="I68" s="33"/>
      <c r="J68" s="33"/>
      <c r="K68" s="33"/>
      <c r="L68" s="33"/>
      <c r="M68" s="33"/>
      <c r="N68" s="33"/>
      <c r="O68" s="34"/>
      <c r="P68" s="34"/>
    </row>
    <row r="69" spans="1:16" hidden="1">
      <c r="B69" s="52" t="s">
        <v>73</v>
      </c>
      <c r="C69" s="48"/>
      <c r="D69" s="48"/>
      <c r="E69" s="48"/>
      <c r="F69" s="49"/>
      <c r="G69" s="53"/>
      <c r="H69" s="54"/>
      <c r="I69" s="55"/>
      <c r="J69" s="54"/>
      <c r="K69" s="53"/>
      <c r="L69" s="56"/>
      <c r="M69" s="53"/>
      <c r="N69" s="54"/>
      <c r="O69" s="35">
        <f>SUM(F69:N69)</f>
        <v>0</v>
      </c>
      <c r="P69" s="36">
        <f t="shared" ref="P69:P70" si="23">(D69*$D$3)+(E69*$E$3)+(F69*$F$3)+(G69*$G$3)+(H69*$H$3)+(I69*$I$3)+(J69*$J$3)+(K69*$K$3)+(L69*$L$3)+(M69*$M$3)+(N69*$N$3)</f>
        <v>0</v>
      </c>
    </row>
    <row r="70" spans="1:16" hidden="1">
      <c r="B70" s="52"/>
      <c r="C70" s="58"/>
      <c r="D70" s="48"/>
      <c r="E70" s="48"/>
      <c r="F70" s="49"/>
      <c r="G70" s="53"/>
      <c r="H70" s="54"/>
      <c r="I70" s="55"/>
      <c r="J70" s="54"/>
      <c r="K70" s="53"/>
      <c r="L70" s="56"/>
      <c r="M70" s="53"/>
      <c r="N70" s="54"/>
      <c r="O70" s="35">
        <f>SUM(F70:N70)</f>
        <v>0</v>
      </c>
      <c r="P70" s="36">
        <f t="shared" si="23"/>
        <v>0</v>
      </c>
    </row>
    <row r="71" spans="1:16" ht="10.8" hidden="1" thickBot="1">
      <c r="B71" s="37" t="s">
        <v>21</v>
      </c>
      <c r="C71" s="37">
        <f t="shared" ref="C71:D71" si="24">SUM(C70:C70)</f>
        <v>0</v>
      </c>
      <c r="D71" s="37">
        <f t="shared" si="24"/>
        <v>0</v>
      </c>
      <c r="E71" s="41">
        <f t="shared" ref="E71:N71" si="25">SUM(E69:E70)</f>
        <v>0</v>
      </c>
      <c r="F71" s="41">
        <f t="shared" si="25"/>
        <v>0</v>
      </c>
      <c r="G71" s="41">
        <f t="shared" si="25"/>
        <v>0</v>
      </c>
      <c r="H71" s="41">
        <f t="shared" si="25"/>
        <v>0</v>
      </c>
      <c r="I71" s="41">
        <f t="shared" si="25"/>
        <v>0</v>
      </c>
      <c r="J71" s="41">
        <f t="shared" si="25"/>
        <v>0</v>
      </c>
      <c r="K71" s="41">
        <f t="shared" si="25"/>
        <v>0</v>
      </c>
      <c r="L71" s="41">
        <f t="shared" si="25"/>
        <v>0</v>
      </c>
      <c r="M71" s="41">
        <f t="shared" si="25"/>
        <v>0</v>
      </c>
      <c r="N71" s="41">
        <f t="shared" si="25"/>
        <v>0</v>
      </c>
      <c r="O71" s="41">
        <f>SUM(O69:O70)</f>
        <v>0</v>
      </c>
      <c r="P71" s="42">
        <f>SUM(P69:P70)</f>
        <v>0</v>
      </c>
    </row>
    <row r="72" spans="1:16" hidden="1">
      <c r="B72" s="44"/>
      <c r="C72" s="44"/>
      <c r="D72" s="44"/>
      <c r="E72" s="44"/>
      <c r="F72" s="44"/>
      <c r="G72" s="45"/>
      <c r="H72" s="45"/>
      <c r="I72" s="45"/>
      <c r="J72" s="45"/>
      <c r="K72" s="45"/>
      <c r="L72" s="45"/>
      <c r="M72" s="45"/>
      <c r="N72" s="45"/>
      <c r="O72" s="50"/>
      <c r="P72" s="51"/>
    </row>
    <row r="73" spans="1:16" hidden="1">
      <c r="G73" s="38"/>
    </row>
    <row r="74" spans="1:16" ht="10.8" hidden="1" thickBot="1">
      <c r="B74" s="32" t="s">
        <v>52</v>
      </c>
      <c r="C74" s="32"/>
      <c r="D74" s="32"/>
      <c r="E74" s="32"/>
      <c r="F74" s="33"/>
      <c r="G74" s="33"/>
      <c r="H74" s="33"/>
      <c r="I74" s="33"/>
      <c r="J74" s="33"/>
      <c r="K74" s="33"/>
      <c r="L74" s="33"/>
      <c r="M74" s="33"/>
      <c r="N74" s="33"/>
      <c r="O74" s="34"/>
      <c r="P74" s="34"/>
    </row>
    <row r="75" spans="1:16" hidden="1">
      <c r="A75" s="119"/>
      <c r="B75" s="183"/>
      <c r="C75" s="58"/>
      <c r="D75" s="48"/>
      <c r="E75" s="48"/>
      <c r="F75" s="49"/>
      <c r="G75" s="110"/>
      <c r="H75" s="116"/>
      <c r="I75" s="110"/>
      <c r="J75" s="48"/>
      <c r="K75" s="110"/>
      <c r="L75" s="116"/>
      <c r="M75" s="110"/>
      <c r="N75" s="120"/>
      <c r="O75" s="117">
        <f t="shared" ref="O75:O96" si="26">SUM(F75:N75)</f>
        <v>0</v>
      </c>
      <c r="P75" s="36">
        <f t="shared" ref="P75:P96" si="27">(D75*$D$3)+(E75*$E$3)+(F75*$F$3)+(G75*$G$3)+(H75*$H$3)+(I75*$I$3)+(J75*$J$3)+(K75*$K$3)+(L75*$L$3)+(M75*$M$3)+(N75*$N$3)</f>
        <v>0</v>
      </c>
    </row>
    <row r="76" spans="1:16" hidden="1">
      <c r="A76" s="119"/>
      <c r="B76" s="182"/>
      <c r="C76" s="58"/>
      <c r="D76" s="48"/>
      <c r="E76" s="48"/>
      <c r="F76" s="49"/>
      <c r="G76" s="110"/>
      <c r="H76" s="116"/>
      <c r="I76" s="110"/>
      <c r="J76" s="48"/>
      <c r="K76" s="110"/>
      <c r="L76" s="116"/>
      <c r="M76" s="110"/>
      <c r="N76" s="120"/>
      <c r="O76" s="117">
        <f t="shared" si="26"/>
        <v>0</v>
      </c>
      <c r="P76" s="36">
        <f t="shared" si="27"/>
        <v>0</v>
      </c>
    </row>
    <row r="77" spans="1:16" hidden="1">
      <c r="A77" s="119"/>
      <c r="B77" s="183"/>
      <c r="C77" s="58"/>
      <c r="D77" s="48"/>
      <c r="E77" s="48"/>
      <c r="F77" s="49"/>
      <c r="G77" s="110"/>
      <c r="H77" s="116"/>
      <c r="I77" s="110"/>
      <c r="J77" s="48"/>
      <c r="K77" s="110"/>
      <c r="L77" s="116"/>
      <c r="M77" s="110"/>
      <c r="N77" s="120"/>
      <c r="O77" s="117">
        <f t="shared" si="26"/>
        <v>0</v>
      </c>
      <c r="P77" s="36">
        <f t="shared" si="27"/>
        <v>0</v>
      </c>
    </row>
    <row r="78" spans="1:16" hidden="1">
      <c r="A78" s="119"/>
      <c r="B78" s="182"/>
      <c r="C78" s="58"/>
      <c r="D78" s="48"/>
      <c r="E78" s="48"/>
      <c r="F78" s="49"/>
      <c r="G78" s="110"/>
      <c r="H78" s="116"/>
      <c r="I78" s="110"/>
      <c r="J78" s="48"/>
      <c r="K78" s="110"/>
      <c r="L78" s="116"/>
      <c r="M78" s="110"/>
      <c r="N78" s="120"/>
      <c r="O78" s="117">
        <f t="shared" si="26"/>
        <v>0</v>
      </c>
      <c r="P78" s="36">
        <f t="shared" si="27"/>
        <v>0</v>
      </c>
    </row>
    <row r="79" spans="1:16" hidden="1">
      <c r="A79" s="119"/>
      <c r="B79" s="183"/>
      <c r="C79" s="58"/>
      <c r="D79" s="48"/>
      <c r="E79" s="48"/>
      <c r="F79" s="49"/>
      <c r="G79" s="110"/>
      <c r="H79" s="116"/>
      <c r="I79" s="110"/>
      <c r="J79" s="48"/>
      <c r="K79" s="110"/>
      <c r="L79" s="116"/>
      <c r="M79" s="110"/>
      <c r="N79" s="120"/>
      <c r="O79" s="117">
        <f t="shared" ref="O79:O81" si="28">SUM(F79:N79)</f>
        <v>0</v>
      </c>
      <c r="P79" s="36">
        <f t="shared" si="27"/>
        <v>0</v>
      </c>
    </row>
    <row r="80" spans="1:16" hidden="1">
      <c r="A80" s="119"/>
      <c r="B80" s="182"/>
      <c r="C80" s="58"/>
      <c r="D80" s="48"/>
      <c r="E80" s="48"/>
      <c r="F80" s="49"/>
      <c r="G80" s="110"/>
      <c r="H80" s="116"/>
      <c r="I80" s="110"/>
      <c r="J80" s="48"/>
      <c r="K80" s="110"/>
      <c r="L80" s="116"/>
      <c r="M80" s="110"/>
      <c r="N80" s="120"/>
      <c r="O80" s="117">
        <f t="shared" si="28"/>
        <v>0</v>
      </c>
      <c r="P80" s="36">
        <f t="shared" si="27"/>
        <v>0</v>
      </c>
    </row>
    <row r="81" spans="1:16" hidden="1">
      <c r="A81" s="119"/>
      <c r="B81" s="183"/>
      <c r="C81" s="58"/>
      <c r="D81" s="48"/>
      <c r="E81" s="48"/>
      <c r="F81" s="49"/>
      <c r="G81" s="110"/>
      <c r="H81" s="116"/>
      <c r="I81" s="110"/>
      <c r="J81" s="48"/>
      <c r="K81" s="110"/>
      <c r="L81" s="116"/>
      <c r="M81" s="110"/>
      <c r="N81" s="120"/>
      <c r="O81" s="117">
        <f t="shared" si="28"/>
        <v>0</v>
      </c>
      <c r="P81" s="36">
        <f t="shared" si="27"/>
        <v>0</v>
      </c>
    </row>
    <row r="82" spans="1:16" hidden="1">
      <c r="A82" s="119"/>
      <c r="B82" s="182"/>
      <c r="C82" s="58"/>
      <c r="D82" s="48"/>
      <c r="E82" s="48"/>
      <c r="F82" s="49"/>
      <c r="G82" s="110"/>
      <c r="H82" s="116"/>
      <c r="I82" s="110"/>
      <c r="J82" s="48"/>
      <c r="K82" s="110"/>
      <c r="L82" s="116"/>
      <c r="M82" s="110"/>
      <c r="N82" s="120"/>
      <c r="O82" s="117">
        <f t="shared" ref="O82:O84" si="29">SUM(F82:N82)</f>
        <v>0</v>
      </c>
      <c r="P82" s="36">
        <f t="shared" si="27"/>
        <v>0</v>
      </c>
    </row>
    <row r="83" spans="1:16" hidden="1">
      <c r="A83" s="119"/>
      <c r="B83" s="183"/>
      <c r="C83" s="58"/>
      <c r="D83" s="48"/>
      <c r="E83" s="48"/>
      <c r="F83" s="49"/>
      <c r="G83" s="110"/>
      <c r="H83" s="116"/>
      <c r="I83" s="110"/>
      <c r="J83" s="48"/>
      <c r="K83" s="110"/>
      <c r="L83" s="116"/>
      <c r="M83" s="110"/>
      <c r="N83" s="120"/>
      <c r="O83" s="117">
        <f t="shared" si="29"/>
        <v>0</v>
      </c>
      <c r="P83" s="36">
        <f t="shared" si="27"/>
        <v>0</v>
      </c>
    </row>
    <row r="84" spans="1:16" hidden="1">
      <c r="A84" s="119"/>
      <c r="B84" s="182"/>
      <c r="C84" s="58"/>
      <c r="D84" s="48"/>
      <c r="E84" s="48"/>
      <c r="F84" s="49"/>
      <c r="G84" s="110"/>
      <c r="H84" s="116"/>
      <c r="I84" s="110"/>
      <c r="J84" s="48"/>
      <c r="K84" s="110"/>
      <c r="L84" s="116"/>
      <c r="M84" s="110"/>
      <c r="N84" s="120"/>
      <c r="O84" s="117">
        <f t="shared" si="29"/>
        <v>0</v>
      </c>
      <c r="P84" s="36">
        <f t="shared" si="27"/>
        <v>0</v>
      </c>
    </row>
    <row r="85" spans="1:16" hidden="1">
      <c r="A85" s="119"/>
      <c r="B85" s="183"/>
      <c r="C85" s="58"/>
      <c r="D85" s="48"/>
      <c r="E85" s="48"/>
      <c r="F85" s="49"/>
      <c r="G85" s="110"/>
      <c r="H85" s="116"/>
      <c r="I85" s="110"/>
      <c r="J85" s="48"/>
      <c r="K85" s="110"/>
      <c r="L85" s="116"/>
      <c r="M85" s="110"/>
      <c r="N85" s="120"/>
      <c r="O85" s="117">
        <f t="shared" ref="O85:O87" si="30">SUM(F85:N85)</f>
        <v>0</v>
      </c>
      <c r="P85" s="36">
        <f t="shared" si="27"/>
        <v>0</v>
      </c>
    </row>
    <row r="86" spans="1:16" hidden="1">
      <c r="A86" s="119"/>
      <c r="B86" s="182"/>
      <c r="C86" s="58"/>
      <c r="D86" s="48"/>
      <c r="E86" s="48"/>
      <c r="F86" s="49"/>
      <c r="G86" s="110"/>
      <c r="H86" s="116"/>
      <c r="I86" s="110"/>
      <c r="J86" s="48"/>
      <c r="K86" s="110"/>
      <c r="L86" s="116"/>
      <c r="M86" s="110"/>
      <c r="N86" s="120"/>
      <c r="O86" s="117">
        <f t="shared" si="30"/>
        <v>0</v>
      </c>
      <c r="P86" s="36">
        <f t="shared" si="27"/>
        <v>0</v>
      </c>
    </row>
    <row r="87" spans="1:16" hidden="1">
      <c r="A87" s="119"/>
      <c r="B87" s="183"/>
      <c r="C87" s="58"/>
      <c r="D87" s="48"/>
      <c r="E87" s="48"/>
      <c r="F87" s="49"/>
      <c r="G87" s="110"/>
      <c r="H87" s="116"/>
      <c r="I87" s="110"/>
      <c r="J87" s="48"/>
      <c r="K87" s="110"/>
      <c r="L87" s="116"/>
      <c r="M87" s="110"/>
      <c r="N87" s="120"/>
      <c r="O87" s="117">
        <f t="shared" si="30"/>
        <v>0</v>
      </c>
      <c r="P87" s="36">
        <f t="shared" si="27"/>
        <v>0</v>
      </c>
    </row>
    <row r="88" spans="1:16" hidden="1">
      <c r="A88" s="119"/>
      <c r="B88" s="182"/>
      <c r="C88" s="58"/>
      <c r="D88" s="48"/>
      <c r="E88" s="48"/>
      <c r="F88" s="49"/>
      <c r="G88" s="110"/>
      <c r="H88" s="116"/>
      <c r="I88" s="110"/>
      <c r="J88" s="48"/>
      <c r="K88" s="110"/>
      <c r="L88" s="116"/>
      <c r="M88" s="110"/>
      <c r="N88" s="120"/>
      <c r="O88" s="117">
        <f t="shared" ref="O88:O90" si="31">SUM(F88:N88)</f>
        <v>0</v>
      </c>
      <c r="P88" s="36">
        <f t="shared" si="27"/>
        <v>0</v>
      </c>
    </row>
    <row r="89" spans="1:16" hidden="1">
      <c r="A89" s="119"/>
      <c r="B89" s="183"/>
      <c r="C89" s="58"/>
      <c r="D89" s="48"/>
      <c r="E89" s="48"/>
      <c r="F89" s="49"/>
      <c r="G89" s="110"/>
      <c r="H89" s="116"/>
      <c r="I89" s="110"/>
      <c r="J89" s="48"/>
      <c r="K89" s="110"/>
      <c r="L89" s="116"/>
      <c r="M89" s="110"/>
      <c r="N89" s="120"/>
      <c r="O89" s="117">
        <f t="shared" si="31"/>
        <v>0</v>
      </c>
      <c r="P89" s="36">
        <f t="shared" si="27"/>
        <v>0</v>
      </c>
    </row>
    <row r="90" spans="1:16" hidden="1">
      <c r="A90" s="119"/>
      <c r="B90" s="182"/>
      <c r="C90" s="58"/>
      <c r="D90" s="48"/>
      <c r="E90" s="48"/>
      <c r="F90" s="49"/>
      <c r="G90" s="110"/>
      <c r="H90" s="116"/>
      <c r="I90" s="110"/>
      <c r="J90" s="48"/>
      <c r="K90" s="110"/>
      <c r="L90" s="116"/>
      <c r="M90" s="110"/>
      <c r="N90" s="120"/>
      <c r="O90" s="117">
        <f t="shared" si="31"/>
        <v>0</v>
      </c>
      <c r="P90" s="36">
        <f t="shared" si="27"/>
        <v>0</v>
      </c>
    </row>
    <row r="91" spans="1:16" hidden="1">
      <c r="A91" s="119"/>
      <c r="B91" s="183"/>
      <c r="C91" s="58"/>
      <c r="D91" s="48"/>
      <c r="E91" s="48"/>
      <c r="F91" s="49"/>
      <c r="G91" s="110"/>
      <c r="H91" s="116"/>
      <c r="I91" s="110"/>
      <c r="J91" s="48"/>
      <c r="K91" s="110"/>
      <c r="L91" s="116"/>
      <c r="M91" s="110"/>
      <c r="N91" s="120"/>
      <c r="O91" s="117">
        <f t="shared" ref="O91:O93" si="32">SUM(F91:N91)</f>
        <v>0</v>
      </c>
      <c r="P91" s="36">
        <f t="shared" si="27"/>
        <v>0</v>
      </c>
    </row>
    <row r="92" spans="1:16" hidden="1">
      <c r="A92" s="119"/>
      <c r="B92" s="182"/>
      <c r="C92" s="58"/>
      <c r="D92" s="48"/>
      <c r="E92" s="48"/>
      <c r="F92" s="49"/>
      <c r="G92" s="110"/>
      <c r="H92" s="116"/>
      <c r="I92" s="110"/>
      <c r="J92" s="48"/>
      <c r="K92" s="110"/>
      <c r="L92" s="116"/>
      <c r="M92" s="110"/>
      <c r="N92" s="120"/>
      <c r="O92" s="117">
        <f t="shared" si="32"/>
        <v>0</v>
      </c>
      <c r="P92" s="36">
        <f t="shared" si="27"/>
        <v>0</v>
      </c>
    </row>
    <row r="93" spans="1:16" hidden="1">
      <c r="A93" s="119"/>
      <c r="B93" s="183"/>
      <c r="C93" s="58"/>
      <c r="D93" s="48"/>
      <c r="E93" s="48"/>
      <c r="F93" s="49"/>
      <c r="G93" s="110"/>
      <c r="H93" s="116"/>
      <c r="I93" s="110"/>
      <c r="J93" s="48"/>
      <c r="K93" s="110"/>
      <c r="L93" s="116"/>
      <c r="M93" s="110"/>
      <c r="N93" s="120"/>
      <c r="O93" s="117">
        <f t="shared" si="32"/>
        <v>0</v>
      </c>
      <c r="P93" s="36">
        <f t="shared" si="27"/>
        <v>0</v>
      </c>
    </row>
    <row r="94" spans="1:16" hidden="1">
      <c r="A94" s="119"/>
      <c r="B94" s="182"/>
      <c r="C94" s="58"/>
      <c r="D94" s="48"/>
      <c r="E94" s="48"/>
      <c r="F94" s="49"/>
      <c r="G94" s="110"/>
      <c r="H94" s="116"/>
      <c r="I94" s="110"/>
      <c r="J94" s="48"/>
      <c r="K94" s="110"/>
      <c r="L94" s="116"/>
      <c r="M94" s="110"/>
      <c r="N94" s="120"/>
      <c r="O94" s="117">
        <f t="shared" si="26"/>
        <v>0</v>
      </c>
      <c r="P94" s="36">
        <f t="shared" si="27"/>
        <v>0</v>
      </c>
    </row>
    <row r="95" spans="1:16" hidden="1">
      <c r="A95" s="119"/>
      <c r="B95" s="183"/>
      <c r="C95" s="58"/>
      <c r="D95" s="48"/>
      <c r="E95" s="48"/>
      <c r="F95" s="49"/>
      <c r="G95" s="110"/>
      <c r="H95" s="116"/>
      <c r="I95" s="110"/>
      <c r="J95" s="48"/>
      <c r="K95" s="110"/>
      <c r="L95" s="116"/>
      <c r="M95" s="110"/>
      <c r="N95" s="120"/>
      <c r="O95" s="117">
        <f t="shared" si="26"/>
        <v>0</v>
      </c>
      <c r="P95" s="36">
        <f t="shared" si="27"/>
        <v>0</v>
      </c>
    </row>
    <row r="96" spans="1:16" ht="12.75" hidden="1" customHeight="1">
      <c r="A96" s="119"/>
      <c r="B96" s="182"/>
      <c r="C96" s="58"/>
      <c r="D96" s="48"/>
      <c r="E96" s="48"/>
      <c r="F96" s="49"/>
      <c r="G96" s="123"/>
      <c r="H96" s="124"/>
      <c r="I96" s="121"/>
      <c r="K96" s="121"/>
      <c r="L96" s="101"/>
      <c r="M96" s="121"/>
      <c r="O96" s="118">
        <f t="shared" si="26"/>
        <v>0</v>
      </c>
      <c r="P96" s="36">
        <f t="shared" si="27"/>
        <v>0</v>
      </c>
    </row>
    <row r="97" spans="2:16" ht="10.8" hidden="1" thickBot="1">
      <c r="B97" s="37" t="s">
        <v>21</v>
      </c>
      <c r="C97" s="37">
        <f t="shared" ref="C97:P97" si="33">SUM(C75:C96)</f>
        <v>0</v>
      </c>
      <c r="D97" s="37">
        <f t="shared" si="33"/>
        <v>0</v>
      </c>
      <c r="E97" s="37">
        <f t="shared" si="33"/>
        <v>0</v>
      </c>
      <c r="F97" s="37">
        <f t="shared" si="33"/>
        <v>0</v>
      </c>
      <c r="G97" s="122">
        <f t="shared" si="33"/>
        <v>0</v>
      </c>
      <c r="H97" s="122">
        <f t="shared" si="33"/>
        <v>0</v>
      </c>
      <c r="I97" s="40">
        <f t="shared" si="33"/>
        <v>0</v>
      </c>
      <c r="J97" s="40">
        <f t="shared" si="33"/>
        <v>0</v>
      </c>
      <c r="K97" s="40">
        <f t="shared" si="33"/>
        <v>0</v>
      </c>
      <c r="L97" s="40">
        <f t="shared" si="33"/>
        <v>0</v>
      </c>
      <c r="M97" s="40">
        <f t="shared" si="33"/>
        <v>0</v>
      </c>
      <c r="N97" s="40">
        <f t="shared" si="33"/>
        <v>0</v>
      </c>
      <c r="O97" s="41">
        <f t="shared" si="33"/>
        <v>0</v>
      </c>
      <c r="P97" s="42">
        <f t="shared" si="33"/>
        <v>0</v>
      </c>
    </row>
    <row r="98" spans="2:16" hidden="1">
      <c r="B98" s="44"/>
      <c r="C98" s="44"/>
      <c r="D98" s="44"/>
      <c r="E98" s="44"/>
      <c r="F98" s="44"/>
      <c r="G98" s="45"/>
      <c r="H98" s="45"/>
      <c r="I98" s="45"/>
      <c r="J98" s="45"/>
      <c r="K98" s="45"/>
      <c r="L98" s="45"/>
      <c r="M98" s="45"/>
      <c r="N98" s="45"/>
      <c r="O98" s="50"/>
      <c r="P98" s="51"/>
    </row>
    <row r="99" spans="2:16" hidden="1">
      <c r="B99" s="44"/>
      <c r="C99" s="44"/>
      <c r="D99" s="44"/>
      <c r="E99" s="44"/>
      <c r="F99" s="44"/>
      <c r="G99" s="45"/>
      <c r="H99" s="45"/>
      <c r="I99" s="45"/>
      <c r="J99" s="45"/>
      <c r="K99" s="45"/>
      <c r="L99" s="45"/>
      <c r="M99" s="45"/>
      <c r="N99" s="45"/>
      <c r="O99" s="50"/>
      <c r="P99" s="51"/>
    </row>
    <row r="100" spans="2:16" ht="10.8" hidden="1" thickBot="1">
      <c r="B100" s="32" t="s">
        <v>42</v>
      </c>
      <c r="C100" s="32"/>
      <c r="D100" s="32"/>
      <c r="E100" s="32"/>
      <c r="F100" s="33"/>
      <c r="G100" s="33"/>
      <c r="H100" s="33"/>
      <c r="I100" s="33"/>
      <c r="J100" s="33"/>
      <c r="K100" s="33"/>
      <c r="L100" s="33"/>
      <c r="M100" s="33"/>
      <c r="N100" s="33"/>
      <c r="O100" s="34"/>
      <c r="P100" s="34"/>
    </row>
    <row r="101" spans="2:16" ht="11.25" hidden="1" customHeight="1">
      <c r="B101" s="52" t="s">
        <v>73</v>
      </c>
      <c r="C101" s="47"/>
      <c r="D101" s="48"/>
      <c r="E101" s="48"/>
      <c r="F101" s="49"/>
      <c r="G101" s="53"/>
      <c r="H101" s="54"/>
      <c r="I101" s="55"/>
      <c r="J101" s="54"/>
      <c r="K101" s="53"/>
      <c r="L101" s="56"/>
      <c r="M101" s="53"/>
      <c r="N101" s="54"/>
      <c r="O101" s="110">
        <f>SUM(F101:N101)+(E101*18)+(D101*9)</f>
        <v>0</v>
      </c>
      <c r="P101" s="36">
        <f t="shared" ref="P101" si="34">(D101*$D$3)+(E101*$E$3)+(F101*$F$3)+(G101*$G$3)+(H101*$H$3)+(I101*$I$3)+(J101*$J$3)+(K101*$K$3)+(L101*$L$3)+(M101*$M$3)+(N101*$N$3)</f>
        <v>0</v>
      </c>
    </row>
    <row r="102" spans="2:16" ht="11.25" hidden="1" customHeight="1">
      <c r="B102" s="52"/>
      <c r="C102" s="47"/>
      <c r="D102" s="48"/>
      <c r="E102" s="48"/>
      <c r="F102" s="49"/>
      <c r="G102" s="53"/>
      <c r="H102" s="54"/>
      <c r="I102" s="55"/>
      <c r="J102" s="54"/>
      <c r="K102" s="53"/>
      <c r="L102" s="56"/>
      <c r="M102" s="53"/>
      <c r="N102" s="54"/>
      <c r="O102" s="35">
        <f t="shared" ref="O102:O103" si="35">SUM(F102:N102)</f>
        <v>0</v>
      </c>
      <c r="P102" s="36">
        <f t="shared" ref="P102:P103" si="36">(D102*$D$3)+(E102*$E$3)+(F102*$F$3)+(G102*$G$3)+(H102*$H$3)+(I102*$I$3)+(J102*$J$3)+(K102*$K$3)+(L102*$L$3)+(M102*$M$3)+(N102*$N$3)</f>
        <v>0</v>
      </c>
    </row>
    <row r="103" spans="2:16" ht="11.25" hidden="1" customHeight="1">
      <c r="B103" s="52"/>
      <c r="C103" s="47"/>
      <c r="D103" s="48"/>
      <c r="E103" s="48"/>
      <c r="F103" s="49"/>
      <c r="G103" s="53"/>
      <c r="H103" s="54"/>
      <c r="I103" s="55"/>
      <c r="J103" s="54"/>
      <c r="K103" s="53"/>
      <c r="L103" s="56"/>
      <c r="M103" s="53"/>
      <c r="N103" s="54"/>
      <c r="O103" s="35">
        <f t="shared" si="35"/>
        <v>0</v>
      </c>
      <c r="P103" s="36">
        <f t="shared" si="36"/>
        <v>0</v>
      </c>
    </row>
    <row r="104" spans="2:16" ht="10.8" hidden="1" thickBot="1">
      <c r="B104" s="37" t="s">
        <v>21</v>
      </c>
      <c r="C104" s="37">
        <f t="shared" ref="C104:P104" si="37">SUM(C101:C103)</f>
        <v>0</v>
      </c>
      <c r="D104" s="37">
        <f t="shared" si="37"/>
        <v>0</v>
      </c>
      <c r="E104" s="37">
        <f t="shared" si="37"/>
        <v>0</v>
      </c>
      <c r="F104" s="37">
        <f t="shared" si="37"/>
        <v>0</v>
      </c>
      <c r="G104" s="40">
        <f t="shared" si="37"/>
        <v>0</v>
      </c>
      <c r="H104" s="40">
        <f t="shared" si="37"/>
        <v>0</v>
      </c>
      <c r="I104" s="40">
        <f t="shared" si="37"/>
        <v>0</v>
      </c>
      <c r="J104" s="40">
        <f t="shared" si="37"/>
        <v>0</v>
      </c>
      <c r="K104" s="40">
        <f t="shared" si="37"/>
        <v>0</v>
      </c>
      <c r="L104" s="40">
        <f t="shared" si="37"/>
        <v>0</v>
      </c>
      <c r="M104" s="40">
        <f t="shared" si="37"/>
        <v>0</v>
      </c>
      <c r="N104" s="40">
        <f t="shared" si="37"/>
        <v>0</v>
      </c>
      <c r="O104" s="41">
        <f t="shared" si="37"/>
        <v>0</v>
      </c>
      <c r="P104" s="42">
        <f t="shared" si="37"/>
        <v>0</v>
      </c>
    </row>
    <row r="105" spans="2:16" ht="11.25" hidden="1" customHeight="1">
      <c r="B105" s="44"/>
      <c r="C105" s="44"/>
      <c r="D105" s="44"/>
      <c r="E105" s="44"/>
      <c r="F105" s="44"/>
      <c r="G105" s="45"/>
      <c r="H105" s="45"/>
      <c r="I105" s="45"/>
      <c r="J105" s="45"/>
      <c r="K105" s="45"/>
      <c r="L105" s="45"/>
      <c r="M105" s="45"/>
      <c r="N105" s="45"/>
      <c r="O105" s="50"/>
      <c r="P105" s="51"/>
    </row>
    <row r="106" spans="2:16" hidden="1"/>
    <row r="107" spans="2:16" ht="10.8" hidden="1" thickBot="1">
      <c r="B107" s="32" t="s">
        <v>88</v>
      </c>
      <c r="C107" s="32"/>
      <c r="D107" s="32"/>
      <c r="E107" s="32"/>
      <c r="F107" s="33"/>
      <c r="G107" s="33"/>
      <c r="H107" s="33"/>
      <c r="I107" s="33"/>
      <c r="J107" s="33"/>
      <c r="K107" s="33"/>
      <c r="L107" s="33"/>
      <c r="M107" s="33"/>
      <c r="N107" s="33"/>
      <c r="O107" s="34"/>
      <c r="P107" s="34"/>
    </row>
    <row r="108" spans="2:16" ht="11.25" hidden="1" customHeight="1">
      <c r="B108" s="52"/>
      <c r="C108" s="47"/>
      <c r="D108" s="48"/>
      <c r="E108" s="48"/>
      <c r="F108" s="49"/>
      <c r="G108" s="53"/>
      <c r="H108" s="54"/>
      <c r="I108" s="55"/>
      <c r="J108" s="54"/>
      <c r="K108" s="53"/>
      <c r="L108" s="56"/>
      <c r="M108" s="53"/>
      <c r="N108" s="54"/>
      <c r="O108" s="35">
        <f>SUM(F108:N108)</f>
        <v>0</v>
      </c>
      <c r="P108" s="36">
        <f t="shared" ref="P108:P109" si="38">(D108*$D$3)+(E108*$E$3)+(F108*$F$3)+(G108*$G$3)+(H108*$H$3)+(I108*$I$3)+(J108*$J$3)+(K108*$K$3)+(L108*$L$3)+(M108*$M$3)+(N108*$N$3)</f>
        <v>0</v>
      </c>
    </row>
    <row r="109" spans="2:16" ht="11.25" hidden="1" customHeight="1">
      <c r="B109" s="52"/>
      <c r="C109" s="47"/>
      <c r="D109" s="48"/>
      <c r="E109" s="48"/>
      <c r="F109" s="49"/>
      <c r="G109" s="53"/>
      <c r="H109" s="54"/>
      <c r="I109" s="55"/>
      <c r="J109" s="54"/>
      <c r="K109" s="53"/>
      <c r="L109" s="56"/>
      <c r="M109" s="53"/>
      <c r="N109" s="54"/>
      <c r="O109" s="35">
        <f>SUM(F109:N109)</f>
        <v>0</v>
      </c>
      <c r="P109" s="36">
        <f t="shared" si="38"/>
        <v>0</v>
      </c>
    </row>
    <row r="110" spans="2:16" ht="10.8" hidden="1" thickBot="1">
      <c r="B110" s="37" t="s">
        <v>21</v>
      </c>
      <c r="C110" s="37">
        <f t="shared" ref="C110:P110" si="39">SUM(C108:C109)</f>
        <v>0</v>
      </c>
      <c r="D110" s="37">
        <f t="shared" si="39"/>
        <v>0</v>
      </c>
      <c r="E110" s="37">
        <f t="shared" si="39"/>
        <v>0</v>
      </c>
      <c r="F110" s="37">
        <f t="shared" si="39"/>
        <v>0</v>
      </c>
      <c r="G110" s="40">
        <f t="shared" si="39"/>
        <v>0</v>
      </c>
      <c r="H110" s="40">
        <f t="shared" si="39"/>
        <v>0</v>
      </c>
      <c r="I110" s="40">
        <f t="shared" si="39"/>
        <v>0</v>
      </c>
      <c r="J110" s="40">
        <f t="shared" si="39"/>
        <v>0</v>
      </c>
      <c r="K110" s="40">
        <f t="shared" si="39"/>
        <v>0</v>
      </c>
      <c r="L110" s="40">
        <f t="shared" si="39"/>
        <v>0</v>
      </c>
      <c r="M110" s="40">
        <f t="shared" si="39"/>
        <v>0</v>
      </c>
      <c r="N110" s="40">
        <f t="shared" si="39"/>
        <v>0</v>
      </c>
      <c r="O110" s="41">
        <f t="shared" si="39"/>
        <v>0</v>
      </c>
      <c r="P110" s="42">
        <f t="shared" si="39"/>
        <v>0</v>
      </c>
    </row>
    <row r="111" spans="2:16" ht="11.25" hidden="1" customHeight="1">
      <c r="B111" s="44"/>
      <c r="C111" s="44"/>
      <c r="D111" s="44"/>
      <c r="E111" s="44"/>
      <c r="F111" s="44"/>
      <c r="G111" s="45"/>
      <c r="H111" s="45"/>
      <c r="I111" s="45"/>
      <c r="J111" s="45"/>
      <c r="K111" s="45"/>
      <c r="L111" s="45"/>
      <c r="M111" s="45"/>
      <c r="N111" s="45"/>
      <c r="O111" s="50"/>
      <c r="P111" s="51"/>
    </row>
    <row r="112" spans="2:16" hidden="1"/>
    <row r="113" spans="2:16" ht="10.8" hidden="1" thickBot="1">
      <c r="B113" s="32" t="s">
        <v>51</v>
      </c>
      <c r="C113" s="32"/>
      <c r="D113" s="32"/>
      <c r="E113" s="32"/>
      <c r="F113" s="33"/>
      <c r="G113" s="33"/>
      <c r="H113" s="33"/>
      <c r="I113" s="33"/>
      <c r="J113" s="33"/>
      <c r="K113" s="33"/>
      <c r="L113" s="33"/>
      <c r="M113" s="33"/>
      <c r="N113" s="33"/>
      <c r="O113" s="34"/>
      <c r="P113" s="34"/>
    </row>
    <row r="114" spans="2:16" hidden="1">
      <c r="B114" s="52"/>
      <c r="C114" s="57"/>
      <c r="D114" s="48"/>
      <c r="E114" s="48"/>
      <c r="F114" s="49"/>
      <c r="G114" s="53"/>
      <c r="H114" s="54"/>
      <c r="I114" s="55"/>
      <c r="J114" s="54"/>
      <c r="K114" s="53"/>
      <c r="L114" s="56"/>
      <c r="M114" s="53"/>
      <c r="N114" s="54"/>
      <c r="O114" s="35">
        <f t="shared" ref="O114:O121" si="40">SUM(F114:N114)</f>
        <v>0</v>
      </c>
      <c r="P114" s="36">
        <f t="shared" ref="P114:P121" si="41">(D114*$D$3)+(E114*$E$3)+(F114*$F$3)+(G114*$G$3)+(H114*$H$3)+(I114*$I$3)+(J114*$J$3)+(K114*$K$3)+(L114*$L$3)+(M114*$M$3)+(N114*$N$3)</f>
        <v>0</v>
      </c>
    </row>
    <row r="115" spans="2:16" hidden="1">
      <c r="B115" s="52"/>
      <c r="C115" s="47"/>
      <c r="D115" s="48"/>
      <c r="E115" s="48"/>
      <c r="F115" s="49"/>
      <c r="G115" s="53"/>
      <c r="H115" s="54"/>
      <c r="I115" s="55"/>
      <c r="J115" s="54"/>
      <c r="K115" s="53"/>
      <c r="L115" s="56"/>
      <c r="M115" s="53"/>
      <c r="N115" s="54"/>
      <c r="O115" s="35">
        <f t="shared" si="40"/>
        <v>0</v>
      </c>
      <c r="P115" s="36">
        <f t="shared" si="41"/>
        <v>0</v>
      </c>
    </row>
    <row r="116" spans="2:16" hidden="1">
      <c r="B116" s="52"/>
      <c r="C116" s="47"/>
      <c r="D116" s="48"/>
      <c r="E116" s="48"/>
      <c r="F116" s="49"/>
      <c r="G116" s="53"/>
      <c r="H116" s="54"/>
      <c r="I116" s="55"/>
      <c r="J116" s="54"/>
      <c r="K116" s="53"/>
      <c r="L116" s="56"/>
      <c r="M116" s="53"/>
      <c r="N116" s="54"/>
      <c r="O116" s="35">
        <f t="shared" si="40"/>
        <v>0</v>
      </c>
      <c r="P116" s="36">
        <f t="shared" si="41"/>
        <v>0</v>
      </c>
    </row>
    <row r="117" spans="2:16" hidden="1">
      <c r="B117" s="52"/>
      <c r="C117" s="47"/>
      <c r="D117" s="48"/>
      <c r="E117" s="48"/>
      <c r="F117" s="49"/>
      <c r="G117" s="53"/>
      <c r="H117" s="54"/>
      <c r="I117" s="55"/>
      <c r="J117" s="54"/>
      <c r="K117" s="53"/>
      <c r="L117" s="56"/>
      <c r="M117" s="53"/>
      <c r="N117" s="54"/>
      <c r="O117" s="35">
        <f t="shared" si="40"/>
        <v>0</v>
      </c>
      <c r="P117" s="36">
        <f t="shared" si="41"/>
        <v>0</v>
      </c>
    </row>
    <row r="118" spans="2:16" hidden="1">
      <c r="B118" s="52"/>
      <c r="C118" s="47"/>
      <c r="D118" s="48"/>
      <c r="E118" s="48"/>
      <c r="F118" s="49"/>
      <c r="G118" s="53"/>
      <c r="H118" s="54"/>
      <c r="I118" s="55"/>
      <c r="J118" s="54"/>
      <c r="K118" s="53"/>
      <c r="L118" s="56"/>
      <c r="M118" s="53"/>
      <c r="N118" s="54"/>
      <c r="O118" s="35">
        <f t="shared" si="40"/>
        <v>0</v>
      </c>
      <c r="P118" s="36">
        <f t="shared" si="41"/>
        <v>0</v>
      </c>
    </row>
    <row r="119" spans="2:16" hidden="1">
      <c r="B119" s="52"/>
      <c r="C119" s="47"/>
      <c r="D119" s="48"/>
      <c r="E119" s="48"/>
      <c r="F119" s="49"/>
      <c r="G119" s="53"/>
      <c r="H119" s="54"/>
      <c r="I119" s="55"/>
      <c r="J119" s="54"/>
      <c r="K119" s="53"/>
      <c r="L119" s="56"/>
      <c r="M119" s="53"/>
      <c r="N119" s="54"/>
      <c r="O119" s="35">
        <f t="shared" si="40"/>
        <v>0</v>
      </c>
      <c r="P119" s="36">
        <f t="shared" si="41"/>
        <v>0</v>
      </c>
    </row>
    <row r="120" spans="2:16" hidden="1">
      <c r="B120" s="52"/>
      <c r="C120" s="47"/>
      <c r="D120" s="48"/>
      <c r="E120" s="48"/>
      <c r="F120" s="49"/>
      <c r="G120" s="53"/>
      <c r="H120" s="54"/>
      <c r="I120" s="55"/>
      <c r="J120" s="54"/>
      <c r="K120" s="53"/>
      <c r="L120" s="56"/>
      <c r="M120" s="53"/>
      <c r="N120" s="54"/>
      <c r="O120" s="35">
        <f t="shared" ref="O120" si="42">SUM(F120:N120)</f>
        <v>0</v>
      </c>
      <c r="P120" s="36">
        <f t="shared" si="41"/>
        <v>0</v>
      </c>
    </row>
    <row r="121" spans="2:16" hidden="1">
      <c r="B121" s="52"/>
      <c r="C121" s="47"/>
      <c r="D121" s="48"/>
      <c r="E121" s="48"/>
      <c r="F121" s="49"/>
      <c r="G121" s="53"/>
      <c r="H121" s="54"/>
      <c r="I121" s="55"/>
      <c r="J121" s="54"/>
      <c r="K121" s="53"/>
      <c r="L121" s="56"/>
      <c r="M121" s="53"/>
      <c r="N121" s="54"/>
      <c r="O121" s="35">
        <f t="shared" si="40"/>
        <v>0</v>
      </c>
      <c r="P121" s="36">
        <f t="shared" si="41"/>
        <v>0</v>
      </c>
    </row>
    <row r="122" spans="2:16" ht="10.8" hidden="1" thickBot="1">
      <c r="B122" s="37" t="s">
        <v>21</v>
      </c>
      <c r="C122" s="37">
        <f>SUM(C121:C121)</f>
        <v>0</v>
      </c>
      <c r="D122" s="37">
        <f t="shared" ref="D122:P122" si="43">SUM(D114:D121)</f>
        <v>0</v>
      </c>
      <c r="E122" s="37">
        <f t="shared" si="43"/>
        <v>0</v>
      </c>
      <c r="F122" s="37">
        <f t="shared" si="43"/>
        <v>0</v>
      </c>
      <c r="G122" s="40">
        <f t="shared" si="43"/>
        <v>0</v>
      </c>
      <c r="H122" s="40">
        <f t="shared" si="43"/>
        <v>0</v>
      </c>
      <c r="I122" s="40">
        <f t="shared" si="43"/>
        <v>0</v>
      </c>
      <c r="J122" s="40">
        <f t="shared" si="43"/>
        <v>0</v>
      </c>
      <c r="K122" s="40">
        <f t="shared" si="43"/>
        <v>0</v>
      </c>
      <c r="L122" s="40">
        <f t="shared" si="43"/>
        <v>0</v>
      </c>
      <c r="M122" s="40">
        <f t="shared" si="43"/>
        <v>0</v>
      </c>
      <c r="N122" s="40">
        <f t="shared" si="43"/>
        <v>0</v>
      </c>
      <c r="O122" s="41">
        <f t="shared" si="43"/>
        <v>0</v>
      </c>
      <c r="P122" s="42">
        <f t="shared" si="43"/>
        <v>0</v>
      </c>
    </row>
    <row r="123" spans="2:16" hidden="1"/>
    <row r="125" spans="2:16" ht="10.8" thickBot="1">
      <c r="B125" s="32" t="s">
        <v>56</v>
      </c>
      <c r="C125" s="32"/>
      <c r="D125" s="32"/>
      <c r="E125" s="32"/>
      <c r="F125" s="33"/>
      <c r="G125" s="33"/>
      <c r="H125" s="33"/>
      <c r="I125" s="33"/>
      <c r="J125" s="33"/>
      <c r="K125" s="33"/>
      <c r="L125" s="33"/>
      <c r="M125" s="33"/>
      <c r="N125" s="33"/>
      <c r="O125" s="34"/>
      <c r="P125" s="34"/>
    </row>
    <row r="126" spans="2:16">
      <c r="B126" s="52" t="s">
        <v>90</v>
      </c>
      <c r="C126" s="57"/>
      <c r="D126" s="48"/>
      <c r="E126" s="48"/>
      <c r="F126" s="49"/>
      <c r="G126" s="53">
        <v>70</v>
      </c>
      <c r="H126" s="54"/>
      <c r="I126" s="55"/>
      <c r="J126" s="54"/>
      <c r="K126" s="53">
        <v>1</v>
      </c>
      <c r="L126" s="56"/>
      <c r="M126" s="53"/>
      <c r="N126" s="54"/>
      <c r="O126" s="110">
        <f>SUM(F126:N126)+(E126*18)+(D126*9)</f>
        <v>71</v>
      </c>
      <c r="P126" s="36">
        <f t="shared" ref="P126:P129" si="44">(D126*$D$3)+(E126*$E$3)+(F126*$F$3)+(G126*$G$3)+(H126*$H$3)+(I126*$I$3)+(J126*$J$3)+(K126*$K$3)+(L126*$L$3)+(M126*$M$3)+(N126*$N$3)</f>
        <v>18.5</v>
      </c>
    </row>
    <row r="127" spans="2:16">
      <c r="B127" s="52"/>
      <c r="C127" s="47"/>
      <c r="D127" s="48"/>
      <c r="E127" s="48"/>
      <c r="F127" s="49"/>
      <c r="G127" s="53"/>
      <c r="H127" s="54"/>
      <c r="I127" s="55"/>
      <c r="J127" s="54"/>
      <c r="K127" s="53"/>
      <c r="L127" s="56"/>
      <c r="M127" s="53"/>
      <c r="N127" s="54"/>
      <c r="O127" s="35">
        <f t="shared" ref="O127:O128" si="45">SUM(F127:N127)</f>
        <v>0</v>
      </c>
      <c r="P127" s="36">
        <f t="shared" si="44"/>
        <v>0</v>
      </c>
    </row>
    <row r="128" spans="2:16">
      <c r="B128" s="52"/>
      <c r="C128" s="47"/>
      <c r="D128" s="48"/>
      <c r="E128" s="48"/>
      <c r="F128" s="49"/>
      <c r="G128" s="53"/>
      <c r="H128" s="54"/>
      <c r="I128" s="55"/>
      <c r="J128" s="54"/>
      <c r="K128" s="53"/>
      <c r="L128" s="56"/>
      <c r="M128" s="53"/>
      <c r="N128" s="54"/>
      <c r="O128" s="35">
        <f t="shared" si="45"/>
        <v>0</v>
      </c>
      <c r="P128" s="36">
        <f t="shared" si="44"/>
        <v>0</v>
      </c>
    </row>
    <row r="129" spans="2:16">
      <c r="B129" s="52"/>
      <c r="C129" s="47"/>
      <c r="D129" s="48"/>
      <c r="E129" s="48"/>
      <c r="F129" s="49"/>
      <c r="G129" s="53"/>
      <c r="H129" s="54"/>
      <c r="I129" s="55"/>
      <c r="J129" s="54"/>
      <c r="K129" s="53"/>
      <c r="L129" s="56"/>
      <c r="M129" s="53"/>
      <c r="N129" s="54"/>
      <c r="O129" s="35">
        <f t="shared" ref="O129" si="46">SUM(F129:N129)</f>
        <v>0</v>
      </c>
      <c r="P129" s="36">
        <f t="shared" si="44"/>
        <v>0</v>
      </c>
    </row>
    <row r="130" spans="2:16" ht="10.8" thickBot="1">
      <c r="B130" s="37" t="s">
        <v>21</v>
      </c>
      <c r="C130" s="37">
        <f>SUM(C129:C129)</f>
        <v>0</v>
      </c>
      <c r="D130" s="37">
        <f>SUM(D126:D129)</f>
        <v>0</v>
      </c>
      <c r="E130" s="37">
        <f>SUM(E126:E129)</f>
        <v>0</v>
      </c>
      <c r="F130" s="37">
        <f>SUM(F126:F129)</f>
        <v>0</v>
      </c>
      <c r="G130" s="40">
        <f t="shared" ref="G130:P130" si="47">SUM(G126:G129)</f>
        <v>70</v>
      </c>
      <c r="H130" s="40">
        <f t="shared" si="47"/>
        <v>0</v>
      </c>
      <c r="I130" s="40">
        <f t="shared" si="47"/>
        <v>0</v>
      </c>
      <c r="J130" s="40">
        <f t="shared" si="47"/>
        <v>0</v>
      </c>
      <c r="K130" s="40">
        <f t="shared" si="47"/>
        <v>1</v>
      </c>
      <c r="L130" s="40">
        <f t="shared" si="47"/>
        <v>0</v>
      </c>
      <c r="M130" s="40">
        <f t="shared" si="47"/>
        <v>0</v>
      </c>
      <c r="N130" s="40">
        <f t="shared" si="47"/>
        <v>0</v>
      </c>
      <c r="O130" s="41">
        <f t="shared" si="47"/>
        <v>71</v>
      </c>
      <c r="P130" s="42">
        <f t="shared" si="47"/>
        <v>18.5</v>
      </c>
    </row>
    <row r="132" spans="2:16" hidden="1"/>
    <row r="133" spans="2:16" ht="10.8" hidden="1" thickBot="1">
      <c r="B133" s="32" t="s">
        <v>55</v>
      </c>
      <c r="C133" s="32"/>
      <c r="D133" s="32"/>
      <c r="E133" s="32"/>
      <c r="F133" s="33"/>
      <c r="G133" s="33"/>
      <c r="H133" s="33"/>
      <c r="I133" s="33"/>
      <c r="J133" s="33"/>
      <c r="K133" s="33"/>
      <c r="L133" s="33"/>
      <c r="M133" s="33"/>
      <c r="N133" s="33"/>
      <c r="O133" s="34"/>
      <c r="P133" s="34"/>
    </row>
    <row r="134" spans="2:16" hidden="1">
      <c r="B134" s="52"/>
      <c r="C134" s="57"/>
      <c r="D134" s="48"/>
      <c r="E134" s="48"/>
      <c r="F134" s="49"/>
      <c r="G134" s="53"/>
      <c r="H134" s="54"/>
      <c r="I134" s="55"/>
      <c r="J134" s="54"/>
      <c r="K134" s="53"/>
      <c r="L134" s="56"/>
      <c r="M134" s="53"/>
      <c r="N134" s="54"/>
      <c r="O134" s="35">
        <f t="shared" ref="O134:O136" si="48">SUM(F134:N134)</f>
        <v>0</v>
      </c>
      <c r="P134" s="36">
        <f t="shared" ref="P134:P136" si="49">(D134*$D$3)+(E134*$E$3)+(F134*$F$3)+(G134*$G$3)+(H134*$H$3)+(I134*$I$3)+(J134*$J$3)+(K134*$K$3)+(L134*$L$3)+(M134*$M$3)+(N134*$N$3)</f>
        <v>0</v>
      </c>
    </row>
    <row r="135" spans="2:16" hidden="1">
      <c r="B135" s="52"/>
      <c r="C135" s="47"/>
      <c r="D135" s="48"/>
      <c r="E135" s="48"/>
      <c r="F135" s="49"/>
      <c r="G135" s="53"/>
      <c r="H135" s="54"/>
      <c r="I135" s="55"/>
      <c r="J135" s="54"/>
      <c r="K135" s="53"/>
      <c r="L135" s="56"/>
      <c r="M135" s="53"/>
      <c r="N135" s="54"/>
      <c r="O135" s="35">
        <f t="shared" ref="O135" si="50">SUM(F135:N135)</f>
        <v>0</v>
      </c>
      <c r="P135" s="36">
        <f t="shared" si="49"/>
        <v>0</v>
      </c>
    </row>
    <row r="136" spans="2:16" hidden="1">
      <c r="B136" s="52"/>
      <c r="C136" s="47"/>
      <c r="D136" s="48"/>
      <c r="E136" s="48"/>
      <c r="F136" s="49"/>
      <c r="G136" s="53"/>
      <c r="H136" s="54"/>
      <c r="I136" s="55"/>
      <c r="J136" s="54"/>
      <c r="K136" s="53"/>
      <c r="L136" s="56"/>
      <c r="M136" s="53"/>
      <c r="N136" s="54"/>
      <c r="O136" s="35">
        <f t="shared" si="48"/>
        <v>0</v>
      </c>
      <c r="P136" s="36">
        <f t="shared" si="49"/>
        <v>0</v>
      </c>
    </row>
    <row r="137" spans="2:16" ht="10.8" hidden="1" thickBot="1">
      <c r="B137" s="37" t="s">
        <v>21</v>
      </c>
      <c r="C137" s="37">
        <f>SUM(C136:C136)</f>
        <v>0</v>
      </c>
      <c r="D137" s="37">
        <f>SUM(D134:D136)</f>
        <v>0</v>
      </c>
      <c r="E137" s="37">
        <f>SUM(E134:E136)</f>
        <v>0</v>
      </c>
      <c r="F137" s="37">
        <f>SUM(F136:F136)</f>
        <v>0</v>
      </c>
      <c r="G137" s="40">
        <f t="shared" ref="G137:P137" si="51">SUM(G134:G136)</f>
        <v>0</v>
      </c>
      <c r="H137" s="40">
        <f t="shared" si="51"/>
        <v>0</v>
      </c>
      <c r="I137" s="40">
        <f t="shared" si="51"/>
        <v>0</v>
      </c>
      <c r="J137" s="40">
        <f t="shared" si="51"/>
        <v>0</v>
      </c>
      <c r="K137" s="40">
        <f t="shared" si="51"/>
        <v>0</v>
      </c>
      <c r="L137" s="40">
        <f t="shared" si="51"/>
        <v>0</v>
      </c>
      <c r="M137" s="40">
        <f t="shared" si="51"/>
        <v>0</v>
      </c>
      <c r="N137" s="40">
        <f t="shared" si="51"/>
        <v>0</v>
      </c>
      <c r="O137" s="41">
        <f t="shared" si="51"/>
        <v>0</v>
      </c>
      <c r="P137" s="42">
        <f t="shared" si="51"/>
        <v>0</v>
      </c>
    </row>
    <row r="138" spans="2:16" hidden="1"/>
    <row r="139" spans="2:16" hidden="1"/>
    <row r="140" spans="2:16" ht="10.8" hidden="1" thickBot="1">
      <c r="B140" s="32" t="s">
        <v>46</v>
      </c>
      <c r="C140" s="32"/>
      <c r="D140" s="32"/>
      <c r="E140" s="32"/>
      <c r="F140" s="33"/>
      <c r="G140" s="33"/>
      <c r="H140" s="33"/>
      <c r="I140" s="33"/>
      <c r="J140" s="33"/>
      <c r="K140" s="33"/>
      <c r="L140" s="33"/>
      <c r="M140" s="33"/>
      <c r="N140" s="33"/>
      <c r="O140" s="34"/>
      <c r="P140" s="34"/>
    </row>
    <row r="141" spans="2:16" hidden="1">
      <c r="B141" s="52" t="s">
        <v>74</v>
      </c>
      <c r="C141" s="57"/>
      <c r="D141" s="48"/>
      <c r="E141" s="48"/>
      <c r="F141" s="49"/>
      <c r="G141" s="53"/>
      <c r="H141" s="54"/>
      <c r="I141" s="55"/>
      <c r="J141" s="54"/>
      <c r="K141" s="53"/>
      <c r="L141" s="56"/>
      <c r="M141" s="53"/>
      <c r="N141" s="54"/>
      <c r="O141" s="110">
        <f>SUM(F141:N141)+(E141*18)+(D141*9)</f>
        <v>0</v>
      </c>
      <c r="P141" s="36">
        <f t="shared" ref="P141:P143" si="52">(D141*$D$3)+(E141*$E$3)+(F141*$F$3)+(G141*$G$3)+(H141*$H$3)+(I141*$I$3)+(J141*$J$3)+(K141*$K$3)+(L141*$L$3)+(M141*$M$3)+(N141*$N$3)</f>
        <v>0</v>
      </c>
    </row>
    <row r="142" spans="2:16" hidden="1">
      <c r="B142" s="52"/>
      <c r="C142" s="47"/>
      <c r="D142" s="48"/>
      <c r="E142" s="48"/>
      <c r="F142" s="49"/>
      <c r="G142" s="53"/>
      <c r="H142" s="54"/>
      <c r="I142" s="55"/>
      <c r="J142" s="54"/>
      <c r="K142" s="53"/>
      <c r="L142" s="56"/>
      <c r="M142" s="53"/>
      <c r="N142" s="54"/>
      <c r="O142" s="35">
        <f t="shared" ref="O142" si="53">SUM(F142:N142)</f>
        <v>0</v>
      </c>
      <c r="P142" s="36">
        <f t="shared" si="52"/>
        <v>0</v>
      </c>
    </row>
    <row r="143" spans="2:16" hidden="1">
      <c r="B143" s="52"/>
      <c r="C143" s="47"/>
      <c r="D143" s="48"/>
      <c r="E143" s="48"/>
      <c r="F143" s="49"/>
      <c r="G143" s="53"/>
      <c r="H143" s="54"/>
      <c r="I143" s="55"/>
      <c r="J143" s="54"/>
      <c r="K143" s="53"/>
      <c r="L143" s="56"/>
      <c r="M143" s="53"/>
      <c r="N143" s="54"/>
      <c r="O143" s="35">
        <f t="shared" ref="O143" si="54">SUM(F143:N143)</f>
        <v>0</v>
      </c>
      <c r="P143" s="36">
        <f t="shared" si="52"/>
        <v>0</v>
      </c>
    </row>
    <row r="144" spans="2:16" ht="10.8" hidden="1" thickBot="1">
      <c r="B144" s="37" t="s">
        <v>21</v>
      </c>
      <c r="C144" s="37">
        <f>SUM(C143:C143)</f>
        <v>0</v>
      </c>
      <c r="D144" s="37">
        <f>SUM(D141:D143)</f>
        <v>0</v>
      </c>
      <c r="E144" s="37">
        <f>SUM(E141:E143)</f>
        <v>0</v>
      </c>
      <c r="F144" s="37">
        <f>SUM(F143:F143)</f>
        <v>0</v>
      </c>
      <c r="G144" s="40">
        <f t="shared" ref="G144:P144" si="55">SUM(G141:G143)</f>
        <v>0</v>
      </c>
      <c r="H144" s="40">
        <f t="shared" si="55"/>
        <v>0</v>
      </c>
      <c r="I144" s="40">
        <f t="shared" si="55"/>
        <v>0</v>
      </c>
      <c r="J144" s="40">
        <f t="shared" si="55"/>
        <v>0</v>
      </c>
      <c r="K144" s="40">
        <f t="shared" si="55"/>
        <v>0</v>
      </c>
      <c r="L144" s="40">
        <f t="shared" si="55"/>
        <v>0</v>
      </c>
      <c r="M144" s="40">
        <f t="shared" si="55"/>
        <v>0</v>
      </c>
      <c r="N144" s="40">
        <f t="shared" si="55"/>
        <v>0</v>
      </c>
      <c r="O144" s="41">
        <f t="shared" si="55"/>
        <v>0</v>
      </c>
      <c r="P144" s="42">
        <f t="shared" si="55"/>
        <v>0</v>
      </c>
    </row>
    <row r="145" spans="2:16" hidden="1"/>
    <row r="147" spans="2:16" ht="10.8" thickBot="1">
      <c r="B147" s="32" t="s">
        <v>53</v>
      </c>
      <c r="C147" s="32"/>
      <c r="D147" s="32"/>
      <c r="E147" s="32"/>
      <c r="F147" s="33"/>
      <c r="G147" s="33"/>
      <c r="H147" s="33"/>
      <c r="I147" s="33"/>
      <c r="J147" s="33"/>
      <c r="K147" s="33"/>
      <c r="L147" s="33"/>
      <c r="M147" s="33"/>
      <c r="N147" s="33"/>
      <c r="O147" s="34"/>
      <c r="P147" s="34"/>
    </row>
    <row r="148" spans="2:16" ht="11.25" customHeight="1">
      <c r="B148" s="52" t="s">
        <v>133</v>
      </c>
      <c r="C148" s="47"/>
      <c r="D148" s="48"/>
      <c r="E148" s="48"/>
      <c r="F148" s="49">
        <v>2</v>
      </c>
      <c r="G148" s="53"/>
      <c r="H148" s="54"/>
      <c r="I148" s="55"/>
      <c r="J148" s="54"/>
      <c r="K148" s="53"/>
      <c r="L148" s="56"/>
      <c r="M148" s="53"/>
      <c r="N148" s="54"/>
      <c r="O148" s="35">
        <f t="shared" ref="O148:O158" si="56">SUM(F148:N148)</f>
        <v>2</v>
      </c>
      <c r="P148" s="36">
        <f t="shared" ref="P148:P158" si="57">(D148*$D$3)+(E148*$E$3)+(F148*$F$3)+(G148*$G$3)+(H148*$H$3)+(I148*$I$3)+(J148*$J$3)+(K148*$K$3)+(L148*$L$3)+(M148*$M$3)+(N148*$N$3)</f>
        <v>0.2</v>
      </c>
    </row>
    <row r="149" spans="2:16" ht="11.25" customHeight="1">
      <c r="B149" s="52" t="s">
        <v>134</v>
      </c>
      <c r="C149" s="47"/>
      <c r="D149" s="48"/>
      <c r="E149" s="48"/>
      <c r="F149" s="49">
        <v>11</v>
      </c>
      <c r="G149" s="53">
        <v>37</v>
      </c>
      <c r="H149" s="54"/>
      <c r="I149" s="55">
        <v>13</v>
      </c>
      <c r="J149" s="54"/>
      <c r="K149" s="53">
        <v>3</v>
      </c>
      <c r="L149" s="56"/>
      <c r="M149" s="53">
        <v>1</v>
      </c>
      <c r="N149" s="54"/>
      <c r="O149" s="35">
        <f t="shared" si="56"/>
        <v>65</v>
      </c>
      <c r="P149" s="36">
        <f t="shared" si="57"/>
        <v>21.85</v>
      </c>
    </row>
    <row r="150" spans="2:16" ht="11.25" customHeight="1">
      <c r="B150" s="52" t="s">
        <v>135</v>
      </c>
      <c r="C150" s="47"/>
      <c r="D150" s="48"/>
      <c r="E150" s="48"/>
      <c r="F150" s="49"/>
      <c r="G150" s="53">
        <v>75</v>
      </c>
      <c r="H150" s="54"/>
      <c r="I150" s="55">
        <v>75</v>
      </c>
      <c r="J150" s="54"/>
      <c r="K150" s="53"/>
      <c r="L150" s="56"/>
      <c r="M150" s="53"/>
      <c r="N150" s="54"/>
      <c r="O150" s="35">
        <f t="shared" si="56"/>
        <v>150</v>
      </c>
      <c r="P150" s="36">
        <f t="shared" si="57"/>
        <v>56.25</v>
      </c>
    </row>
    <row r="151" spans="2:16" ht="11.25" customHeight="1">
      <c r="B151" s="52" t="s">
        <v>136</v>
      </c>
      <c r="C151" s="47"/>
      <c r="D151" s="48"/>
      <c r="E151" s="48"/>
      <c r="F151" s="49">
        <v>4</v>
      </c>
      <c r="G151" s="53"/>
      <c r="H151" s="54"/>
      <c r="I151" s="55"/>
      <c r="J151" s="54"/>
      <c r="K151" s="53"/>
      <c r="L151" s="56"/>
      <c r="M151" s="53"/>
      <c r="N151" s="54"/>
      <c r="O151" s="35">
        <f t="shared" si="56"/>
        <v>4</v>
      </c>
      <c r="P151" s="36">
        <f t="shared" si="57"/>
        <v>0.4</v>
      </c>
    </row>
    <row r="152" spans="2:16" ht="11.25" customHeight="1">
      <c r="B152" s="52" t="s">
        <v>137</v>
      </c>
      <c r="C152" s="47"/>
      <c r="D152" s="48"/>
      <c r="E152" s="48"/>
      <c r="F152" s="49"/>
      <c r="G152" s="53"/>
      <c r="H152" s="54"/>
      <c r="I152" s="55"/>
      <c r="J152" s="54"/>
      <c r="K152" s="53"/>
      <c r="L152" s="56"/>
      <c r="M152" s="53">
        <v>20</v>
      </c>
      <c r="N152" s="54"/>
      <c r="O152" s="110">
        <f>SUM(F152:N152)+(E152*18)+(D152*9)</f>
        <v>20</v>
      </c>
      <c r="P152" s="36">
        <f t="shared" si="57"/>
        <v>40</v>
      </c>
    </row>
    <row r="153" spans="2:16" ht="11.25" customHeight="1">
      <c r="B153" s="52" t="s">
        <v>138</v>
      </c>
      <c r="C153" s="47"/>
      <c r="D153" s="48"/>
      <c r="E153" s="48"/>
      <c r="F153" s="49"/>
      <c r="G153" s="53"/>
      <c r="H153" s="54"/>
      <c r="I153" s="55"/>
      <c r="J153" s="54"/>
      <c r="K153" s="53"/>
      <c r="L153" s="56"/>
      <c r="M153" s="53">
        <v>3</v>
      </c>
      <c r="N153" s="54"/>
      <c r="O153" s="35">
        <f t="shared" si="56"/>
        <v>3</v>
      </c>
      <c r="P153" s="36">
        <f t="shared" si="57"/>
        <v>6</v>
      </c>
    </row>
    <row r="154" spans="2:16" ht="11.25" customHeight="1">
      <c r="B154" s="52" t="s">
        <v>139</v>
      </c>
      <c r="C154" s="47"/>
      <c r="D154" s="48"/>
      <c r="E154" s="48"/>
      <c r="F154" s="49"/>
      <c r="G154" s="53">
        <v>3</v>
      </c>
      <c r="H154" s="54"/>
      <c r="I154" s="55">
        <v>1</v>
      </c>
      <c r="J154" s="54"/>
      <c r="K154" s="53"/>
      <c r="L154" s="56"/>
      <c r="M154" s="53">
        <v>3</v>
      </c>
      <c r="N154" s="54"/>
      <c r="O154" s="35">
        <f t="shared" si="56"/>
        <v>7</v>
      </c>
      <c r="P154" s="36">
        <f t="shared" si="57"/>
        <v>7.25</v>
      </c>
    </row>
    <row r="155" spans="2:16" ht="11.25" customHeight="1">
      <c r="B155" s="52" t="s">
        <v>140</v>
      </c>
      <c r="C155" s="47"/>
      <c r="D155" s="48"/>
      <c r="E155" s="48">
        <v>11</v>
      </c>
      <c r="F155" s="49"/>
      <c r="G155" s="53"/>
      <c r="H155" s="54"/>
      <c r="I155" s="55"/>
      <c r="J155" s="54"/>
      <c r="K155" s="53"/>
      <c r="L155" s="56"/>
      <c r="M155" s="53"/>
      <c r="N155" s="54"/>
      <c r="O155" s="110">
        <f>SUM(F155:N155)+(E155*18)+(D155*9)</f>
        <v>198</v>
      </c>
      <c r="P155" s="36">
        <f t="shared" si="57"/>
        <v>792</v>
      </c>
    </row>
    <row r="156" spans="2:16" ht="11.25" customHeight="1">
      <c r="B156" s="52" t="s">
        <v>141</v>
      </c>
      <c r="C156" s="47"/>
      <c r="D156" s="48"/>
      <c r="E156" s="48">
        <v>34</v>
      </c>
      <c r="F156" s="49"/>
      <c r="G156" s="53"/>
      <c r="H156" s="54"/>
      <c r="I156" s="55"/>
      <c r="J156" s="54"/>
      <c r="K156" s="53"/>
      <c r="L156" s="56"/>
      <c r="M156" s="53"/>
      <c r="N156" s="54"/>
      <c r="O156" s="110">
        <f>SUM(F156:N156)+(E156*18)+(D156*9)</f>
        <v>612</v>
      </c>
      <c r="P156" s="36">
        <f t="shared" ref="P156:P157" si="58">(D156*$D$3)+(E156*$E$3)+(F156*$F$3)+(G156*$G$3)+(H156*$H$3)+(I156*$I$3)+(J156*$J$3)+(K156*$K$3)+(L156*$L$3)+(M156*$M$3)+(N156*$N$3)</f>
        <v>2448</v>
      </c>
    </row>
    <row r="157" spans="2:16" ht="11.25" customHeight="1">
      <c r="B157" s="52" t="s">
        <v>142</v>
      </c>
      <c r="C157" s="47"/>
      <c r="D157" s="48"/>
      <c r="E157" s="48">
        <v>16</v>
      </c>
      <c r="F157" s="49"/>
      <c r="G157" s="53">
        <v>17</v>
      </c>
      <c r="H157" s="54"/>
      <c r="I157" s="55">
        <v>3</v>
      </c>
      <c r="J157" s="54"/>
      <c r="K157" s="53">
        <v>12</v>
      </c>
      <c r="L157" s="56"/>
      <c r="M157" s="53">
        <v>1</v>
      </c>
      <c r="N157" s="54"/>
      <c r="O157" s="110">
        <f>SUM(F157:N157)+(E157*18)+(D157*9)</f>
        <v>321</v>
      </c>
      <c r="P157" s="36">
        <f t="shared" si="58"/>
        <v>1171.75</v>
      </c>
    </row>
    <row r="158" spans="2:16" ht="11.25" customHeight="1">
      <c r="B158" s="52"/>
      <c r="C158" s="47"/>
      <c r="D158" s="48"/>
      <c r="E158" s="48"/>
      <c r="F158" s="49"/>
      <c r="G158" s="53"/>
      <c r="H158" s="54"/>
      <c r="I158" s="55"/>
      <c r="J158" s="54"/>
      <c r="K158" s="53"/>
      <c r="L158" s="56"/>
      <c r="M158" s="53"/>
      <c r="N158" s="54"/>
      <c r="O158" s="35">
        <f t="shared" si="56"/>
        <v>0</v>
      </c>
      <c r="P158" s="36">
        <f t="shared" si="57"/>
        <v>0</v>
      </c>
    </row>
    <row r="159" spans="2:16" ht="10.8" thickBot="1">
      <c r="B159" s="37" t="s">
        <v>21</v>
      </c>
      <c r="C159" s="37">
        <f t="shared" ref="C159:P159" si="59">SUM(C148:C158)</f>
        <v>0</v>
      </c>
      <c r="D159" s="37">
        <f t="shared" si="59"/>
        <v>0</v>
      </c>
      <c r="E159" s="37">
        <f t="shared" si="59"/>
        <v>61</v>
      </c>
      <c r="F159" s="37">
        <f t="shared" si="59"/>
        <v>17</v>
      </c>
      <c r="G159" s="40">
        <f t="shared" si="59"/>
        <v>132</v>
      </c>
      <c r="H159" s="40">
        <f t="shared" si="59"/>
        <v>0</v>
      </c>
      <c r="I159" s="40">
        <f t="shared" si="59"/>
        <v>92</v>
      </c>
      <c r="J159" s="40">
        <f t="shared" si="59"/>
        <v>0</v>
      </c>
      <c r="K159" s="40">
        <f t="shared" si="59"/>
        <v>15</v>
      </c>
      <c r="L159" s="40">
        <f t="shared" si="59"/>
        <v>0</v>
      </c>
      <c r="M159" s="40">
        <f t="shared" si="59"/>
        <v>28</v>
      </c>
      <c r="N159" s="40">
        <f t="shared" si="59"/>
        <v>0</v>
      </c>
      <c r="O159" s="41">
        <f t="shared" si="59"/>
        <v>1382</v>
      </c>
      <c r="P159" s="42">
        <f t="shared" si="59"/>
        <v>4543.7</v>
      </c>
    </row>
    <row r="160" spans="2:16" ht="11.25" customHeight="1">
      <c r="B160" s="44"/>
      <c r="C160" s="44"/>
      <c r="D160" s="44"/>
      <c r="E160" s="44"/>
      <c r="F160" s="44"/>
      <c r="G160" s="45"/>
      <c r="H160" s="45"/>
      <c r="I160" s="45"/>
      <c r="J160" s="45"/>
      <c r="K160" s="45"/>
      <c r="L160" s="45"/>
      <c r="M160" s="45"/>
      <c r="N160" s="45"/>
      <c r="O160" s="50"/>
      <c r="P160" s="51"/>
    </row>
    <row r="161" spans="2:16" ht="11.25" hidden="1" customHeight="1"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</row>
    <row r="162" spans="2:16" ht="10.8" hidden="1" thickBot="1">
      <c r="B162" s="32" t="s">
        <v>45</v>
      </c>
      <c r="C162" s="32"/>
      <c r="D162" s="32"/>
      <c r="E162" s="32"/>
      <c r="F162" s="33"/>
      <c r="G162" s="33"/>
      <c r="H162" s="33"/>
      <c r="I162" s="33"/>
      <c r="J162" s="33"/>
      <c r="K162" s="33"/>
      <c r="L162" s="33"/>
      <c r="M162" s="33"/>
      <c r="N162" s="33"/>
      <c r="O162" s="34"/>
      <c r="P162" s="34"/>
    </row>
    <row r="163" spans="2:16" hidden="1">
      <c r="B163" s="52"/>
      <c r="C163" s="47"/>
      <c r="D163" s="48"/>
      <c r="E163" s="48"/>
      <c r="F163" s="49"/>
      <c r="G163" s="53"/>
      <c r="H163" s="54"/>
      <c r="I163" s="55"/>
      <c r="J163" s="54"/>
      <c r="K163" s="53"/>
      <c r="L163" s="56"/>
      <c r="M163" s="53"/>
      <c r="N163" s="54"/>
      <c r="O163" s="35">
        <f>SUM(F163:N163)</f>
        <v>0</v>
      </c>
      <c r="P163" s="36">
        <f t="shared" ref="P163:P165" si="60">(D163*$D$3)+(E163*$E$3)+(F163*$F$3)+(G163*$G$3)+(H163*$H$3)+(I163*$I$3)+(J163*$J$3)+(K163*$K$3)+(L163*$L$3)+(M163*$M$3)+(N163*$N$3)</f>
        <v>0</v>
      </c>
    </row>
    <row r="164" spans="2:16" hidden="1">
      <c r="B164" s="52"/>
      <c r="C164" s="47"/>
      <c r="D164" s="48"/>
      <c r="E164" s="48"/>
      <c r="F164" s="49"/>
      <c r="G164" s="53"/>
      <c r="H164" s="54"/>
      <c r="I164" s="55"/>
      <c r="J164" s="54"/>
      <c r="K164" s="53"/>
      <c r="L164" s="56"/>
      <c r="M164" s="53"/>
      <c r="N164" s="54"/>
      <c r="O164" s="35">
        <f>SUM(F164:N164)</f>
        <v>0</v>
      </c>
      <c r="P164" s="36">
        <f t="shared" si="60"/>
        <v>0</v>
      </c>
    </row>
    <row r="165" spans="2:16" hidden="1">
      <c r="B165" s="52"/>
      <c r="C165" s="47"/>
      <c r="D165" s="48"/>
      <c r="E165" s="48"/>
      <c r="F165" s="49"/>
      <c r="G165" s="53"/>
      <c r="H165" s="54"/>
      <c r="I165" s="55"/>
      <c r="J165" s="54"/>
      <c r="K165" s="53"/>
      <c r="L165" s="56"/>
      <c r="M165" s="53"/>
      <c r="N165" s="54"/>
      <c r="O165" s="35">
        <f>SUM(F165:N165)</f>
        <v>0</v>
      </c>
      <c r="P165" s="36">
        <f t="shared" si="60"/>
        <v>0</v>
      </c>
    </row>
    <row r="166" spans="2:16" ht="10.8" hidden="1" thickBot="1">
      <c r="B166" s="37" t="s">
        <v>21</v>
      </c>
      <c r="C166" s="37">
        <f t="shared" ref="C166:O166" si="61">SUM(C163:C165)</f>
        <v>0</v>
      </c>
      <c r="D166" s="37">
        <f t="shared" si="61"/>
        <v>0</v>
      </c>
      <c r="E166" s="37">
        <f t="shared" si="61"/>
        <v>0</v>
      </c>
      <c r="F166" s="37">
        <f t="shared" si="61"/>
        <v>0</v>
      </c>
      <c r="G166" s="40">
        <f t="shared" si="61"/>
        <v>0</v>
      </c>
      <c r="H166" s="40">
        <f t="shared" si="61"/>
        <v>0</v>
      </c>
      <c r="I166" s="40">
        <f t="shared" si="61"/>
        <v>0</v>
      </c>
      <c r="J166" s="40">
        <f t="shared" si="61"/>
        <v>0</v>
      </c>
      <c r="K166" s="40">
        <f t="shared" si="61"/>
        <v>0</v>
      </c>
      <c r="L166" s="40">
        <f t="shared" si="61"/>
        <v>0</v>
      </c>
      <c r="M166" s="40">
        <f t="shared" si="61"/>
        <v>0</v>
      </c>
      <c r="N166" s="40">
        <f t="shared" si="61"/>
        <v>0</v>
      </c>
      <c r="O166" s="41">
        <f t="shared" si="61"/>
        <v>0</v>
      </c>
      <c r="P166" s="42">
        <f>SUM(P163:P165)</f>
        <v>0</v>
      </c>
    </row>
    <row r="167" spans="2:16" ht="13.2">
      <c r="B167" s="2"/>
      <c r="C167" s="2"/>
      <c r="D167" s="2"/>
      <c r="E167" s="2"/>
      <c r="F167" s="43"/>
      <c r="G167" s="43"/>
      <c r="H167" s="43"/>
      <c r="I167" s="43"/>
      <c r="J167" s="43"/>
      <c r="K167" s="43"/>
      <c r="L167" s="43"/>
      <c r="M167" s="43"/>
      <c r="N167" s="43"/>
      <c r="O167" s="2"/>
      <c r="P167" s="2"/>
    </row>
    <row r="168" spans="2:16">
      <c r="M168" s="44" t="s">
        <v>21</v>
      </c>
      <c r="O168" s="45">
        <f>O166+O159+O144+O137+O130+O122+O110+O104+O71+O97+O65+O57+O37+O11</f>
        <v>5507</v>
      </c>
      <c r="P168" s="46">
        <f>P166+P159+P144+P137+P130+P122+P110+P104+P71+P97+P65+P57+P37+P11</f>
        <v>9270.5999999999985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B2:P16"/>
  <sheetViews>
    <sheetView zoomScaleNormal="100" workbookViewId="0">
      <selection activeCell="B4" sqref="B4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80</v>
      </c>
    </row>
    <row r="3" spans="2:16" ht="13.2">
      <c r="B3" s="2" t="s">
        <v>69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47</v>
      </c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P16"/>
  <sheetViews>
    <sheetView zoomScaleNormal="100" workbookViewId="0">
      <selection activeCell="K16" sqref="K16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44</v>
      </c>
    </row>
    <row r="3" spans="2:16" ht="13.2">
      <c r="B3" s="2" t="s">
        <v>69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47</v>
      </c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B2:P16"/>
  <sheetViews>
    <sheetView zoomScaleNormal="100" workbookViewId="0">
      <selection activeCell="P26" sqref="P26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79</v>
      </c>
    </row>
    <row r="3" spans="2:16" ht="13.2">
      <c r="B3" s="2" t="s">
        <v>69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P11"/>
  <sheetViews>
    <sheetView workbookViewId="0">
      <selection activeCell="G9" sqref="G9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71</v>
      </c>
    </row>
    <row r="3" spans="2:16" ht="13.2">
      <c r="B3" s="2" t="s">
        <v>69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47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/>
      <c r="P10" s="97"/>
    </row>
    <row r="11" spans="2:16">
      <c r="B11" s="99" t="s">
        <v>21</v>
      </c>
      <c r="C11" s="99">
        <f t="shared" ref="C11:P11" si="1">SUM(C9:C10)</f>
        <v>0</v>
      </c>
      <c r="D11" s="99">
        <f t="shared" si="1"/>
        <v>0</v>
      </c>
      <c r="E11" s="99">
        <f t="shared" si="1"/>
        <v>0</v>
      </c>
      <c r="F11" s="99">
        <f t="shared" si="1"/>
        <v>0</v>
      </c>
      <c r="G11" s="99">
        <f t="shared" si="1"/>
        <v>0</v>
      </c>
      <c r="H11" s="99">
        <f t="shared" si="1"/>
        <v>0</v>
      </c>
      <c r="I11" s="99">
        <f t="shared" si="1"/>
        <v>0</v>
      </c>
      <c r="J11" s="99">
        <f t="shared" si="1"/>
        <v>0</v>
      </c>
      <c r="K11" s="99">
        <f t="shared" si="1"/>
        <v>0</v>
      </c>
      <c r="L11" s="99">
        <f t="shared" si="1"/>
        <v>0</v>
      </c>
      <c r="M11" s="99">
        <f t="shared" si="1"/>
        <v>0</v>
      </c>
      <c r="N11" s="99">
        <f t="shared" si="1"/>
        <v>0</v>
      </c>
      <c r="O11" s="99">
        <f t="shared" si="1"/>
        <v>0</v>
      </c>
      <c r="P11" s="99">
        <f t="shared" si="1"/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8"/>
  <sheetViews>
    <sheetView topLeftCell="B20" zoomScale="90" zoomScaleNormal="90" workbookViewId="0">
      <selection activeCell="B46" sqref="B46"/>
    </sheetView>
  </sheetViews>
  <sheetFormatPr defaultColWidth="9.109375" defaultRowHeight="13.2"/>
  <cols>
    <col min="1" max="1" width="30.109375" style="67" customWidth="1"/>
    <col min="2" max="2" width="19.6640625" style="67" customWidth="1"/>
    <col min="3" max="3" width="24" style="67" customWidth="1"/>
    <col min="4" max="4" width="12.88671875" style="66" bestFit="1" customWidth="1"/>
    <col min="5" max="5" width="14.33203125" style="66" bestFit="1" customWidth="1"/>
    <col min="6" max="16384" width="9.109375" style="66"/>
  </cols>
  <sheetData>
    <row r="1" spans="1:4">
      <c r="A1" s="161"/>
      <c r="B1" s="161"/>
      <c r="C1" s="161"/>
      <c r="D1" s="162"/>
    </row>
    <row r="2" spans="1:4" ht="14.4">
      <c r="A2" s="163" t="s">
        <v>32</v>
      </c>
      <c r="B2" s="164" t="s">
        <v>23</v>
      </c>
      <c r="C2" s="164" t="s">
        <v>24</v>
      </c>
      <c r="D2" s="162"/>
    </row>
    <row r="3" spans="1:4" ht="14.4">
      <c r="A3" s="165"/>
      <c r="B3" s="165"/>
      <c r="C3" s="165"/>
      <c r="D3" s="162"/>
    </row>
    <row r="4" spans="1:4" ht="14.4">
      <c r="A4" s="166" t="s">
        <v>87</v>
      </c>
      <c r="B4" s="168">
        <f>SUM(Botswana!O17)</f>
        <v>51</v>
      </c>
      <c r="C4" s="169">
        <f>SUM(Botswana!P17)</f>
        <v>23.25</v>
      </c>
      <c r="D4" s="162"/>
    </row>
    <row r="5" spans="1:4" ht="14.4" hidden="1">
      <c r="A5" s="166" t="s">
        <v>33</v>
      </c>
      <c r="B5" s="168">
        <f>SUM('Democratic Republic of Congo'!O19)</f>
        <v>0</v>
      </c>
      <c r="C5" s="169">
        <f>SUM('Democratic Republic of Congo'!P19)</f>
        <v>0</v>
      </c>
      <c r="D5" s="162"/>
    </row>
    <row r="6" spans="1:4" ht="14.4" hidden="1">
      <c r="A6" s="166" t="s">
        <v>76</v>
      </c>
      <c r="B6" s="167">
        <f>SUM(Ghana!O10)</f>
        <v>0</v>
      </c>
      <c r="C6" s="169">
        <f>SUM(Ghana!P10)</f>
        <v>0</v>
      </c>
      <c r="D6" s="162"/>
    </row>
    <row r="7" spans="1:4" ht="14.4">
      <c r="A7" s="166" t="s">
        <v>49</v>
      </c>
      <c r="B7" s="173">
        <f>SUM('Ivory Coast'!O14)</f>
        <v>43</v>
      </c>
      <c r="C7" s="170">
        <f>SUM('Ivory Coast'!P14)</f>
        <v>68</v>
      </c>
      <c r="D7" s="162"/>
    </row>
    <row r="8" spans="1:4" ht="14.4" hidden="1">
      <c r="A8" s="166" t="s">
        <v>25</v>
      </c>
      <c r="B8" s="174">
        <f>SUM(Kenya!O51)</f>
        <v>0</v>
      </c>
      <c r="C8" s="169">
        <f>SUM(Kenya!P51)</f>
        <v>0</v>
      </c>
      <c r="D8" s="162"/>
    </row>
    <row r="9" spans="1:4" ht="14.4" hidden="1">
      <c r="A9" s="166" t="s">
        <v>84</v>
      </c>
      <c r="B9" s="168">
        <f>SUM(Malawi!O17)</f>
        <v>0</v>
      </c>
      <c r="C9" s="169">
        <f>SUM(Malawi!P17)</f>
        <v>0</v>
      </c>
      <c r="D9" s="162"/>
    </row>
    <row r="10" spans="1:4" ht="14.4">
      <c r="A10" s="166" t="s">
        <v>26</v>
      </c>
      <c r="B10" s="168">
        <f>SUM(Mauritius!O48)</f>
        <v>1747</v>
      </c>
      <c r="C10" s="169">
        <f>SUM(Mauritius!P48)</f>
        <v>725.90000000000009</v>
      </c>
      <c r="D10" s="162"/>
    </row>
    <row r="11" spans="1:4" ht="14.4">
      <c r="A11" s="166" t="s">
        <v>34</v>
      </c>
      <c r="B11" s="173">
        <f>SUM(Nigeria!O59)</f>
        <v>1770</v>
      </c>
      <c r="C11" s="170">
        <f>SUM(Nigeria!P59)</f>
        <v>521.1</v>
      </c>
      <c r="D11" s="162"/>
    </row>
    <row r="12" spans="1:4" ht="14.4">
      <c r="A12" s="166" t="s">
        <v>27</v>
      </c>
      <c r="B12" s="174">
        <f>SUM('South Africa'!O168)</f>
        <v>5507</v>
      </c>
      <c r="C12" s="169">
        <f>SUM('South Africa'!P168)</f>
        <v>9270.5999999999985</v>
      </c>
      <c r="D12" s="162"/>
    </row>
    <row r="13" spans="1:4" ht="14.4" hidden="1">
      <c r="A13" s="166" t="s">
        <v>81</v>
      </c>
      <c r="B13" s="173">
        <f>SUM(Tanzania!O12)</f>
        <v>0</v>
      </c>
      <c r="C13" s="170">
        <f>SUM(Tanzania!P12)</f>
        <v>0</v>
      </c>
      <c r="D13" s="162"/>
    </row>
    <row r="14" spans="1:4" ht="14.4" hidden="1">
      <c r="A14" s="166" t="s">
        <v>38</v>
      </c>
      <c r="B14" s="173">
        <f>SUM(Togo!O12)</f>
        <v>0</v>
      </c>
      <c r="C14" s="170">
        <f>SUM(Togo!P12)</f>
        <v>0</v>
      </c>
      <c r="D14" s="162"/>
    </row>
    <row r="15" spans="1:4" ht="14.4" hidden="1">
      <c r="A15" s="166" t="s">
        <v>78</v>
      </c>
      <c r="B15" s="173">
        <f>SUM(Uganda!O12)</f>
        <v>0</v>
      </c>
      <c r="C15" s="170">
        <f>SUM(Uganda!P12)</f>
        <v>0</v>
      </c>
      <c r="D15" s="162"/>
    </row>
    <row r="16" spans="1:4" ht="14.4" hidden="1">
      <c r="A16" s="166" t="s">
        <v>72</v>
      </c>
      <c r="B16" s="171">
        <f>SUM(Zimbabwe!O11)</f>
        <v>0</v>
      </c>
      <c r="C16" s="172">
        <f>SUM(Zimbabwe!P11)</f>
        <v>0</v>
      </c>
      <c r="D16" s="162"/>
    </row>
    <row r="17" spans="1:5" ht="14.4">
      <c r="A17" s="175"/>
      <c r="B17" s="173"/>
      <c r="C17" s="170"/>
      <c r="D17" s="162"/>
    </row>
    <row r="18" spans="1:5" ht="14.4">
      <c r="A18" s="176" t="s">
        <v>28</v>
      </c>
      <c r="B18" s="177">
        <f>SUM(B4:B17)</f>
        <v>9118</v>
      </c>
      <c r="C18" s="177">
        <f>SUM(C4:C17)</f>
        <v>10608.849999999999</v>
      </c>
      <c r="D18" s="162"/>
    </row>
    <row r="19" spans="1:5">
      <c r="A19" s="161"/>
      <c r="B19" s="161"/>
      <c r="C19" s="161"/>
      <c r="D19" s="162"/>
    </row>
    <row r="20" spans="1:5">
      <c r="D20" s="67"/>
      <c r="E20" s="67"/>
    </row>
    <row r="21" spans="1:5">
      <c r="D21" s="67"/>
      <c r="E21" s="67"/>
    </row>
    <row r="22" spans="1:5">
      <c r="D22" s="67"/>
      <c r="E22" s="67"/>
    </row>
    <row r="23" spans="1:5">
      <c r="B23" s="178"/>
      <c r="C23" s="178"/>
      <c r="D23" s="178"/>
      <c r="E23" s="178"/>
    </row>
    <row r="26" spans="1:5">
      <c r="B26" s="184">
        <v>2022</v>
      </c>
      <c r="C26" s="184">
        <v>2023</v>
      </c>
      <c r="D26" s="67"/>
    </row>
    <row r="27" spans="1:5">
      <c r="A27" s="67" t="s">
        <v>68</v>
      </c>
      <c r="B27" s="67">
        <v>2868</v>
      </c>
      <c r="C27" s="67">
        <v>3493</v>
      </c>
      <c r="D27" s="67"/>
      <c r="E27" s="67"/>
    </row>
    <row r="28" spans="1:5">
      <c r="A28" s="67" t="s">
        <v>57</v>
      </c>
      <c r="B28" s="67">
        <v>1902</v>
      </c>
      <c r="C28" s="67">
        <v>10995</v>
      </c>
      <c r="D28" s="67"/>
      <c r="E28" s="67"/>
    </row>
    <row r="29" spans="1:5">
      <c r="A29" s="67" t="s">
        <v>58</v>
      </c>
      <c r="B29" s="67">
        <v>7295</v>
      </c>
      <c r="C29" s="67">
        <v>4879</v>
      </c>
      <c r="D29" s="67"/>
      <c r="E29" s="67"/>
    </row>
    <row r="30" spans="1:5">
      <c r="A30" s="67" t="s">
        <v>59</v>
      </c>
      <c r="B30" s="178">
        <v>6114</v>
      </c>
      <c r="C30" s="178">
        <v>3724</v>
      </c>
      <c r="D30" s="178"/>
      <c r="E30" s="178"/>
    </row>
    <row r="31" spans="1:5">
      <c r="A31" s="67" t="s">
        <v>60</v>
      </c>
      <c r="B31" s="178">
        <v>3301</v>
      </c>
      <c r="C31" s="67">
        <v>3136</v>
      </c>
      <c r="D31" s="67"/>
    </row>
    <row r="32" spans="1:5">
      <c r="A32" s="67" t="s">
        <v>61</v>
      </c>
      <c r="B32" s="178">
        <v>10558</v>
      </c>
      <c r="C32" s="67">
        <v>4944</v>
      </c>
      <c r="D32" s="67"/>
    </row>
    <row r="33" spans="1:4">
      <c r="A33" s="67" t="s">
        <v>62</v>
      </c>
      <c r="B33" s="178">
        <v>6425</v>
      </c>
      <c r="C33" s="67">
        <v>9300</v>
      </c>
      <c r="D33" s="67"/>
    </row>
    <row r="34" spans="1:4">
      <c r="A34" s="67" t="s">
        <v>63</v>
      </c>
      <c r="B34" s="178">
        <v>5248</v>
      </c>
      <c r="C34" s="67">
        <v>6491</v>
      </c>
      <c r="D34" s="67"/>
    </row>
    <row r="35" spans="1:4">
      <c r="A35" s="67" t="s">
        <v>64</v>
      </c>
      <c r="B35" s="178">
        <v>8319</v>
      </c>
      <c r="C35" s="67">
        <f>B18</f>
        <v>9118</v>
      </c>
    </row>
    <row r="36" spans="1:4">
      <c r="A36" s="67" t="s">
        <v>65</v>
      </c>
      <c r="B36" s="178">
        <v>4299</v>
      </c>
    </row>
    <row r="37" spans="1:4">
      <c r="A37" s="67" t="s">
        <v>66</v>
      </c>
      <c r="B37" s="178">
        <v>11127</v>
      </c>
    </row>
    <row r="38" spans="1:4">
      <c r="A38" s="67" t="s">
        <v>67</v>
      </c>
      <c r="B38" s="178">
        <v>67742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Botswana</vt:lpstr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cage 108</cp:lastModifiedBy>
  <dcterms:created xsi:type="dcterms:W3CDTF">2007-06-14T19:54:11Z</dcterms:created>
  <dcterms:modified xsi:type="dcterms:W3CDTF">2023-11-02T02:14:08Z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