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cage1\Documents\BBT\Score Sheets\2023\"/>
    </mc:Choice>
  </mc:AlternateContent>
  <xr:revisionPtr revIDLastSave="0" documentId="13_ncr:1_{3EC356F0-DC8E-4CEC-B8E5-A867748BB0F0}" xr6:coauthVersionLast="47" xr6:coauthVersionMax="47" xr10:uidLastSave="{00000000-0000-0000-0000-000000000000}"/>
  <bookViews>
    <workbookView xWindow="-108" yWindow="-108" windowWidth="23256" windowHeight="12456" tabRatio="854" firstSheet="4" activeTab="4" xr2:uid="{00000000-000D-0000-FFFF-FFFF00000000}"/>
  </bookViews>
  <sheets>
    <sheet name="Botswana" sheetId="25" state="hidden" r:id="rId1"/>
    <sheet name="Democratic Republic of Congo" sheetId="16" state="hidden" r:id="rId2"/>
    <sheet name="Ghana" sheetId="11" state="hidden" r:id="rId3"/>
    <sheet name="Ivory Coast" sheetId="14" state="hidden" r:id="rId4"/>
    <sheet name="Kenya" sheetId="10" r:id="rId5"/>
    <sheet name="Malawi" sheetId="17" state="hidden" r:id="rId6"/>
    <sheet name="Mauritius" sheetId="8" state="hidden" r:id="rId7"/>
    <sheet name="Nigeria" sheetId="18" state="hidden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4" l="1"/>
  <c r="O50" i="19" l="1"/>
  <c r="O48" i="19"/>
  <c r="O9" i="10"/>
  <c r="O8" i="10"/>
  <c r="O41" i="19"/>
  <c r="F125" i="19" l="1"/>
  <c r="C5" i="4"/>
  <c r="B5" i="4"/>
  <c r="N17" i="25"/>
  <c r="M17" i="25"/>
  <c r="L17" i="25"/>
  <c r="K17" i="25"/>
  <c r="J17" i="25"/>
  <c r="I17" i="25"/>
  <c r="H17" i="25"/>
  <c r="G17" i="25"/>
  <c r="F17" i="25"/>
  <c r="E17" i="25"/>
  <c r="D17" i="25"/>
  <c r="C17" i="25"/>
  <c r="P16" i="25"/>
  <c r="O16" i="25"/>
  <c r="P15" i="25"/>
  <c r="O15" i="25"/>
  <c r="P14" i="25"/>
  <c r="O14" i="25"/>
  <c r="P13" i="25"/>
  <c r="O13" i="25"/>
  <c r="P12" i="25"/>
  <c r="O12" i="25"/>
  <c r="P11" i="25"/>
  <c r="O11" i="25"/>
  <c r="P10" i="25"/>
  <c r="O10" i="25"/>
  <c r="P9" i="25"/>
  <c r="O9" i="25"/>
  <c r="O147" i="19"/>
  <c r="O136" i="19"/>
  <c r="O121" i="19"/>
  <c r="O96" i="19"/>
  <c r="O56" i="19"/>
  <c r="O15" i="17"/>
  <c r="P17" i="25" l="1"/>
  <c r="C4" i="4" s="1"/>
  <c r="O17" i="25"/>
  <c r="B4" i="4" s="1"/>
  <c r="F117" i="19"/>
  <c r="P13" i="17"/>
  <c r="O13" i="17"/>
  <c r="P12" i="17"/>
  <c r="O12" i="17"/>
  <c r="P11" i="17"/>
  <c r="O11" i="17"/>
  <c r="P10" i="17"/>
  <c r="O10" i="17"/>
  <c r="P15" i="17"/>
  <c r="P14" i="17"/>
  <c r="O14" i="17"/>
  <c r="P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50" i="19"/>
  <c r="P49" i="19"/>
  <c r="O49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18" i="10"/>
  <c r="M18" i="10"/>
  <c r="L18" i="10"/>
  <c r="K18" i="10"/>
  <c r="J18" i="10"/>
  <c r="I18" i="10"/>
  <c r="H18" i="10"/>
  <c r="G18" i="10"/>
  <c r="F18" i="10"/>
  <c r="E18" i="10"/>
  <c r="D18" i="10"/>
  <c r="C18" i="10"/>
  <c r="P17" i="10"/>
  <c r="O17" i="10"/>
  <c r="P16" i="10"/>
  <c r="O16" i="10"/>
  <c r="O18" i="10" s="1"/>
  <c r="P10" i="10"/>
  <c r="O10" i="10"/>
  <c r="P9" i="10"/>
  <c r="N40" i="18"/>
  <c r="M40" i="18"/>
  <c r="L40" i="18"/>
  <c r="K40" i="18"/>
  <c r="J40" i="18"/>
  <c r="I40" i="18"/>
  <c r="H40" i="18"/>
  <c r="G40" i="18"/>
  <c r="F40" i="18"/>
  <c r="E40" i="18"/>
  <c r="D40" i="18"/>
  <c r="C40" i="18"/>
  <c r="P39" i="18"/>
  <c r="O39" i="18"/>
  <c r="P38" i="18"/>
  <c r="O38" i="18"/>
  <c r="P37" i="18"/>
  <c r="O37" i="18"/>
  <c r="P36" i="18"/>
  <c r="O36" i="18"/>
  <c r="P26" i="18"/>
  <c r="O26" i="18"/>
  <c r="P25" i="18"/>
  <c r="O25" i="18"/>
  <c r="P28" i="18"/>
  <c r="O28" i="18"/>
  <c r="P27" i="18"/>
  <c r="O27" i="18"/>
  <c r="P29" i="18"/>
  <c r="O29" i="18"/>
  <c r="P30" i="18"/>
  <c r="O30" i="18"/>
  <c r="P148" i="19"/>
  <c r="O148" i="19"/>
  <c r="P147" i="19"/>
  <c r="P146" i="19"/>
  <c r="O146" i="19"/>
  <c r="P145" i="19"/>
  <c r="O145" i="19"/>
  <c r="P144" i="19"/>
  <c r="O144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96" i="19"/>
  <c r="P51" i="19"/>
  <c r="P41" i="19"/>
  <c r="P19" i="18"/>
  <c r="P18" i="18"/>
  <c r="P17" i="18"/>
  <c r="P16" i="18"/>
  <c r="P15" i="18"/>
  <c r="P14" i="18"/>
  <c r="P31" i="18"/>
  <c r="P24" i="18"/>
  <c r="P9" i="18"/>
  <c r="P8" i="18"/>
  <c r="P7" i="18"/>
  <c r="P54" i="8"/>
  <c r="P53" i="8"/>
  <c r="P52" i="8"/>
  <c r="P47" i="8"/>
  <c r="P46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P8" i="10"/>
  <c r="P18" i="10" l="1"/>
  <c r="O12" i="24"/>
  <c r="B15" i="4" s="1"/>
  <c r="P12" i="24"/>
  <c r="C15" i="4" s="1"/>
  <c r="O40" i="18"/>
  <c r="P40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C92" i="19"/>
  <c r="D92" i="19"/>
  <c r="E92" i="19"/>
  <c r="F92" i="19"/>
  <c r="G92" i="19"/>
  <c r="H92" i="19"/>
  <c r="I92" i="19"/>
  <c r="J92" i="19"/>
  <c r="K92" i="19"/>
  <c r="L92" i="19"/>
  <c r="M92" i="19"/>
  <c r="N92" i="19"/>
  <c r="O64" i="19"/>
  <c r="P64" i="19"/>
  <c r="O65" i="19"/>
  <c r="P65" i="19"/>
  <c r="C66" i="19"/>
  <c r="D66" i="19"/>
  <c r="E66" i="19"/>
  <c r="F66" i="19"/>
  <c r="G66" i="19"/>
  <c r="H66" i="19"/>
  <c r="I66" i="19"/>
  <c r="J66" i="19"/>
  <c r="K66" i="19"/>
  <c r="L66" i="19"/>
  <c r="M66" i="19"/>
  <c r="N66" i="19"/>
  <c r="P11" i="19" l="1"/>
  <c r="O11" i="19"/>
  <c r="P66" i="19"/>
  <c r="P92" i="19"/>
  <c r="O92" i="19"/>
  <c r="O66" i="19"/>
  <c r="P30" i="10" l="1"/>
  <c r="P29" i="10"/>
  <c r="P28" i="10"/>
  <c r="P23" i="10"/>
  <c r="P22" i="10"/>
  <c r="P11" i="10"/>
  <c r="P156" i="19"/>
  <c r="P155" i="19"/>
  <c r="P154" i="19"/>
  <c r="P149" i="19"/>
  <c r="P143" i="19"/>
  <c r="P138" i="19"/>
  <c r="P137" i="19"/>
  <c r="P136" i="19"/>
  <c r="P131" i="19"/>
  <c r="P130" i="19"/>
  <c r="P129" i="19"/>
  <c r="P124" i="19"/>
  <c r="P123" i="19"/>
  <c r="P122" i="19"/>
  <c r="P121" i="19"/>
  <c r="P116" i="19"/>
  <c r="P115" i="19"/>
  <c r="P114" i="19"/>
  <c r="P113" i="19"/>
  <c r="P112" i="19"/>
  <c r="P111" i="19"/>
  <c r="P110" i="19"/>
  <c r="P109" i="19"/>
  <c r="P104" i="19"/>
  <c r="P103" i="19"/>
  <c r="P98" i="19"/>
  <c r="P97" i="19"/>
  <c r="P59" i="19"/>
  <c r="P58" i="19"/>
  <c r="P57" i="19"/>
  <c r="P56" i="19"/>
  <c r="P36" i="19"/>
  <c r="P15" i="19"/>
  <c r="O15" i="19"/>
  <c r="O57" i="19" l="1"/>
  <c r="O137" i="19" l="1"/>
  <c r="O46" i="8" l="1"/>
  <c r="O45" i="8"/>
  <c r="O44" i="8"/>
  <c r="O7" i="8"/>
  <c r="O110" i="19" l="1"/>
  <c r="N125" i="19"/>
  <c r="M125" i="19"/>
  <c r="L125" i="19"/>
  <c r="K125" i="19"/>
  <c r="J125" i="19"/>
  <c r="I125" i="19"/>
  <c r="H125" i="19"/>
  <c r="G125" i="19"/>
  <c r="E125" i="19"/>
  <c r="D125" i="19"/>
  <c r="C125" i="19"/>
  <c r="O124" i="19"/>
  <c r="O123" i="19"/>
  <c r="O122" i="19"/>
  <c r="P125" i="19" l="1"/>
  <c r="O125" i="19"/>
  <c r="O58" i="19"/>
  <c r="O114" i="19" l="1"/>
  <c r="O113" i="19"/>
  <c r="O112" i="19"/>
  <c r="O111" i="19"/>
  <c r="O115" i="19"/>
  <c r="O51" i="19" l="1"/>
  <c r="E52" i="19"/>
  <c r="F52" i="19"/>
  <c r="G52" i="19"/>
  <c r="H52" i="19"/>
  <c r="I52" i="19"/>
  <c r="J52" i="19"/>
  <c r="K52" i="19"/>
  <c r="L52" i="19"/>
  <c r="M52" i="19"/>
  <c r="N52" i="19"/>
  <c r="E60" i="19"/>
  <c r="F60" i="19"/>
  <c r="G60" i="19"/>
  <c r="H60" i="19"/>
  <c r="I60" i="19"/>
  <c r="J60" i="19"/>
  <c r="K60" i="19"/>
  <c r="L60" i="19"/>
  <c r="M60" i="19"/>
  <c r="N60" i="19"/>
  <c r="O130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39" i="19"/>
  <c r="M139" i="19"/>
  <c r="L139" i="19"/>
  <c r="K139" i="19"/>
  <c r="J139" i="19"/>
  <c r="I139" i="19"/>
  <c r="H139" i="19"/>
  <c r="G139" i="19"/>
  <c r="F139" i="19"/>
  <c r="E139" i="19"/>
  <c r="D139" i="19"/>
  <c r="C139" i="19"/>
  <c r="O138" i="19"/>
  <c r="N117" i="19"/>
  <c r="M117" i="19"/>
  <c r="L117" i="19"/>
  <c r="K117" i="19"/>
  <c r="J117" i="19"/>
  <c r="I117" i="19"/>
  <c r="H117" i="19"/>
  <c r="G117" i="19"/>
  <c r="E117" i="19"/>
  <c r="D117" i="19"/>
  <c r="C117" i="19"/>
  <c r="O116" i="19"/>
  <c r="O109" i="19"/>
  <c r="D52" i="19"/>
  <c r="C52" i="19"/>
  <c r="N150" i="19"/>
  <c r="M150" i="19"/>
  <c r="L150" i="19"/>
  <c r="K150" i="19"/>
  <c r="J150" i="19"/>
  <c r="I150" i="19"/>
  <c r="H150" i="19"/>
  <c r="G150" i="19"/>
  <c r="F150" i="19"/>
  <c r="E150" i="19"/>
  <c r="D150" i="19"/>
  <c r="C150" i="19"/>
  <c r="O149" i="19"/>
  <c r="O143" i="19"/>
  <c r="O97" i="19"/>
  <c r="O9" i="16"/>
  <c r="N157" i="19"/>
  <c r="M157" i="19"/>
  <c r="L157" i="19"/>
  <c r="K157" i="19"/>
  <c r="J157" i="19"/>
  <c r="I157" i="19"/>
  <c r="H157" i="19"/>
  <c r="G157" i="19"/>
  <c r="F157" i="19"/>
  <c r="E157" i="19"/>
  <c r="D157" i="19"/>
  <c r="C157" i="19"/>
  <c r="O156" i="19"/>
  <c r="O155" i="19"/>
  <c r="O154" i="19"/>
  <c r="N132" i="19"/>
  <c r="M132" i="19"/>
  <c r="L132" i="19"/>
  <c r="K132" i="19"/>
  <c r="J132" i="19"/>
  <c r="I132" i="19"/>
  <c r="H132" i="19"/>
  <c r="G132" i="19"/>
  <c r="F132" i="19"/>
  <c r="E132" i="19"/>
  <c r="D132" i="19"/>
  <c r="C132" i="19"/>
  <c r="O131" i="19"/>
  <c r="O129" i="19"/>
  <c r="N105" i="19"/>
  <c r="M105" i="19"/>
  <c r="L105" i="19"/>
  <c r="K105" i="19"/>
  <c r="J105" i="19"/>
  <c r="I105" i="19"/>
  <c r="H105" i="19"/>
  <c r="G105" i="19"/>
  <c r="F105" i="19"/>
  <c r="E105" i="19"/>
  <c r="D105" i="19"/>
  <c r="C105" i="19"/>
  <c r="O104" i="19"/>
  <c r="O103" i="19"/>
  <c r="N99" i="19"/>
  <c r="M99" i="19"/>
  <c r="L99" i="19"/>
  <c r="K99" i="19"/>
  <c r="J99" i="19"/>
  <c r="I99" i="19"/>
  <c r="H99" i="19"/>
  <c r="G99" i="19"/>
  <c r="F99" i="19"/>
  <c r="E99" i="19"/>
  <c r="D99" i="19"/>
  <c r="C99" i="19"/>
  <c r="O98" i="19"/>
  <c r="D60" i="19"/>
  <c r="C60" i="19"/>
  <c r="O59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4" i="18"/>
  <c r="P32" i="18"/>
  <c r="O31" i="18"/>
  <c r="C32" i="18"/>
  <c r="D32" i="18"/>
  <c r="E32" i="18"/>
  <c r="F32" i="18"/>
  <c r="G32" i="18"/>
  <c r="H32" i="18"/>
  <c r="I32" i="18"/>
  <c r="J32" i="18"/>
  <c r="K32" i="18"/>
  <c r="L32" i="18"/>
  <c r="M32" i="18"/>
  <c r="N32" i="18"/>
  <c r="O14" i="18"/>
  <c r="O15" i="18"/>
  <c r="O16" i="18"/>
  <c r="O17" i="18"/>
  <c r="O18" i="18"/>
  <c r="O19" i="18"/>
  <c r="C20" i="18"/>
  <c r="D20" i="18"/>
  <c r="E20" i="18"/>
  <c r="F20" i="18"/>
  <c r="G20" i="18"/>
  <c r="H20" i="18"/>
  <c r="I20" i="18"/>
  <c r="J20" i="18"/>
  <c r="K20" i="18"/>
  <c r="L20" i="18"/>
  <c r="M20" i="18"/>
  <c r="N20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12" i="10"/>
  <c r="M12" i="10"/>
  <c r="L12" i="10"/>
  <c r="K12" i="10"/>
  <c r="J12" i="10"/>
  <c r="I12" i="10"/>
  <c r="H12" i="10"/>
  <c r="G12" i="10"/>
  <c r="F12" i="10"/>
  <c r="E12" i="10"/>
  <c r="D12" i="10"/>
  <c r="C12" i="10"/>
  <c r="N31" i="10"/>
  <c r="M31" i="10"/>
  <c r="L31" i="10"/>
  <c r="K31" i="10"/>
  <c r="J31" i="10"/>
  <c r="I31" i="10"/>
  <c r="H31" i="10"/>
  <c r="G31" i="10"/>
  <c r="F31" i="10"/>
  <c r="E31" i="10"/>
  <c r="D31" i="10"/>
  <c r="C31" i="10"/>
  <c r="O30" i="10"/>
  <c r="O29" i="10"/>
  <c r="O28" i="10"/>
  <c r="O11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P18" i="16" s="1"/>
  <c r="O16" i="16"/>
  <c r="P15" i="16"/>
  <c r="O15" i="16"/>
  <c r="P14" i="16"/>
  <c r="O14" i="16"/>
  <c r="P13" i="16"/>
  <c r="O13" i="16"/>
  <c r="P12" i="16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47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4" i="10"/>
  <c r="M24" i="10"/>
  <c r="L24" i="10"/>
  <c r="K24" i="10"/>
  <c r="J24" i="10"/>
  <c r="I24" i="10"/>
  <c r="H24" i="10"/>
  <c r="G24" i="10"/>
  <c r="F24" i="10"/>
  <c r="E24" i="10"/>
  <c r="D24" i="10"/>
  <c r="C24" i="10"/>
  <c r="O23" i="10"/>
  <c r="O22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C9" i="4" s="1"/>
  <c r="O18" i="16" l="1"/>
  <c r="O55" i="8"/>
  <c r="O31" i="10"/>
  <c r="O14" i="14"/>
  <c r="B7" i="4" s="1"/>
  <c r="P14" i="14"/>
  <c r="C7" i="4" s="1"/>
  <c r="P10" i="11"/>
  <c r="C6" i="4" s="1"/>
  <c r="O24" i="10"/>
  <c r="P12" i="10"/>
  <c r="P24" i="10"/>
  <c r="O12" i="10"/>
  <c r="O17" i="17"/>
  <c r="B9" i="4" s="1"/>
  <c r="O10" i="11"/>
  <c r="B6" i="4" s="1"/>
  <c r="P12" i="12"/>
  <c r="C14" i="4" s="1"/>
  <c r="O12" i="12"/>
  <c r="B14" i="4" s="1"/>
  <c r="P48" i="8"/>
  <c r="P55" i="8"/>
  <c r="P74" i="8" s="1"/>
  <c r="O139" i="19"/>
  <c r="P117" i="19"/>
  <c r="P31" i="10"/>
  <c r="O48" i="8"/>
  <c r="P20" i="18"/>
  <c r="P10" i="18"/>
  <c r="O20" i="18"/>
  <c r="O10" i="18"/>
  <c r="O32" i="18"/>
  <c r="O157" i="19"/>
  <c r="O99" i="19"/>
  <c r="O37" i="19"/>
  <c r="P52" i="19"/>
  <c r="P60" i="19"/>
  <c r="P150" i="19"/>
  <c r="O132" i="19"/>
  <c r="O105" i="19"/>
  <c r="P105" i="19"/>
  <c r="O60" i="19"/>
  <c r="P132" i="19"/>
  <c r="O52" i="19"/>
  <c r="O150" i="19"/>
  <c r="P139" i="19"/>
  <c r="P157" i="19"/>
  <c r="P99" i="19"/>
  <c r="O117" i="19"/>
  <c r="P37" i="19"/>
  <c r="P159" i="19" l="1"/>
  <c r="C12" i="4" s="1"/>
  <c r="O159" i="19"/>
  <c r="B12" i="4" s="1"/>
  <c r="O74" i="8"/>
  <c r="O33" i="10"/>
  <c r="B8" i="4" s="1"/>
  <c r="P33" i="10"/>
  <c r="O44" i="18"/>
  <c r="B11" i="4" s="1"/>
  <c r="P44" i="18"/>
  <c r="C11" i="4" s="1"/>
  <c r="B10" i="4"/>
  <c r="C8" i="4"/>
  <c r="C10" i="4"/>
  <c r="B18" i="4" l="1"/>
  <c r="C18" i="4"/>
</calcChain>
</file>

<file path=xl/sharedStrings.xml><?xml version="1.0" encoding="utf-8"?>
<sst xmlns="http://schemas.openxmlformats.org/spreadsheetml/2006/main" count="401" uniqueCount="111">
  <si>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</si>
  <si>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</si>
  <si>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</si>
  <si>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</si>
  <si>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</si>
  <si>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</si>
  <si>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</si>
  <si>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</si>
  <si>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</si>
  <si>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</si>
  <si>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</si>
  <si>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</si>
  <si>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</si>
  <si>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</si>
  <si>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</si>
  <si>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</si>
  <si>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</si>
  <si>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</si>
  <si>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</si>
  <si>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</si>
  <si>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</si>
  <si>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</si>
  <si>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</si>
  <si>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</si>
  <si>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</si>
  <si>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</si>
  <si>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</si>
  <si>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</si>
  <si>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</si>
  <si>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</si>
  <si>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</si>
  <si>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</si>
  <si>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</si>
  <si>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</si>
  <si>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</si>
  <si>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</si>
  <si>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</si>
  <si>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</si>
  <si>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</si>
  <si>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</si>
  <si>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</si>
  <si>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</si>
  <si>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</si>
  <si>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</si>
  <si>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</si>
  <si>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</si>
  <si>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</si>
  <si>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</si>
  <si>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</si>
  <si>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</si>
  <si>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</si>
  <si>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</si>
  <si>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</si>
  <si>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</si>
  <si>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</si>
  <si>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</si>
  <si>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</si>
  <si>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</si>
  <si>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</si>
  <si>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</si>
  <si>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</si>
  <si>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</si>
  <si>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</si>
  <si>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</si>
  <si>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</si>
  <si>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</si>
  <si>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</si>
  <si>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</si>
  <si>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</si>
  <si>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</si>
  <si>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</si>
  <si>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</si>
  <si>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</si>
  <si>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</si>
  <si>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</si>
  <si>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</si>
  <si>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</si>
  <si>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</si>
  <si>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</si>
  <si>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</si>
  <si>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</si>
  <si>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</si>
  <si>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</si>
  <si>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</si>
  <si>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</si>
  <si>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MONTH :</t>
  </si>
  <si>
    <t>TEMPLE: Gabarone</t>
  </si>
  <si>
    <t>Botswana</t>
  </si>
  <si>
    <t>ISKCON MAFIKENG</t>
  </si>
  <si>
    <t>ISKCON ABEOKUTA</t>
  </si>
  <si>
    <t>UMAPATI DAS</t>
  </si>
  <si>
    <t xml:space="preserve">KRISHNA KIDS SENA </t>
  </si>
  <si>
    <t>MONTH : August 2023</t>
  </si>
  <si>
    <t>Exclusive Books (Vibhu Caitanya Das and Surya Kund Das)</t>
  </si>
  <si>
    <t xml:space="preserve">Bhakti Books (Takealot - Paramatma Das and Vibhu Caitanya Das) </t>
  </si>
  <si>
    <t>Buttercup vegetarian and vegan Cafe</t>
  </si>
  <si>
    <t>Vedavyasa Das</t>
  </si>
  <si>
    <t>Ekachakra Das And Kripamoya Das</t>
  </si>
  <si>
    <t>Gangamata Goswamini Devi Dasi</t>
  </si>
  <si>
    <t>Haresh</t>
  </si>
  <si>
    <t>Shamit Bansi</t>
  </si>
  <si>
    <t>Sunil Mohan das</t>
  </si>
  <si>
    <t>Ujjvala Rasa devi dasi</t>
  </si>
  <si>
    <t>Acyuta Kesava Dasa</t>
  </si>
  <si>
    <t>Congregation</t>
  </si>
  <si>
    <t>Sandton BTG team</t>
  </si>
  <si>
    <t>Mathura Mohini dd &amp; Mathura Mohan das</t>
  </si>
  <si>
    <t>Vibhu Caitanya das</t>
  </si>
  <si>
    <t>Damodar das (BCais)</t>
  </si>
  <si>
    <t xml:space="preserve">Radhakund devi dasi </t>
  </si>
  <si>
    <t>Team AGTSP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</si>
</sst>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7" borderId="0" xfId="39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2022</a:t>
            </a:r>
            <a:r>
              <a:rPr lang="en-ZA" baseline="0"/>
              <a:t> - 2023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2022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dLbl>
              <c:idx val="4"/>
              <c:layout>
                <c:manualLayout>
                  <c:x val="-2.6055234964467711E-2"/>
                  <c:y val="-4.004106938030806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656-459E-89D0-49EA9846E0F7}"/>
                </c:ext>
              </c:extLst>
            </c:dLbl>
            <c:dLbl>
              <c:idx val="6"/>
              <c:layout>
                <c:manualLayout>
                  <c:x val="-2.0844187971574874E-3"/>
                  <c:y val="3.23408637302487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656-459E-89D0-49EA9846E0F7}"/>
                </c:ext>
              </c:extLst>
            </c:dLbl>
            <c:dLbl>
              <c:idx val="7"/>
              <c:layout>
                <c:manualLayout>
                  <c:x val="-1.6675350377259285E-2"/>
                  <c:y val="-1.84804935601422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656-459E-89D0-49EA9846E0F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4299</c:v>
                </c:pt>
                <c:pt idx="10" formatCode="0">
                  <c:v>11127</c:v>
                </c:pt>
                <c:pt idx="11" formatCode="0">
                  <c:v>67742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2023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dLbl>
              <c:idx val="4"/>
              <c:layout>
                <c:manualLayout>
                  <c:x val="-1.5237101407220673E-2"/>
                  <c:y val="1.92620341178530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656-459E-89D0-49EA9846E0F7}"/>
                </c:ext>
              </c:extLst>
            </c:dLbl>
            <c:dLbl>
              <c:idx val="7"/>
              <c:layout>
                <c:manualLayout>
                  <c:x val="-3.7727980228549137E-3"/>
                  <c:y val="1.15618284677936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656-459E-89D0-49EA9846E0F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Summary!$C$27:$C$34</c:f>
              <c:numCache>
                <c:formatCode>General</c:formatCode>
                <c:ptCount val="8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7433</c:v>
                </c:pt>
                <c:pt idx="7">
                  <c:v>2676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August 2023 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(Summary!$A$8,Summary!$A$12)</c:f>
              <c:strCache>
                <c:ptCount val="2"/>
                <c:pt idx="0">
                  <c:v>Kenya</c:v>
                </c:pt>
                <c:pt idx="1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(Summary!$B$8,Summary!$B$12)</c:f>
              <c:numCache>
                <c:formatCode>General</c:formatCode>
                <c:ptCount val="2"/>
                <c:pt idx="0" formatCode="0">
                  <c:v>1924</c:v>
                </c:pt>
                <c:pt idx="1" formatCode="0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(Summary!$A$8,Summary!$A$12)</c:f>
              <c:strCache>
                <c:ptCount val="2"/>
                <c:pt idx="0">
                  <c:v>Kenya</c:v>
                </c:pt>
                <c:pt idx="1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(Summary!$C$8,Summary!$C$12)</c:f>
              <c:numCache>
                <c:formatCode>0.00</c:formatCode>
                <c:ptCount val="2"/>
                <c:pt idx="0">
                  <c:v>1388.25</c:v>
                </c:pt>
                <c:pt idx="1">
                  <c:v>407.54999999999995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7"/>
  <sheetViews>
    <sheetView workbookViewId="0">
      <selection activeCell="B9" sqref="B9:N1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86</v>
      </c>
    </row>
    <row r="3" spans="2:16" ht="13.2">
      <c r="B3" s="2" t="s">
        <v>69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6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6" si="1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>
      <c r="B17" s="99" t="s">
        <v>21</v>
      </c>
      <c r="C17" s="99">
        <f t="shared" ref="C17:P17" si="2">SUM(C9:C16)</f>
        <v>0</v>
      </c>
      <c r="D17" s="99">
        <f t="shared" si="2"/>
        <v>0</v>
      </c>
      <c r="E17" s="99">
        <f t="shared" si="2"/>
        <v>0</v>
      </c>
      <c r="F17" s="99">
        <f t="shared" si="2"/>
        <v>0</v>
      </c>
      <c r="G17" s="99">
        <f t="shared" si="2"/>
        <v>0</v>
      </c>
      <c r="H17" s="99">
        <f t="shared" si="2"/>
        <v>0</v>
      </c>
      <c r="I17" s="99">
        <f t="shared" si="2"/>
        <v>0</v>
      </c>
      <c r="J17" s="99">
        <f t="shared" si="2"/>
        <v>0</v>
      </c>
      <c r="K17" s="99">
        <f t="shared" si="2"/>
        <v>0</v>
      </c>
      <c r="L17" s="99">
        <f t="shared" si="2"/>
        <v>0</v>
      </c>
      <c r="M17" s="99">
        <f t="shared" si="2"/>
        <v>0</v>
      </c>
      <c r="N17" s="99">
        <f t="shared" si="2"/>
        <v>0</v>
      </c>
      <c r="O17" s="99">
        <f t="shared" si="2"/>
        <v>0</v>
      </c>
      <c r="P17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69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H24" sqref="H2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2:16" ht="13.2">
      <c r="B1" s="2" t="s">
        <v>75</v>
      </c>
    </row>
    <row r="2" spans="2:16" ht="13.2">
      <c r="B2" s="2" t="s">
        <v>69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73</v>
      </c>
      <c r="C8" s="98"/>
      <c r="D8" s="90"/>
      <c r="E8" s="90"/>
      <c r="F8" s="113"/>
      <c r="G8" s="114"/>
      <c r="H8" s="115"/>
      <c r="I8" s="94"/>
      <c r="J8" s="115"/>
      <c r="K8" s="114"/>
      <c r="L8" s="95"/>
      <c r="M8" s="114"/>
      <c r="N8" s="115"/>
      <c r="O8" s="96">
        <f t="shared" ref="O8:O9" si="0">SUM(F8:N8)</f>
        <v>0</v>
      </c>
      <c r="P8" s="97">
        <f>(D8*$D$4)+(E8*$E$4)+(F8*$F$4)+(G8*$G$4)+(H8*$H$4)+(I8*$I$4)+(J8*$J$4)+(K8*$K$4)+(L8*$L$4)+(M8*$M$4)+(N8*$N$4)</f>
        <v>0</v>
      </c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si="0"/>
        <v>0</v>
      </c>
      <c r="P9" s="97">
        <f t="shared" ref="P9" si="1">(D9*$D$4)+(E9*$E$4)+(F9*$F$4)+(G9*$G$4)+(H9*$H$4)+(I9*$I$4)+(J9*$J$4)+(K9*$K$4)+(L9*$L$4)+(M9*$M$4)+(N9*$N$4)</f>
        <v>0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0</v>
      </c>
      <c r="G10" s="99">
        <f t="shared" si="2"/>
        <v>0</v>
      </c>
      <c r="H10" s="99">
        <f t="shared" si="2"/>
        <v>0</v>
      </c>
      <c r="I10" s="99">
        <f t="shared" si="2"/>
        <v>0</v>
      </c>
      <c r="J10" s="99">
        <f t="shared" si="2"/>
        <v>0</v>
      </c>
      <c r="K10" s="99">
        <f t="shared" si="2"/>
        <v>0</v>
      </c>
      <c r="L10" s="99">
        <f t="shared" si="2"/>
        <v>0</v>
      </c>
      <c r="M10" s="99">
        <f t="shared" si="2"/>
        <v>0</v>
      </c>
      <c r="N10" s="99">
        <f t="shared" si="2"/>
        <v>0</v>
      </c>
      <c r="O10" s="99">
        <f t="shared" si="2"/>
        <v>0</v>
      </c>
      <c r="P10" s="17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48</v>
      </c>
    </row>
    <row r="3" spans="2:16" ht="13.2">
      <c r="B3" s="2" t="s">
        <v>85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2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0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0</v>
      </c>
      <c r="P14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3"/>
  <sheetViews>
    <sheetView tabSelected="1" workbookViewId="0">
      <selection activeCell="R42" sqref="R4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92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90</v>
      </c>
      <c r="C8" s="134"/>
      <c r="D8" s="47"/>
      <c r="E8" s="48">
        <v>1</v>
      </c>
      <c r="F8" s="49"/>
      <c r="G8" s="53"/>
      <c r="H8" s="54"/>
      <c r="I8" s="55"/>
      <c r="J8" s="54"/>
      <c r="K8" s="53"/>
      <c r="L8" s="56"/>
      <c r="M8" s="53"/>
      <c r="N8" s="54">
        <v>15</v>
      </c>
      <c r="O8" s="110">
        <f>SUM(F8:N8)+(E8*18)+(D8*9)</f>
        <v>33</v>
      </c>
      <c r="P8" s="36">
        <f t="shared" ref="P8" si="0">(D8*$D$4)+(E8*$E$4)+(F8*$F$4)+(G8*$G$4)+(H8*$H$4)+(I8*$I$4)+(J8*$J$4)+(K8*$K$4)+(L8*$L$4)+(M8*$M$4)+(N8*$N$4)</f>
        <v>102</v>
      </c>
    </row>
    <row r="9" spans="2:16">
      <c r="B9" s="52" t="s">
        <v>91</v>
      </c>
      <c r="C9" s="134"/>
      <c r="D9" s="47"/>
      <c r="E9" s="48">
        <v>8</v>
      </c>
      <c r="F9" s="49"/>
      <c r="G9" s="53">
        <v>1445</v>
      </c>
      <c r="H9" s="54"/>
      <c r="I9" s="55">
        <v>170</v>
      </c>
      <c r="J9" s="54"/>
      <c r="K9" s="53"/>
      <c r="L9" s="56"/>
      <c r="M9" s="53"/>
      <c r="N9" s="54">
        <v>132</v>
      </c>
      <c r="O9" s="110">
        <f>SUM(F9:N9)+(E9*18)+(D9*9)</f>
        <v>1891</v>
      </c>
      <c r="P9" s="36">
        <f t="shared" ref="P9:P10" si="1">(D9*$D$4)+(E9*$E$4)+(F9*$F$4)+(G9*$G$4)+(H9*$H$4)+(I9*$I$4)+(J9*$J$4)+(K9*$K$4)+(L9*$L$4)+(M9*$M$4)+(N9*$N$4)</f>
        <v>1286.25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ref="O10" si="2">SUM(F10:N10)</f>
        <v>0</v>
      </c>
      <c r="P10" s="36">
        <f t="shared" si="1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ref="O11" si="3">SUM(F11:N11)</f>
        <v>0</v>
      </c>
      <c r="P11" s="36">
        <f t="shared" ref="P11" si="4">(D11*$D$4)+(E11*$E$4)+(F11*$F$4)+(G11*$G$4)+(H11*$H$4)+(I11*$I$4)+(J11*$J$4)+(K11*$K$4)+(L11*$L$4)+(M11*$M$4)+(N11*$N$4)</f>
        <v>0</v>
      </c>
    </row>
    <row r="12" spans="2:16" ht="10.8" thickBot="1">
      <c r="B12" s="37" t="s">
        <v>21</v>
      </c>
      <c r="C12" s="37">
        <f t="shared" ref="C12:P12" si="5">SUM(C8:C11)</f>
        <v>0</v>
      </c>
      <c r="D12" s="37">
        <f t="shared" si="5"/>
        <v>0</v>
      </c>
      <c r="E12" s="37">
        <f t="shared" si="5"/>
        <v>9</v>
      </c>
      <c r="F12" s="37">
        <f t="shared" si="5"/>
        <v>0</v>
      </c>
      <c r="G12" s="37">
        <f t="shared" si="5"/>
        <v>1445</v>
      </c>
      <c r="H12" s="37">
        <f t="shared" si="5"/>
        <v>0</v>
      </c>
      <c r="I12" s="37">
        <f t="shared" si="5"/>
        <v>170</v>
      </c>
      <c r="J12" s="37">
        <f t="shared" si="5"/>
        <v>0</v>
      </c>
      <c r="K12" s="37">
        <f t="shared" si="5"/>
        <v>0</v>
      </c>
      <c r="L12" s="37">
        <f t="shared" si="5"/>
        <v>0</v>
      </c>
      <c r="M12" s="37">
        <f t="shared" si="5"/>
        <v>0</v>
      </c>
      <c r="N12" s="37">
        <f t="shared" si="5"/>
        <v>147</v>
      </c>
      <c r="O12" s="37">
        <f t="shared" si="5"/>
        <v>1924</v>
      </c>
      <c r="P12" s="37">
        <f t="shared" si="5"/>
        <v>1388.25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idden="1"/>
    <row r="15" spans="2:16" ht="10.8" hidden="1" thickBot="1">
      <c r="B15" s="32" t="s">
        <v>77</v>
      </c>
      <c r="C15" s="32"/>
      <c r="D15" s="32"/>
      <c r="E15" s="32"/>
      <c r="F15" s="33"/>
      <c r="G15" s="33"/>
      <c r="H15" s="33"/>
      <c r="I15" s="33"/>
      <c r="J15" s="33"/>
      <c r="K15" s="33"/>
      <c r="L15" s="33"/>
      <c r="M15" s="33"/>
      <c r="N15" s="33"/>
      <c r="O15" s="34"/>
      <c r="P15" s="34"/>
    </row>
    <row r="16" spans="2:16" ht="12" hidden="1" customHeight="1">
      <c r="B16" s="148"/>
      <c r="C16" s="47"/>
      <c r="D16" s="48"/>
      <c r="E16" s="48"/>
      <c r="F16" s="152"/>
      <c r="G16" s="149"/>
      <c r="H16" s="54"/>
      <c r="I16" s="150"/>
      <c r="J16" s="54"/>
      <c r="K16" s="149"/>
      <c r="L16" s="151"/>
      <c r="M16" s="53"/>
      <c r="N16" s="103"/>
      <c r="O16" s="35">
        <f>SUM(F16:N16)</f>
        <v>0</v>
      </c>
      <c r="P16" s="36">
        <f t="shared" ref="P16:P17" si="6">(D16*$D$4)+(E16*$E$4)+(F16*$F$4)+(G16*$G$4)+(H16*$H$4)+(I16*$I$4)+(J16*$J$4)+(K16*$K$4)+(L16*$L$4)+(M16*$M$4)+(N16*$N$4)</f>
        <v>0</v>
      </c>
    </row>
    <row r="17" spans="2:16" hidden="1">
      <c r="B17" s="148"/>
      <c r="C17" s="47"/>
      <c r="D17" s="48"/>
      <c r="E17" s="48"/>
      <c r="F17" s="104"/>
      <c r="G17" s="106"/>
      <c r="H17" s="105"/>
      <c r="I17" s="106"/>
      <c r="J17" s="107"/>
      <c r="K17" s="106"/>
      <c r="L17" s="107"/>
      <c r="M17" s="108"/>
      <c r="N17" s="103"/>
      <c r="O17" s="35">
        <f>SUM(F17:N17)</f>
        <v>0</v>
      </c>
      <c r="P17" s="36">
        <f t="shared" si="6"/>
        <v>0</v>
      </c>
    </row>
    <row r="18" spans="2:16" ht="10.8" hidden="1" thickBot="1">
      <c r="B18" s="37" t="s">
        <v>21</v>
      </c>
      <c r="C18" s="37">
        <f t="shared" ref="C18:P18" si="7">SUM(C16:C17)</f>
        <v>0</v>
      </c>
      <c r="D18" s="37">
        <f t="shared" si="7"/>
        <v>0</v>
      </c>
      <c r="E18" s="37">
        <f t="shared" si="7"/>
        <v>0</v>
      </c>
      <c r="F18" s="37">
        <f t="shared" si="7"/>
        <v>0</v>
      </c>
      <c r="G18" s="37">
        <f t="shared" si="7"/>
        <v>0</v>
      </c>
      <c r="H18" s="37">
        <f t="shared" si="7"/>
        <v>0</v>
      </c>
      <c r="I18" s="37">
        <f t="shared" si="7"/>
        <v>0</v>
      </c>
      <c r="J18" s="37">
        <f t="shared" si="7"/>
        <v>0</v>
      </c>
      <c r="K18" s="37">
        <f t="shared" si="7"/>
        <v>0</v>
      </c>
      <c r="L18" s="37">
        <f t="shared" si="7"/>
        <v>0</v>
      </c>
      <c r="M18" s="37">
        <f t="shared" si="7"/>
        <v>0</v>
      </c>
      <c r="N18" s="37">
        <f t="shared" si="7"/>
        <v>0</v>
      </c>
      <c r="O18" s="37">
        <f t="shared" si="7"/>
        <v>0</v>
      </c>
      <c r="P18" s="109">
        <f t="shared" si="7"/>
        <v>0</v>
      </c>
    </row>
    <row r="19" spans="2:16" hidden="1"/>
    <row r="20" spans="2:16" hidden="1"/>
    <row r="21" spans="2:16" ht="10.8" hidden="1" thickBot="1">
      <c r="B21" s="32" t="s">
        <v>36</v>
      </c>
      <c r="C21" s="32"/>
      <c r="D21" s="32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4"/>
      <c r="P21" s="34"/>
    </row>
    <row r="22" spans="2:16" ht="12" hidden="1" customHeight="1">
      <c r="B22" s="148"/>
      <c r="C22" s="47"/>
      <c r="D22" s="48"/>
      <c r="E22" s="48"/>
      <c r="F22" s="152"/>
      <c r="G22" s="149"/>
      <c r="H22" s="54"/>
      <c r="I22" s="150"/>
      <c r="J22" s="54"/>
      <c r="K22" s="149"/>
      <c r="L22" s="151"/>
      <c r="M22" s="53"/>
      <c r="N22" s="103"/>
      <c r="O22" s="35">
        <f>SUM(F22:N22)</f>
        <v>0</v>
      </c>
      <c r="P22" s="36">
        <f t="shared" ref="P22:P23" si="8">(D22*$D$4)+(E22*$E$4)+(F22*$F$4)+(G22*$G$4)+(H22*$H$4)+(I22*$I$4)+(J22*$J$4)+(K22*$K$4)+(L22*$L$4)+(M22*$M$4)+(N22*$N$4)</f>
        <v>0</v>
      </c>
    </row>
    <row r="23" spans="2:16" hidden="1">
      <c r="B23" s="148"/>
      <c r="C23" s="47"/>
      <c r="D23" s="48"/>
      <c r="E23" s="48"/>
      <c r="F23" s="104"/>
      <c r="G23" s="106"/>
      <c r="H23" s="105"/>
      <c r="I23" s="106"/>
      <c r="J23" s="107"/>
      <c r="K23" s="106"/>
      <c r="L23" s="107"/>
      <c r="M23" s="108"/>
      <c r="N23" s="103"/>
      <c r="O23" s="35">
        <f>SUM(F23:N23)</f>
        <v>0</v>
      </c>
      <c r="P23" s="36">
        <f t="shared" si="8"/>
        <v>0</v>
      </c>
    </row>
    <row r="24" spans="2:16" ht="10.8" hidden="1" thickBot="1">
      <c r="B24" s="37" t="s">
        <v>21</v>
      </c>
      <c r="C24" s="37">
        <f t="shared" ref="C24:P24" si="9">SUM(C22:C23)</f>
        <v>0</v>
      </c>
      <c r="D24" s="37">
        <f t="shared" si="9"/>
        <v>0</v>
      </c>
      <c r="E24" s="37">
        <f t="shared" si="9"/>
        <v>0</v>
      </c>
      <c r="F24" s="37">
        <f t="shared" si="9"/>
        <v>0</v>
      </c>
      <c r="G24" s="37">
        <f t="shared" si="9"/>
        <v>0</v>
      </c>
      <c r="H24" s="37">
        <f t="shared" si="9"/>
        <v>0</v>
      </c>
      <c r="I24" s="37">
        <f t="shared" si="9"/>
        <v>0</v>
      </c>
      <c r="J24" s="37">
        <f t="shared" si="9"/>
        <v>0</v>
      </c>
      <c r="K24" s="37">
        <f t="shared" si="9"/>
        <v>0</v>
      </c>
      <c r="L24" s="37">
        <f t="shared" si="9"/>
        <v>0</v>
      </c>
      <c r="M24" s="37">
        <f t="shared" si="9"/>
        <v>0</v>
      </c>
      <c r="N24" s="37">
        <f t="shared" si="9"/>
        <v>0</v>
      </c>
      <c r="O24" s="37">
        <f t="shared" si="9"/>
        <v>0</v>
      </c>
      <c r="P24" s="109">
        <f t="shared" si="9"/>
        <v>0</v>
      </c>
    </row>
    <row r="25" spans="2:16" hidden="1"/>
    <row r="26" spans="2:16" hidden="1"/>
    <row r="27" spans="2:16" ht="10.8" hidden="1" thickBot="1">
      <c r="B27" s="32" t="s">
        <v>37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 hidden="1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>SUM(F28:N28)</f>
        <v>0</v>
      </c>
      <c r="P28" s="36">
        <f t="shared" ref="P28:P30" si="10">(D28*$D$4)+(E28*$E$4)+(F28*$F$4)+(G28*$G$4)+(H28*$H$4)+(I28*$I$4)+(J28*$J$4)+(K28*$K$4)+(L28*$L$4)+(M28*$M$4)+(N28*$N$4)</f>
        <v>0</v>
      </c>
    </row>
    <row r="29" spans="2:16" hidden="1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>SUM(F29:N29)</f>
        <v>0</v>
      </c>
      <c r="P29" s="36">
        <f t="shared" si="10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>SUM(C30:N30)</f>
        <v>0</v>
      </c>
      <c r="P30" s="36">
        <f t="shared" si="10"/>
        <v>0</v>
      </c>
    </row>
    <row r="31" spans="2:16" ht="10.8" hidden="1" thickBot="1">
      <c r="B31" s="37" t="s">
        <v>21</v>
      </c>
      <c r="C31" s="37">
        <f>SUM(C28:C29)</f>
        <v>0</v>
      </c>
      <c r="D31" s="37">
        <f>SUM(D28:D29)</f>
        <v>0</v>
      </c>
      <c r="E31" s="37">
        <f>SUM(E28:E29)</f>
        <v>0</v>
      </c>
      <c r="F31" s="37">
        <f t="shared" ref="F31:P31" si="11">SUM(F28:F30)</f>
        <v>0</v>
      </c>
      <c r="G31" s="37">
        <f t="shared" si="11"/>
        <v>0</v>
      </c>
      <c r="H31" s="37">
        <f t="shared" si="11"/>
        <v>0</v>
      </c>
      <c r="I31" s="37">
        <f t="shared" si="11"/>
        <v>0</v>
      </c>
      <c r="J31" s="37">
        <f t="shared" si="11"/>
        <v>0</v>
      </c>
      <c r="K31" s="37">
        <f t="shared" si="11"/>
        <v>0</v>
      </c>
      <c r="L31" s="37">
        <f t="shared" si="11"/>
        <v>0</v>
      </c>
      <c r="M31" s="37">
        <f t="shared" si="11"/>
        <v>0</v>
      </c>
      <c r="N31" s="37">
        <f t="shared" si="11"/>
        <v>0</v>
      </c>
      <c r="O31" s="37">
        <f t="shared" si="11"/>
        <v>0</v>
      </c>
      <c r="P31" s="109">
        <f t="shared" si="11"/>
        <v>0</v>
      </c>
    </row>
    <row r="32" spans="2:16" hidden="1"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6"/>
    </row>
    <row r="33" spans="14:16" hidden="1">
      <c r="N33" s="112" t="s">
        <v>28</v>
      </c>
      <c r="O33" s="111">
        <f>SUM(O18+O12+O24+O31)</f>
        <v>1924</v>
      </c>
      <c r="P33" s="180">
        <f>SUM(P18+P12+P24+P31)</f>
        <v>1388.25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N31" sqref="N31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83</v>
      </c>
    </row>
    <row r="3" spans="2:16" ht="13.2">
      <c r="B3" s="2" t="s">
        <v>69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7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M59" sqref="M59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69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45" si="0">SUM(F7:N7)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si="0"/>
        <v>0</v>
      </c>
      <c r="P8" s="36">
        <f t="shared" ref="P8:P31" si="1">(D8*$D$3)+(E8*$E$3)+(F8*$F$3)+(G8*$G$3)+(H8*$H$3)+(I8*$I$3)+(J8*$J$3)+(K8*$K$3)+(L8*$L$3)+(M8*$M$3)+(N8*$N$3)</f>
        <v>0</v>
      </c>
    </row>
    <row r="9" spans="2:16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0"/>
        <v>0</v>
      </c>
      <c r="P9" s="36">
        <f t="shared" si="1"/>
        <v>0</v>
      </c>
    </row>
    <row r="10" spans="2:16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2">SUM(F10:N10)</f>
        <v>0</v>
      </c>
      <c r="P10" s="36">
        <f t="shared" si="1"/>
        <v>0</v>
      </c>
    </row>
    <row r="11" spans="2:16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2"/>
        <v>0</v>
      </c>
      <c r="P11" s="36">
        <f t="shared" si="1"/>
        <v>0</v>
      </c>
    </row>
    <row r="12" spans="2:16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2"/>
        <v>0</v>
      </c>
      <c r="P12" s="36">
        <f t="shared" si="1"/>
        <v>0</v>
      </c>
    </row>
    <row r="13" spans="2:16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19" si="3">SUM(F13:N13)</f>
        <v>0</v>
      </c>
      <c r="P13" s="36">
        <f t="shared" si="1"/>
        <v>0</v>
      </c>
    </row>
    <row r="14" spans="2:16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3"/>
        <v>0</v>
      </c>
      <c r="P14" s="36">
        <f t="shared" si="1"/>
        <v>0</v>
      </c>
    </row>
    <row r="15" spans="2:16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3"/>
        <v>0</v>
      </c>
      <c r="P15" s="36">
        <f t="shared" si="1"/>
        <v>0</v>
      </c>
    </row>
    <row r="16" spans="2:16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3"/>
        <v>0</v>
      </c>
      <c r="P16" s="36">
        <f t="shared" si="1"/>
        <v>0</v>
      </c>
    </row>
    <row r="17" spans="2:16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3"/>
        <v>0</v>
      </c>
      <c r="P17" s="36">
        <f t="shared" si="1"/>
        <v>0</v>
      </c>
    </row>
    <row r="18" spans="2:16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3"/>
        <v>0</v>
      </c>
      <c r="P18" s="36">
        <f t="shared" si="1"/>
        <v>0</v>
      </c>
    </row>
    <row r="19" spans="2:16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3"/>
        <v>0</v>
      </c>
      <c r="P19" s="36">
        <f t="shared" si="1"/>
        <v>0</v>
      </c>
    </row>
    <row r="20" spans="2:16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ref="O20:O21" si="4">SUM(F20:N20)</f>
        <v>0</v>
      </c>
      <c r="P20" s="36">
        <f t="shared" si="1"/>
        <v>0</v>
      </c>
    </row>
    <row r="21" spans="2:16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1"/>
        <v>0</v>
      </c>
    </row>
    <row r="22" spans="2:16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0</v>
      </c>
      <c r="P22" s="36">
        <f t="shared" si="1"/>
        <v>0</v>
      </c>
    </row>
    <row r="23" spans="2:16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5"/>
        <v>0</v>
      </c>
      <c r="P23" s="36">
        <f t="shared" si="1"/>
        <v>0</v>
      </c>
    </row>
    <row r="24" spans="2:16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5"/>
        <v>0</v>
      </c>
      <c r="P24" s="36">
        <f t="shared" si="1"/>
        <v>0</v>
      </c>
    </row>
    <row r="25" spans="2:16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ref="O25:O31" si="6">SUM(F25:N25)</f>
        <v>0</v>
      </c>
      <c r="P25" s="36">
        <f t="shared" si="1"/>
        <v>0</v>
      </c>
    </row>
    <row r="26" spans="2:16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6"/>
        <v>0</v>
      </c>
      <c r="P26" s="36">
        <f t="shared" si="1"/>
        <v>0</v>
      </c>
    </row>
    <row r="27" spans="2:16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6"/>
        <v>0</v>
      </c>
      <c r="P27" s="36">
        <f t="shared" si="1"/>
        <v>0</v>
      </c>
    </row>
    <row r="28" spans="2:16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6"/>
        <v>0</v>
      </c>
      <c r="P28" s="36">
        <f t="shared" si="1"/>
        <v>0</v>
      </c>
    </row>
    <row r="29" spans="2:16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6"/>
        <v>0</v>
      </c>
      <c r="P29" s="36">
        <f t="shared" si="1"/>
        <v>0</v>
      </c>
    </row>
    <row r="30" spans="2:16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6"/>
        <v>0</v>
      </c>
      <c r="P30" s="36">
        <f t="shared" si="1"/>
        <v>0</v>
      </c>
    </row>
    <row r="31" spans="2:16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6"/>
        <v>0</v>
      </c>
      <c r="P31" s="36">
        <f t="shared" si="1"/>
        <v>0</v>
      </c>
    </row>
    <row r="32" spans="2:16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ref="O32:O33" si="7">SUM(F32:N32)</f>
        <v>0</v>
      </c>
      <c r="P32" s="36">
        <f t="shared" ref="P32:P43" si="8">(D32*$D$3)+(E32*$E$3)+(F32*$F$3)+(G32*$G$3)+(H32*$H$3)+(I32*$I$3)+(J32*$J$3)+(K32*$K$3)+(L32*$L$3)+(M32*$M$3)+(N32*$N$3)</f>
        <v>0</v>
      </c>
    </row>
    <row r="33" spans="2:16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7"/>
        <v>0</v>
      </c>
      <c r="P33" s="36">
        <f t="shared" si="8"/>
        <v>0</v>
      </c>
    </row>
    <row r="34" spans="2:16">
      <c r="B34" s="52"/>
      <c r="C34" s="147"/>
      <c r="D34" s="141"/>
      <c r="E34" s="141"/>
      <c r="F34" s="142"/>
      <c r="G34" s="143"/>
      <c r="H34" s="144"/>
      <c r="I34" s="145"/>
      <c r="J34" s="144"/>
      <c r="K34" s="143"/>
      <c r="L34" s="146"/>
      <c r="M34" s="143"/>
      <c r="N34" s="144"/>
      <c r="O34" s="35">
        <f t="shared" ref="O34:O36" si="9">SUM(F34:N34)</f>
        <v>0</v>
      </c>
      <c r="P34" s="36">
        <f t="shared" si="8"/>
        <v>0</v>
      </c>
    </row>
    <row r="35" spans="2:16">
      <c r="B35" s="52"/>
      <c r="C35" s="147"/>
      <c r="D35" s="141"/>
      <c r="E35" s="141"/>
      <c r="F35" s="142"/>
      <c r="G35" s="143"/>
      <c r="H35" s="144"/>
      <c r="I35" s="145"/>
      <c r="J35" s="144"/>
      <c r="K35" s="143"/>
      <c r="L35" s="146"/>
      <c r="M35" s="143"/>
      <c r="N35" s="144"/>
      <c r="O35" s="35">
        <f t="shared" si="9"/>
        <v>0</v>
      </c>
      <c r="P35" s="36">
        <f t="shared" si="8"/>
        <v>0</v>
      </c>
    </row>
    <row r="36" spans="2:16">
      <c r="B36" s="52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 t="shared" si="9"/>
        <v>0</v>
      </c>
      <c r="P36" s="36">
        <f t="shared" si="8"/>
        <v>0</v>
      </c>
    </row>
    <row r="37" spans="2:16">
      <c r="B37" s="52"/>
      <c r="C37" s="147"/>
      <c r="D37" s="141"/>
      <c r="E37" s="141"/>
      <c r="F37" s="142"/>
      <c r="G37" s="143"/>
      <c r="H37" s="144"/>
      <c r="I37" s="145"/>
      <c r="J37" s="144"/>
      <c r="K37" s="143"/>
      <c r="L37" s="146"/>
      <c r="M37" s="143"/>
      <c r="N37" s="144"/>
      <c r="O37" s="35">
        <f t="shared" ref="O37:O43" si="10">SUM(F37:N37)</f>
        <v>0</v>
      </c>
      <c r="P37" s="36">
        <f t="shared" si="8"/>
        <v>0</v>
      </c>
    </row>
    <row r="38" spans="2:16">
      <c r="B38" s="140"/>
      <c r="C38" s="147"/>
      <c r="D38" s="141"/>
      <c r="E38" s="141"/>
      <c r="F38" s="142"/>
      <c r="G38" s="143"/>
      <c r="H38" s="144"/>
      <c r="I38" s="145"/>
      <c r="J38" s="144"/>
      <c r="K38" s="143"/>
      <c r="L38" s="146"/>
      <c r="M38" s="143"/>
      <c r="N38" s="144"/>
      <c r="O38" s="35">
        <f t="shared" si="10"/>
        <v>0</v>
      </c>
      <c r="P38" s="36">
        <f t="shared" si="8"/>
        <v>0</v>
      </c>
    </row>
    <row r="39" spans="2:16">
      <c r="B39" s="140"/>
      <c r="C39" s="147"/>
      <c r="D39" s="141"/>
      <c r="E39" s="141"/>
      <c r="F39" s="142"/>
      <c r="G39" s="143"/>
      <c r="H39" s="144"/>
      <c r="I39" s="145"/>
      <c r="J39" s="144"/>
      <c r="K39" s="143"/>
      <c r="L39" s="146"/>
      <c r="M39" s="143"/>
      <c r="N39" s="144"/>
      <c r="O39" s="35">
        <f t="shared" si="10"/>
        <v>0</v>
      </c>
      <c r="P39" s="36">
        <f t="shared" si="8"/>
        <v>0</v>
      </c>
    </row>
    <row r="40" spans="2:16">
      <c r="B40" s="52"/>
      <c r="C40" s="147"/>
      <c r="D40" s="141"/>
      <c r="E40" s="141"/>
      <c r="F40" s="142"/>
      <c r="G40" s="143"/>
      <c r="H40" s="144"/>
      <c r="I40" s="145"/>
      <c r="J40" s="144"/>
      <c r="K40" s="143"/>
      <c r="L40" s="146"/>
      <c r="M40" s="143"/>
      <c r="N40" s="144"/>
      <c r="O40" s="35">
        <f t="shared" si="10"/>
        <v>0</v>
      </c>
      <c r="P40" s="36">
        <f t="shared" si="8"/>
        <v>0</v>
      </c>
    </row>
    <row r="41" spans="2:16">
      <c r="B41" s="52"/>
      <c r="C41" s="147"/>
      <c r="D41" s="141"/>
      <c r="E41" s="141"/>
      <c r="F41" s="142"/>
      <c r="G41" s="143"/>
      <c r="H41" s="144"/>
      <c r="I41" s="145"/>
      <c r="J41" s="144"/>
      <c r="K41" s="143"/>
      <c r="L41" s="146"/>
      <c r="M41" s="143"/>
      <c r="N41" s="144"/>
      <c r="O41" s="35">
        <f t="shared" si="10"/>
        <v>0</v>
      </c>
      <c r="P41" s="36">
        <f t="shared" si="8"/>
        <v>0</v>
      </c>
    </row>
    <row r="42" spans="2:16">
      <c r="B42" s="52"/>
      <c r="C42" s="147"/>
      <c r="D42" s="141"/>
      <c r="E42" s="141"/>
      <c r="F42" s="142"/>
      <c r="G42" s="143"/>
      <c r="H42" s="144"/>
      <c r="I42" s="145"/>
      <c r="J42" s="144"/>
      <c r="K42" s="143"/>
      <c r="L42" s="146"/>
      <c r="M42" s="143"/>
      <c r="N42" s="144"/>
      <c r="O42" s="35">
        <f t="shared" si="10"/>
        <v>0</v>
      </c>
      <c r="P42" s="36">
        <f t="shared" si="8"/>
        <v>0</v>
      </c>
    </row>
    <row r="43" spans="2:16">
      <c r="B43" s="52"/>
      <c r="C43" s="147"/>
      <c r="D43" s="141"/>
      <c r="E43" s="141"/>
      <c r="F43" s="142"/>
      <c r="G43" s="143"/>
      <c r="H43" s="144"/>
      <c r="I43" s="145"/>
      <c r="J43" s="144"/>
      <c r="K43" s="143"/>
      <c r="L43" s="146"/>
      <c r="M43" s="143"/>
      <c r="N43" s="144"/>
      <c r="O43" s="35">
        <f t="shared" si="10"/>
        <v>0</v>
      </c>
      <c r="P43" s="36">
        <f t="shared" si="8"/>
        <v>0</v>
      </c>
    </row>
    <row r="44" spans="2:16">
      <c r="B44" s="52"/>
      <c r="C44" s="147"/>
      <c r="D44" s="141"/>
      <c r="E44" s="141"/>
      <c r="F44" s="142"/>
      <c r="G44" s="143"/>
      <c r="H44" s="144"/>
      <c r="I44" s="145"/>
      <c r="J44" s="144"/>
      <c r="K44" s="143"/>
      <c r="L44" s="146"/>
      <c r="M44" s="143"/>
      <c r="N44" s="144"/>
      <c r="O44" s="35">
        <f t="shared" si="0"/>
        <v>0</v>
      </c>
      <c r="P44" s="36">
        <f t="shared" ref="P44:P47" si="11">(D44*$D$3)+(E44*$E$3)+(F44*$F$3)+(G44*$G$3)+(H44*$H$3)+(I44*$I$3)+(J44*$J$3)+(K44*$K$3)+(L44*$L$3)+(M44*$M$3)+(N44*$N$3)</f>
        <v>0</v>
      </c>
    </row>
    <row r="45" spans="2:16">
      <c r="B45" s="52"/>
      <c r="C45" s="147"/>
      <c r="D45" s="141"/>
      <c r="E45" s="141"/>
      <c r="F45" s="142"/>
      <c r="G45" s="143"/>
      <c r="H45" s="144"/>
      <c r="I45" s="145"/>
      <c r="J45" s="144"/>
      <c r="K45" s="143"/>
      <c r="L45" s="146"/>
      <c r="M45" s="143"/>
      <c r="N45" s="144"/>
      <c r="O45" s="35">
        <f t="shared" si="0"/>
        <v>0</v>
      </c>
      <c r="P45" s="36">
        <f t="shared" si="11"/>
        <v>0</v>
      </c>
    </row>
    <row r="46" spans="2:16">
      <c r="B46" s="52"/>
      <c r="C46" s="147"/>
      <c r="D46" s="141"/>
      <c r="E46" s="141"/>
      <c r="F46" s="142"/>
      <c r="G46" s="143"/>
      <c r="H46" s="144"/>
      <c r="I46" s="145"/>
      <c r="J46" s="144"/>
      <c r="K46" s="143"/>
      <c r="L46" s="146"/>
      <c r="M46" s="143"/>
      <c r="N46" s="144"/>
      <c r="O46" s="35">
        <f t="shared" ref="O46" si="12">SUM(F46:N46)</f>
        <v>0</v>
      </c>
      <c r="P46" s="36">
        <f t="shared" si="11"/>
        <v>0</v>
      </c>
    </row>
    <row r="47" spans="2:16">
      <c r="B47" s="126"/>
      <c r="C47" s="133"/>
      <c r="D47" s="127"/>
      <c r="E47" s="127"/>
      <c r="F47" s="128"/>
      <c r="G47" s="129"/>
      <c r="H47" s="130"/>
      <c r="I47" s="131"/>
      <c r="J47" s="130"/>
      <c r="K47" s="129"/>
      <c r="L47" s="132"/>
      <c r="M47" s="129"/>
      <c r="N47" s="130"/>
      <c r="O47" s="35">
        <f>SUM(F47:N47)</f>
        <v>0</v>
      </c>
      <c r="P47" s="36">
        <f t="shared" si="11"/>
        <v>0</v>
      </c>
    </row>
    <row r="48" spans="2:16" ht="10.8" thickBot="1">
      <c r="B48" s="37" t="s">
        <v>21</v>
      </c>
      <c r="C48" s="37">
        <f t="shared" ref="C48:P48" si="13">SUM(C7:C47)</f>
        <v>0</v>
      </c>
      <c r="D48" s="37">
        <f t="shared" si="13"/>
        <v>0</v>
      </c>
      <c r="E48" s="37">
        <f t="shared" si="13"/>
        <v>0</v>
      </c>
      <c r="F48" s="37">
        <f t="shared" si="13"/>
        <v>0</v>
      </c>
      <c r="G48" s="37">
        <f t="shared" si="13"/>
        <v>0</v>
      </c>
      <c r="H48" s="37">
        <f t="shared" si="13"/>
        <v>0</v>
      </c>
      <c r="I48" s="37">
        <f t="shared" si="13"/>
        <v>0</v>
      </c>
      <c r="J48" s="37">
        <f t="shared" si="13"/>
        <v>0</v>
      </c>
      <c r="K48" s="37">
        <f t="shared" si="13"/>
        <v>0</v>
      </c>
      <c r="L48" s="37">
        <f t="shared" si="13"/>
        <v>0</v>
      </c>
      <c r="M48" s="37">
        <f t="shared" si="13"/>
        <v>0</v>
      </c>
      <c r="N48" s="37">
        <f t="shared" si="13"/>
        <v>0</v>
      </c>
      <c r="O48" s="37">
        <f t="shared" si="13"/>
        <v>0</v>
      </c>
      <c r="P48" s="37">
        <f t="shared" si="13"/>
        <v>0</v>
      </c>
    </row>
    <row r="49" spans="2:16">
      <c r="F49" s="38"/>
      <c r="G49" s="38"/>
      <c r="H49" s="38"/>
      <c r="I49" s="38"/>
      <c r="J49" s="38"/>
      <c r="K49" s="38"/>
      <c r="L49" s="38"/>
      <c r="M49" s="38"/>
      <c r="N49" s="38"/>
    </row>
    <row r="50" spans="2:16">
      <c r="B50" s="13"/>
      <c r="C50" s="13"/>
      <c r="D50" s="13"/>
      <c r="E50" s="13"/>
      <c r="F50" s="30"/>
      <c r="G50" s="30"/>
      <c r="H50" s="30"/>
      <c r="I50" s="30"/>
      <c r="J50" s="30"/>
      <c r="K50" s="30"/>
      <c r="L50" s="30"/>
      <c r="M50" s="30"/>
      <c r="N50" s="30"/>
      <c r="O50" s="13"/>
      <c r="P50" s="13"/>
    </row>
    <row r="51" spans="2:16" ht="10.8" thickBot="1">
      <c r="B51" s="32" t="s">
        <v>29</v>
      </c>
      <c r="C51" s="32"/>
      <c r="D51" s="32"/>
      <c r="E51" s="32"/>
      <c r="F51" s="33"/>
      <c r="G51" s="33"/>
      <c r="H51" s="33"/>
      <c r="I51" s="33"/>
      <c r="J51" s="33"/>
      <c r="K51" s="33"/>
      <c r="L51" s="33"/>
      <c r="M51" s="33"/>
      <c r="N51" s="33"/>
      <c r="O51" s="34"/>
      <c r="P51" s="34"/>
    </row>
    <row r="52" spans="2:16">
      <c r="B52" s="52"/>
      <c r="C52" s="57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>SUM(F52:N52)</f>
        <v>0</v>
      </c>
      <c r="P52" s="36">
        <f t="shared" ref="P52:P54" si="14">(D52*$D$3)+(E52*$E$3)+(F52*$F$3)+(G52*$G$3)+(H52*$H$3)+(I52*$I$3)+(J52*$J$3)+(K52*$K$3)+(L52*$L$3)+(M52*$M$3)+(N52*$N$3)</f>
        <v>0</v>
      </c>
    </row>
    <row r="53" spans="2:16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>SUM(F53:N53)</f>
        <v>0</v>
      </c>
      <c r="P53" s="36">
        <f t="shared" si="14"/>
        <v>0</v>
      </c>
    </row>
    <row r="54" spans="2:16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>SUM(F54:N54)</f>
        <v>0</v>
      </c>
      <c r="P54" s="36">
        <f t="shared" si="14"/>
        <v>0</v>
      </c>
    </row>
    <row r="55" spans="2:16" ht="10.8" thickBot="1">
      <c r="B55" s="37" t="s">
        <v>21</v>
      </c>
      <c r="C55" s="37">
        <f>SUM(C52:C54)</f>
        <v>0</v>
      </c>
      <c r="D55" s="37">
        <f>SUM(D52:D54)</f>
        <v>0</v>
      </c>
      <c r="E55" s="37">
        <f>SUM(E52:E54)</f>
        <v>0</v>
      </c>
      <c r="F55" s="37">
        <f>SUM(F52:F54)</f>
        <v>0</v>
      </c>
      <c r="G55" s="37">
        <f>SUM(G52:G54)</f>
        <v>0</v>
      </c>
      <c r="H55" s="37">
        <f t="shared" ref="H55:P55" si="15">SUM(H52:H54)</f>
        <v>0</v>
      </c>
      <c r="I55" s="37">
        <f t="shared" si="15"/>
        <v>0</v>
      </c>
      <c r="J55" s="37">
        <f t="shared" si="15"/>
        <v>0</v>
      </c>
      <c r="K55" s="37">
        <f t="shared" si="15"/>
        <v>0</v>
      </c>
      <c r="L55" s="37">
        <f t="shared" si="15"/>
        <v>0</v>
      </c>
      <c r="M55" s="37">
        <f t="shared" si="15"/>
        <v>0</v>
      </c>
      <c r="N55" s="37">
        <f t="shared" si="15"/>
        <v>0</v>
      </c>
      <c r="O55" s="39">
        <f t="shared" si="15"/>
        <v>0</v>
      </c>
      <c r="P55" s="39">
        <f t="shared" si="15"/>
        <v>0</v>
      </c>
    </row>
    <row r="56" spans="2:16">
      <c r="G56" s="38"/>
    </row>
    <row r="57" spans="2:16">
      <c r="B57" s="13"/>
      <c r="C57" s="13"/>
      <c r="D57" s="13"/>
      <c r="E57" s="13"/>
      <c r="F57" s="30"/>
      <c r="G57" s="30"/>
      <c r="H57" s="30"/>
      <c r="I57" s="30"/>
      <c r="J57" s="30"/>
      <c r="K57" s="30"/>
      <c r="L57" s="30"/>
      <c r="M57" s="30"/>
      <c r="N57" s="30"/>
      <c r="O57" s="13"/>
      <c r="P57" s="13"/>
    </row>
    <row r="58" spans="2:16" ht="10.8" thickBot="1">
      <c r="B58" s="32" t="s">
        <v>70</v>
      </c>
      <c r="C58" s="32"/>
      <c r="D58" s="32"/>
      <c r="E58" s="32"/>
      <c r="F58" s="33"/>
      <c r="G58" s="33"/>
      <c r="H58" s="33"/>
      <c r="I58" s="33"/>
      <c r="J58" s="33"/>
      <c r="K58" s="33"/>
      <c r="L58" s="33"/>
      <c r="M58" s="33"/>
      <c r="N58" s="33"/>
      <c r="O58" s="34"/>
      <c r="P58" s="34"/>
    </row>
    <row r="59" spans="2:16">
      <c r="B59" s="52"/>
      <c r="C59" s="57"/>
      <c r="D59" s="48"/>
      <c r="E59" s="48"/>
      <c r="F59" s="49"/>
      <c r="G59" s="53"/>
      <c r="H59" s="54"/>
      <c r="I59" s="55"/>
      <c r="J59" s="54"/>
      <c r="K59" s="53"/>
      <c r="L59" s="56"/>
      <c r="M59" s="53"/>
      <c r="N59" s="54"/>
      <c r="O59" s="35">
        <f t="shared" ref="O59:O70" si="16">SUM(F59:N59)</f>
        <v>0</v>
      </c>
      <c r="P59" s="36">
        <f t="shared" ref="P59:P70" si="17">(D59*$D$3)+(E59*$E$3)+(F59*$F$3)+(G59*$G$3)+(H59*$H$3)+(I59*$I$3)+(J59*$J$3)+(K59*$K$3)+(L59*$L$3)+(M59*$M$3)+(N59*$N$3)</f>
        <v>0</v>
      </c>
    </row>
    <row r="60" spans="2:16">
      <c r="B60" s="52"/>
      <c r="C60" s="47"/>
      <c r="D60" s="48"/>
      <c r="E60" s="48"/>
      <c r="F60" s="49"/>
      <c r="G60" s="53"/>
      <c r="H60" s="54"/>
      <c r="I60" s="55"/>
      <c r="J60" s="54"/>
      <c r="K60" s="53"/>
      <c r="L60" s="56"/>
      <c r="M60" s="53"/>
      <c r="N60" s="54"/>
      <c r="O60" s="35">
        <f t="shared" si="16"/>
        <v>0</v>
      </c>
      <c r="P60" s="36">
        <f t="shared" si="17"/>
        <v>0</v>
      </c>
    </row>
    <row r="61" spans="2:16">
      <c r="B61" s="52"/>
      <c r="C61" s="47"/>
      <c r="D61" s="48"/>
      <c r="E61" s="48"/>
      <c r="F61" s="49"/>
      <c r="G61" s="53"/>
      <c r="H61" s="54"/>
      <c r="I61" s="55"/>
      <c r="J61" s="54"/>
      <c r="K61" s="53"/>
      <c r="L61" s="56"/>
      <c r="M61" s="53"/>
      <c r="N61" s="54"/>
      <c r="O61" s="35">
        <f t="shared" si="16"/>
        <v>0</v>
      </c>
      <c r="P61" s="36">
        <f t="shared" si="17"/>
        <v>0</v>
      </c>
    </row>
    <row r="62" spans="2:16">
      <c r="B62" s="52"/>
      <c r="C62" s="47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 t="shared" si="16"/>
        <v>0</v>
      </c>
      <c r="P62" s="36">
        <f t="shared" si="17"/>
        <v>0</v>
      </c>
    </row>
    <row r="63" spans="2:16">
      <c r="B63" s="52"/>
      <c r="C63" s="47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 t="shared" si="16"/>
        <v>0</v>
      </c>
      <c r="P63" s="36">
        <f t="shared" si="17"/>
        <v>0</v>
      </c>
    </row>
    <row r="64" spans="2:16">
      <c r="B64" s="52"/>
      <c r="C64" s="47"/>
      <c r="D64" s="48"/>
      <c r="E64" s="48"/>
      <c r="F64" s="49"/>
      <c r="G64" s="53"/>
      <c r="H64" s="54"/>
      <c r="I64" s="55"/>
      <c r="J64" s="54"/>
      <c r="K64" s="53"/>
      <c r="L64" s="56"/>
      <c r="M64" s="53"/>
      <c r="N64" s="54"/>
      <c r="O64" s="35">
        <f t="shared" si="16"/>
        <v>0</v>
      </c>
      <c r="P64" s="36">
        <f t="shared" ref="P64:P67" si="18">(D64*$D$3)+(E64*$E$3)+(F64*$F$3)+(G64*$G$3)+(H64*$H$3)+(I64*$I$3)+(J64*$J$3)+(K64*$K$3)+(L64*$L$3)+(M64*$M$3)+(N64*$N$3)</f>
        <v>0</v>
      </c>
    </row>
    <row r="65" spans="2:16">
      <c r="B65" s="52"/>
      <c r="C65" s="47"/>
      <c r="D65" s="48"/>
      <c r="E65" s="48"/>
      <c r="F65" s="49"/>
      <c r="G65" s="53"/>
      <c r="H65" s="54"/>
      <c r="I65" s="55"/>
      <c r="J65" s="54"/>
      <c r="K65" s="53"/>
      <c r="L65" s="56"/>
      <c r="M65" s="53"/>
      <c r="N65" s="54"/>
      <c r="O65" s="35">
        <f t="shared" si="16"/>
        <v>0</v>
      </c>
      <c r="P65" s="36">
        <f t="shared" si="18"/>
        <v>0</v>
      </c>
    </row>
    <row r="66" spans="2:16">
      <c r="B66" s="52"/>
      <c r="C66" s="47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 t="shared" si="16"/>
        <v>0</v>
      </c>
      <c r="P66" s="36">
        <f t="shared" si="18"/>
        <v>0</v>
      </c>
    </row>
    <row r="67" spans="2:16">
      <c r="B67" s="52"/>
      <c r="C67" s="47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 t="shared" si="16"/>
        <v>0</v>
      </c>
      <c r="P67" s="36">
        <f t="shared" si="18"/>
        <v>0</v>
      </c>
    </row>
    <row r="68" spans="2:16">
      <c r="B68" s="52"/>
      <c r="C68" s="47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 t="shared" si="16"/>
        <v>0</v>
      </c>
      <c r="P68" s="36">
        <f t="shared" ref="P68:P69" si="19">(D68*$D$3)+(E68*$E$3)+(F68*$F$3)+(G68*$G$3)+(H68*$H$3)+(I68*$I$3)+(J68*$J$3)+(K68*$K$3)+(L68*$L$3)+(M68*$M$3)+(N68*$N$3)</f>
        <v>0</v>
      </c>
    </row>
    <row r="69" spans="2:16">
      <c r="B69" s="52"/>
      <c r="C69" s="47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 t="shared" si="16"/>
        <v>0</v>
      </c>
      <c r="P69" s="36">
        <f t="shared" si="19"/>
        <v>0</v>
      </c>
    </row>
    <row r="70" spans="2:16">
      <c r="B70" s="52"/>
      <c r="C70" s="47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 t="shared" si="16"/>
        <v>0</v>
      </c>
      <c r="P70" s="36">
        <f t="shared" si="17"/>
        <v>0</v>
      </c>
    </row>
    <row r="71" spans="2:16" ht="10.8" thickBot="1">
      <c r="B71" s="37" t="s">
        <v>21</v>
      </c>
      <c r="C71" s="37">
        <f t="shared" ref="C71:P71" si="20">SUM(C59:C70)</f>
        <v>0</v>
      </c>
      <c r="D71" s="37">
        <f t="shared" si="20"/>
        <v>0</v>
      </c>
      <c r="E71" s="37">
        <f t="shared" si="20"/>
        <v>0</v>
      </c>
      <c r="F71" s="37">
        <f t="shared" si="20"/>
        <v>0</v>
      </c>
      <c r="G71" s="37">
        <f t="shared" si="20"/>
        <v>0</v>
      </c>
      <c r="H71" s="37">
        <f t="shared" si="20"/>
        <v>0</v>
      </c>
      <c r="I71" s="37">
        <f t="shared" si="20"/>
        <v>0</v>
      </c>
      <c r="J71" s="37">
        <f t="shared" si="20"/>
        <v>0</v>
      </c>
      <c r="K71" s="37">
        <f t="shared" si="20"/>
        <v>0</v>
      </c>
      <c r="L71" s="37">
        <f t="shared" si="20"/>
        <v>0</v>
      </c>
      <c r="M71" s="37">
        <f t="shared" si="20"/>
        <v>0</v>
      </c>
      <c r="N71" s="37">
        <f t="shared" si="20"/>
        <v>0</v>
      </c>
      <c r="O71" s="39">
        <f t="shared" si="20"/>
        <v>0</v>
      </c>
      <c r="P71" s="39">
        <f t="shared" si="20"/>
        <v>0</v>
      </c>
    </row>
    <row r="72" spans="2:16">
      <c r="G72" s="38"/>
    </row>
    <row r="73" spans="2:16" ht="13.2">
      <c r="B73" s="2"/>
      <c r="C73" s="2"/>
      <c r="D73" s="2"/>
      <c r="E73" s="2"/>
      <c r="F73" s="43"/>
      <c r="G73" s="43"/>
      <c r="H73" s="43"/>
      <c r="I73" s="43"/>
      <c r="J73" s="43"/>
      <c r="K73" s="43"/>
      <c r="L73" s="43"/>
      <c r="M73" s="43"/>
      <c r="N73" s="43"/>
      <c r="O73" s="2"/>
      <c r="P73" s="2"/>
    </row>
    <row r="74" spans="2:16">
      <c r="M74" s="44" t="s">
        <v>21</v>
      </c>
      <c r="O74" s="45">
        <f>O71+O55+O48</f>
        <v>0</v>
      </c>
      <c r="P74" s="46">
        <f>P71+P55+P48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44"/>
  <sheetViews>
    <sheetView zoomScaleNormal="100" workbookViewId="0">
      <selection activeCell="S30" sqref="S30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85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89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/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41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9" si="3">SUM(F14:N14)</f>
        <v>0</v>
      </c>
      <c r="P14" s="36">
        <f t="shared" ref="P14:P19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 t="shared" si="3"/>
        <v>0</v>
      </c>
      <c r="P16" s="36">
        <f t="shared" si="4"/>
        <v>0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 t="shared" si="3"/>
        <v>0</v>
      </c>
      <c r="P17" s="36">
        <f t="shared" si="4"/>
        <v>0</v>
      </c>
    </row>
    <row r="18" spans="2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3"/>
        <v>0</v>
      </c>
      <c r="P18" s="36">
        <f t="shared" si="4"/>
        <v>0</v>
      </c>
    </row>
    <row r="19" spans="2:16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3"/>
        <v>0</v>
      </c>
      <c r="P19" s="36">
        <f t="shared" si="4"/>
        <v>0</v>
      </c>
    </row>
    <row r="20" spans="2:16" ht="10.8" thickBot="1">
      <c r="B20" s="37" t="s">
        <v>21</v>
      </c>
      <c r="C20" s="37">
        <f>SUM(C19:C19)</f>
        <v>0</v>
      </c>
      <c r="D20" s="37">
        <f>SUM(D14:D19)</f>
        <v>0</v>
      </c>
      <c r="E20" s="37">
        <f>SUM(E14:E19)</f>
        <v>0</v>
      </c>
      <c r="F20" s="37">
        <f>SUM(F19:F19)</f>
        <v>0</v>
      </c>
      <c r="G20" s="40">
        <f t="shared" ref="G20:P20" si="5">SUM(G14:G19)</f>
        <v>0</v>
      </c>
      <c r="H20" s="40">
        <f t="shared" si="5"/>
        <v>0</v>
      </c>
      <c r="I20" s="40">
        <f t="shared" si="5"/>
        <v>0</v>
      </c>
      <c r="J20" s="40">
        <f t="shared" si="5"/>
        <v>0</v>
      </c>
      <c r="K20" s="40">
        <f t="shared" si="5"/>
        <v>0</v>
      </c>
      <c r="L20" s="40">
        <f t="shared" si="5"/>
        <v>0</v>
      </c>
      <c r="M20" s="40">
        <f t="shared" si="5"/>
        <v>0</v>
      </c>
      <c r="N20" s="40">
        <f t="shared" si="5"/>
        <v>0</v>
      </c>
      <c r="O20" s="41">
        <f t="shared" si="5"/>
        <v>0</v>
      </c>
      <c r="P20" s="42">
        <f t="shared" si="5"/>
        <v>0</v>
      </c>
    </row>
    <row r="22" spans="2:16">
      <c r="B22" s="44"/>
      <c r="C22" s="44"/>
      <c r="D22" s="44"/>
      <c r="E22" s="44"/>
      <c r="F22" s="44"/>
      <c r="G22" s="45"/>
      <c r="H22" s="45"/>
      <c r="I22" s="45"/>
      <c r="J22" s="45"/>
      <c r="K22" s="45"/>
      <c r="L22" s="45"/>
      <c r="M22" s="45"/>
      <c r="N22" s="45"/>
      <c r="O22" s="50"/>
      <c r="P22" s="51"/>
    </row>
    <row r="23" spans="2:16" ht="10.8" thickBot="1">
      <c r="B23" s="32" t="s">
        <v>40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>
      <c r="B24" s="52"/>
      <c r="C24" s="5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ref="O24:O31" si="6">SUM(F24:N24)</f>
        <v>0</v>
      </c>
      <c r="P24" s="36">
        <f t="shared" ref="P24:P31" si="7">(D24*$D$3)+(E24*$E$3)+(F24*$F$3)+(G24*$G$3)+(H24*$H$3)+(I24*$I$3)+(J24*$J$3)+(K24*$K$3)+(L24*$L$3)+(M24*$M$3)+(N24*$N$3)</f>
        <v>0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6"/>
        <v>0</v>
      </c>
      <c r="P25" s="36">
        <f t="shared" si="7"/>
        <v>0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6"/>
        <v>0</v>
      </c>
      <c r="P26" s="36">
        <f t="shared" si="7"/>
        <v>0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ref="O27:O28" si="8">SUM(F27:N27)</f>
        <v>0</v>
      </c>
      <c r="P27" s="36">
        <f t="shared" ref="P27:P28" si="9">(D27*$D$3)+(E27*$E$3)+(F27*$F$3)+(G27*$G$3)+(H27*$H$3)+(I27*$I$3)+(J27*$J$3)+(K27*$K$3)+(L27*$L$3)+(M27*$M$3)+(N27*$N$3)</f>
        <v>0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8"/>
        <v>0</v>
      </c>
      <c r="P28" s="36">
        <f t="shared" si="9"/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6"/>
        <v>0</v>
      </c>
      <c r="P29" s="36">
        <f t="shared" si="7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ref="O30" si="10">SUM(F30:N30)</f>
        <v>0</v>
      </c>
      <c r="P30" s="36">
        <f t="shared" ref="P30" si="11">(D30*$D$3)+(E30*$E$3)+(F30*$F$3)+(G30*$G$3)+(H30*$H$3)+(I30*$I$3)+(J30*$J$3)+(K30*$K$3)+(L30*$L$3)+(M30*$M$3)+(N30*$N$3)</f>
        <v>0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t="10.8" thickBot="1">
      <c r="B32" s="37" t="s">
        <v>21</v>
      </c>
      <c r="C32" s="37">
        <f t="shared" ref="C32:P32" si="12">SUM(C24:C31)</f>
        <v>0</v>
      </c>
      <c r="D32" s="37">
        <f t="shared" si="12"/>
        <v>0</v>
      </c>
      <c r="E32" s="37">
        <f t="shared" si="12"/>
        <v>0</v>
      </c>
      <c r="F32" s="37">
        <f t="shared" si="12"/>
        <v>0</v>
      </c>
      <c r="G32" s="40">
        <f t="shared" si="12"/>
        <v>0</v>
      </c>
      <c r="H32" s="40">
        <f t="shared" si="12"/>
        <v>0</v>
      </c>
      <c r="I32" s="40">
        <f t="shared" si="12"/>
        <v>0</v>
      </c>
      <c r="J32" s="40">
        <f t="shared" si="12"/>
        <v>0</v>
      </c>
      <c r="K32" s="40">
        <f t="shared" si="12"/>
        <v>0</v>
      </c>
      <c r="L32" s="40">
        <f t="shared" si="12"/>
        <v>0</v>
      </c>
      <c r="M32" s="40">
        <f t="shared" si="12"/>
        <v>0</v>
      </c>
      <c r="N32" s="40">
        <f t="shared" si="12"/>
        <v>0</v>
      </c>
      <c r="O32" s="41">
        <f t="shared" si="12"/>
        <v>0</v>
      </c>
      <c r="P32" s="42">
        <f t="shared" si="12"/>
        <v>0</v>
      </c>
    </row>
    <row r="33" spans="2:16">
      <c r="B33" s="44"/>
      <c r="C33" s="44"/>
      <c r="D33" s="44"/>
      <c r="E33" s="44"/>
      <c r="F33" s="44"/>
      <c r="G33" s="45"/>
      <c r="H33" s="45"/>
      <c r="I33" s="45"/>
      <c r="J33" s="45"/>
      <c r="K33" s="45"/>
      <c r="L33" s="45"/>
      <c r="M33" s="45"/>
      <c r="N33" s="45"/>
      <c r="O33" s="50"/>
      <c r="P33" s="51"/>
    </row>
    <row r="35" spans="2:16" ht="10.8" thickBot="1">
      <c r="B35" s="32" t="s">
        <v>39</v>
      </c>
      <c r="C35" s="32"/>
      <c r="D35" s="32"/>
      <c r="E35" s="32"/>
      <c r="F35" s="33"/>
      <c r="G35" s="33"/>
      <c r="H35" s="33"/>
      <c r="I35" s="33"/>
      <c r="J35" s="33"/>
      <c r="K35" s="33"/>
      <c r="L35" s="33"/>
      <c r="M35" s="33"/>
      <c r="N35" s="33"/>
      <c r="O35" s="34"/>
      <c r="P35" s="34"/>
    </row>
    <row r="36" spans="2:16">
      <c r="B36" s="52"/>
      <c r="C36" s="5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ref="O36:O39" si="13">SUM(F36:N36)</f>
        <v>0</v>
      </c>
      <c r="P36" s="36">
        <f t="shared" ref="P36:P39" si="14">(D36*$D$3)+(E36*$E$3)+(F36*$F$3)+(G36*$G$3)+(H36*$H$3)+(I36*$I$3)+(J36*$J$3)+(K36*$K$3)+(L36*$L$3)+(M36*$M$3)+(N36*$N$3)</f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3"/>
        <v>0</v>
      </c>
      <c r="P37" s="36">
        <f t="shared" si="14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3"/>
        <v>0</v>
      </c>
      <c r="P38" s="36">
        <f t="shared" si="14"/>
        <v>0</v>
      </c>
    </row>
    <row r="39" spans="2:16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13"/>
        <v>0</v>
      </c>
      <c r="P39" s="36">
        <f t="shared" si="14"/>
        <v>0</v>
      </c>
    </row>
    <row r="40" spans="2:16" ht="10.8" thickBot="1">
      <c r="B40" s="37" t="s">
        <v>21</v>
      </c>
      <c r="C40" s="37">
        <f>SUM(C39:C39)</f>
        <v>0</v>
      </c>
      <c r="D40" s="37">
        <f>SUM(D36:D39)</f>
        <v>0</v>
      </c>
      <c r="E40" s="37">
        <f>SUM(E36:E39)</f>
        <v>0</v>
      </c>
      <c r="F40" s="37">
        <f>SUM(F39:F39)</f>
        <v>0</v>
      </c>
      <c r="G40" s="40">
        <f t="shared" ref="G40:P40" si="15">SUM(G36:G39)</f>
        <v>0</v>
      </c>
      <c r="H40" s="40">
        <f t="shared" si="15"/>
        <v>0</v>
      </c>
      <c r="I40" s="40">
        <f t="shared" si="15"/>
        <v>0</v>
      </c>
      <c r="J40" s="40">
        <f t="shared" si="15"/>
        <v>0</v>
      </c>
      <c r="K40" s="40">
        <f t="shared" si="15"/>
        <v>0</v>
      </c>
      <c r="L40" s="40">
        <f t="shared" si="15"/>
        <v>0</v>
      </c>
      <c r="M40" s="40">
        <f t="shared" si="15"/>
        <v>0</v>
      </c>
      <c r="N40" s="40">
        <f t="shared" si="15"/>
        <v>0</v>
      </c>
      <c r="O40" s="41">
        <f t="shared" si="15"/>
        <v>0</v>
      </c>
      <c r="P40" s="42">
        <f t="shared" si="15"/>
        <v>0</v>
      </c>
    </row>
    <row r="42" spans="2:16" ht="11.25" customHeight="1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  <row r="43" spans="2:16" ht="13.2">
      <c r="B43" s="2"/>
      <c r="C43" s="2"/>
      <c r="D43" s="2"/>
      <c r="E43" s="2"/>
      <c r="F43" s="43"/>
      <c r="G43" s="43"/>
      <c r="H43" s="43"/>
      <c r="I43" s="43"/>
      <c r="J43" s="43"/>
      <c r="K43" s="43"/>
      <c r="L43" s="43"/>
      <c r="M43" s="43"/>
      <c r="N43" s="43"/>
      <c r="O43" s="2"/>
      <c r="P43" s="2"/>
    </row>
    <row r="44" spans="2:16">
      <c r="M44" s="44" t="s">
        <v>21</v>
      </c>
      <c r="O44" s="45">
        <f>O40+O20+O32+O10</f>
        <v>0</v>
      </c>
      <c r="P44" s="46">
        <f>P40+P20+P32+P10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9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170" sqref="C170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92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54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81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81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81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81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81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81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81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81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81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81"/>
      <c r="C32" s="160"/>
      <c r="D32" s="154"/>
      <c r="E32" s="154"/>
      <c r="F32" s="155"/>
      <c r="G32" s="156"/>
      <c r="H32" s="157"/>
      <c r="I32" s="158"/>
      <c r="J32" s="157"/>
      <c r="K32" s="156"/>
      <c r="L32" s="159"/>
      <c r="M32" s="156"/>
      <c r="N32" s="157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81"/>
      <c r="C33" s="160"/>
      <c r="D33" s="154"/>
      <c r="E33" s="154"/>
      <c r="F33" s="155"/>
      <c r="G33" s="156"/>
      <c r="H33" s="157"/>
      <c r="I33" s="158"/>
      <c r="J33" s="157"/>
      <c r="K33" s="156"/>
      <c r="L33" s="159"/>
      <c r="M33" s="156"/>
      <c r="N33" s="157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40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>SUM(F36:N36)</f>
        <v>0</v>
      </c>
      <c r="P36" s="36">
        <f t="shared" si="3"/>
        <v>0</v>
      </c>
    </row>
    <row r="37" spans="1:16" ht="10.8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100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0.8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9"/>
      <c r="B41" s="182" t="s">
        <v>93</v>
      </c>
      <c r="C41" s="58"/>
      <c r="D41" s="48"/>
      <c r="E41" s="48"/>
      <c r="F41" s="49"/>
      <c r="G41" s="110"/>
      <c r="H41" s="116"/>
      <c r="I41" s="110"/>
      <c r="J41" s="48"/>
      <c r="K41" s="110"/>
      <c r="L41" s="116">
        <v>5</v>
      </c>
      <c r="M41" s="110"/>
      <c r="N41" s="116">
        <v>4</v>
      </c>
      <c r="O41" s="110">
        <f>SUM(F41:N41)+(E41*18)+(D41*9)</f>
        <v>9</v>
      </c>
      <c r="P41" s="36">
        <f t="shared" ref="P41:P51" si="11">(D41*$D$3)+(E41*$E$3)+(F41*$F$3)+(G41*$G$3)+(H41*$H$3)+(I41*$I$3)+(J41*$J$3)+(K41*$K$3)+(L41*$L$3)+(M41*$M$3)+(N41*$N$3)</f>
        <v>13</v>
      </c>
    </row>
    <row r="42" spans="1:16" ht="11.25" customHeight="1">
      <c r="A42" s="119"/>
      <c r="B42" s="183" t="s">
        <v>94</v>
      </c>
      <c r="C42" s="58"/>
      <c r="D42" s="48"/>
      <c r="E42" s="48"/>
      <c r="F42" s="49"/>
      <c r="G42" s="110"/>
      <c r="H42" s="116"/>
      <c r="I42" s="110"/>
      <c r="J42" s="48"/>
      <c r="K42" s="110"/>
      <c r="L42" s="116"/>
      <c r="M42" s="110"/>
      <c r="N42" s="116">
        <v>21</v>
      </c>
      <c r="O42" s="35">
        <f t="shared" ref="O42:O46" si="12">SUM(F42:N42)</f>
        <v>21</v>
      </c>
      <c r="P42" s="36">
        <f t="shared" ref="P42:P48" si="13">(D42*$D$3)+(E42*$E$3)+(F42*$F$3)+(G42*$G$3)+(H42*$H$3)+(I42*$I$3)+(J42*$J$3)+(K42*$K$3)+(L42*$L$3)+(M42*$M$3)+(N42*$N$3)</f>
        <v>42</v>
      </c>
    </row>
    <row r="43" spans="1:16" ht="11.25" customHeight="1">
      <c r="A43" s="119"/>
      <c r="B43" s="183" t="s">
        <v>95</v>
      </c>
      <c r="C43" s="58"/>
      <c r="D43" s="48"/>
      <c r="E43" s="48"/>
      <c r="F43" s="49"/>
      <c r="G43" s="110">
        <v>1</v>
      </c>
      <c r="H43" s="116"/>
      <c r="I43" s="110">
        <v>2</v>
      </c>
      <c r="J43" s="48"/>
      <c r="K43" s="110"/>
      <c r="L43" s="116"/>
      <c r="M43" s="110"/>
      <c r="N43" s="116">
        <v>2</v>
      </c>
      <c r="O43" s="35">
        <f t="shared" si="12"/>
        <v>5</v>
      </c>
      <c r="P43" s="36">
        <f t="shared" si="13"/>
        <v>5.25</v>
      </c>
    </row>
    <row r="44" spans="1:16" ht="11.25" customHeight="1">
      <c r="A44" s="119"/>
      <c r="B44" s="182" t="s">
        <v>96</v>
      </c>
      <c r="C44" s="58"/>
      <c r="D44" s="48"/>
      <c r="E44" s="48"/>
      <c r="F44" s="49"/>
      <c r="G44" s="110">
        <v>10</v>
      </c>
      <c r="H44" s="116"/>
      <c r="I44" s="110"/>
      <c r="J44" s="48"/>
      <c r="K44" s="110"/>
      <c r="L44" s="116"/>
      <c r="M44" s="110"/>
      <c r="N44" s="116">
        <v>6</v>
      </c>
      <c r="O44" s="35">
        <f t="shared" si="12"/>
        <v>16</v>
      </c>
      <c r="P44" s="36">
        <f t="shared" si="13"/>
        <v>14.5</v>
      </c>
    </row>
    <row r="45" spans="1:16" ht="11.25" customHeight="1">
      <c r="A45" s="119"/>
      <c r="B45" s="183" t="s">
        <v>97</v>
      </c>
      <c r="C45" s="58"/>
      <c r="D45" s="48"/>
      <c r="E45" s="48"/>
      <c r="F45" s="49"/>
      <c r="G45" s="110">
        <v>69</v>
      </c>
      <c r="H45" s="116"/>
      <c r="I45" s="110"/>
      <c r="J45" s="48"/>
      <c r="K45" s="110"/>
      <c r="L45" s="116"/>
      <c r="M45" s="110"/>
      <c r="N45" s="116"/>
      <c r="O45" s="35">
        <f t="shared" si="12"/>
        <v>69</v>
      </c>
      <c r="P45" s="36">
        <f t="shared" si="13"/>
        <v>17.25</v>
      </c>
    </row>
    <row r="46" spans="1:16" ht="11.25" customHeight="1">
      <c r="A46" s="119"/>
      <c r="B46" s="182" t="s">
        <v>98</v>
      </c>
      <c r="C46" s="58"/>
      <c r="D46" s="48"/>
      <c r="E46" s="48"/>
      <c r="F46" s="49"/>
      <c r="G46" s="110"/>
      <c r="H46" s="116"/>
      <c r="I46" s="110"/>
      <c r="J46" s="48"/>
      <c r="K46" s="110">
        <v>1</v>
      </c>
      <c r="L46" s="116"/>
      <c r="M46" s="110"/>
      <c r="N46" s="116">
        <v>1</v>
      </c>
      <c r="O46" s="35">
        <f t="shared" si="12"/>
        <v>2</v>
      </c>
      <c r="P46" s="36">
        <f t="shared" si="13"/>
        <v>3</v>
      </c>
    </row>
    <row r="47" spans="1:16" ht="11.25" customHeight="1">
      <c r="A47" s="119"/>
      <c r="B47" s="183" t="s">
        <v>99</v>
      </c>
      <c r="C47" s="58"/>
      <c r="D47" s="48"/>
      <c r="E47" s="48"/>
      <c r="F47" s="49"/>
      <c r="G47" s="110">
        <v>1</v>
      </c>
      <c r="H47" s="116"/>
      <c r="I47" s="110"/>
      <c r="J47" s="48"/>
      <c r="K47" s="110"/>
      <c r="L47" s="116"/>
      <c r="M47" s="110"/>
      <c r="N47" s="116"/>
      <c r="O47" s="35">
        <f t="shared" ref="O47" si="14">SUM(F47:N47)</f>
        <v>1</v>
      </c>
      <c r="P47" s="36">
        <f t="shared" si="13"/>
        <v>0.25</v>
      </c>
    </row>
    <row r="48" spans="1:16" ht="11.25" customHeight="1">
      <c r="A48" s="119"/>
      <c r="B48" s="182" t="s">
        <v>100</v>
      </c>
      <c r="C48" s="58"/>
      <c r="D48" s="48"/>
      <c r="E48" s="48">
        <v>1</v>
      </c>
      <c r="F48" s="49"/>
      <c r="G48" s="110"/>
      <c r="H48" s="116"/>
      <c r="I48" s="110"/>
      <c r="J48" s="48"/>
      <c r="K48" s="110"/>
      <c r="L48" s="116"/>
      <c r="M48" s="110"/>
      <c r="N48" s="116"/>
      <c r="O48" s="110">
        <f>SUM(F48:N48)+(E48*18)+(D48*9)</f>
        <v>18</v>
      </c>
      <c r="P48" s="36">
        <f t="shared" si="13"/>
        <v>72</v>
      </c>
    </row>
    <row r="49" spans="1:16" ht="11.25" customHeight="1">
      <c r="A49" s="119"/>
      <c r="B49" s="183" t="s">
        <v>101</v>
      </c>
      <c r="C49" s="58"/>
      <c r="D49" s="48"/>
      <c r="E49" s="48"/>
      <c r="F49" s="49"/>
      <c r="G49" s="110">
        <v>62</v>
      </c>
      <c r="H49" s="116"/>
      <c r="I49" s="110"/>
      <c r="J49" s="48"/>
      <c r="K49" s="110">
        <v>2</v>
      </c>
      <c r="L49" s="116"/>
      <c r="M49" s="110"/>
      <c r="N49" s="116"/>
      <c r="O49" s="35">
        <f t="shared" ref="O49" si="15">SUM(F49:N49)</f>
        <v>64</v>
      </c>
      <c r="P49" s="36">
        <f t="shared" si="11"/>
        <v>17.5</v>
      </c>
    </row>
    <row r="50" spans="1:16" ht="11.25" customHeight="1">
      <c r="A50" s="119"/>
      <c r="B50" s="183" t="s">
        <v>102</v>
      </c>
      <c r="C50" s="58"/>
      <c r="D50" s="48"/>
      <c r="E50" s="48">
        <v>1</v>
      </c>
      <c r="F50" s="49"/>
      <c r="G50" s="110">
        <v>1</v>
      </c>
      <c r="H50" s="116"/>
      <c r="I50" s="110"/>
      <c r="J50" s="48"/>
      <c r="K50" s="110"/>
      <c r="L50" s="116"/>
      <c r="M50" s="110"/>
      <c r="N50" s="116"/>
      <c r="O50" s="110">
        <f>SUM(F50:N50)+(E50*18)+(D50*9)</f>
        <v>19</v>
      </c>
      <c r="P50" s="36">
        <f t="shared" si="11"/>
        <v>72.25</v>
      </c>
    </row>
    <row r="51" spans="1:16" ht="11.25" customHeight="1">
      <c r="A51" s="119"/>
      <c r="B51" s="183"/>
      <c r="C51" s="58"/>
      <c r="D51" s="48"/>
      <c r="E51" s="48"/>
      <c r="F51" s="49"/>
      <c r="G51" s="110"/>
      <c r="H51" s="116"/>
      <c r="I51" s="110"/>
      <c r="J51" s="48"/>
      <c r="K51" s="110"/>
      <c r="L51" s="116"/>
      <c r="M51" s="110"/>
      <c r="N51" s="116"/>
      <c r="O51" s="35">
        <f t="shared" ref="O51" si="16">SUM(F51:N51)</f>
        <v>0</v>
      </c>
      <c r="P51" s="36">
        <f t="shared" si="11"/>
        <v>0</v>
      </c>
    </row>
    <row r="52" spans="1:16" ht="10.8" thickBot="1">
      <c r="B52" s="37"/>
      <c r="C52" s="40">
        <f t="shared" ref="C52:P52" si="17">SUM(C41:C51)</f>
        <v>0</v>
      </c>
      <c r="D52" s="40">
        <f t="shared" si="17"/>
        <v>0</v>
      </c>
      <c r="E52" s="40">
        <f t="shared" si="17"/>
        <v>2</v>
      </c>
      <c r="F52" s="40">
        <f t="shared" si="17"/>
        <v>0</v>
      </c>
      <c r="G52" s="40">
        <f t="shared" si="17"/>
        <v>144</v>
      </c>
      <c r="H52" s="40">
        <f t="shared" si="17"/>
        <v>0</v>
      </c>
      <c r="I52" s="40">
        <f t="shared" si="17"/>
        <v>2</v>
      </c>
      <c r="J52" s="40">
        <f t="shared" si="17"/>
        <v>0</v>
      </c>
      <c r="K52" s="40">
        <f t="shared" si="17"/>
        <v>3</v>
      </c>
      <c r="L52" s="40">
        <f t="shared" si="17"/>
        <v>5</v>
      </c>
      <c r="M52" s="40">
        <f t="shared" si="17"/>
        <v>0</v>
      </c>
      <c r="N52" s="40">
        <f t="shared" si="17"/>
        <v>34</v>
      </c>
      <c r="O52" s="41">
        <f t="shared" si="17"/>
        <v>224</v>
      </c>
      <c r="P52" s="42">
        <f t="shared" si="17"/>
        <v>257</v>
      </c>
    </row>
    <row r="53" spans="1:16">
      <c r="G53" s="38"/>
    </row>
    <row r="54" spans="1:16">
      <c r="G54" s="38"/>
    </row>
    <row r="55" spans="1:16" ht="10.8" thickBot="1">
      <c r="B55" s="32" t="s">
        <v>50</v>
      </c>
      <c r="C55" s="32"/>
      <c r="D55" s="32"/>
      <c r="E55" s="32"/>
      <c r="F55" s="33"/>
      <c r="G55" s="33"/>
      <c r="H55" s="33"/>
      <c r="I55" s="33"/>
      <c r="J55" s="33"/>
      <c r="K55" s="33"/>
      <c r="L55" s="33"/>
      <c r="M55" s="33"/>
      <c r="N55" s="33"/>
      <c r="O55" s="34"/>
      <c r="P55" s="34"/>
    </row>
    <row r="56" spans="1:16">
      <c r="A56" s="119"/>
      <c r="B56" s="183" t="s">
        <v>103</v>
      </c>
      <c r="C56" s="58"/>
      <c r="D56" s="48"/>
      <c r="E56" s="48"/>
      <c r="F56" s="49"/>
      <c r="G56" s="110">
        <v>3</v>
      </c>
      <c r="H56" s="116"/>
      <c r="I56" s="110"/>
      <c r="J56" s="48">
        <v>1</v>
      </c>
      <c r="K56" s="110"/>
      <c r="L56" s="116"/>
      <c r="M56" s="110"/>
      <c r="N56" s="120"/>
      <c r="O56" s="110">
        <f>SUM(F56:N56)+(E56*18)+(D56*9)</f>
        <v>4</v>
      </c>
      <c r="P56" s="36">
        <f t="shared" ref="P56:P59" si="18">(D56*$D$3)+(E56*$E$3)+(F56*$F$3)+(G56*$G$3)+(H56*$H$3)+(I56*$I$3)+(J56*$J$3)+(K56*$K$3)+(L56*$L$3)+(M56*$M$3)+(N56*$N$3)</f>
        <v>1.25</v>
      </c>
    </row>
    <row r="57" spans="1:16">
      <c r="A57" s="119"/>
      <c r="B57" s="183" t="s">
        <v>104</v>
      </c>
      <c r="C57" s="58"/>
      <c r="D57" s="48"/>
      <c r="E57" s="48"/>
      <c r="F57" s="49">
        <v>7</v>
      </c>
      <c r="G57" s="110"/>
      <c r="H57" s="116"/>
      <c r="I57" s="110"/>
      <c r="J57" s="48"/>
      <c r="K57" s="110"/>
      <c r="L57" s="116"/>
      <c r="M57" s="110"/>
      <c r="N57" s="120"/>
      <c r="O57" s="117">
        <f t="shared" ref="O57:O59" si="19">SUM(F57:N57)</f>
        <v>7</v>
      </c>
      <c r="P57" s="36">
        <f t="shared" si="18"/>
        <v>0.70000000000000007</v>
      </c>
    </row>
    <row r="58" spans="1:16">
      <c r="A58" s="119"/>
      <c r="B58" s="182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ref="O58" si="20">SUM(F58:N58)</f>
        <v>0</v>
      </c>
      <c r="P58" s="36">
        <f t="shared" si="18"/>
        <v>0</v>
      </c>
    </row>
    <row r="59" spans="1:16" ht="12.75" customHeight="1">
      <c r="A59" s="119"/>
      <c r="B59" s="182"/>
      <c r="C59" s="58"/>
      <c r="D59" s="48"/>
      <c r="E59" s="48"/>
      <c r="F59" s="49"/>
      <c r="G59" s="123"/>
      <c r="H59" s="124"/>
      <c r="I59" s="121"/>
      <c r="K59" s="121"/>
      <c r="L59" s="101"/>
      <c r="M59" s="121"/>
      <c r="O59" s="118">
        <f t="shared" si="19"/>
        <v>0</v>
      </c>
      <c r="P59" s="36">
        <f t="shared" si="18"/>
        <v>0</v>
      </c>
    </row>
    <row r="60" spans="1:16" ht="10.8" thickBot="1">
      <c r="B60" s="37" t="s">
        <v>21</v>
      </c>
      <c r="C60" s="37">
        <f t="shared" ref="C60:P60" si="21">SUM(C56:C59)</f>
        <v>0</v>
      </c>
      <c r="D60" s="37">
        <f t="shared" si="21"/>
        <v>0</v>
      </c>
      <c r="E60" s="37">
        <f t="shared" si="21"/>
        <v>0</v>
      </c>
      <c r="F60" s="37">
        <f t="shared" si="21"/>
        <v>7</v>
      </c>
      <c r="G60" s="122">
        <f t="shared" si="21"/>
        <v>3</v>
      </c>
      <c r="H60" s="122">
        <f t="shared" si="21"/>
        <v>0</v>
      </c>
      <c r="I60" s="40">
        <f t="shared" si="21"/>
        <v>0</v>
      </c>
      <c r="J60" s="40">
        <f t="shared" si="21"/>
        <v>1</v>
      </c>
      <c r="K60" s="40">
        <f t="shared" si="21"/>
        <v>0</v>
      </c>
      <c r="L60" s="40">
        <f t="shared" si="21"/>
        <v>0</v>
      </c>
      <c r="M60" s="40">
        <f t="shared" si="21"/>
        <v>0</v>
      </c>
      <c r="N60" s="40">
        <f t="shared" si="21"/>
        <v>0</v>
      </c>
      <c r="O60" s="41">
        <f t="shared" si="21"/>
        <v>11</v>
      </c>
      <c r="P60" s="42">
        <f t="shared" si="21"/>
        <v>1.9500000000000002</v>
      </c>
    </row>
    <row r="61" spans="1:16">
      <c r="B61" s="44"/>
      <c r="C61" s="44"/>
      <c r="D61" s="44"/>
      <c r="E61" s="44"/>
      <c r="F61" s="44"/>
      <c r="G61" s="45"/>
      <c r="H61" s="45"/>
      <c r="I61" s="45"/>
      <c r="J61" s="45"/>
      <c r="K61" s="45"/>
      <c r="L61" s="45"/>
      <c r="M61" s="45"/>
      <c r="N61" s="45"/>
      <c r="O61" s="50"/>
      <c r="P61" s="51"/>
    </row>
    <row r="62" spans="1:16" hidden="1">
      <c r="B62" s="44"/>
      <c r="C62" s="44"/>
      <c r="D62" s="44"/>
      <c r="E62" s="44"/>
      <c r="F62" s="44"/>
      <c r="G62" s="45"/>
      <c r="H62" s="45"/>
      <c r="I62" s="45"/>
      <c r="J62" s="45"/>
      <c r="K62" s="45"/>
      <c r="L62" s="45"/>
      <c r="M62" s="45"/>
      <c r="N62" s="45"/>
      <c r="O62" s="50"/>
      <c r="P62" s="51"/>
    </row>
    <row r="63" spans="1:16" ht="10.8" hidden="1" thickBot="1">
      <c r="B63" s="32" t="s">
        <v>82</v>
      </c>
      <c r="C63" s="32"/>
      <c r="D63" s="32"/>
      <c r="E63" s="32"/>
      <c r="F63" s="33"/>
      <c r="G63" s="33"/>
      <c r="H63" s="33"/>
      <c r="I63" s="33"/>
      <c r="J63" s="33"/>
      <c r="K63" s="33"/>
      <c r="L63" s="33"/>
      <c r="M63" s="33"/>
      <c r="N63" s="33"/>
      <c r="O63" s="34"/>
      <c r="P63" s="34"/>
    </row>
    <row r="64" spans="1:16" hidden="1">
      <c r="B64" s="52" t="s">
        <v>73</v>
      </c>
      <c r="C64" s="48"/>
      <c r="D64" s="48"/>
      <c r="E64" s="48"/>
      <c r="F64" s="49"/>
      <c r="G64" s="53"/>
      <c r="H64" s="54"/>
      <c r="I64" s="55"/>
      <c r="J64" s="54"/>
      <c r="K64" s="53"/>
      <c r="L64" s="56"/>
      <c r="M64" s="53"/>
      <c r="N64" s="54"/>
      <c r="O64" s="35">
        <f>SUM(F64:N64)</f>
        <v>0</v>
      </c>
      <c r="P64" s="36">
        <f t="shared" ref="P64:P65" si="22">(D64*$D$3)+(E64*$E$3)+(F64*$F$3)+(G64*$G$3)+(H64*$H$3)+(I64*$I$3)+(J64*$J$3)+(K64*$K$3)+(L64*$L$3)+(M64*$M$3)+(N64*$N$3)</f>
        <v>0</v>
      </c>
    </row>
    <row r="65" spans="1:16" hidden="1">
      <c r="B65" s="52"/>
      <c r="C65" s="58"/>
      <c r="D65" s="48"/>
      <c r="E65" s="48"/>
      <c r="F65" s="49"/>
      <c r="G65" s="53"/>
      <c r="H65" s="54"/>
      <c r="I65" s="55"/>
      <c r="J65" s="54"/>
      <c r="K65" s="53"/>
      <c r="L65" s="56"/>
      <c r="M65" s="53"/>
      <c r="N65" s="54"/>
      <c r="O65" s="35">
        <f>SUM(F65:N65)</f>
        <v>0</v>
      </c>
      <c r="P65" s="36">
        <f t="shared" si="22"/>
        <v>0</v>
      </c>
    </row>
    <row r="66" spans="1:16" ht="10.8" hidden="1" thickBot="1">
      <c r="B66" s="37" t="s">
        <v>21</v>
      </c>
      <c r="C66" s="37">
        <f t="shared" ref="C66:D66" si="23">SUM(C65:C65)</f>
        <v>0</v>
      </c>
      <c r="D66" s="37">
        <f t="shared" si="23"/>
        <v>0</v>
      </c>
      <c r="E66" s="41">
        <f t="shared" ref="E66:N66" si="24">SUM(E64:E65)</f>
        <v>0</v>
      </c>
      <c r="F66" s="41">
        <f t="shared" si="24"/>
        <v>0</v>
      </c>
      <c r="G66" s="41">
        <f t="shared" si="24"/>
        <v>0</v>
      </c>
      <c r="H66" s="41">
        <f t="shared" si="24"/>
        <v>0</v>
      </c>
      <c r="I66" s="41">
        <f t="shared" si="24"/>
        <v>0</v>
      </c>
      <c r="J66" s="41">
        <f t="shared" si="24"/>
        <v>0</v>
      </c>
      <c r="K66" s="41">
        <f t="shared" si="24"/>
        <v>0</v>
      </c>
      <c r="L66" s="41">
        <f t="shared" si="24"/>
        <v>0</v>
      </c>
      <c r="M66" s="41">
        <f t="shared" si="24"/>
        <v>0</v>
      </c>
      <c r="N66" s="41">
        <f t="shared" si="24"/>
        <v>0</v>
      </c>
      <c r="O66" s="41">
        <f>SUM(O64:O65)</f>
        <v>0</v>
      </c>
      <c r="P66" s="42">
        <f>SUM(P64:P65)</f>
        <v>0</v>
      </c>
    </row>
    <row r="67" spans="1:16" hidden="1">
      <c r="B67" s="44"/>
      <c r="C67" s="44"/>
      <c r="D67" s="44"/>
      <c r="E67" s="44"/>
      <c r="F67" s="44"/>
      <c r="G67" s="45"/>
      <c r="H67" s="45"/>
      <c r="I67" s="45"/>
      <c r="J67" s="45"/>
      <c r="K67" s="45"/>
      <c r="L67" s="45"/>
      <c r="M67" s="45"/>
      <c r="N67" s="45"/>
      <c r="O67" s="50"/>
      <c r="P67" s="51"/>
    </row>
    <row r="68" spans="1:16" hidden="1">
      <c r="G68" s="38"/>
    </row>
    <row r="69" spans="1:16" ht="10.8" hidden="1" thickBot="1">
      <c r="B69" s="32" t="s">
        <v>52</v>
      </c>
      <c r="C69" s="32"/>
      <c r="D69" s="32"/>
      <c r="E69" s="32"/>
      <c r="F69" s="33"/>
      <c r="G69" s="33"/>
      <c r="H69" s="33"/>
      <c r="I69" s="33"/>
      <c r="J69" s="33"/>
      <c r="K69" s="33"/>
      <c r="L69" s="33"/>
      <c r="M69" s="33"/>
      <c r="N69" s="33"/>
      <c r="O69" s="34"/>
      <c r="P69" s="34"/>
    </row>
    <row r="70" spans="1:16" hidden="1">
      <c r="A70" s="119"/>
      <c r="B70" s="183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ref="O70:O91" si="25">SUM(F70:N70)</f>
        <v>0</v>
      </c>
      <c r="P70" s="36">
        <f t="shared" ref="P70:P91" si="26">(D70*$D$3)+(E70*$E$3)+(F70*$F$3)+(G70*$G$3)+(H70*$H$3)+(I70*$I$3)+(J70*$J$3)+(K70*$K$3)+(L70*$L$3)+(M70*$M$3)+(N70*$N$3)</f>
        <v>0</v>
      </c>
    </row>
    <row r="71" spans="1:16" hidden="1">
      <c r="A71" s="119"/>
      <c r="B71" s="182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si="25"/>
        <v>0</v>
      </c>
      <c r="P71" s="36">
        <f t="shared" si="26"/>
        <v>0</v>
      </c>
    </row>
    <row r="72" spans="1:16" hidden="1">
      <c r="A72" s="119"/>
      <c r="B72" s="183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si="25"/>
        <v>0</v>
      </c>
      <c r="P72" s="36">
        <f t="shared" si="26"/>
        <v>0</v>
      </c>
    </row>
    <row r="73" spans="1:16" hidden="1">
      <c r="A73" s="119"/>
      <c r="B73" s="182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5"/>
        <v>0</v>
      </c>
      <c r="P73" s="36">
        <f t="shared" si="26"/>
        <v>0</v>
      </c>
    </row>
    <row r="74" spans="1:16" hidden="1">
      <c r="A74" s="119"/>
      <c r="B74" s="183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ref="O74:O76" si="27">SUM(F74:N74)</f>
        <v>0</v>
      </c>
      <c r="P74" s="36">
        <f t="shared" si="26"/>
        <v>0</v>
      </c>
    </row>
    <row r="75" spans="1:16" hidden="1">
      <c r="A75" s="119"/>
      <c r="B75" s="182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si="27"/>
        <v>0</v>
      </c>
      <c r="P75" s="36">
        <f t="shared" si="26"/>
        <v>0</v>
      </c>
    </row>
    <row r="76" spans="1:16" hidden="1">
      <c r="A76" s="119"/>
      <c r="B76" s="183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7"/>
        <v>0</v>
      </c>
      <c r="P76" s="36">
        <f t="shared" si="26"/>
        <v>0</v>
      </c>
    </row>
    <row r="77" spans="1:16" hidden="1">
      <c r="A77" s="119"/>
      <c r="B77" s="182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ref="O77:O79" si="28">SUM(F77:N77)</f>
        <v>0</v>
      </c>
      <c r="P77" s="36">
        <f t="shared" si="26"/>
        <v>0</v>
      </c>
    </row>
    <row r="78" spans="1:16" hidden="1">
      <c r="A78" s="119"/>
      <c r="B78" s="183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si="28"/>
        <v>0</v>
      </c>
      <c r="P78" s="36">
        <f t="shared" si="26"/>
        <v>0</v>
      </c>
    </row>
    <row r="79" spans="1:16" hidden="1">
      <c r="A79" s="119"/>
      <c r="B79" s="182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si="28"/>
        <v>0</v>
      </c>
      <c r="P79" s="36">
        <f t="shared" si="26"/>
        <v>0</v>
      </c>
    </row>
    <row r="80" spans="1:16" hidden="1">
      <c r="A80" s="119"/>
      <c r="B80" s="183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ref="O80:O82" si="29">SUM(F80:N80)</f>
        <v>0</v>
      </c>
      <c r="P80" s="36">
        <f t="shared" si="26"/>
        <v>0</v>
      </c>
    </row>
    <row r="81" spans="1:16" hidden="1">
      <c r="A81" s="119"/>
      <c r="B81" s="182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si="29"/>
        <v>0</v>
      </c>
      <c r="P81" s="36">
        <f t="shared" si="26"/>
        <v>0</v>
      </c>
    </row>
    <row r="82" spans="1:16" hidden="1">
      <c r="A82" s="119"/>
      <c r="B82" s="183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si="29"/>
        <v>0</v>
      </c>
      <c r="P82" s="36">
        <f t="shared" si="26"/>
        <v>0</v>
      </c>
    </row>
    <row r="83" spans="1:16" hidden="1">
      <c r="A83" s="119"/>
      <c r="B83" s="182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ref="O83:O85" si="30">SUM(F83:N83)</f>
        <v>0</v>
      </c>
      <c r="P83" s="36">
        <f t="shared" si="26"/>
        <v>0</v>
      </c>
    </row>
    <row r="84" spans="1:16" hidden="1">
      <c r="A84" s="119"/>
      <c r="B84" s="183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si="30"/>
        <v>0</v>
      </c>
      <c r="P84" s="36">
        <f t="shared" si="26"/>
        <v>0</v>
      </c>
    </row>
    <row r="85" spans="1:16" hidden="1">
      <c r="A85" s="119"/>
      <c r="B85" s="182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si="30"/>
        <v>0</v>
      </c>
      <c r="P85" s="36">
        <f t="shared" si="26"/>
        <v>0</v>
      </c>
    </row>
    <row r="86" spans="1:16" hidden="1">
      <c r="A86" s="119"/>
      <c r="B86" s="183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ref="O86:O88" si="31">SUM(F86:N86)</f>
        <v>0</v>
      </c>
      <c r="P86" s="36">
        <f t="shared" si="26"/>
        <v>0</v>
      </c>
    </row>
    <row r="87" spans="1:16" hidden="1">
      <c r="A87" s="119"/>
      <c r="B87" s="182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31"/>
        <v>0</v>
      </c>
      <c r="P87" s="36">
        <f t="shared" si="26"/>
        <v>0</v>
      </c>
    </row>
    <row r="88" spans="1:16" hidden="1">
      <c r="A88" s="119"/>
      <c r="B88" s="183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31"/>
        <v>0</v>
      </c>
      <c r="P88" s="36">
        <f t="shared" si="26"/>
        <v>0</v>
      </c>
    </row>
    <row r="89" spans="1:16" hidden="1">
      <c r="A89" s="119"/>
      <c r="B89" s="182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si="25"/>
        <v>0</v>
      </c>
      <c r="P89" s="36">
        <f t="shared" si="26"/>
        <v>0</v>
      </c>
    </row>
    <row r="90" spans="1:16" hidden="1">
      <c r="A90" s="119"/>
      <c r="B90" s="183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si="25"/>
        <v>0</v>
      </c>
      <c r="P90" s="36">
        <f t="shared" si="26"/>
        <v>0</v>
      </c>
    </row>
    <row r="91" spans="1:16" ht="12.75" hidden="1" customHeight="1">
      <c r="A91" s="119"/>
      <c r="B91" s="182"/>
      <c r="C91" s="58"/>
      <c r="D91" s="48"/>
      <c r="E91" s="48"/>
      <c r="F91" s="49"/>
      <c r="G91" s="123"/>
      <c r="H91" s="124"/>
      <c r="I91" s="121"/>
      <c r="K91" s="121"/>
      <c r="L91" s="101"/>
      <c r="M91" s="121"/>
      <c r="O91" s="118">
        <f t="shared" si="25"/>
        <v>0</v>
      </c>
      <c r="P91" s="36">
        <f t="shared" si="26"/>
        <v>0</v>
      </c>
    </row>
    <row r="92" spans="1:16" ht="10.8" hidden="1" thickBot="1">
      <c r="B92" s="37" t="s">
        <v>21</v>
      </c>
      <c r="C92" s="37">
        <f t="shared" ref="C92:P92" si="32">SUM(C70:C91)</f>
        <v>0</v>
      </c>
      <c r="D92" s="37">
        <f t="shared" si="32"/>
        <v>0</v>
      </c>
      <c r="E92" s="37">
        <f t="shared" si="32"/>
        <v>0</v>
      </c>
      <c r="F92" s="37">
        <f t="shared" si="32"/>
        <v>0</v>
      </c>
      <c r="G92" s="122">
        <f t="shared" si="32"/>
        <v>0</v>
      </c>
      <c r="H92" s="122">
        <f t="shared" si="32"/>
        <v>0</v>
      </c>
      <c r="I92" s="40">
        <f t="shared" si="32"/>
        <v>0</v>
      </c>
      <c r="J92" s="40">
        <f t="shared" si="32"/>
        <v>0</v>
      </c>
      <c r="K92" s="40">
        <f t="shared" si="32"/>
        <v>0</v>
      </c>
      <c r="L92" s="40">
        <f t="shared" si="32"/>
        <v>0</v>
      </c>
      <c r="M92" s="40">
        <f t="shared" si="32"/>
        <v>0</v>
      </c>
      <c r="N92" s="40">
        <f t="shared" si="32"/>
        <v>0</v>
      </c>
      <c r="O92" s="41">
        <f t="shared" si="32"/>
        <v>0</v>
      </c>
      <c r="P92" s="42">
        <f t="shared" si="32"/>
        <v>0</v>
      </c>
    </row>
    <row r="93" spans="1:16" hidden="1">
      <c r="B93" s="44"/>
      <c r="C93" s="44"/>
      <c r="D93" s="44"/>
      <c r="E93" s="44"/>
      <c r="F93" s="44"/>
      <c r="G93" s="45"/>
      <c r="H93" s="45"/>
      <c r="I93" s="45"/>
      <c r="J93" s="45"/>
      <c r="K93" s="45"/>
      <c r="L93" s="45"/>
      <c r="M93" s="45"/>
      <c r="N93" s="45"/>
      <c r="O93" s="50"/>
      <c r="P93" s="51"/>
    </row>
    <row r="94" spans="1:16" hidden="1">
      <c r="B94" s="44"/>
      <c r="C94" s="44"/>
      <c r="D94" s="44"/>
      <c r="E94" s="44"/>
      <c r="F94" s="44"/>
      <c r="G94" s="45"/>
      <c r="H94" s="45"/>
      <c r="I94" s="45"/>
      <c r="J94" s="45"/>
      <c r="K94" s="45"/>
      <c r="L94" s="45"/>
      <c r="M94" s="45"/>
      <c r="N94" s="45"/>
      <c r="O94" s="50"/>
      <c r="P94" s="51"/>
    </row>
    <row r="95" spans="1:16" ht="10.8" hidden="1" thickBot="1">
      <c r="B95" s="32" t="s">
        <v>42</v>
      </c>
      <c r="C95" s="32"/>
      <c r="D95" s="32"/>
      <c r="E95" s="32"/>
      <c r="F95" s="33"/>
      <c r="G95" s="33"/>
      <c r="H95" s="33"/>
      <c r="I95" s="33"/>
      <c r="J95" s="33"/>
      <c r="K95" s="33"/>
      <c r="L95" s="33"/>
      <c r="M95" s="33"/>
      <c r="N95" s="33"/>
      <c r="O95" s="34"/>
      <c r="P95" s="34"/>
    </row>
    <row r="96" spans="1:16" ht="11.25" hidden="1" customHeight="1">
      <c r="B96" s="52" t="s">
        <v>73</v>
      </c>
      <c r="C96" s="47"/>
      <c r="D96" s="48"/>
      <c r="E96" s="48"/>
      <c r="F96" s="49"/>
      <c r="G96" s="53"/>
      <c r="H96" s="54"/>
      <c r="I96" s="55"/>
      <c r="J96" s="54"/>
      <c r="K96" s="53"/>
      <c r="L96" s="56"/>
      <c r="M96" s="53"/>
      <c r="N96" s="54"/>
      <c r="O96" s="110">
        <f>SUM(F96:N96)+(E96*18)+(D96*9)</f>
        <v>0</v>
      </c>
      <c r="P96" s="36">
        <f t="shared" ref="P96" si="33">(D96*$D$3)+(E96*$E$3)+(F96*$F$3)+(G96*$G$3)+(H96*$H$3)+(I96*$I$3)+(J96*$J$3)+(K96*$K$3)+(L96*$L$3)+(M96*$M$3)+(N96*$N$3)</f>
        <v>0</v>
      </c>
    </row>
    <row r="97" spans="2:16" ht="11.25" hidden="1" customHeight="1">
      <c r="B97" s="52"/>
      <c r="C97" s="47"/>
      <c r="D97" s="48"/>
      <c r="E97" s="48"/>
      <c r="F97" s="49"/>
      <c r="G97" s="53"/>
      <c r="H97" s="54"/>
      <c r="I97" s="55"/>
      <c r="J97" s="54"/>
      <c r="K97" s="53"/>
      <c r="L97" s="56"/>
      <c r="M97" s="53"/>
      <c r="N97" s="54"/>
      <c r="O97" s="35">
        <f t="shared" ref="O97:O98" si="34">SUM(F97:N97)</f>
        <v>0</v>
      </c>
      <c r="P97" s="36">
        <f t="shared" ref="P97:P98" si="35">(D97*$D$3)+(E97*$E$3)+(F97*$F$3)+(G97*$G$3)+(H97*$H$3)+(I97*$I$3)+(J97*$J$3)+(K97*$K$3)+(L97*$L$3)+(M97*$M$3)+(N97*$N$3)</f>
        <v>0</v>
      </c>
    </row>
    <row r="98" spans="2:16" ht="11.25" hidden="1" customHeight="1">
      <c r="B98" s="52"/>
      <c r="C98" s="4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35">
        <f t="shared" si="34"/>
        <v>0</v>
      </c>
      <c r="P98" s="36">
        <f t="shared" si="35"/>
        <v>0</v>
      </c>
    </row>
    <row r="99" spans="2:16" ht="10.8" hidden="1" thickBot="1">
      <c r="B99" s="37" t="s">
        <v>21</v>
      </c>
      <c r="C99" s="37">
        <f t="shared" ref="C99:P99" si="36">SUM(C96:C98)</f>
        <v>0</v>
      </c>
      <c r="D99" s="37">
        <f t="shared" si="36"/>
        <v>0</v>
      </c>
      <c r="E99" s="37">
        <f t="shared" si="36"/>
        <v>0</v>
      </c>
      <c r="F99" s="37">
        <f t="shared" si="36"/>
        <v>0</v>
      </c>
      <c r="G99" s="40">
        <f t="shared" si="36"/>
        <v>0</v>
      </c>
      <c r="H99" s="40">
        <f t="shared" si="36"/>
        <v>0</v>
      </c>
      <c r="I99" s="40">
        <f t="shared" si="36"/>
        <v>0</v>
      </c>
      <c r="J99" s="40">
        <f t="shared" si="36"/>
        <v>0</v>
      </c>
      <c r="K99" s="40">
        <f t="shared" si="36"/>
        <v>0</v>
      </c>
      <c r="L99" s="40">
        <f t="shared" si="36"/>
        <v>0</v>
      </c>
      <c r="M99" s="40">
        <f t="shared" si="36"/>
        <v>0</v>
      </c>
      <c r="N99" s="40">
        <f t="shared" si="36"/>
        <v>0</v>
      </c>
      <c r="O99" s="41">
        <f t="shared" si="36"/>
        <v>0</v>
      </c>
      <c r="P99" s="42">
        <f t="shared" si="36"/>
        <v>0</v>
      </c>
    </row>
    <row r="100" spans="2:16" ht="11.25" hidden="1" customHeight="1">
      <c r="B100" s="44"/>
      <c r="C100" s="44"/>
      <c r="D100" s="44"/>
      <c r="E100" s="44"/>
      <c r="F100" s="44"/>
      <c r="G100" s="45"/>
      <c r="H100" s="45"/>
      <c r="I100" s="45"/>
      <c r="J100" s="45"/>
      <c r="K100" s="45"/>
      <c r="L100" s="45"/>
      <c r="M100" s="45"/>
      <c r="N100" s="45"/>
      <c r="O100" s="50"/>
      <c r="P100" s="51"/>
    </row>
    <row r="101" spans="2:16" hidden="1"/>
    <row r="102" spans="2:16" ht="10.8" hidden="1" thickBot="1">
      <c r="B102" s="32" t="s">
        <v>88</v>
      </c>
      <c r="C102" s="32"/>
      <c r="D102" s="32"/>
      <c r="E102" s="32"/>
      <c r="F102" s="33"/>
      <c r="G102" s="33"/>
      <c r="H102" s="33"/>
      <c r="I102" s="33"/>
      <c r="J102" s="33"/>
      <c r="K102" s="33"/>
      <c r="L102" s="33"/>
      <c r="M102" s="33"/>
      <c r="N102" s="33"/>
      <c r="O102" s="34"/>
      <c r="P102" s="34"/>
    </row>
    <row r="103" spans="2:16" ht="11.25" hidden="1" customHeight="1">
      <c r="B103" s="52"/>
      <c r="C103" s="47"/>
      <c r="D103" s="48"/>
      <c r="E103" s="48"/>
      <c r="F103" s="49"/>
      <c r="G103" s="53"/>
      <c r="H103" s="54"/>
      <c r="I103" s="55"/>
      <c r="J103" s="54"/>
      <c r="K103" s="53"/>
      <c r="L103" s="56"/>
      <c r="M103" s="53"/>
      <c r="N103" s="54"/>
      <c r="O103" s="35">
        <f>SUM(F103:N103)</f>
        <v>0</v>
      </c>
      <c r="P103" s="36">
        <f t="shared" ref="P103:P104" si="37">(D103*$D$3)+(E103*$E$3)+(F103*$F$3)+(G103*$G$3)+(H103*$H$3)+(I103*$I$3)+(J103*$J$3)+(K103*$K$3)+(L103*$L$3)+(M103*$M$3)+(N103*$N$3)</f>
        <v>0</v>
      </c>
    </row>
    <row r="104" spans="2:16" ht="11.25" hidden="1" customHeight="1">
      <c r="B104" s="52"/>
      <c r="C104" s="47"/>
      <c r="D104" s="48"/>
      <c r="E104" s="48"/>
      <c r="F104" s="49"/>
      <c r="G104" s="53"/>
      <c r="H104" s="54"/>
      <c r="I104" s="55"/>
      <c r="J104" s="54"/>
      <c r="K104" s="53"/>
      <c r="L104" s="56"/>
      <c r="M104" s="53"/>
      <c r="N104" s="54"/>
      <c r="O104" s="35">
        <f>SUM(F104:N104)</f>
        <v>0</v>
      </c>
      <c r="P104" s="36">
        <f t="shared" si="37"/>
        <v>0</v>
      </c>
    </row>
    <row r="105" spans="2:16" ht="10.8" hidden="1" thickBot="1">
      <c r="B105" s="37" t="s">
        <v>21</v>
      </c>
      <c r="C105" s="37">
        <f t="shared" ref="C105:P105" si="38">SUM(C103:C104)</f>
        <v>0</v>
      </c>
      <c r="D105" s="37">
        <f t="shared" si="38"/>
        <v>0</v>
      </c>
      <c r="E105" s="37">
        <f t="shared" si="38"/>
        <v>0</v>
      </c>
      <c r="F105" s="37">
        <f t="shared" si="38"/>
        <v>0</v>
      </c>
      <c r="G105" s="40">
        <f t="shared" si="38"/>
        <v>0</v>
      </c>
      <c r="H105" s="40">
        <f t="shared" si="38"/>
        <v>0</v>
      </c>
      <c r="I105" s="40">
        <f t="shared" si="38"/>
        <v>0</v>
      </c>
      <c r="J105" s="40">
        <f t="shared" si="38"/>
        <v>0</v>
      </c>
      <c r="K105" s="40">
        <f t="shared" si="38"/>
        <v>0</v>
      </c>
      <c r="L105" s="40">
        <f t="shared" si="38"/>
        <v>0</v>
      </c>
      <c r="M105" s="40">
        <f t="shared" si="38"/>
        <v>0</v>
      </c>
      <c r="N105" s="40">
        <f t="shared" si="38"/>
        <v>0</v>
      </c>
      <c r="O105" s="41">
        <f t="shared" si="38"/>
        <v>0</v>
      </c>
      <c r="P105" s="42">
        <f t="shared" si="38"/>
        <v>0</v>
      </c>
    </row>
    <row r="106" spans="2:16" ht="11.25" hidden="1" customHeight="1">
      <c r="B106" s="44"/>
      <c r="C106" s="44"/>
      <c r="D106" s="44"/>
      <c r="E106" s="44"/>
      <c r="F106" s="44"/>
      <c r="G106" s="45"/>
      <c r="H106" s="45"/>
      <c r="I106" s="45"/>
      <c r="J106" s="45"/>
      <c r="K106" s="45"/>
      <c r="L106" s="45"/>
      <c r="M106" s="45"/>
      <c r="N106" s="45"/>
      <c r="O106" s="50"/>
      <c r="P106" s="51"/>
    </row>
    <row r="107" spans="2:16" hidden="1"/>
    <row r="108" spans="2:16" ht="10.8" hidden="1" thickBot="1">
      <c r="B108" s="32" t="s">
        <v>51</v>
      </c>
      <c r="C108" s="32"/>
      <c r="D108" s="32"/>
      <c r="E108" s="32"/>
      <c r="F108" s="33"/>
      <c r="G108" s="33"/>
      <c r="H108" s="33"/>
      <c r="I108" s="33"/>
      <c r="J108" s="33"/>
      <c r="K108" s="33"/>
      <c r="L108" s="33"/>
      <c r="M108" s="33"/>
      <c r="N108" s="33"/>
      <c r="O108" s="34"/>
      <c r="P108" s="34"/>
    </row>
    <row r="109" spans="2:16" hidden="1">
      <c r="B109" s="52"/>
      <c r="C109" s="5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 t="shared" ref="O109:O116" si="39">SUM(F109:N109)</f>
        <v>0</v>
      </c>
      <c r="P109" s="36">
        <f t="shared" ref="P109:P116" si="40">(D109*$D$3)+(E109*$E$3)+(F109*$F$3)+(G109*$G$3)+(H109*$H$3)+(I109*$I$3)+(J109*$J$3)+(K109*$K$3)+(L109*$L$3)+(M109*$M$3)+(N109*$N$3)</f>
        <v>0</v>
      </c>
    </row>
    <row r="110" spans="2:16" hidden="1">
      <c r="B110" s="52"/>
      <c r="C110" s="4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si="39"/>
        <v>0</v>
      </c>
      <c r="P110" s="36">
        <f t="shared" si="40"/>
        <v>0</v>
      </c>
    </row>
    <row r="111" spans="2:16" hidden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si="39"/>
        <v>0</v>
      </c>
      <c r="P111" s="36">
        <f t="shared" si="40"/>
        <v>0</v>
      </c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39"/>
        <v>0</v>
      </c>
      <c r="P112" s="36">
        <f t="shared" si="40"/>
        <v>0</v>
      </c>
    </row>
    <row r="113" spans="2:16" hidden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si="39"/>
        <v>0</v>
      </c>
      <c r="P113" s="36">
        <f t="shared" si="40"/>
        <v>0</v>
      </c>
    </row>
    <row r="114" spans="2:16" hidden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si="39"/>
        <v>0</v>
      </c>
      <c r="P114" s="36">
        <f t="shared" si="40"/>
        <v>0</v>
      </c>
    </row>
    <row r="115" spans="2:16" hidden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ref="O115" si="41">SUM(F115:N115)</f>
        <v>0</v>
      </c>
      <c r="P115" s="36">
        <f t="shared" si="40"/>
        <v>0</v>
      </c>
    </row>
    <row r="116" spans="2:16" hidden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 t="shared" si="39"/>
        <v>0</v>
      </c>
      <c r="P116" s="36">
        <f t="shared" si="40"/>
        <v>0</v>
      </c>
    </row>
    <row r="117" spans="2:16" ht="10.8" hidden="1" thickBot="1">
      <c r="B117" s="37" t="s">
        <v>21</v>
      </c>
      <c r="C117" s="37">
        <f>SUM(C116:C116)</f>
        <v>0</v>
      </c>
      <c r="D117" s="37">
        <f t="shared" ref="D117:P117" si="42">SUM(D109:D116)</f>
        <v>0</v>
      </c>
      <c r="E117" s="37">
        <f t="shared" si="42"/>
        <v>0</v>
      </c>
      <c r="F117" s="37">
        <f t="shared" si="42"/>
        <v>0</v>
      </c>
      <c r="G117" s="40">
        <f t="shared" si="42"/>
        <v>0</v>
      </c>
      <c r="H117" s="40">
        <f t="shared" si="42"/>
        <v>0</v>
      </c>
      <c r="I117" s="40">
        <f t="shared" si="42"/>
        <v>0</v>
      </c>
      <c r="J117" s="40">
        <f t="shared" si="42"/>
        <v>0</v>
      </c>
      <c r="K117" s="40">
        <f t="shared" si="42"/>
        <v>0</v>
      </c>
      <c r="L117" s="40">
        <f t="shared" si="42"/>
        <v>0</v>
      </c>
      <c r="M117" s="40">
        <f t="shared" si="42"/>
        <v>0</v>
      </c>
      <c r="N117" s="40">
        <f t="shared" si="42"/>
        <v>0</v>
      </c>
      <c r="O117" s="41">
        <f t="shared" si="42"/>
        <v>0</v>
      </c>
      <c r="P117" s="42">
        <f t="shared" si="42"/>
        <v>0</v>
      </c>
    </row>
    <row r="118" spans="2:16" hidden="1"/>
    <row r="120" spans="2:16" ht="10.8" thickBot="1">
      <c r="B120" s="32" t="s">
        <v>56</v>
      </c>
      <c r="C120" s="32"/>
      <c r="D120" s="32"/>
      <c r="E120" s="32"/>
      <c r="F120" s="33"/>
      <c r="G120" s="33"/>
      <c r="H120" s="33"/>
      <c r="I120" s="33"/>
      <c r="J120" s="33"/>
      <c r="K120" s="33"/>
      <c r="L120" s="33"/>
      <c r="M120" s="33"/>
      <c r="N120" s="33"/>
      <c r="O120" s="34"/>
      <c r="P120" s="34"/>
    </row>
    <row r="121" spans="2:16">
      <c r="B121" s="52" t="s">
        <v>73</v>
      </c>
      <c r="C121" s="57"/>
      <c r="D121" s="48"/>
      <c r="E121" s="48"/>
      <c r="F121" s="49">
        <v>13</v>
      </c>
      <c r="G121" s="53">
        <v>137</v>
      </c>
      <c r="H121" s="54"/>
      <c r="I121" s="55"/>
      <c r="J121" s="54"/>
      <c r="K121" s="53"/>
      <c r="L121" s="56"/>
      <c r="M121" s="53"/>
      <c r="N121" s="54"/>
      <c r="O121" s="110">
        <f>SUM(F121:N121)+(E121*18)+(D121*9)</f>
        <v>150</v>
      </c>
      <c r="P121" s="36">
        <f t="shared" ref="P121:P124" si="43">(D121*$D$3)+(E121*$E$3)+(F121*$F$3)+(G121*$G$3)+(H121*$H$3)+(I121*$I$3)+(J121*$J$3)+(K121*$K$3)+(L121*$L$3)+(M121*$M$3)+(N121*$N$3)</f>
        <v>35.549999999999997</v>
      </c>
    </row>
    <row r="122" spans="2:16">
      <c r="B122" s="52"/>
      <c r="C122" s="4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 t="shared" ref="O122:O123" si="44">SUM(F122:N122)</f>
        <v>0</v>
      </c>
      <c r="P122" s="36">
        <f t="shared" si="43"/>
        <v>0</v>
      </c>
    </row>
    <row r="123" spans="2:16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 t="shared" si="44"/>
        <v>0</v>
      </c>
      <c r="P123" s="36">
        <f t="shared" si="43"/>
        <v>0</v>
      </c>
    </row>
    <row r="124" spans="2:16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ref="O124" si="45">SUM(F124:N124)</f>
        <v>0</v>
      </c>
      <c r="P124" s="36">
        <f t="shared" si="43"/>
        <v>0</v>
      </c>
    </row>
    <row r="125" spans="2:16" ht="10.8" thickBot="1">
      <c r="B125" s="37" t="s">
        <v>21</v>
      </c>
      <c r="C125" s="37">
        <f>SUM(C124:C124)</f>
        <v>0</v>
      </c>
      <c r="D125" s="37">
        <f>SUM(D121:D124)</f>
        <v>0</v>
      </c>
      <c r="E125" s="37">
        <f>SUM(E121:E124)</f>
        <v>0</v>
      </c>
      <c r="F125" s="37">
        <f>SUM(F121:F124)</f>
        <v>13</v>
      </c>
      <c r="G125" s="40">
        <f t="shared" ref="G125:P125" si="46">SUM(G121:G124)</f>
        <v>137</v>
      </c>
      <c r="H125" s="40">
        <f t="shared" si="46"/>
        <v>0</v>
      </c>
      <c r="I125" s="40">
        <f t="shared" si="46"/>
        <v>0</v>
      </c>
      <c r="J125" s="40">
        <f t="shared" si="46"/>
        <v>0</v>
      </c>
      <c r="K125" s="40">
        <f t="shared" si="46"/>
        <v>0</v>
      </c>
      <c r="L125" s="40">
        <f t="shared" si="46"/>
        <v>0</v>
      </c>
      <c r="M125" s="40">
        <f t="shared" si="46"/>
        <v>0</v>
      </c>
      <c r="N125" s="40">
        <f t="shared" si="46"/>
        <v>0</v>
      </c>
      <c r="O125" s="41">
        <f t="shared" si="46"/>
        <v>150</v>
      </c>
      <c r="P125" s="42">
        <f t="shared" si="46"/>
        <v>35.549999999999997</v>
      </c>
    </row>
    <row r="127" spans="2:16" hidden="1"/>
    <row r="128" spans="2:16" ht="10.8" hidden="1" thickBot="1">
      <c r="B128" s="32" t="s">
        <v>55</v>
      </c>
      <c r="C128" s="32"/>
      <c r="D128" s="32"/>
      <c r="E128" s="32"/>
      <c r="F128" s="33"/>
      <c r="G128" s="33"/>
      <c r="H128" s="33"/>
      <c r="I128" s="33"/>
      <c r="J128" s="33"/>
      <c r="K128" s="33"/>
      <c r="L128" s="33"/>
      <c r="M128" s="33"/>
      <c r="N128" s="33"/>
      <c r="O128" s="34"/>
      <c r="P128" s="34"/>
    </row>
    <row r="129" spans="2:16" hidden="1">
      <c r="B129" s="52"/>
      <c r="C129" s="5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ref="O129:O131" si="47">SUM(F129:N129)</f>
        <v>0</v>
      </c>
      <c r="P129" s="36">
        <f t="shared" ref="P129:P131" si="48">(D129*$D$3)+(E129*$E$3)+(F129*$F$3)+(G129*$G$3)+(H129*$H$3)+(I129*$I$3)+(J129*$J$3)+(K129*$K$3)+(L129*$L$3)+(M129*$M$3)+(N129*$N$3)</f>
        <v>0</v>
      </c>
    </row>
    <row r="130" spans="2:16" hidden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ref="O130" si="49">SUM(F130:N130)</f>
        <v>0</v>
      </c>
      <c r="P130" s="36">
        <f t="shared" si="48"/>
        <v>0</v>
      </c>
    </row>
    <row r="131" spans="2:16" hidden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si="47"/>
        <v>0</v>
      </c>
      <c r="P131" s="36">
        <f t="shared" si="48"/>
        <v>0</v>
      </c>
    </row>
    <row r="132" spans="2:16" ht="10.8" hidden="1" thickBot="1">
      <c r="B132" s="37" t="s">
        <v>21</v>
      </c>
      <c r="C132" s="37">
        <f>SUM(C131:C131)</f>
        <v>0</v>
      </c>
      <c r="D132" s="37">
        <f>SUM(D129:D131)</f>
        <v>0</v>
      </c>
      <c r="E132" s="37">
        <f>SUM(E129:E131)</f>
        <v>0</v>
      </c>
      <c r="F132" s="37">
        <f>SUM(F131:F131)</f>
        <v>0</v>
      </c>
      <c r="G132" s="40">
        <f t="shared" ref="G132:P132" si="50">SUM(G129:G131)</f>
        <v>0</v>
      </c>
      <c r="H132" s="40">
        <f t="shared" si="50"/>
        <v>0</v>
      </c>
      <c r="I132" s="40">
        <f t="shared" si="50"/>
        <v>0</v>
      </c>
      <c r="J132" s="40">
        <f t="shared" si="50"/>
        <v>0</v>
      </c>
      <c r="K132" s="40">
        <f t="shared" si="50"/>
        <v>0</v>
      </c>
      <c r="L132" s="40">
        <f t="shared" si="50"/>
        <v>0</v>
      </c>
      <c r="M132" s="40">
        <f t="shared" si="50"/>
        <v>0</v>
      </c>
      <c r="N132" s="40">
        <f t="shared" si="50"/>
        <v>0</v>
      </c>
      <c r="O132" s="41">
        <f t="shared" si="50"/>
        <v>0</v>
      </c>
      <c r="P132" s="42">
        <f t="shared" si="50"/>
        <v>0</v>
      </c>
    </row>
    <row r="133" spans="2:16" hidden="1"/>
    <row r="134" spans="2:16" hidden="1"/>
    <row r="135" spans="2:16" ht="10.8" hidden="1" thickBot="1">
      <c r="B135" s="32" t="s">
        <v>46</v>
      </c>
      <c r="C135" s="32"/>
      <c r="D135" s="32"/>
      <c r="E135" s="32"/>
      <c r="F135" s="33"/>
      <c r="G135" s="33"/>
      <c r="H135" s="33"/>
      <c r="I135" s="33"/>
      <c r="J135" s="33"/>
      <c r="K135" s="33"/>
      <c r="L135" s="33"/>
      <c r="M135" s="33"/>
      <c r="N135" s="33"/>
      <c r="O135" s="34"/>
      <c r="P135" s="34"/>
    </row>
    <row r="136" spans="2:16" hidden="1">
      <c r="B136" s="52" t="s">
        <v>74</v>
      </c>
      <c r="C136" s="5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110">
        <f>SUM(F136:N136)+(E136*18)+(D136*9)</f>
        <v>0</v>
      </c>
      <c r="P136" s="36">
        <f t="shared" ref="P136:P138" si="51">(D136*$D$3)+(E136*$E$3)+(F136*$F$3)+(G136*$G$3)+(H136*$H$3)+(I136*$I$3)+(J136*$J$3)+(K136*$K$3)+(L136*$L$3)+(M136*$M$3)+(N136*$N$3)</f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ref="O137" si="52">SUM(F137:N137)</f>
        <v>0</v>
      </c>
      <c r="P137" s="36">
        <f t="shared" si="51"/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ref="O138" si="53">SUM(F138:N138)</f>
        <v>0</v>
      </c>
      <c r="P138" s="36">
        <f t="shared" si="51"/>
        <v>0</v>
      </c>
    </row>
    <row r="139" spans="2:16" ht="10.8" hidden="1" thickBot="1">
      <c r="B139" s="37" t="s">
        <v>21</v>
      </c>
      <c r="C139" s="37">
        <f>SUM(C138:C138)</f>
        <v>0</v>
      </c>
      <c r="D139" s="37">
        <f>SUM(D136:D138)</f>
        <v>0</v>
      </c>
      <c r="E139" s="37">
        <f>SUM(E136:E138)</f>
        <v>0</v>
      </c>
      <c r="F139" s="37">
        <f>SUM(F138:F138)</f>
        <v>0</v>
      </c>
      <c r="G139" s="40">
        <f t="shared" ref="G139:P139" si="54">SUM(G136:G138)</f>
        <v>0</v>
      </c>
      <c r="H139" s="40">
        <f t="shared" si="54"/>
        <v>0</v>
      </c>
      <c r="I139" s="40">
        <f t="shared" si="54"/>
        <v>0</v>
      </c>
      <c r="J139" s="40">
        <f t="shared" si="54"/>
        <v>0</v>
      </c>
      <c r="K139" s="40">
        <f t="shared" si="54"/>
        <v>0</v>
      </c>
      <c r="L139" s="40">
        <f t="shared" si="54"/>
        <v>0</v>
      </c>
      <c r="M139" s="40">
        <f t="shared" si="54"/>
        <v>0</v>
      </c>
      <c r="N139" s="40">
        <f t="shared" si="54"/>
        <v>0</v>
      </c>
      <c r="O139" s="41">
        <f t="shared" si="54"/>
        <v>0</v>
      </c>
      <c r="P139" s="42">
        <f t="shared" si="54"/>
        <v>0</v>
      </c>
    </row>
    <row r="140" spans="2:16" hidden="1"/>
    <row r="142" spans="2:16" ht="10.8" thickBot="1">
      <c r="B142" s="32" t="s">
        <v>53</v>
      </c>
      <c r="C142" s="32"/>
      <c r="D142" s="32"/>
      <c r="E142" s="32"/>
      <c r="F142" s="33"/>
      <c r="G142" s="33"/>
      <c r="H142" s="33"/>
      <c r="I142" s="33"/>
      <c r="J142" s="33"/>
      <c r="K142" s="33"/>
      <c r="L142" s="33"/>
      <c r="M142" s="33"/>
      <c r="N142" s="33"/>
      <c r="O142" s="34"/>
      <c r="P142" s="34"/>
    </row>
    <row r="143" spans="2:16" ht="11.25" customHeight="1">
      <c r="B143" s="52" t="s">
        <v>105</v>
      </c>
      <c r="C143" s="47"/>
      <c r="D143" s="48"/>
      <c r="E143" s="48"/>
      <c r="F143" s="49">
        <v>157</v>
      </c>
      <c r="G143" s="53"/>
      <c r="H143" s="54"/>
      <c r="I143" s="55"/>
      <c r="J143" s="54"/>
      <c r="K143" s="53"/>
      <c r="L143" s="56"/>
      <c r="M143" s="53"/>
      <c r="N143" s="54"/>
      <c r="O143" s="35">
        <f t="shared" ref="O143:O149" si="55">SUM(F143:N143)</f>
        <v>157</v>
      </c>
      <c r="P143" s="36">
        <f t="shared" ref="P143:P149" si="56">(D143*$D$3)+(E143*$E$3)+(F143*$F$3)+(G143*$G$3)+(H143*$H$3)+(I143*$I$3)+(J143*$J$3)+(K143*$K$3)+(L143*$L$3)+(M143*$M$3)+(N143*$N$3)</f>
        <v>15.700000000000001</v>
      </c>
    </row>
    <row r="144" spans="2:16" ht="11.25" customHeight="1">
      <c r="B144" s="52" t="s">
        <v>106</v>
      </c>
      <c r="C144" s="47"/>
      <c r="D144" s="48"/>
      <c r="E144" s="48"/>
      <c r="F144" s="49">
        <v>4</v>
      </c>
      <c r="G144" s="53"/>
      <c r="H144" s="54"/>
      <c r="I144" s="55"/>
      <c r="J144" s="54"/>
      <c r="K144" s="53"/>
      <c r="L144" s="56"/>
      <c r="M144" s="53"/>
      <c r="N144" s="54"/>
      <c r="O144" s="35">
        <f t="shared" si="55"/>
        <v>4</v>
      </c>
      <c r="P144" s="36">
        <f t="shared" si="56"/>
        <v>0.4</v>
      </c>
    </row>
    <row r="145" spans="2:16" ht="11.25" customHeight="1">
      <c r="B145" s="52" t="s">
        <v>107</v>
      </c>
      <c r="C145" s="47"/>
      <c r="D145" s="48"/>
      <c r="E145" s="48"/>
      <c r="F145" s="49">
        <v>2</v>
      </c>
      <c r="G145" s="53"/>
      <c r="H145" s="54"/>
      <c r="I145" s="55"/>
      <c r="J145" s="54"/>
      <c r="K145" s="53"/>
      <c r="L145" s="56"/>
      <c r="M145" s="53"/>
      <c r="N145" s="54"/>
      <c r="O145" s="35">
        <f t="shared" si="55"/>
        <v>2</v>
      </c>
      <c r="P145" s="36">
        <f t="shared" si="56"/>
        <v>0.2</v>
      </c>
    </row>
    <row r="146" spans="2:16" ht="11.25" customHeight="1">
      <c r="B146" s="52" t="s">
        <v>108</v>
      </c>
      <c r="C146" s="47"/>
      <c r="D146" s="48"/>
      <c r="E146" s="48"/>
      <c r="F146" s="49">
        <v>10</v>
      </c>
      <c r="G146" s="53">
        <v>9</v>
      </c>
      <c r="H146" s="54"/>
      <c r="I146" s="55"/>
      <c r="J146" s="54"/>
      <c r="K146" s="53"/>
      <c r="L146" s="56"/>
      <c r="M146" s="53"/>
      <c r="N146" s="54"/>
      <c r="O146" s="35">
        <f t="shared" si="55"/>
        <v>19</v>
      </c>
      <c r="P146" s="36">
        <f t="shared" si="56"/>
        <v>3.25</v>
      </c>
    </row>
    <row r="147" spans="2:16" ht="11.25" customHeight="1">
      <c r="B147" s="52" t="s">
        <v>109</v>
      </c>
      <c r="C147" s="47"/>
      <c r="D147" s="48"/>
      <c r="E147" s="48"/>
      <c r="F147" s="49"/>
      <c r="G147" s="53">
        <v>57</v>
      </c>
      <c r="H147" s="54"/>
      <c r="I147" s="55">
        <v>50</v>
      </c>
      <c r="J147" s="54"/>
      <c r="K147" s="53">
        <v>4</v>
      </c>
      <c r="L147" s="56"/>
      <c r="M147" s="53"/>
      <c r="N147" s="54"/>
      <c r="O147" s="110">
        <f>SUM(F147:N147)+(E147*18)+(D147*9)</f>
        <v>111</v>
      </c>
      <c r="P147" s="36">
        <f t="shared" si="56"/>
        <v>43.25</v>
      </c>
    </row>
    <row r="148" spans="2:16" ht="11.25" customHeight="1">
      <c r="B148" s="52" t="s">
        <v>110</v>
      </c>
      <c r="C148" s="47"/>
      <c r="D148" s="48"/>
      <c r="E148" s="48"/>
      <c r="F148" s="49"/>
      <c r="G148" s="53">
        <v>41</v>
      </c>
      <c r="H148" s="54"/>
      <c r="I148" s="55">
        <v>10</v>
      </c>
      <c r="J148" s="54"/>
      <c r="K148" s="53">
        <v>11</v>
      </c>
      <c r="L148" s="56"/>
      <c r="M148" s="53">
        <v>12</v>
      </c>
      <c r="N148" s="54"/>
      <c r="O148" s="35">
        <f t="shared" si="55"/>
        <v>74</v>
      </c>
      <c r="P148" s="36">
        <f t="shared" si="56"/>
        <v>50.25</v>
      </c>
    </row>
    <row r="149" spans="2:16" ht="11.25" customHeight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 t="shared" si="55"/>
        <v>0</v>
      </c>
      <c r="P149" s="36">
        <f t="shared" si="56"/>
        <v>0</v>
      </c>
    </row>
    <row r="150" spans="2:16" ht="10.8" thickBot="1">
      <c r="B150" s="37" t="s">
        <v>21</v>
      </c>
      <c r="C150" s="37">
        <f t="shared" ref="C150:P150" si="57">SUM(C143:C149)</f>
        <v>0</v>
      </c>
      <c r="D150" s="37">
        <f t="shared" si="57"/>
        <v>0</v>
      </c>
      <c r="E150" s="37">
        <f t="shared" si="57"/>
        <v>0</v>
      </c>
      <c r="F150" s="37">
        <f t="shared" si="57"/>
        <v>173</v>
      </c>
      <c r="G150" s="40">
        <f t="shared" si="57"/>
        <v>107</v>
      </c>
      <c r="H150" s="40">
        <f t="shared" si="57"/>
        <v>0</v>
      </c>
      <c r="I150" s="40">
        <f t="shared" si="57"/>
        <v>60</v>
      </c>
      <c r="J150" s="40">
        <f t="shared" si="57"/>
        <v>0</v>
      </c>
      <c r="K150" s="40">
        <f t="shared" si="57"/>
        <v>15</v>
      </c>
      <c r="L150" s="40">
        <f t="shared" si="57"/>
        <v>0</v>
      </c>
      <c r="M150" s="40">
        <f t="shared" si="57"/>
        <v>12</v>
      </c>
      <c r="N150" s="40">
        <f t="shared" si="57"/>
        <v>0</v>
      </c>
      <c r="O150" s="41">
        <f t="shared" si="57"/>
        <v>367</v>
      </c>
      <c r="P150" s="42">
        <f t="shared" si="57"/>
        <v>113.05</v>
      </c>
    </row>
    <row r="151" spans="2:16" ht="11.25" customHeight="1">
      <c r="B151" s="44"/>
      <c r="C151" s="44"/>
      <c r="D151" s="44"/>
      <c r="E151" s="44"/>
      <c r="F151" s="44"/>
      <c r="G151" s="45"/>
      <c r="H151" s="45"/>
      <c r="I151" s="45"/>
      <c r="J151" s="45"/>
      <c r="K151" s="45"/>
      <c r="L151" s="45"/>
      <c r="M151" s="45"/>
      <c r="N151" s="45"/>
      <c r="O151" s="50"/>
      <c r="P151" s="51"/>
    </row>
    <row r="152" spans="2:16" ht="11.25" hidden="1" customHeight="1"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  <row r="153" spans="2:16" ht="10.8" hidden="1" thickBot="1">
      <c r="B153" s="32" t="s">
        <v>45</v>
      </c>
      <c r="C153" s="32"/>
      <c r="D153" s="32"/>
      <c r="E153" s="32"/>
      <c r="F153" s="33"/>
      <c r="G153" s="33"/>
      <c r="H153" s="33"/>
      <c r="I153" s="33"/>
      <c r="J153" s="33"/>
      <c r="K153" s="33"/>
      <c r="L153" s="33"/>
      <c r="M153" s="33"/>
      <c r="N153" s="33"/>
      <c r="O153" s="34"/>
      <c r="P153" s="34"/>
    </row>
    <row r="154" spans="2:16" hidden="1">
      <c r="B154" s="52"/>
      <c r="C154" s="4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/>
      <c r="O154" s="35">
        <f>SUM(F154:N154)</f>
        <v>0</v>
      </c>
      <c r="P154" s="36">
        <f t="shared" ref="P154:P156" si="58">(D154*$D$3)+(E154*$E$3)+(F154*$F$3)+(G154*$G$3)+(H154*$H$3)+(I154*$I$3)+(J154*$J$3)+(K154*$K$3)+(L154*$L$3)+(M154*$M$3)+(N154*$N$3)</f>
        <v>0</v>
      </c>
    </row>
    <row r="155" spans="2:16" hidden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>SUM(F155:N155)</f>
        <v>0</v>
      </c>
      <c r="P155" s="36">
        <f t="shared" si="58"/>
        <v>0</v>
      </c>
    </row>
    <row r="156" spans="2:16" hidden="1">
      <c r="B156" s="52"/>
      <c r="C156" s="47"/>
      <c r="D156" s="48"/>
      <c r="E156" s="48"/>
      <c r="F156" s="49"/>
      <c r="G156" s="53"/>
      <c r="H156" s="54"/>
      <c r="I156" s="55"/>
      <c r="J156" s="54"/>
      <c r="K156" s="53"/>
      <c r="L156" s="56"/>
      <c r="M156" s="53"/>
      <c r="N156" s="54"/>
      <c r="O156" s="35">
        <f>SUM(F156:N156)</f>
        <v>0</v>
      </c>
      <c r="P156" s="36">
        <f t="shared" si="58"/>
        <v>0</v>
      </c>
    </row>
    <row r="157" spans="2:16" ht="10.8" hidden="1" thickBot="1">
      <c r="B157" s="37" t="s">
        <v>21</v>
      </c>
      <c r="C157" s="37">
        <f t="shared" ref="C157:O157" si="59">SUM(C154:C156)</f>
        <v>0</v>
      </c>
      <c r="D157" s="37">
        <f t="shared" si="59"/>
        <v>0</v>
      </c>
      <c r="E157" s="37">
        <f t="shared" si="59"/>
        <v>0</v>
      </c>
      <c r="F157" s="37">
        <f t="shared" si="59"/>
        <v>0</v>
      </c>
      <c r="G157" s="40">
        <f t="shared" si="59"/>
        <v>0</v>
      </c>
      <c r="H157" s="40">
        <f t="shared" si="59"/>
        <v>0</v>
      </c>
      <c r="I157" s="40">
        <f t="shared" si="59"/>
        <v>0</v>
      </c>
      <c r="J157" s="40">
        <f t="shared" si="59"/>
        <v>0</v>
      </c>
      <c r="K157" s="40">
        <f t="shared" si="59"/>
        <v>0</v>
      </c>
      <c r="L157" s="40">
        <f t="shared" si="59"/>
        <v>0</v>
      </c>
      <c r="M157" s="40">
        <f t="shared" si="59"/>
        <v>0</v>
      </c>
      <c r="N157" s="40">
        <f t="shared" si="59"/>
        <v>0</v>
      </c>
      <c r="O157" s="41">
        <f t="shared" si="59"/>
        <v>0</v>
      </c>
      <c r="P157" s="42">
        <f>SUM(P154:P156)</f>
        <v>0</v>
      </c>
    </row>
    <row r="158" spans="2:16" ht="13.2">
      <c r="B158" s="2"/>
      <c r="C158" s="2"/>
      <c r="D158" s="2"/>
      <c r="E158" s="2"/>
      <c r="F158" s="43"/>
      <c r="G158" s="43"/>
      <c r="H158" s="43"/>
      <c r="I158" s="43"/>
      <c r="J158" s="43"/>
      <c r="K158" s="43"/>
      <c r="L158" s="43"/>
      <c r="M158" s="43"/>
      <c r="N158" s="43"/>
      <c r="O158" s="2"/>
      <c r="P158" s="2"/>
    </row>
    <row r="159" spans="2:16">
      <c r="M159" s="44" t="s">
        <v>21</v>
      </c>
      <c r="O159" s="45">
        <f>O157+O150+O139+O132+O125+O117+O105+O99+O66+O92+O60+O52+O37+O11</f>
        <v>752</v>
      </c>
      <c r="P159" s="46">
        <f>P157+P150+P139+P132+P125+P117+P105+P99+P66+P92+P60+P52+P37+P11</f>
        <v>407.54999999999995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69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47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44</v>
      </c>
    </row>
    <row r="3" spans="2:16" ht="13.2">
      <c r="B3" s="2" t="s">
        <v>69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47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6" sqref="P26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79</v>
      </c>
    </row>
    <row r="3" spans="2:16" ht="13.2">
      <c r="B3" s="2" t="s">
        <v>69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71</v>
      </c>
    </row>
    <row r="3" spans="2:16" ht="13.2">
      <c r="B3" s="2" t="s">
        <v>69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47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A38" zoomScale="90" zoomScaleNormal="90" workbookViewId="0">
      <selection activeCell="C30" sqref="C30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87</v>
      </c>
      <c r="B4" s="168">
        <f>SUM(Botswana!O17)</f>
        <v>0</v>
      </c>
      <c r="C4" s="169">
        <f>SUM(Botswana!P17)</f>
        <v>0</v>
      </c>
      <c r="D4" s="162"/>
    </row>
    <row r="5" spans="1:4" ht="14.4">
      <c r="A5" s="166" t="s">
        <v>33</v>
      </c>
      <c r="B5" s="168">
        <f>SUM('Democratic Republic of Congo'!O19)</f>
        <v>0</v>
      </c>
      <c r="C5" s="169">
        <f>SUM('Democratic Republic of Congo'!P19)</f>
        <v>0</v>
      </c>
      <c r="D5" s="162"/>
    </row>
    <row r="6" spans="1:4" ht="14.4">
      <c r="A6" s="166" t="s">
        <v>76</v>
      </c>
      <c r="B6" s="167">
        <f>SUM(Ghana!O10)</f>
        <v>0</v>
      </c>
      <c r="C6" s="169">
        <f>SUM(Ghana!P10)</f>
        <v>0</v>
      </c>
      <c r="D6" s="162"/>
    </row>
    <row r="7" spans="1:4" ht="14.4">
      <c r="A7" s="166" t="s">
        <v>49</v>
      </c>
      <c r="B7" s="173">
        <f>SUM('Ivory Coast'!O14)</f>
        <v>0</v>
      </c>
      <c r="C7" s="170">
        <f>SUM('Ivory Coast'!P14)</f>
        <v>0</v>
      </c>
      <c r="D7" s="162"/>
    </row>
    <row r="8" spans="1:4" ht="14.4">
      <c r="A8" s="166" t="s">
        <v>25</v>
      </c>
      <c r="B8" s="174">
        <f>SUM(Kenya!O33)</f>
        <v>1924</v>
      </c>
      <c r="C8" s="169">
        <f>SUM(Kenya!P33)</f>
        <v>1388.25</v>
      </c>
      <c r="D8" s="162"/>
    </row>
    <row r="9" spans="1:4" ht="14.4">
      <c r="A9" s="166" t="s">
        <v>84</v>
      </c>
      <c r="B9" s="168">
        <f>SUM(Malawi!O17)</f>
        <v>0</v>
      </c>
      <c r="C9" s="169">
        <f>SUM(Malawi!P17)</f>
        <v>0</v>
      </c>
      <c r="D9" s="162"/>
    </row>
    <row r="10" spans="1:4" ht="14.4">
      <c r="A10" s="166" t="s">
        <v>26</v>
      </c>
      <c r="B10" s="168">
        <f>SUM(Mauritius!O74)</f>
        <v>0</v>
      </c>
      <c r="C10" s="169">
        <f>SUM(Mauritius!P74)</f>
        <v>0</v>
      </c>
      <c r="D10" s="162"/>
    </row>
    <row r="11" spans="1:4" ht="14.4">
      <c r="A11" s="166" t="s">
        <v>34</v>
      </c>
      <c r="B11" s="173">
        <f>SUM(Nigeria!O44)</f>
        <v>0</v>
      </c>
      <c r="C11" s="170">
        <f>SUM(Nigeria!P44)</f>
        <v>0</v>
      </c>
      <c r="D11" s="162"/>
    </row>
    <row r="12" spans="1:4" ht="14.4">
      <c r="A12" s="166" t="s">
        <v>27</v>
      </c>
      <c r="B12" s="174">
        <f>SUM('South Africa'!O159)</f>
        <v>752</v>
      </c>
      <c r="C12" s="169">
        <f>SUM('South Africa'!P159)</f>
        <v>407.54999999999995</v>
      </c>
      <c r="D12" s="162"/>
    </row>
    <row r="13" spans="1:4" ht="14.4">
      <c r="A13" s="166" t="s">
        <v>81</v>
      </c>
      <c r="B13" s="173">
        <f>SUM(Tanzania!O12)</f>
        <v>0</v>
      </c>
      <c r="C13" s="170">
        <f>SUM(Tanzania!P12)</f>
        <v>0</v>
      </c>
      <c r="D13" s="162"/>
    </row>
    <row r="14" spans="1:4" ht="14.4">
      <c r="A14" s="166" t="s">
        <v>38</v>
      </c>
      <c r="B14" s="173">
        <f>SUM(Togo!O12)</f>
        <v>0</v>
      </c>
      <c r="C14" s="170">
        <f>SUM(Togo!P12)</f>
        <v>0</v>
      </c>
      <c r="D14" s="162"/>
    </row>
    <row r="15" spans="1:4" ht="14.4">
      <c r="A15" s="166" t="s">
        <v>78</v>
      </c>
      <c r="B15" s="173">
        <f>SUM(Uganda!O12)</f>
        <v>0</v>
      </c>
      <c r="C15" s="170">
        <f>SUM(Uganda!P12)</f>
        <v>0</v>
      </c>
      <c r="D15" s="162"/>
    </row>
    <row r="16" spans="1:4" ht="14.4">
      <c r="A16" s="166" t="s">
        <v>72</v>
      </c>
      <c r="B16" s="171">
        <f>SUM(Zimbabwe!O11)</f>
        <v>0</v>
      </c>
      <c r="C16" s="172">
        <f>SUM(Zimbabwe!P11)</f>
        <v>0</v>
      </c>
      <c r="D16" s="162"/>
    </row>
    <row r="17" spans="1:5" ht="14.4">
      <c r="A17" s="175"/>
      <c r="B17" s="173"/>
      <c r="C17" s="170"/>
      <c r="D17" s="162"/>
    </row>
    <row r="18" spans="1:5" ht="14.4">
      <c r="A18" s="176" t="s">
        <v>28</v>
      </c>
      <c r="B18" s="177">
        <f>SUM(B4:B17)</f>
        <v>2676</v>
      </c>
      <c r="C18" s="177">
        <f>SUM(C4:C17)</f>
        <v>1795.8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8"/>
      <c r="C23" s="178"/>
      <c r="D23" s="178"/>
      <c r="E23" s="178"/>
    </row>
    <row r="26" spans="1:5">
      <c r="B26" s="184">
        <v>2022</v>
      </c>
      <c r="C26" s="184">
        <v>2023</v>
      </c>
      <c r="D26" s="67"/>
    </row>
    <row r="27" spans="1:5">
      <c r="A27" s="67" t="s">
        <v>68</v>
      </c>
      <c r="B27" s="67">
        <v>2868</v>
      </c>
      <c r="C27" s="67">
        <v>3493</v>
      </c>
      <c r="D27" s="67"/>
      <c r="E27" s="67"/>
    </row>
    <row r="28" spans="1:5">
      <c r="A28" s="67" t="s">
        <v>57</v>
      </c>
      <c r="B28" s="67">
        <v>1902</v>
      </c>
      <c r="C28" s="67">
        <v>10995</v>
      </c>
      <c r="D28" s="67"/>
      <c r="E28" s="67"/>
    </row>
    <row r="29" spans="1:5">
      <c r="A29" s="67" t="s">
        <v>58</v>
      </c>
      <c r="B29" s="67">
        <v>7295</v>
      </c>
      <c r="C29" s="67">
        <v>4879</v>
      </c>
      <c r="D29" s="67"/>
      <c r="E29" s="67"/>
    </row>
    <row r="30" spans="1:5">
      <c r="A30" s="67" t="s">
        <v>59</v>
      </c>
      <c r="B30" s="178">
        <v>6114</v>
      </c>
      <c r="C30" s="178">
        <v>3724</v>
      </c>
      <c r="D30" s="178"/>
      <c r="E30" s="178"/>
    </row>
    <row r="31" spans="1:5">
      <c r="A31" s="67" t="s">
        <v>60</v>
      </c>
      <c r="B31" s="178">
        <v>3301</v>
      </c>
      <c r="C31" s="67">
        <v>3136</v>
      </c>
      <c r="D31" s="67"/>
    </row>
    <row r="32" spans="1:5">
      <c r="A32" s="67" t="s">
        <v>61</v>
      </c>
      <c r="B32" s="178">
        <v>10558</v>
      </c>
      <c r="C32" s="67">
        <v>4944</v>
      </c>
      <c r="D32" s="67"/>
    </row>
    <row r="33" spans="1:4">
      <c r="A33" s="67" t="s">
        <v>62</v>
      </c>
      <c r="B33" s="178">
        <v>6425</v>
      </c>
      <c r="C33" s="67">
        <v>7433</v>
      </c>
      <c r="D33" s="67"/>
    </row>
    <row r="34" spans="1:4">
      <c r="A34" s="67" t="s">
        <v>63</v>
      </c>
      <c r="B34" s="178">
        <v>5248</v>
      </c>
      <c r="C34" s="67">
        <f>B18</f>
        <v>2676</v>
      </c>
      <c r="D34" s="67"/>
    </row>
    <row r="35" spans="1:4">
      <c r="A35" s="67" t="s">
        <v>64</v>
      </c>
      <c r="B35" s="178">
        <v>8319</v>
      </c>
    </row>
    <row r="36" spans="1:4">
      <c r="A36" s="67" t="s">
        <v>65</v>
      </c>
      <c r="B36" s="178">
        <v>4299</v>
      </c>
    </row>
    <row r="37" spans="1:4">
      <c r="A37" s="67" t="s">
        <v>66</v>
      </c>
      <c r="B37" s="178">
        <v>11127</v>
      </c>
    </row>
    <row r="38" spans="1:4">
      <c r="A38" s="67" t="s">
        <v>67</v>
      </c>
      <c r="B38" s="178">
        <v>67742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2023-10-01T08:18:22Z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