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3\"/>
    </mc:Choice>
  </mc:AlternateContent>
  <xr:revisionPtr revIDLastSave="0" documentId="13_ncr:1_{2BF38085-D7E2-402A-88B9-0DD5658981E5}" xr6:coauthVersionLast="47" xr6:coauthVersionMax="47" xr10:uidLastSave="{00000000-0000-0000-0000-000000000000}"/>
  <bookViews>
    <workbookView xWindow="-120" yWindow="-120" windowWidth="29040" windowHeight="15225" tabRatio="854" activeTab="8" xr2:uid="{00000000-000D-0000-FFFF-FFFF00000000}"/>
  </bookViews>
  <sheets>
    <sheet name="Botswana" sheetId="25" r:id="rId1"/>
    <sheet name="Democratic Republic of Congo" sheetId="16" state="hidden" r:id="rId2"/>
    <sheet name="Ghana" sheetId="11" state="hidden" r:id="rId3"/>
    <sheet name="Ivory Coast" sheetId="14" r:id="rId4"/>
    <sheet name="Kenya" sheetId="10" state="hidden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  <sheet name="Graphs" sheetId="22" state="hidden" r:id="rId15"/>
  </sheets>
  <externalReferences>
    <externalReference r:id="rId16"/>
    <externalReference r:id="rId17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81029"/>
</workbook>
</file>

<file path=xl/calcChain.xml><?xml version="1.0" encoding="utf-8"?>
<calcChain xmlns="http://schemas.openxmlformats.org/spreadsheetml/2006/main">
  <c r="O41" i="19" l="1"/>
  <c r="O154" i="19"/>
  <c r="F127" i="19" l="1"/>
  <c r="C5" i="4"/>
  <c r="B5" i="4"/>
  <c r="N17" i="25"/>
  <c r="M17" i="25"/>
  <c r="L17" i="25"/>
  <c r="K17" i="25"/>
  <c r="J17" i="25"/>
  <c r="I17" i="25"/>
  <c r="H17" i="25"/>
  <c r="G17" i="25"/>
  <c r="F17" i="25"/>
  <c r="E17" i="25"/>
  <c r="D17" i="25"/>
  <c r="C17" i="25"/>
  <c r="P16" i="25"/>
  <c r="O16" i="25"/>
  <c r="P15" i="25"/>
  <c r="O15" i="25"/>
  <c r="P14" i="25"/>
  <c r="O14" i="25"/>
  <c r="P13" i="25"/>
  <c r="O13" i="25"/>
  <c r="P12" i="25"/>
  <c r="O12" i="25"/>
  <c r="P11" i="25"/>
  <c r="O11" i="25"/>
  <c r="P10" i="25"/>
  <c r="O10" i="25"/>
  <c r="P9" i="25"/>
  <c r="O9" i="25"/>
  <c r="O149" i="19"/>
  <c r="O138" i="19"/>
  <c r="O123" i="19"/>
  <c r="O98" i="19"/>
  <c r="O58" i="19"/>
  <c r="O15" i="17"/>
  <c r="O16" i="10"/>
  <c r="P17" i="25" l="1"/>
  <c r="C4" i="4" s="1"/>
  <c r="O17" i="25"/>
  <c r="B4" i="4" s="1"/>
  <c r="F119" i="19"/>
  <c r="P13" i="17"/>
  <c r="O13" i="17"/>
  <c r="P12" i="17"/>
  <c r="O12" i="17"/>
  <c r="P11" i="17"/>
  <c r="O11" i="17"/>
  <c r="P10" i="17"/>
  <c r="O10" i="17"/>
  <c r="P15" i="17"/>
  <c r="P14" i="17"/>
  <c r="O14" i="17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51" i="19"/>
  <c r="O51" i="19"/>
  <c r="P50" i="19"/>
  <c r="O50" i="19"/>
  <c r="P49" i="19"/>
  <c r="O49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P36" i="10" s="1"/>
  <c r="O34" i="10"/>
  <c r="O36" i="10" s="1"/>
  <c r="P19" i="10"/>
  <c r="O19" i="10"/>
  <c r="P18" i="10"/>
  <c r="O18" i="10"/>
  <c r="P17" i="10"/>
  <c r="O17" i="10"/>
  <c r="P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9" i="10"/>
  <c r="O9" i="10"/>
  <c r="N40" i="18"/>
  <c r="M40" i="18"/>
  <c r="L40" i="18"/>
  <c r="K40" i="18"/>
  <c r="J40" i="18"/>
  <c r="I40" i="18"/>
  <c r="H40" i="18"/>
  <c r="G40" i="18"/>
  <c r="F40" i="18"/>
  <c r="E40" i="18"/>
  <c r="D40" i="18"/>
  <c r="C40" i="18"/>
  <c r="P39" i="18"/>
  <c r="O39" i="18"/>
  <c r="P38" i="18"/>
  <c r="O38" i="18"/>
  <c r="P37" i="18"/>
  <c r="O37" i="18"/>
  <c r="P36" i="18"/>
  <c r="O36" i="18"/>
  <c r="P26" i="18"/>
  <c r="O26" i="18"/>
  <c r="P25" i="18"/>
  <c r="O25" i="18"/>
  <c r="P28" i="18"/>
  <c r="O28" i="18"/>
  <c r="P27" i="18"/>
  <c r="O27" i="18"/>
  <c r="P29" i="18"/>
  <c r="O29" i="18"/>
  <c r="P30" i="18"/>
  <c r="O30" i="18"/>
  <c r="P154" i="19"/>
  <c r="P153" i="19"/>
  <c r="O153" i="19"/>
  <c r="P152" i="19"/>
  <c r="O152" i="19"/>
  <c r="P151" i="19"/>
  <c r="O151" i="19"/>
  <c r="P150" i="19"/>
  <c r="O150" i="19"/>
  <c r="P149" i="19"/>
  <c r="P148" i="19"/>
  <c r="O148" i="19"/>
  <c r="P147" i="19"/>
  <c r="O147" i="19"/>
  <c r="P146" i="19"/>
  <c r="O146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98" i="19"/>
  <c r="P53" i="19"/>
  <c r="P52" i="19"/>
  <c r="P41" i="19"/>
  <c r="P19" i="18"/>
  <c r="P18" i="18"/>
  <c r="P17" i="18"/>
  <c r="P16" i="18"/>
  <c r="P15" i="18"/>
  <c r="P14" i="18"/>
  <c r="P31" i="18"/>
  <c r="P24" i="18"/>
  <c r="P9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P27" i="10"/>
  <c r="P26" i="10"/>
  <c r="P24" i="10"/>
  <c r="P23" i="10"/>
  <c r="P22" i="10"/>
  <c r="P21" i="10"/>
  <c r="P20" i="10"/>
  <c r="P8" i="10"/>
  <c r="O12" i="24" l="1"/>
  <c r="B15" i="4" s="1"/>
  <c r="P12" i="24"/>
  <c r="C15" i="4" s="1"/>
  <c r="O40" i="18"/>
  <c r="P40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C94" i="19"/>
  <c r="D94" i="19"/>
  <c r="E94" i="19"/>
  <c r="F94" i="19"/>
  <c r="G94" i="19"/>
  <c r="H94" i="19"/>
  <c r="I94" i="19"/>
  <c r="J94" i="19"/>
  <c r="K94" i="19"/>
  <c r="L94" i="19"/>
  <c r="M94" i="19"/>
  <c r="N94" i="19"/>
  <c r="O66" i="19"/>
  <c r="P66" i="19"/>
  <c r="O67" i="19"/>
  <c r="P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P11" i="19" l="1"/>
  <c r="O11" i="19"/>
  <c r="P68" i="19"/>
  <c r="P94" i="19"/>
  <c r="O94" i="19"/>
  <c r="O68" i="19"/>
  <c r="O8" i="10"/>
  <c r="O27" i="10" l="1"/>
  <c r="O26" i="10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62" i="19"/>
  <c r="P161" i="19"/>
  <c r="P160" i="19"/>
  <c r="P155" i="19"/>
  <c r="P145" i="19"/>
  <c r="P140" i="19"/>
  <c r="P139" i="19"/>
  <c r="P138" i="19"/>
  <c r="P133" i="19"/>
  <c r="P132" i="19"/>
  <c r="P131" i="19"/>
  <c r="P126" i="19"/>
  <c r="P125" i="19"/>
  <c r="P124" i="19"/>
  <c r="P123" i="19"/>
  <c r="P118" i="19"/>
  <c r="P117" i="19"/>
  <c r="P116" i="19"/>
  <c r="P115" i="19"/>
  <c r="P114" i="19"/>
  <c r="P113" i="19"/>
  <c r="P112" i="19"/>
  <c r="P111" i="19"/>
  <c r="P106" i="19"/>
  <c r="P105" i="19"/>
  <c r="P100" i="19"/>
  <c r="P99" i="19"/>
  <c r="P61" i="19"/>
  <c r="P60" i="19"/>
  <c r="P59" i="19"/>
  <c r="P58" i="19"/>
  <c r="P36" i="19"/>
  <c r="P15" i="19"/>
  <c r="O15" i="19"/>
  <c r="O59" i="19" l="1"/>
  <c r="O139" i="19" l="1"/>
  <c r="O46" i="8" l="1"/>
  <c r="O45" i="8"/>
  <c r="O44" i="8"/>
  <c r="O7" i="8"/>
  <c r="O112" i="19" l="1"/>
  <c r="N127" i="19"/>
  <c r="M127" i="19"/>
  <c r="L127" i="19"/>
  <c r="K127" i="19"/>
  <c r="J127" i="19"/>
  <c r="I127" i="19"/>
  <c r="H127" i="19"/>
  <c r="G127" i="19"/>
  <c r="E127" i="19"/>
  <c r="D127" i="19"/>
  <c r="C127" i="19"/>
  <c r="O126" i="19"/>
  <c r="O125" i="19"/>
  <c r="O124" i="19"/>
  <c r="P127" i="19" l="1"/>
  <c r="O127" i="19"/>
  <c r="O60" i="19"/>
  <c r="O116" i="19" l="1"/>
  <c r="O115" i="19"/>
  <c r="O114" i="19"/>
  <c r="O113" i="19"/>
  <c r="O117" i="19"/>
  <c r="O53" i="19" l="1"/>
  <c r="O52" i="19"/>
  <c r="E54" i="19"/>
  <c r="F54" i="19"/>
  <c r="G54" i="19"/>
  <c r="H54" i="19"/>
  <c r="I54" i="19"/>
  <c r="J54" i="19"/>
  <c r="K54" i="19"/>
  <c r="L54" i="19"/>
  <c r="M54" i="19"/>
  <c r="N54" i="19"/>
  <c r="E62" i="19"/>
  <c r="F62" i="19"/>
  <c r="G62" i="19"/>
  <c r="H62" i="19"/>
  <c r="I62" i="19"/>
  <c r="J62" i="19"/>
  <c r="K62" i="19"/>
  <c r="L62" i="19"/>
  <c r="M62" i="19"/>
  <c r="N62" i="19"/>
  <c r="O132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41" i="19"/>
  <c r="M141" i="19"/>
  <c r="L141" i="19"/>
  <c r="K141" i="19"/>
  <c r="J141" i="19"/>
  <c r="I141" i="19"/>
  <c r="H141" i="19"/>
  <c r="G141" i="19"/>
  <c r="F141" i="19"/>
  <c r="E141" i="19"/>
  <c r="D141" i="19"/>
  <c r="C141" i="19"/>
  <c r="O140" i="19"/>
  <c r="N119" i="19"/>
  <c r="M119" i="19"/>
  <c r="L119" i="19"/>
  <c r="K119" i="19"/>
  <c r="J119" i="19"/>
  <c r="I119" i="19"/>
  <c r="H119" i="19"/>
  <c r="G119" i="19"/>
  <c r="E119" i="19"/>
  <c r="D119" i="19"/>
  <c r="C119" i="19"/>
  <c r="O118" i="19"/>
  <c r="O111" i="19"/>
  <c r="D54" i="19"/>
  <c r="C54" i="19"/>
  <c r="N156" i="19"/>
  <c r="M156" i="19"/>
  <c r="L156" i="19"/>
  <c r="K156" i="19"/>
  <c r="J156" i="19"/>
  <c r="I156" i="19"/>
  <c r="H156" i="19"/>
  <c r="G156" i="19"/>
  <c r="F156" i="19"/>
  <c r="E156" i="19"/>
  <c r="D156" i="19"/>
  <c r="C156" i="19"/>
  <c r="O155" i="19"/>
  <c r="O145" i="19"/>
  <c r="O99" i="19"/>
  <c r="O9" i="16"/>
  <c r="N163" i="19"/>
  <c r="M163" i="19"/>
  <c r="L163" i="19"/>
  <c r="K163" i="19"/>
  <c r="J163" i="19"/>
  <c r="I163" i="19"/>
  <c r="H163" i="19"/>
  <c r="G163" i="19"/>
  <c r="F163" i="19"/>
  <c r="E163" i="19"/>
  <c r="D163" i="19"/>
  <c r="C163" i="19"/>
  <c r="O162" i="19"/>
  <c r="O161" i="19"/>
  <c r="O160" i="19"/>
  <c r="N134" i="19"/>
  <c r="M134" i="19"/>
  <c r="L134" i="19"/>
  <c r="K134" i="19"/>
  <c r="J134" i="19"/>
  <c r="I134" i="19"/>
  <c r="H134" i="19"/>
  <c r="G134" i="19"/>
  <c r="F134" i="19"/>
  <c r="E134" i="19"/>
  <c r="D134" i="19"/>
  <c r="C134" i="19"/>
  <c r="O133" i="19"/>
  <c r="O131" i="19"/>
  <c r="N107" i="19"/>
  <c r="M107" i="19"/>
  <c r="L107" i="19"/>
  <c r="K107" i="19"/>
  <c r="J107" i="19"/>
  <c r="I107" i="19"/>
  <c r="H107" i="19"/>
  <c r="G107" i="19"/>
  <c r="F107" i="19"/>
  <c r="E107" i="19"/>
  <c r="D107" i="19"/>
  <c r="C107" i="19"/>
  <c r="O106" i="19"/>
  <c r="O105" i="19"/>
  <c r="N101" i="19"/>
  <c r="M101" i="19"/>
  <c r="L101" i="19"/>
  <c r="K101" i="19"/>
  <c r="J101" i="19"/>
  <c r="I101" i="19"/>
  <c r="H101" i="19"/>
  <c r="G101" i="19"/>
  <c r="F101" i="19"/>
  <c r="E101" i="19"/>
  <c r="D101" i="19"/>
  <c r="C101" i="19"/>
  <c r="O100" i="19"/>
  <c r="D62" i="19"/>
  <c r="C62" i="19"/>
  <c r="O61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4" i="18"/>
  <c r="P32" i="18"/>
  <c r="O31" i="18"/>
  <c r="C32" i="18"/>
  <c r="D32" i="18"/>
  <c r="E32" i="18"/>
  <c r="F32" i="18"/>
  <c r="G32" i="18"/>
  <c r="H32" i="18"/>
  <c r="I32" i="18"/>
  <c r="J32" i="18"/>
  <c r="K32" i="18"/>
  <c r="L32" i="18"/>
  <c r="M32" i="18"/>
  <c r="N32" i="18"/>
  <c r="O14" i="18"/>
  <c r="O15" i="18"/>
  <c r="O16" i="18"/>
  <c r="O17" i="18"/>
  <c r="O18" i="18"/>
  <c r="O19" i="18"/>
  <c r="C20" i="18"/>
  <c r="D20" i="18"/>
  <c r="E20" i="18"/>
  <c r="F20" i="18"/>
  <c r="G20" i="18"/>
  <c r="H20" i="18"/>
  <c r="I20" i="18"/>
  <c r="J20" i="18"/>
  <c r="K20" i="18"/>
  <c r="L20" i="18"/>
  <c r="M20" i="18"/>
  <c r="N20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0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O40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9" i="4" s="1"/>
  <c r="O18" i="16" l="1"/>
  <c r="O55" i="8"/>
  <c r="O49" i="10"/>
  <c r="O14" i="14"/>
  <c r="B7" i="4" s="1"/>
  <c r="P14" i="14"/>
  <c r="C7" i="4" s="1"/>
  <c r="P10" i="11"/>
  <c r="C6" i="4" s="1"/>
  <c r="O42" i="10"/>
  <c r="P30" i="10"/>
  <c r="P42" i="10"/>
  <c r="O30" i="10"/>
  <c r="O17" i="17"/>
  <c r="B9" i="4" s="1"/>
  <c r="O10" i="11"/>
  <c r="B6" i="4" s="1"/>
  <c r="P12" i="12"/>
  <c r="C14" i="4" s="1"/>
  <c r="O12" i="12"/>
  <c r="B14" i="4" s="1"/>
  <c r="P48" i="8"/>
  <c r="P55" i="8"/>
  <c r="P74" i="8" s="1"/>
  <c r="O141" i="19"/>
  <c r="P119" i="19"/>
  <c r="P49" i="10"/>
  <c r="O48" i="8"/>
  <c r="P20" i="18"/>
  <c r="P10" i="18"/>
  <c r="O20" i="18"/>
  <c r="O10" i="18"/>
  <c r="O32" i="18"/>
  <c r="O163" i="19"/>
  <c r="O101" i="19"/>
  <c r="O37" i="19"/>
  <c r="P54" i="19"/>
  <c r="P62" i="19"/>
  <c r="P156" i="19"/>
  <c r="O134" i="19"/>
  <c r="O107" i="19"/>
  <c r="P107" i="19"/>
  <c r="O62" i="19"/>
  <c r="P134" i="19"/>
  <c r="O54" i="19"/>
  <c r="O156" i="19"/>
  <c r="P141" i="19"/>
  <c r="P163" i="19"/>
  <c r="P101" i="19"/>
  <c r="O119" i="19"/>
  <c r="P37" i="19"/>
  <c r="P165" i="19" l="1"/>
  <c r="C12" i="4" s="1"/>
  <c r="O165" i="19"/>
  <c r="B12" i="4" s="1"/>
  <c r="O74" i="8"/>
  <c r="O51" i="10"/>
  <c r="P51" i="10"/>
  <c r="O44" i="18"/>
  <c r="B11" i="4" s="1"/>
  <c r="P44" i="18"/>
  <c r="C11" i="4" s="1"/>
  <c r="B10" i="4"/>
  <c r="B8" i="4"/>
  <c r="C8" i="4"/>
  <c r="C10" i="4"/>
  <c r="B18" i="4" l="1"/>
  <c r="C30" i="4" s="1"/>
  <c r="C18" i="4"/>
</calcChain>
</file>

<file path=xl/sharedStrings.xml><?xml version="1.0" encoding="utf-8"?>
<sst xmlns="http://schemas.openxmlformats.org/spreadsheetml/2006/main" count="422" uniqueCount="128">
  <si>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</si>
  <si>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</si>
  <si>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</si>
  <si>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</si>
  <si>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</si>
  <si>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</si>
  <si>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</si>
  <si>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</si>
  <si>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</si>
  <si>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</si>
  <si>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</si>
  <si>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</si>
  <si>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</si>
  <si>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</si>
  <si>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</si>
  <si>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</si>
  <si>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</si>
  <si>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</si>
  <si>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</si>
  <si>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</si>
  <si>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</si>
  <si>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</si>
  <si>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</si>
  <si>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</si>
  <si>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</si>
  <si>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</si>
  <si>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</si>
  <si>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</si>
  <si>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</si>
  <si>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</si>
  <si>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</si>
  <si>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</si>
  <si>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</si>
  <si>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</si>
  <si>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</si>
  <si>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</si>
  <si>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</si>
  <si>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</si>
  <si>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</si>
  <si>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</si>
  <si>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</si>
  <si>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</si>
  <si>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</si>
  <si>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</si>
  <si>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</si>
  <si>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</si>
  <si>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</si>
  <si>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</si>
  <si>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</si>
  <si>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</si>
  <si>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</si>
  <si>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</si>
  <si>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</si>
  <si>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</si>
  <si>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</si>
  <si>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</si>
  <si>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</si>
  <si>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</si>
  <si>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</si>
  <si>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</si>
  <si>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</si>
  <si>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</si>
  <si>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</si>
  <si>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</si>
  <si>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</si>
  <si>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</si>
  <si>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</si>
  <si>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</si>
  <si>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</si>
  <si>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</si>
  <si>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</si>
  <si>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</si>
  <si>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</si>
  <si>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</si>
  <si>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</si>
  <si>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</si>
  <si>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</si>
  <si>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</si>
  <si>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</si>
  <si>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</si>
  <si>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</si>
  <si>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</si>
  <si>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</si>
  <si>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</si>
  <si>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</si>
  <si>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</si>
  <si>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 :</t>
  </si>
  <si>
    <t>TEMPLE: Gabarone</t>
  </si>
  <si>
    <t>Botswana</t>
  </si>
  <si>
    <t>Acyuta Kesava Dasa</t>
  </si>
  <si>
    <t>Congregation</t>
  </si>
  <si>
    <t>MONTH : April 2023</t>
  </si>
  <si>
    <t>Nara Narayan Das</t>
  </si>
  <si>
    <t>Rama Priya Devi Dasi</t>
  </si>
  <si>
    <t>Devakinandan Das</t>
  </si>
  <si>
    <t>Raghupati Raghav Das</t>
  </si>
  <si>
    <t>Shanti Bhushana Prabhu</t>
  </si>
  <si>
    <t>Keshavanand Das</t>
  </si>
  <si>
    <t>Rukmini Sundari devi dasi</t>
  </si>
  <si>
    <t xml:space="preserve">SSRRT Book Table </t>
  </si>
  <si>
    <t>Caitanya Candra Das</t>
  </si>
  <si>
    <t>Gangamata  Goswamini Devi Dasi</t>
  </si>
  <si>
    <t>Nitai Pada Kamala</t>
  </si>
  <si>
    <t>Rama  Tirtha Das</t>
  </si>
  <si>
    <t>The Brhat Mrdanga Team</t>
  </si>
  <si>
    <t>University Preaching BYS</t>
  </si>
  <si>
    <t>Vrajakishore Das</t>
  </si>
  <si>
    <t>Exclusive Books - Vibhu Caitanya Das &amp; Surya Kund Das</t>
  </si>
  <si>
    <t>Takealot - Paramatma Das &amp; Vibhu Caitanya Das</t>
  </si>
  <si>
    <t>Jayadeva Dasa</t>
  </si>
  <si>
    <t>ISKCON MAFIKENG</t>
  </si>
  <si>
    <t>Sandton BTG team</t>
  </si>
  <si>
    <t>Bhaktin Harusha</t>
  </si>
  <si>
    <t>Damodar das (BCais)</t>
  </si>
  <si>
    <t>Mathura Mohini &amp; Mathura Mohan</t>
  </si>
  <si>
    <t xml:space="preserve">Radhakund devi dasi </t>
  </si>
  <si>
    <t>Radhika Kripa devi dasi</t>
  </si>
  <si>
    <t>Ratnalekha Gopi devi dasi</t>
  </si>
  <si>
    <t>Hemavati Radhika dasi / Nalinikanta das</t>
  </si>
  <si>
    <t>Temple - Bhakti Sadacara course</t>
  </si>
  <si>
    <t>Team AGTSP</t>
  </si>
  <si>
    <t>Gift shop</t>
  </si>
  <si>
    <t>Prabhanu Das</t>
  </si>
  <si>
    <t>Harinaam Ananda Team</t>
  </si>
  <si>
    <t>Sri Mukunda Das</t>
  </si>
  <si>
    <t>Prem Dhana</t>
  </si>
  <si>
    <t>BTGs</t>
  </si>
  <si>
    <t>ISKCON ABEOKUTA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</si>
</sst>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7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2022</a:t>
            </a:r>
            <a:r>
              <a:rPr lang="en-ZA" baseline="0"/>
              <a:t> - 2023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2022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  <c:pt idx="11" formatCode="0">
                  <c:v>67742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2023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Summary!$C$27:$C$30</c:f>
              <c:numCache>
                <c:formatCode>General</c:formatCode>
                <c:ptCount val="4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April 2023 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(Summary!$A$4,Summary!$A$7,Summary!$A$10:$A$12)</c:f>
              <c:strCache>
                <c:ptCount val="5"/>
                <c:pt idx="0">
                  <c:v>Botswana</c:v>
                </c:pt>
                <c:pt idx="1">
                  <c:v>Ivory Coast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(Summary!$B$4,Summary!$B$7,Summary!$B$10:$B$12)</c:f>
              <c:numCache>
                <c:formatCode>General</c:formatCode>
                <c:ptCount val="5"/>
                <c:pt idx="0">
                  <c:v>88</c:v>
                </c:pt>
                <c:pt idx="1" formatCode="0">
                  <c:v>17</c:v>
                </c:pt>
                <c:pt idx="2">
                  <c:v>240</c:v>
                </c:pt>
                <c:pt idx="3" formatCode="0">
                  <c:v>336</c:v>
                </c:pt>
                <c:pt idx="4" formatCode="0">
                  <c:v>3043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(Summary!$A$4,Summary!$A$7,Summary!$A$10:$A$12)</c:f>
              <c:strCache>
                <c:ptCount val="5"/>
                <c:pt idx="0">
                  <c:v>Botswana</c:v>
                </c:pt>
                <c:pt idx="1">
                  <c:v>Ivory Coast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(Summary!$C$4,Summary!$C$7,Summary!$C$10:$C$12)</c:f>
              <c:numCache>
                <c:formatCode>0.00</c:formatCode>
                <c:ptCount val="5"/>
                <c:pt idx="0">
                  <c:v>27.25</c:v>
                </c:pt>
                <c:pt idx="1">
                  <c:v>11.25</c:v>
                </c:pt>
                <c:pt idx="2">
                  <c:v>62.5</c:v>
                </c:pt>
                <c:pt idx="3">
                  <c:v>216.75</c:v>
                </c:pt>
                <c:pt idx="4">
                  <c:v>1642.55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2022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  <c:pt idx="11" formatCode="0">
                  <c:v>67742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7"/>
  <sheetViews>
    <sheetView workbookViewId="0">
      <selection activeCell="B12" sqref="B12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87</v>
      </c>
    </row>
    <row r="3" spans="2:16" ht="12.75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92</v>
      </c>
      <c r="C9" s="98"/>
      <c r="D9" s="90"/>
      <c r="E9" s="90"/>
      <c r="F9" s="135"/>
      <c r="G9" s="136">
        <v>9</v>
      </c>
      <c r="H9" s="137"/>
      <c r="I9" s="138"/>
      <c r="J9" s="137"/>
      <c r="K9" s="136"/>
      <c r="L9" s="139"/>
      <c r="M9" s="136"/>
      <c r="N9" s="137"/>
      <c r="O9" s="96">
        <f t="shared" ref="O9:O16" si="0">SUM(F9:N9)</f>
        <v>9</v>
      </c>
      <c r="P9" s="97">
        <f>(D9*$D$5)+(E9*$E$5)+(F9*$F$5)+(G9*$G$5)+(H9*$H$5)+(I9*$I$5)+(J9*$J$5)+(K9*$K$5)+(L9*$L$5)+(M9*$M$5)+(N9*$N$5)</f>
        <v>2.25</v>
      </c>
    </row>
    <row r="10" spans="2:16">
      <c r="B10" s="89" t="s">
        <v>93</v>
      </c>
      <c r="C10" s="98"/>
      <c r="D10" s="90"/>
      <c r="E10" s="90"/>
      <c r="F10" s="113"/>
      <c r="G10" s="114">
        <v>11</v>
      </c>
      <c r="H10" s="115"/>
      <c r="I10" s="94"/>
      <c r="J10" s="115"/>
      <c r="K10" s="114"/>
      <c r="L10" s="95"/>
      <c r="M10" s="114"/>
      <c r="N10" s="115"/>
      <c r="O10" s="96">
        <f t="shared" si="0"/>
        <v>11</v>
      </c>
      <c r="P10" s="97">
        <f>(D10*$D$5)+(E10*$E$5)+(F10*$F$5)+(G10*$G$5)+(H10*$H$5)+(I10*$I$5)+(J10*$J$5)+(K10*$K$5)+(L10*$L$5)+(M10*$M$5)+(N10*$N$5)</f>
        <v>2.75</v>
      </c>
    </row>
    <row r="11" spans="2:16">
      <c r="B11" s="89" t="s">
        <v>94</v>
      </c>
      <c r="C11" s="98"/>
      <c r="D11" s="90"/>
      <c r="E11" s="90"/>
      <c r="F11" s="113"/>
      <c r="G11" s="114">
        <v>12</v>
      </c>
      <c r="H11" s="115"/>
      <c r="I11" s="94"/>
      <c r="J11" s="115"/>
      <c r="K11" s="114"/>
      <c r="L11" s="95"/>
      <c r="M11" s="114"/>
      <c r="N11" s="115"/>
      <c r="O11" s="96">
        <f t="shared" si="0"/>
        <v>12</v>
      </c>
      <c r="P11" s="97">
        <f t="shared" ref="P11:P16" si="1">(F11*$F$5)+(G11*$G$5)+(H11*$H$5)+(I11*$I$5)+(J11*$J$5)+(K11*$K$5)+(L11*$L$5)+(M11*$M$5)+(N11*$N$5)</f>
        <v>3</v>
      </c>
    </row>
    <row r="12" spans="2:16">
      <c r="B12" s="89" t="s">
        <v>95</v>
      </c>
      <c r="C12" s="98"/>
      <c r="D12" s="90"/>
      <c r="E12" s="90"/>
      <c r="F12" s="113"/>
      <c r="G12" s="114">
        <v>35</v>
      </c>
      <c r="H12" s="115"/>
      <c r="I12" s="94"/>
      <c r="J12" s="115"/>
      <c r="K12" s="114"/>
      <c r="L12" s="95"/>
      <c r="M12" s="114"/>
      <c r="N12" s="115"/>
      <c r="O12" s="96">
        <f t="shared" si="0"/>
        <v>35</v>
      </c>
      <c r="P12" s="97">
        <f t="shared" si="1"/>
        <v>8.75</v>
      </c>
    </row>
    <row r="13" spans="2:16">
      <c r="B13" s="89" t="s">
        <v>96</v>
      </c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>
        <v>3</v>
      </c>
      <c r="O13" s="96">
        <f t="shared" si="0"/>
        <v>3</v>
      </c>
      <c r="P13" s="97">
        <f t="shared" si="1"/>
        <v>6</v>
      </c>
    </row>
    <row r="14" spans="2:16">
      <c r="B14" s="89" t="s">
        <v>97</v>
      </c>
      <c r="C14" s="98"/>
      <c r="D14" s="90"/>
      <c r="E14" s="90"/>
      <c r="F14" s="113"/>
      <c r="G14" s="114">
        <v>18</v>
      </c>
      <c r="H14" s="115"/>
      <c r="I14" s="94"/>
      <c r="J14" s="115"/>
      <c r="K14" s="114"/>
      <c r="L14" s="95"/>
      <c r="M14" s="114"/>
      <c r="N14" s="115"/>
      <c r="O14" s="96">
        <f t="shared" si="0"/>
        <v>18</v>
      </c>
      <c r="P14" s="97">
        <f t="shared" si="1"/>
        <v>4.5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>
      <c r="B17" s="99" t="s">
        <v>21</v>
      </c>
      <c r="C17" s="99">
        <f t="shared" ref="C17:P17" si="2">SUM(C9:C16)</f>
        <v>0</v>
      </c>
      <c r="D17" s="99">
        <f t="shared" si="2"/>
        <v>0</v>
      </c>
      <c r="E17" s="99">
        <f t="shared" si="2"/>
        <v>0</v>
      </c>
      <c r="F17" s="99">
        <f t="shared" si="2"/>
        <v>0</v>
      </c>
      <c r="G17" s="99">
        <f t="shared" si="2"/>
        <v>85</v>
      </c>
      <c r="H17" s="99">
        <f t="shared" si="2"/>
        <v>0</v>
      </c>
      <c r="I17" s="99">
        <f t="shared" si="2"/>
        <v>0</v>
      </c>
      <c r="J17" s="99">
        <f t="shared" si="2"/>
        <v>0</v>
      </c>
      <c r="K17" s="99">
        <f t="shared" si="2"/>
        <v>0</v>
      </c>
      <c r="L17" s="99">
        <f t="shared" si="2"/>
        <v>0</v>
      </c>
      <c r="M17" s="99">
        <f t="shared" si="2"/>
        <v>0</v>
      </c>
      <c r="N17" s="99">
        <f t="shared" si="2"/>
        <v>3</v>
      </c>
      <c r="O17" s="99">
        <f t="shared" si="2"/>
        <v>88</v>
      </c>
      <c r="P17" s="99">
        <f t="shared" si="2"/>
        <v>27.25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44</v>
      </c>
    </row>
    <row r="3" spans="2:16" ht="12.75">
      <c r="B3" s="2" t="s">
        <v>70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2:16" ht="12.75">
      <c r="B1" s="2" t="s">
        <v>76</v>
      </c>
    </row>
    <row r="2" spans="2:16" ht="12.75">
      <c r="B2" s="2" t="s">
        <v>70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74</v>
      </c>
      <c r="C8" s="98"/>
      <c r="D8" s="90"/>
      <c r="E8" s="90"/>
      <c r="F8" s="113"/>
      <c r="G8" s="114"/>
      <c r="H8" s="115"/>
      <c r="I8" s="94"/>
      <c r="J8" s="115"/>
      <c r="K8" s="114"/>
      <c r="L8" s="95"/>
      <c r="M8" s="114"/>
      <c r="N8" s="115"/>
      <c r="O8" s="96">
        <f t="shared" ref="O8:O9" si="0">SUM(F8:N8)</f>
        <v>0</v>
      </c>
      <c r="P8" s="97">
        <f>(D8*$D$4)+(E8*$E$4)+(F8*$F$4)+(G8*$G$4)+(H8*$H$4)+(I8*$I$4)+(J8*$J$4)+(K8*$K$4)+(L8*$L$4)+(M8*$M$4)+(N8*$N$4)</f>
        <v>0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0</v>
      </c>
      <c r="G10" s="99">
        <f t="shared" si="2"/>
        <v>0</v>
      </c>
      <c r="H10" s="99">
        <f t="shared" si="2"/>
        <v>0</v>
      </c>
      <c r="I10" s="99">
        <f t="shared" si="2"/>
        <v>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0</v>
      </c>
      <c r="P10" s="17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10" sqref="B1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49</v>
      </c>
    </row>
    <row r="3" spans="2:16" ht="12.75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75</v>
      </c>
      <c r="C9" s="98"/>
      <c r="D9" s="90"/>
      <c r="E9" s="90"/>
      <c r="F9" s="113"/>
      <c r="G9" s="114">
        <v>11</v>
      </c>
      <c r="H9" s="115"/>
      <c r="I9" s="94">
        <v>1</v>
      </c>
      <c r="J9" s="115"/>
      <c r="K9" s="114"/>
      <c r="L9" s="95">
        <v>2</v>
      </c>
      <c r="M9" s="114"/>
      <c r="N9" s="115">
        <v>3</v>
      </c>
      <c r="O9" s="96">
        <f t="shared" ref="O9:O12" si="0">SUM(F9:N9)</f>
        <v>17</v>
      </c>
      <c r="P9" s="97">
        <f>(D9*$D$5)+(E9*$E$5)+(F9*$F$5)+(G9*$G$5)+(H9*$H$5)+(I9*$I$5)+(J9*$J$5)+(K9*$K$5)+(L9*$L$5)+(M9*$M$5)+(N9*$N$5)</f>
        <v>11.25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11</v>
      </c>
      <c r="H14" s="99">
        <f t="shared" si="2"/>
        <v>0</v>
      </c>
      <c r="I14" s="99">
        <f t="shared" si="2"/>
        <v>1</v>
      </c>
      <c r="J14" s="99">
        <f t="shared" si="2"/>
        <v>0</v>
      </c>
      <c r="K14" s="99">
        <f t="shared" si="2"/>
        <v>0</v>
      </c>
      <c r="L14" s="99">
        <f t="shared" si="2"/>
        <v>2</v>
      </c>
      <c r="M14" s="99">
        <f t="shared" si="2"/>
        <v>0</v>
      </c>
      <c r="N14" s="99">
        <f t="shared" si="2"/>
        <v>3</v>
      </c>
      <c r="O14" s="99">
        <f t="shared" si="2"/>
        <v>17</v>
      </c>
      <c r="P14" s="99">
        <f t="shared" si="2"/>
        <v>11.25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topLeftCell="A13" workbookViewId="0">
      <selection activeCell="G52" sqref="G52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86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2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2" thickBot="1">
      <c r="B7" s="32" t="s">
        <v>36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/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 t="shared" ref="O8:O28" si="0">SUM(F8:N8)</f>
        <v>0</v>
      </c>
      <c r="P8" s="36">
        <f t="shared" ref="P8:P27" si="1">(D8*$D$4)+(E8*$E$4)+(F8*$F$4)+(G8*$G$4)+(H8*$H$4)+(I8*$I$4)+(J8*$J$4)+(K8*$K$4)+(L8*$L$4)+(M8*$M$4)+(N8*$N$4)</f>
        <v>0</v>
      </c>
    </row>
    <row r="9" spans="2:16">
      <c r="B9" s="52"/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/>
      <c r="O9" s="110">
        <f t="shared" ref="O9:O19" si="2">SUM(F9:N9)</f>
        <v>0</v>
      </c>
      <c r="P9" s="36">
        <f t="shared" ref="P9:P19" si="3">(D9*$D$4)+(E9*$E$4)+(F9*$F$4)+(G9*$G$4)+(H9*$H$4)+(I9*$I$4)+(J9*$J$4)+(K9*$K$4)+(L9*$L$4)+(M9*$M$4)+(N9*$N$4)</f>
        <v>0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2"/>
        <v>0</v>
      </c>
      <c r="P10" s="36">
        <f t="shared" si="3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2"/>
        <v>0</v>
      </c>
      <c r="P11" s="36">
        <f t="shared" si="3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2"/>
        <v>0</v>
      </c>
      <c r="P12" s="36">
        <f t="shared" si="3"/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si="2"/>
        <v>0</v>
      </c>
      <c r="P13" s="36">
        <f t="shared" si="3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si="2"/>
        <v>0</v>
      </c>
      <c r="P14" s="36">
        <f t="shared" si="3"/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2"/>
        <v>0</v>
      </c>
      <c r="P15" s="36">
        <f t="shared" si="3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>SUM(F16:N16)+(E16*18)+(D16*9)</f>
        <v>0</v>
      </c>
      <c r="P16" s="36">
        <f t="shared" si="3"/>
        <v>0</v>
      </c>
    </row>
    <row r="17" spans="2:16">
      <c r="B17" s="52"/>
      <c r="C17" s="134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10">
        <f t="shared" si="2"/>
        <v>0</v>
      </c>
      <c r="P17" s="36">
        <f t="shared" si="3"/>
        <v>0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2"/>
        <v>0</v>
      </c>
      <c r="P18" s="36">
        <f t="shared" si="3"/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si="2"/>
        <v>0</v>
      </c>
      <c r="P19" s="36">
        <f t="shared" si="3"/>
        <v>0</v>
      </c>
    </row>
    <row r="20" spans="2:16">
      <c r="B20" s="52"/>
      <c r="C20" s="134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10">
        <f t="shared" si="0"/>
        <v>0</v>
      </c>
      <c r="P20" s="36">
        <f t="shared" si="1"/>
        <v>0</v>
      </c>
    </row>
    <row r="21" spans="2:16">
      <c r="B21" s="52"/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si="0"/>
        <v>0</v>
      </c>
      <c r="P21" s="36">
        <f t="shared" si="1"/>
        <v>0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si="0"/>
        <v>0</v>
      </c>
      <c r="P22" s="36">
        <f t="shared" si="1"/>
        <v>0</v>
      </c>
    </row>
    <row r="23" spans="2:16">
      <c r="B23" s="52"/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10">
        <f t="shared" si="0"/>
        <v>0</v>
      </c>
      <c r="P23" s="36">
        <f t="shared" si="1"/>
        <v>0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si="0"/>
        <v>0</v>
      </c>
      <c r="P24" s="36">
        <f t="shared" si="1"/>
        <v>0</v>
      </c>
    </row>
    <row r="25" spans="2:16">
      <c r="B25" s="52"/>
      <c r="C25" s="134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10">
        <f t="shared" si="0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>
      <c r="B26" s="52"/>
      <c r="C26" s="134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10">
        <f t="shared" si="0"/>
        <v>0</v>
      </c>
      <c r="P26" s="36">
        <f t="shared" si="1"/>
        <v>0</v>
      </c>
    </row>
    <row r="27" spans="2:16">
      <c r="B27" s="52"/>
      <c r="C27" s="134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10">
        <f t="shared" si="0"/>
        <v>0</v>
      </c>
      <c r="P27" s="36">
        <f t="shared" si="1"/>
        <v>0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0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2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0</v>
      </c>
      <c r="H30" s="37">
        <f t="shared" si="6"/>
        <v>0</v>
      </c>
      <c r="I30" s="37">
        <f t="shared" si="6"/>
        <v>0</v>
      </c>
      <c r="J30" s="37">
        <f t="shared" si="6"/>
        <v>0</v>
      </c>
      <c r="K30" s="37">
        <f t="shared" si="6"/>
        <v>0</v>
      </c>
      <c r="L30" s="37">
        <f t="shared" si="6"/>
        <v>0</v>
      </c>
      <c r="M30" s="37">
        <f t="shared" si="6"/>
        <v>0</v>
      </c>
      <c r="N30" s="37">
        <f t="shared" si="6"/>
        <v>0</v>
      </c>
      <c r="O30" s="37">
        <f t="shared" si="6"/>
        <v>0</v>
      </c>
      <c r="P30" s="37">
        <f t="shared" si="6"/>
        <v>0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2" thickBot="1">
      <c r="B33" s="32" t="s">
        <v>78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/>
      <c r="C34" s="47"/>
      <c r="D34" s="48"/>
      <c r="E34" s="48"/>
      <c r="F34" s="152"/>
      <c r="G34" s="149"/>
      <c r="H34" s="54"/>
      <c r="I34" s="150"/>
      <c r="J34" s="54"/>
      <c r="K34" s="149"/>
      <c r="L34" s="151"/>
      <c r="M34" s="53"/>
      <c r="N34" s="103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2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9">
        <f t="shared" si="8"/>
        <v>0</v>
      </c>
    </row>
    <row r="39" spans="2:16" ht="12" thickBot="1">
      <c r="B39" s="32" t="s">
        <v>37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48"/>
      <c r="C40" s="47"/>
      <c r="D40" s="48"/>
      <c r="E40" s="48"/>
      <c r="F40" s="152"/>
      <c r="G40" s="149"/>
      <c r="H40" s="54"/>
      <c r="I40" s="150"/>
      <c r="J40" s="54"/>
      <c r="K40" s="149"/>
      <c r="L40" s="151"/>
      <c r="M40" s="53"/>
      <c r="N40" s="103"/>
      <c r="O40" s="35">
        <f>SUM(F40:N40)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2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9">
        <f t="shared" si="10"/>
        <v>0</v>
      </c>
    </row>
    <row r="45" spans="2:16" ht="12" thickBot="1">
      <c r="B45" s="32" t="s">
        <v>38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>SUM(F47:N47)</f>
        <v>0</v>
      </c>
      <c r="P47" s="36">
        <f t="shared" si="11"/>
        <v>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2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0</v>
      </c>
      <c r="P51" s="180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0 O22:O27 O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84</v>
      </c>
    </row>
    <row r="3" spans="2:16" ht="12.75">
      <c r="B3" s="2" t="s">
        <v>70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7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" sqref="B3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/>
      <c r="C1" s="2"/>
      <c r="D1" s="2"/>
      <c r="E1" s="2"/>
    </row>
    <row r="2" spans="2:16" ht="12.75">
      <c r="B2" s="2" t="s">
        <v>91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hidden="1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45" si="0">SUM(F7:N7)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 hidden="1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0"/>
        <v>0</v>
      </c>
      <c r="P9" s="36">
        <f t="shared" si="1"/>
        <v>0</v>
      </c>
    </row>
    <row r="10" spans="2:16" hidden="1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0</v>
      </c>
      <c r="P10" s="36">
        <f t="shared" si="1"/>
        <v>0</v>
      </c>
    </row>
    <row r="11" spans="2:16" hidden="1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2"/>
        <v>0</v>
      </c>
      <c r="P11" s="36">
        <f t="shared" si="1"/>
        <v>0</v>
      </c>
    </row>
    <row r="12" spans="2:16" hidden="1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2"/>
        <v>0</v>
      </c>
      <c r="P12" s="36">
        <f t="shared" si="1"/>
        <v>0</v>
      </c>
    </row>
    <row r="13" spans="2:16" hidden="1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0</v>
      </c>
      <c r="P13" s="36">
        <f t="shared" si="1"/>
        <v>0</v>
      </c>
    </row>
    <row r="14" spans="2:16" hidden="1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1"/>
        <v>0</v>
      </c>
    </row>
    <row r="15" spans="2:16" hidden="1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1"/>
        <v>0</v>
      </c>
    </row>
    <row r="16" spans="2:16" hidden="1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3"/>
        <v>0</v>
      </c>
      <c r="P16" s="36">
        <f t="shared" si="1"/>
        <v>0</v>
      </c>
    </row>
    <row r="17" spans="2:16" hidden="1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3"/>
        <v>0</v>
      </c>
      <c r="P17" s="36">
        <f t="shared" si="1"/>
        <v>0</v>
      </c>
    </row>
    <row r="18" spans="2:16" hidden="1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3"/>
        <v>0</v>
      </c>
      <c r="P18" s="36">
        <f t="shared" si="1"/>
        <v>0</v>
      </c>
    </row>
    <row r="19" spans="2:16" hidden="1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3"/>
        <v>0</v>
      </c>
      <c r="P19" s="36">
        <f t="shared" si="1"/>
        <v>0</v>
      </c>
    </row>
    <row r="20" spans="2:16" hidden="1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:O21" si="4">SUM(F20:N20)</f>
        <v>0</v>
      </c>
      <c r="P20" s="36">
        <f t="shared" si="1"/>
        <v>0</v>
      </c>
    </row>
    <row r="21" spans="2:16" hidden="1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1"/>
        <v>0</v>
      </c>
    </row>
    <row r="22" spans="2:16" hidden="1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0</v>
      </c>
      <c r="P22" s="36">
        <f t="shared" si="1"/>
        <v>0</v>
      </c>
    </row>
    <row r="23" spans="2:16" hidden="1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5"/>
        <v>0</v>
      </c>
      <c r="P23" s="36">
        <f t="shared" si="1"/>
        <v>0</v>
      </c>
    </row>
    <row r="24" spans="2:16" hidden="1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5"/>
        <v>0</v>
      </c>
      <c r="P24" s="36">
        <f t="shared" si="1"/>
        <v>0</v>
      </c>
    </row>
    <row r="25" spans="2:16" hidden="1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:O31" si="6">SUM(F25:N25)</f>
        <v>0</v>
      </c>
      <c r="P25" s="36">
        <f t="shared" si="1"/>
        <v>0</v>
      </c>
    </row>
    <row r="26" spans="2:16" hidden="1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6"/>
        <v>0</v>
      </c>
      <c r="P26" s="36">
        <f t="shared" si="1"/>
        <v>0</v>
      </c>
    </row>
    <row r="27" spans="2:16" hidden="1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6"/>
        <v>0</v>
      </c>
      <c r="P27" s="36">
        <f t="shared" si="1"/>
        <v>0</v>
      </c>
    </row>
    <row r="28" spans="2:16" hidden="1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6"/>
        <v>0</v>
      </c>
      <c r="P28" s="36">
        <f t="shared" si="1"/>
        <v>0</v>
      </c>
    </row>
    <row r="29" spans="2:16" hidden="1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6"/>
        <v>0</v>
      </c>
      <c r="P29" s="36">
        <f t="shared" si="1"/>
        <v>0</v>
      </c>
    </row>
    <row r="30" spans="2:16" hidden="1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6"/>
        <v>0</v>
      </c>
      <c r="P30" s="36">
        <f t="shared" si="1"/>
        <v>0</v>
      </c>
    </row>
    <row r="31" spans="2:16" hidden="1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6"/>
        <v>0</v>
      </c>
      <c r="P31" s="36">
        <f t="shared" si="1"/>
        <v>0</v>
      </c>
    </row>
    <row r="32" spans="2:16" hidden="1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ref="O32:O33" si="7">SUM(F32:N32)</f>
        <v>0</v>
      </c>
      <c r="P32" s="36">
        <f t="shared" ref="P32:P43" si="8">(D32*$D$3)+(E32*$E$3)+(F32*$F$3)+(G32*$G$3)+(H32*$H$3)+(I32*$I$3)+(J32*$J$3)+(K32*$K$3)+(L32*$L$3)+(M32*$M$3)+(N32*$N$3)</f>
        <v>0</v>
      </c>
    </row>
    <row r="33" spans="2:16" hidden="1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 hidden="1">
      <c r="B34" s="52"/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/>
      <c r="N34" s="144"/>
      <c r="O34" s="35">
        <f t="shared" ref="O34:O36" si="9">SUM(F34:N34)</f>
        <v>0</v>
      </c>
      <c r="P34" s="36">
        <f t="shared" si="8"/>
        <v>0</v>
      </c>
    </row>
    <row r="35" spans="2:16" hidden="1">
      <c r="B35" s="52"/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/>
      <c r="N35" s="144"/>
      <c r="O35" s="35">
        <f t="shared" si="9"/>
        <v>0</v>
      </c>
      <c r="P35" s="36">
        <f t="shared" si="8"/>
        <v>0</v>
      </c>
    </row>
    <row r="36" spans="2:16" hidden="1">
      <c r="B36" s="52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 t="shared" si="9"/>
        <v>0</v>
      </c>
      <c r="P36" s="36">
        <f t="shared" si="8"/>
        <v>0</v>
      </c>
    </row>
    <row r="37" spans="2:16" hidden="1">
      <c r="B37" s="52"/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/>
      <c r="N37" s="144"/>
      <c r="O37" s="35">
        <f t="shared" ref="O37:O43" si="10">SUM(F37:N37)</f>
        <v>0</v>
      </c>
      <c r="P37" s="36">
        <f t="shared" si="8"/>
        <v>0</v>
      </c>
    </row>
    <row r="38" spans="2:16" hidden="1">
      <c r="B38" s="140"/>
      <c r="C38" s="147"/>
      <c r="D38" s="141"/>
      <c r="E38" s="141"/>
      <c r="F38" s="142"/>
      <c r="G38" s="143"/>
      <c r="H38" s="144"/>
      <c r="I38" s="145"/>
      <c r="J38" s="144"/>
      <c r="K38" s="143"/>
      <c r="L38" s="146"/>
      <c r="M38" s="143"/>
      <c r="N38" s="144"/>
      <c r="O38" s="35">
        <f t="shared" si="10"/>
        <v>0</v>
      </c>
      <c r="P38" s="36">
        <f t="shared" si="8"/>
        <v>0</v>
      </c>
    </row>
    <row r="39" spans="2:16" hidden="1">
      <c r="B39" s="140"/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/>
      <c r="N39" s="144"/>
      <c r="O39" s="35">
        <f t="shared" si="10"/>
        <v>0</v>
      </c>
      <c r="P39" s="36">
        <f t="shared" si="8"/>
        <v>0</v>
      </c>
    </row>
    <row r="40" spans="2:16" hidden="1">
      <c r="B40" s="52"/>
      <c r="C40" s="147"/>
      <c r="D40" s="141"/>
      <c r="E40" s="141"/>
      <c r="F40" s="142"/>
      <c r="G40" s="143"/>
      <c r="H40" s="144"/>
      <c r="I40" s="145"/>
      <c r="J40" s="144"/>
      <c r="K40" s="143"/>
      <c r="L40" s="146"/>
      <c r="M40" s="143"/>
      <c r="N40" s="144"/>
      <c r="O40" s="35">
        <f t="shared" si="10"/>
        <v>0</v>
      </c>
      <c r="P40" s="36">
        <f t="shared" si="8"/>
        <v>0</v>
      </c>
    </row>
    <row r="41" spans="2:16" hidden="1">
      <c r="B41" s="52"/>
      <c r="C41" s="147"/>
      <c r="D41" s="141"/>
      <c r="E41" s="141"/>
      <c r="F41" s="142"/>
      <c r="G41" s="143"/>
      <c r="H41" s="144"/>
      <c r="I41" s="145"/>
      <c r="J41" s="144"/>
      <c r="K41" s="143"/>
      <c r="L41" s="146"/>
      <c r="M41" s="143"/>
      <c r="N41" s="144"/>
      <c r="O41" s="35">
        <f t="shared" si="10"/>
        <v>0</v>
      </c>
      <c r="P41" s="36">
        <f t="shared" si="8"/>
        <v>0</v>
      </c>
    </row>
    <row r="42" spans="2:16" hidden="1">
      <c r="B42" s="52"/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/>
      <c r="N42" s="144"/>
      <c r="O42" s="35">
        <f t="shared" si="10"/>
        <v>0</v>
      </c>
      <c r="P42" s="36">
        <f t="shared" si="8"/>
        <v>0</v>
      </c>
    </row>
    <row r="43" spans="2:16" hidden="1">
      <c r="B43" s="52"/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/>
      <c r="N43" s="144"/>
      <c r="O43" s="35">
        <f t="shared" si="10"/>
        <v>0</v>
      </c>
      <c r="P43" s="36">
        <f t="shared" si="8"/>
        <v>0</v>
      </c>
    </row>
    <row r="44" spans="2:16" hidden="1">
      <c r="B44" s="52"/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/>
      <c r="N44" s="144"/>
      <c r="O44" s="35">
        <f t="shared" si="0"/>
        <v>0</v>
      </c>
      <c r="P44" s="36">
        <f t="shared" ref="P44:P47" si="11">(D44*$D$3)+(E44*$E$3)+(F44*$F$3)+(G44*$G$3)+(H44*$H$3)+(I44*$I$3)+(J44*$J$3)+(K44*$K$3)+(L44*$L$3)+(M44*$M$3)+(N44*$N$3)</f>
        <v>0</v>
      </c>
    </row>
    <row r="45" spans="2:16" hidden="1">
      <c r="B45" s="52"/>
      <c r="C45" s="147"/>
      <c r="D45" s="141"/>
      <c r="E45" s="141"/>
      <c r="F45" s="142"/>
      <c r="G45" s="143"/>
      <c r="H45" s="144"/>
      <c r="I45" s="145"/>
      <c r="J45" s="144"/>
      <c r="K45" s="143"/>
      <c r="L45" s="146"/>
      <c r="M45" s="143"/>
      <c r="N45" s="144"/>
      <c r="O45" s="35">
        <f t="shared" si="0"/>
        <v>0</v>
      </c>
      <c r="P45" s="36">
        <f t="shared" si="11"/>
        <v>0</v>
      </c>
    </row>
    <row r="46" spans="2:16" hidden="1">
      <c r="B46" s="52"/>
      <c r="C46" s="147"/>
      <c r="D46" s="141"/>
      <c r="E46" s="141"/>
      <c r="F46" s="142"/>
      <c r="G46" s="143"/>
      <c r="H46" s="144"/>
      <c r="I46" s="145"/>
      <c r="J46" s="144"/>
      <c r="K46" s="143"/>
      <c r="L46" s="146"/>
      <c r="M46" s="143"/>
      <c r="N46" s="144"/>
      <c r="O46" s="35">
        <f t="shared" ref="O46" si="12">SUM(F46:N46)</f>
        <v>0</v>
      </c>
      <c r="P46" s="36">
        <f t="shared" si="11"/>
        <v>0</v>
      </c>
    </row>
    <row r="47" spans="2:16" hidden="1">
      <c r="B47" s="126"/>
      <c r="C47" s="133"/>
      <c r="D47" s="127"/>
      <c r="E47" s="127"/>
      <c r="F47" s="128"/>
      <c r="G47" s="129"/>
      <c r="H47" s="130"/>
      <c r="I47" s="131"/>
      <c r="J47" s="130"/>
      <c r="K47" s="129"/>
      <c r="L47" s="132"/>
      <c r="M47" s="129"/>
      <c r="N47" s="130"/>
      <c r="O47" s="35">
        <f>SUM(F47:N47)</f>
        <v>0</v>
      </c>
      <c r="P47" s="36">
        <f t="shared" si="11"/>
        <v>0</v>
      </c>
    </row>
    <row r="48" spans="2:16" ht="12" hidden="1" thickBot="1">
      <c r="B48" s="37" t="s">
        <v>21</v>
      </c>
      <c r="C48" s="37">
        <f t="shared" ref="C48:P48" si="13">SUM(C7:C47)</f>
        <v>0</v>
      </c>
      <c r="D48" s="37">
        <f t="shared" si="13"/>
        <v>0</v>
      </c>
      <c r="E48" s="37">
        <f t="shared" si="13"/>
        <v>0</v>
      </c>
      <c r="F48" s="37">
        <f t="shared" si="13"/>
        <v>0</v>
      </c>
      <c r="G48" s="37">
        <f t="shared" si="13"/>
        <v>0</v>
      </c>
      <c r="H48" s="37">
        <f t="shared" si="13"/>
        <v>0</v>
      </c>
      <c r="I48" s="37">
        <f t="shared" si="13"/>
        <v>0</v>
      </c>
      <c r="J48" s="37">
        <f t="shared" si="13"/>
        <v>0</v>
      </c>
      <c r="K48" s="37">
        <f t="shared" si="13"/>
        <v>0</v>
      </c>
      <c r="L48" s="37">
        <f t="shared" si="13"/>
        <v>0</v>
      </c>
      <c r="M48" s="37">
        <f t="shared" si="13"/>
        <v>0</v>
      </c>
      <c r="N48" s="37">
        <f t="shared" si="13"/>
        <v>0</v>
      </c>
      <c r="O48" s="37">
        <f t="shared" si="13"/>
        <v>0</v>
      </c>
      <c r="P48" s="37">
        <f t="shared" si="13"/>
        <v>0</v>
      </c>
    </row>
    <row r="49" spans="2:16" hidden="1">
      <c r="F49" s="38"/>
      <c r="G49" s="38"/>
      <c r="H49" s="38"/>
      <c r="I49" s="38"/>
      <c r="J49" s="38"/>
      <c r="K49" s="38"/>
      <c r="L49" s="38"/>
      <c r="M49" s="38"/>
      <c r="N49" s="38"/>
    </row>
    <row r="50" spans="2:16">
      <c r="B50" s="13"/>
      <c r="C50" s="13"/>
      <c r="D50" s="13"/>
      <c r="E50" s="13"/>
      <c r="F50" s="30"/>
      <c r="G50" s="30"/>
      <c r="H50" s="30"/>
      <c r="I50" s="30"/>
      <c r="J50" s="30"/>
      <c r="K50" s="30"/>
      <c r="L50" s="30"/>
      <c r="M50" s="30"/>
      <c r="N50" s="30"/>
      <c r="O50" s="13"/>
      <c r="P50" s="13"/>
    </row>
    <row r="51" spans="2:16" ht="12" thickBot="1">
      <c r="B51" s="32" t="s">
        <v>29</v>
      </c>
      <c r="C51" s="32"/>
      <c r="D51" s="32"/>
      <c r="E51" s="32"/>
      <c r="F51" s="33"/>
      <c r="G51" s="33"/>
      <c r="H51" s="33"/>
      <c r="I51" s="33"/>
      <c r="J51" s="33"/>
      <c r="K51" s="33"/>
      <c r="L51" s="33"/>
      <c r="M51" s="33"/>
      <c r="N51" s="33"/>
      <c r="O51" s="34"/>
      <c r="P51" s="34"/>
    </row>
    <row r="52" spans="2:16">
      <c r="B52" s="52" t="s">
        <v>48</v>
      </c>
      <c r="C52" s="57"/>
      <c r="D52" s="48"/>
      <c r="E52" s="48"/>
      <c r="F52" s="49"/>
      <c r="G52" s="53">
        <v>230</v>
      </c>
      <c r="H52" s="54"/>
      <c r="I52" s="55">
        <v>10</v>
      </c>
      <c r="J52" s="54"/>
      <c r="K52" s="53"/>
      <c r="L52" s="56"/>
      <c r="M52" s="53"/>
      <c r="N52" s="54"/>
      <c r="O52" s="35">
        <f>SUM(F52:N52)</f>
        <v>240</v>
      </c>
      <c r="P52" s="36">
        <f t="shared" ref="P52:P54" si="14">(D52*$D$3)+(E52*$E$3)+(F52*$F$3)+(G52*$G$3)+(H52*$H$3)+(I52*$I$3)+(J52*$J$3)+(K52*$K$3)+(L52*$L$3)+(M52*$M$3)+(N52*$N$3)</f>
        <v>62.5</v>
      </c>
    </row>
    <row r="53" spans="2:16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>SUM(F53:N53)</f>
        <v>0</v>
      </c>
      <c r="P53" s="36">
        <f t="shared" si="14"/>
        <v>0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>SUM(F54:N54)</f>
        <v>0</v>
      </c>
      <c r="P54" s="36">
        <f t="shared" si="14"/>
        <v>0</v>
      </c>
    </row>
    <row r="55" spans="2:16" ht="12" thickBot="1">
      <c r="B55" s="37" t="s">
        <v>21</v>
      </c>
      <c r="C55" s="37">
        <f>SUM(C52:C54)</f>
        <v>0</v>
      </c>
      <c r="D55" s="37">
        <f>SUM(D52:D54)</f>
        <v>0</v>
      </c>
      <c r="E55" s="37">
        <f>SUM(E52:E54)</f>
        <v>0</v>
      </c>
      <c r="F55" s="37">
        <f>SUM(F52:F54)</f>
        <v>0</v>
      </c>
      <c r="G55" s="37">
        <f>SUM(G52:G54)</f>
        <v>230</v>
      </c>
      <c r="H55" s="37">
        <f t="shared" ref="H55:P55" si="15">SUM(H52:H54)</f>
        <v>0</v>
      </c>
      <c r="I55" s="37">
        <f t="shared" si="15"/>
        <v>10</v>
      </c>
      <c r="J55" s="37">
        <f t="shared" si="15"/>
        <v>0</v>
      </c>
      <c r="K55" s="37">
        <f t="shared" si="15"/>
        <v>0</v>
      </c>
      <c r="L55" s="37">
        <f t="shared" si="15"/>
        <v>0</v>
      </c>
      <c r="M55" s="37">
        <f t="shared" si="15"/>
        <v>0</v>
      </c>
      <c r="N55" s="37">
        <f t="shared" si="15"/>
        <v>0</v>
      </c>
      <c r="O55" s="39">
        <f t="shared" si="15"/>
        <v>240</v>
      </c>
      <c r="P55" s="39">
        <f t="shared" si="15"/>
        <v>62.5</v>
      </c>
    </row>
    <row r="56" spans="2:16">
      <c r="G56" s="38"/>
    </row>
    <row r="57" spans="2:16" hidden="1">
      <c r="B57" s="13"/>
      <c r="C57" s="13"/>
      <c r="D57" s="13"/>
      <c r="E57" s="13"/>
      <c r="F57" s="30"/>
      <c r="G57" s="30"/>
      <c r="H57" s="30"/>
      <c r="I57" s="30"/>
      <c r="J57" s="30"/>
      <c r="K57" s="30"/>
      <c r="L57" s="30"/>
      <c r="M57" s="30"/>
      <c r="N57" s="30"/>
      <c r="O57" s="13"/>
      <c r="P57" s="13"/>
    </row>
    <row r="58" spans="2:16" ht="12" hidden="1" thickBot="1">
      <c r="B58" s="32" t="s">
        <v>71</v>
      </c>
      <c r="C58" s="32"/>
      <c r="D58" s="32"/>
      <c r="E58" s="32"/>
      <c r="F58" s="33"/>
      <c r="G58" s="33"/>
      <c r="H58" s="33"/>
      <c r="I58" s="33"/>
      <c r="J58" s="33"/>
      <c r="K58" s="33"/>
      <c r="L58" s="33"/>
      <c r="M58" s="33"/>
      <c r="N58" s="33"/>
      <c r="O58" s="34"/>
      <c r="P58" s="34"/>
    </row>
    <row r="59" spans="2:16" hidden="1">
      <c r="B59" s="52"/>
      <c r="C59" s="57"/>
      <c r="D59" s="48"/>
      <c r="E59" s="48"/>
      <c r="F59" s="49"/>
      <c r="G59" s="53"/>
      <c r="H59" s="54"/>
      <c r="I59" s="55"/>
      <c r="J59" s="54"/>
      <c r="K59" s="53"/>
      <c r="L59" s="56"/>
      <c r="M59" s="53"/>
      <c r="N59" s="54"/>
      <c r="O59" s="35">
        <f t="shared" ref="O59:O70" si="16">SUM(F59:N59)</f>
        <v>0</v>
      </c>
      <c r="P59" s="36">
        <f t="shared" ref="P59:P70" si="17">(D59*$D$3)+(E59*$E$3)+(F59*$F$3)+(G59*$G$3)+(H59*$H$3)+(I59*$I$3)+(J59*$J$3)+(K59*$K$3)+(L59*$L$3)+(M59*$M$3)+(N59*$N$3)</f>
        <v>0</v>
      </c>
    </row>
    <row r="60" spans="2:16" hidden="1">
      <c r="B60" s="52"/>
      <c r="C60" s="47"/>
      <c r="D60" s="48"/>
      <c r="E60" s="48"/>
      <c r="F60" s="49"/>
      <c r="G60" s="53"/>
      <c r="H60" s="54"/>
      <c r="I60" s="55"/>
      <c r="J60" s="54"/>
      <c r="K60" s="53"/>
      <c r="L60" s="56"/>
      <c r="M60" s="53"/>
      <c r="N60" s="54"/>
      <c r="O60" s="35">
        <f t="shared" si="16"/>
        <v>0</v>
      </c>
      <c r="P60" s="36">
        <f t="shared" si="17"/>
        <v>0</v>
      </c>
    </row>
    <row r="61" spans="2:16" hidden="1">
      <c r="B61" s="52"/>
      <c r="C61" s="47"/>
      <c r="D61" s="48"/>
      <c r="E61" s="48"/>
      <c r="F61" s="49"/>
      <c r="G61" s="53"/>
      <c r="H61" s="54"/>
      <c r="I61" s="55"/>
      <c r="J61" s="54"/>
      <c r="K61" s="53"/>
      <c r="L61" s="56"/>
      <c r="M61" s="53"/>
      <c r="N61" s="54"/>
      <c r="O61" s="35">
        <f t="shared" si="16"/>
        <v>0</v>
      </c>
      <c r="P61" s="36">
        <f t="shared" si="17"/>
        <v>0</v>
      </c>
    </row>
    <row r="62" spans="2:16" hidden="1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si="16"/>
        <v>0</v>
      </c>
      <c r="P62" s="36">
        <f t="shared" si="17"/>
        <v>0</v>
      </c>
    </row>
    <row r="63" spans="2:16" hidden="1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16"/>
        <v>0</v>
      </c>
      <c r="P63" s="36">
        <f t="shared" si="17"/>
        <v>0</v>
      </c>
    </row>
    <row r="64" spans="2:16" hidden="1">
      <c r="B64" s="52"/>
      <c r="C64" s="47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 t="shared" si="16"/>
        <v>0</v>
      </c>
      <c r="P64" s="36">
        <f t="shared" ref="P64:P67" si="18">(D64*$D$3)+(E64*$E$3)+(F64*$F$3)+(G64*$G$3)+(H64*$H$3)+(I64*$I$3)+(J64*$J$3)+(K64*$K$3)+(L64*$L$3)+(M64*$M$3)+(N64*$N$3)</f>
        <v>0</v>
      </c>
    </row>
    <row r="65" spans="2:16" hidden="1">
      <c r="B65" s="52"/>
      <c r="C65" s="47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 t="shared" si="16"/>
        <v>0</v>
      </c>
      <c r="P65" s="36">
        <f t="shared" si="18"/>
        <v>0</v>
      </c>
    </row>
    <row r="66" spans="2:16" hidden="1">
      <c r="B66" s="52"/>
      <c r="C66" s="47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 t="shared" si="16"/>
        <v>0</v>
      </c>
      <c r="P66" s="36">
        <f t="shared" si="18"/>
        <v>0</v>
      </c>
    </row>
    <row r="67" spans="2:16" hidden="1">
      <c r="B67" s="52"/>
      <c r="C67" s="47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 t="shared" si="16"/>
        <v>0</v>
      </c>
      <c r="P67" s="36">
        <f t="shared" si="18"/>
        <v>0</v>
      </c>
    </row>
    <row r="68" spans="2:16" hidden="1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 t="shared" si="16"/>
        <v>0</v>
      </c>
      <c r="P68" s="36">
        <f t="shared" ref="P68:P69" si="19">(D68*$D$3)+(E68*$E$3)+(F68*$F$3)+(G68*$G$3)+(H68*$H$3)+(I68*$I$3)+(J68*$J$3)+(K68*$K$3)+(L68*$L$3)+(M68*$M$3)+(N68*$N$3)</f>
        <v>0</v>
      </c>
    </row>
    <row r="69" spans="2:16" hidden="1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 t="shared" si="16"/>
        <v>0</v>
      </c>
      <c r="P69" s="36">
        <f t="shared" si="19"/>
        <v>0</v>
      </c>
    </row>
    <row r="70" spans="2:16" hidden="1">
      <c r="B70" s="52"/>
      <c r="C70" s="47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 t="shared" si="16"/>
        <v>0</v>
      </c>
      <c r="P70" s="36">
        <f t="shared" si="17"/>
        <v>0</v>
      </c>
    </row>
    <row r="71" spans="2:16" ht="12" hidden="1" thickBot="1">
      <c r="B71" s="37" t="s">
        <v>21</v>
      </c>
      <c r="C71" s="37">
        <f t="shared" ref="C71:P71" si="20">SUM(C59:C70)</f>
        <v>0</v>
      </c>
      <c r="D71" s="37">
        <f t="shared" si="20"/>
        <v>0</v>
      </c>
      <c r="E71" s="37">
        <f t="shared" si="20"/>
        <v>0</v>
      </c>
      <c r="F71" s="37">
        <f t="shared" si="20"/>
        <v>0</v>
      </c>
      <c r="G71" s="37">
        <f t="shared" si="20"/>
        <v>0</v>
      </c>
      <c r="H71" s="37">
        <f t="shared" si="20"/>
        <v>0</v>
      </c>
      <c r="I71" s="37">
        <f t="shared" si="20"/>
        <v>0</v>
      </c>
      <c r="J71" s="37">
        <f t="shared" si="20"/>
        <v>0</v>
      </c>
      <c r="K71" s="37">
        <f t="shared" si="20"/>
        <v>0</v>
      </c>
      <c r="L71" s="37">
        <f t="shared" si="20"/>
        <v>0</v>
      </c>
      <c r="M71" s="37">
        <f t="shared" si="20"/>
        <v>0</v>
      </c>
      <c r="N71" s="37">
        <f t="shared" si="20"/>
        <v>0</v>
      </c>
      <c r="O71" s="39">
        <f t="shared" si="20"/>
        <v>0</v>
      </c>
      <c r="P71" s="39">
        <f t="shared" si="20"/>
        <v>0</v>
      </c>
    </row>
    <row r="72" spans="2:16" hidden="1">
      <c r="G72" s="38"/>
    </row>
    <row r="73" spans="2:16" ht="12.75">
      <c r="B73" s="2"/>
      <c r="C73" s="2"/>
      <c r="D73" s="2"/>
      <c r="E73" s="2"/>
      <c r="F73" s="43"/>
      <c r="G73" s="43"/>
      <c r="H73" s="43"/>
      <c r="I73" s="43"/>
      <c r="J73" s="43"/>
      <c r="K73" s="43"/>
      <c r="L73" s="43"/>
      <c r="M73" s="43"/>
      <c r="N73" s="43"/>
      <c r="O73" s="2"/>
      <c r="P73" s="2"/>
    </row>
    <row r="74" spans="2:16">
      <c r="M74" s="44" t="s">
        <v>21</v>
      </c>
      <c r="O74" s="45">
        <f>O71+O55+O48</f>
        <v>240</v>
      </c>
      <c r="P74" s="46">
        <f>P71+P55+P48</f>
        <v>62.5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44"/>
  <sheetViews>
    <sheetView zoomScaleNormal="100" workbookViewId="0">
      <selection activeCell="B43" sqref="B43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91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thickBot="1">
      <c r="B6" s="32" t="s">
        <v>127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35</v>
      </c>
      <c r="C7" s="57"/>
      <c r="D7" s="48"/>
      <c r="E7" s="48"/>
      <c r="F7" s="49">
        <v>20</v>
      </c>
      <c r="G7" s="53">
        <v>30</v>
      </c>
      <c r="H7" s="54"/>
      <c r="I7" s="55"/>
      <c r="J7" s="54"/>
      <c r="K7" s="53">
        <v>16</v>
      </c>
      <c r="L7" s="56"/>
      <c r="M7" s="53"/>
      <c r="N7" s="54">
        <v>10</v>
      </c>
      <c r="O7" s="35">
        <f>SUM(C7:N7)</f>
        <v>76</v>
      </c>
      <c r="P7" s="36">
        <f>(D7*$D$3)+(E7*$E$3)+(F7*$F$3)+(G7*$G$3)+(H7*$H$3)+(I7*$I$3)+(J7*$J$3)+(K7*$K$3)+(L7*$L$3)+(M7*$M$3)+(N7*$N$3)</f>
        <v>45.5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2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20</v>
      </c>
      <c r="G10" s="37">
        <f t="shared" si="2"/>
        <v>30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16</v>
      </c>
      <c r="L10" s="37">
        <f t="shared" si="2"/>
        <v>0</v>
      </c>
      <c r="M10" s="37">
        <f t="shared" si="2"/>
        <v>0</v>
      </c>
      <c r="N10" s="37">
        <f t="shared" si="2"/>
        <v>10</v>
      </c>
      <c r="O10" s="100">
        <f t="shared" si="2"/>
        <v>76</v>
      </c>
      <c r="P10" s="37">
        <f t="shared" si="2"/>
        <v>45.5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2" thickBot="1">
      <c r="B13" s="32" t="s">
        <v>42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35</v>
      </c>
      <c r="C14" s="57"/>
      <c r="D14" s="48"/>
      <c r="E14" s="48"/>
      <c r="F14" s="49"/>
      <c r="G14" s="53">
        <v>15</v>
      </c>
      <c r="H14" s="54"/>
      <c r="I14" s="55"/>
      <c r="J14" s="54"/>
      <c r="K14" s="53">
        <v>5</v>
      </c>
      <c r="L14" s="56"/>
      <c r="M14" s="53"/>
      <c r="N14" s="54"/>
      <c r="O14" s="35">
        <f t="shared" ref="O14:O19" si="3">SUM(F14:N14)</f>
        <v>20</v>
      </c>
      <c r="P14" s="36">
        <f t="shared" ref="P14:P19" si="4">(D14*$D$3)+(E14*$E$3)+(F14*$F$3)+(G14*$G$3)+(H14*$H$3)+(I14*$I$3)+(J14*$J$3)+(K14*$K$3)+(L14*$L$3)+(M14*$M$3)+(N14*$N$3)</f>
        <v>8.75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 t="shared" si="3"/>
        <v>0</v>
      </c>
      <c r="P16" s="36">
        <f t="shared" si="4"/>
        <v>0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si="3"/>
        <v>0</v>
      </c>
      <c r="P17" s="36">
        <f t="shared" si="4"/>
        <v>0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3"/>
        <v>0</v>
      </c>
      <c r="P18" s="36">
        <f t="shared" si="4"/>
        <v>0</v>
      </c>
    </row>
    <row r="19" spans="2:16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3"/>
        <v>0</v>
      </c>
      <c r="P19" s="36">
        <f t="shared" si="4"/>
        <v>0</v>
      </c>
    </row>
    <row r="20" spans="2:16" ht="12" thickBot="1">
      <c r="B20" s="37" t="s">
        <v>21</v>
      </c>
      <c r="C20" s="37">
        <f>SUM(C19:C19)</f>
        <v>0</v>
      </c>
      <c r="D20" s="37">
        <f>SUM(D14:D19)</f>
        <v>0</v>
      </c>
      <c r="E20" s="37">
        <f>SUM(E14:E19)</f>
        <v>0</v>
      </c>
      <c r="F20" s="37">
        <f>SUM(F19:F19)</f>
        <v>0</v>
      </c>
      <c r="G20" s="40">
        <f t="shared" ref="G20:P20" si="5">SUM(G14:G19)</f>
        <v>15</v>
      </c>
      <c r="H20" s="40">
        <f t="shared" si="5"/>
        <v>0</v>
      </c>
      <c r="I20" s="40">
        <f t="shared" si="5"/>
        <v>0</v>
      </c>
      <c r="J20" s="40">
        <f t="shared" si="5"/>
        <v>0</v>
      </c>
      <c r="K20" s="40">
        <f t="shared" si="5"/>
        <v>5</v>
      </c>
      <c r="L20" s="40">
        <f t="shared" si="5"/>
        <v>0</v>
      </c>
      <c r="M20" s="40">
        <f t="shared" si="5"/>
        <v>0</v>
      </c>
      <c r="N20" s="40">
        <f t="shared" si="5"/>
        <v>0</v>
      </c>
      <c r="O20" s="41">
        <f t="shared" si="5"/>
        <v>20</v>
      </c>
      <c r="P20" s="42">
        <f t="shared" si="5"/>
        <v>8.75</v>
      </c>
    </row>
    <row r="22" spans="2:16">
      <c r="B22" s="44"/>
      <c r="C22" s="44"/>
      <c r="D22" s="44"/>
      <c r="E22" s="44"/>
      <c r="F22" s="44"/>
      <c r="G22" s="45"/>
      <c r="H22" s="45"/>
      <c r="I22" s="45"/>
      <c r="J22" s="45"/>
      <c r="K22" s="45"/>
      <c r="L22" s="45"/>
      <c r="M22" s="45"/>
      <c r="N22" s="45"/>
      <c r="O22" s="50"/>
      <c r="P22" s="51"/>
    </row>
    <row r="23" spans="2:16" ht="12" thickBot="1">
      <c r="B23" s="32" t="s">
        <v>41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>
      <c r="B24" s="52" t="s">
        <v>74</v>
      </c>
      <c r="C24" s="57"/>
      <c r="D24" s="48"/>
      <c r="E24" s="48"/>
      <c r="F24" s="49"/>
      <c r="G24" s="53">
        <v>70</v>
      </c>
      <c r="H24" s="54"/>
      <c r="I24" s="55">
        <v>50</v>
      </c>
      <c r="J24" s="54"/>
      <c r="K24" s="53">
        <v>120</v>
      </c>
      <c r="L24" s="56"/>
      <c r="M24" s="53"/>
      <c r="N24" s="54"/>
      <c r="O24" s="35">
        <f t="shared" ref="O24:O31" si="6">SUM(F24:N24)</f>
        <v>240</v>
      </c>
      <c r="P24" s="36">
        <f t="shared" ref="P24:P31" si="7">(D24*$D$3)+(E24*$E$3)+(F24*$F$3)+(G24*$G$3)+(H24*$H$3)+(I24*$I$3)+(J24*$J$3)+(K24*$K$3)+(L24*$L$3)+(M24*$M$3)+(N24*$N$3)</f>
        <v>162.5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6"/>
        <v>0</v>
      </c>
      <c r="P25" s="36">
        <f t="shared" si="7"/>
        <v>0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6"/>
        <v>0</v>
      </c>
      <c r="P26" s="36">
        <f t="shared" si="7"/>
        <v>0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ref="O27:O28" si="8">SUM(F27:N27)</f>
        <v>0</v>
      </c>
      <c r="P27" s="36">
        <f t="shared" ref="P27:P28" si="9">(D27*$D$3)+(E27*$E$3)+(F27*$F$3)+(G27*$G$3)+(H27*$H$3)+(I27*$I$3)+(J27*$J$3)+(K27*$K$3)+(L27*$L$3)+(M27*$M$3)+(N27*$N$3)</f>
        <v>0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8"/>
        <v>0</v>
      </c>
      <c r="P28" s="36">
        <f t="shared" si="9"/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6"/>
        <v>0</v>
      </c>
      <c r="P29" s="36">
        <f t="shared" si="7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ref="O30" si="10">SUM(F30:N30)</f>
        <v>0</v>
      </c>
      <c r="P30" s="36">
        <f t="shared" ref="P30" si="11">(D30*$D$3)+(E30*$E$3)+(F30*$F$3)+(G30*$G$3)+(H30*$H$3)+(I30*$I$3)+(J30*$J$3)+(K30*$K$3)+(L30*$L$3)+(M30*$M$3)+(N30*$N$3)</f>
        <v>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t="12" thickBot="1">
      <c r="B32" s="37" t="s">
        <v>21</v>
      </c>
      <c r="C32" s="37">
        <f t="shared" ref="C32:P32" si="12">SUM(C24:C31)</f>
        <v>0</v>
      </c>
      <c r="D32" s="37">
        <f t="shared" si="12"/>
        <v>0</v>
      </c>
      <c r="E32" s="37">
        <f t="shared" si="12"/>
        <v>0</v>
      </c>
      <c r="F32" s="37">
        <f t="shared" si="12"/>
        <v>0</v>
      </c>
      <c r="G32" s="40">
        <f t="shared" si="12"/>
        <v>70</v>
      </c>
      <c r="H32" s="40">
        <f t="shared" si="12"/>
        <v>0</v>
      </c>
      <c r="I32" s="40">
        <f t="shared" si="12"/>
        <v>50</v>
      </c>
      <c r="J32" s="40">
        <f t="shared" si="12"/>
        <v>0</v>
      </c>
      <c r="K32" s="40">
        <f t="shared" si="12"/>
        <v>120</v>
      </c>
      <c r="L32" s="40">
        <f t="shared" si="12"/>
        <v>0</v>
      </c>
      <c r="M32" s="40">
        <f t="shared" si="12"/>
        <v>0</v>
      </c>
      <c r="N32" s="40">
        <f t="shared" si="12"/>
        <v>0</v>
      </c>
      <c r="O32" s="41">
        <f t="shared" si="12"/>
        <v>240</v>
      </c>
      <c r="P32" s="42">
        <f t="shared" si="12"/>
        <v>162.5</v>
      </c>
    </row>
    <row r="33" spans="2:16">
      <c r="B33" s="44"/>
      <c r="C33" s="44"/>
      <c r="D33" s="44"/>
      <c r="E33" s="44"/>
      <c r="F33" s="44"/>
      <c r="G33" s="45"/>
      <c r="H33" s="45"/>
      <c r="I33" s="45"/>
      <c r="J33" s="45"/>
      <c r="K33" s="45"/>
      <c r="L33" s="45"/>
      <c r="M33" s="45"/>
      <c r="N33" s="45"/>
      <c r="O33" s="50"/>
      <c r="P33" s="51"/>
    </row>
    <row r="34" spans="2:16" hidden="1"/>
    <row r="35" spans="2:16" ht="12" hidden="1" thickBot="1">
      <c r="B35" s="32" t="s">
        <v>40</v>
      </c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4"/>
      <c r="P35" s="34"/>
    </row>
    <row r="36" spans="2:16" hidden="1">
      <c r="B36" s="52"/>
      <c r="C36" s="5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ref="O36:O39" si="13">SUM(F36:N36)</f>
        <v>0</v>
      </c>
      <c r="P36" s="36">
        <f t="shared" ref="P36:P39" si="14">(D36*$D$3)+(E36*$E$3)+(F36*$F$3)+(G36*$G$3)+(H36*$H$3)+(I36*$I$3)+(J36*$J$3)+(K36*$K$3)+(L36*$L$3)+(M36*$M$3)+(N36*$N$3)</f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3"/>
        <v>0</v>
      </c>
      <c r="P37" s="36">
        <f t="shared" si="14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3"/>
        <v>0</v>
      </c>
      <c r="P38" s="36">
        <f t="shared" si="14"/>
        <v>0</v>
      </c>
    </row>
    <row r="39" spans="2:16" hidden="1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3"/>
        <v>0</v>
      </c>
      <c r="P39" s="36">
        <f t="shared" si="14"/>
        <v>0</v>
      </c>
    </row>
    <row r="40" spans="2:16" ht="12" hidden="1" thickBot="1">
      <c r="B40" s="37" t="s">
        <v>21</v>
      </c>
      <c r="C40" s="37">
        <f>SUM(C39:C39)</f>
        <v>0</v>
      </c>
      <c r="D40" s="37">
        <f>SUM(D36:D39)</f>
        <v>0</v>
      </c>
      <c r="E40" s="37">
        <f>SUM(E36:E39)</f>
        <v>0</v>
      </c>
      <c r="F40" s="37">
        <f>SUM(F39:F39)</f>
        <v>0</v>
      </c>
      <c r="G40" s="40">
        <f t="shared" ref="G40:P40" si="15">SUM(G36:G39)</f>
        <v>0</v>
      </c>
      <c r="H40" s="40">
        <f t="shared" si="15"/>
        <v>0</v>
      </c>
      <c r="I40" s="40">
        <f t="shared" si="15"/>
        <v>0</v>
      </c>
      <c r="J40" s="40">
        <f t="shared" si="15"/>
        <v>0</v>
      </c>
      <c r="K40" s="40">
        <f t="shared" si="15"/>
        <v>0</v>
      </c>
      <c r="L40" s="40">
        <f t="shared" si="15"/>
        <v>0</v>
      </c>
      <c r="M40" s="40">
        <f t="shared" si="15"/>
        <v>0</v>
      </c>
      <c r="N40" s="40">
        <f t="shared" si="15"/>
        <v>0</v>
      </c>
      <c r="O40" s="41">
        <f t="shared" si="15"/>
        <v>0</v>
      </c>
      <c r="P40" s="42">
        <f t="shared" si="15"/>
        <v>0</v>
      </c>
    </row>
    <row r="41" spans="2:16" hidden="1"/>
    <row r="42" spans="2:16" ht="11.25" hidden="1" customHeight="1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  <row r="43" spans="2:16" ht="12.75">
      <c r="B43" s="2"/>
      <c r="C43" s="2"/>
      <c r="D43" s="2"/>
      <c r="E43" s="2"/>
      <c r="F43" s="43"/>
      <c r="G43" s="43"/>
      <c r="H43" s="43"/>
      <c r="I43" s="43"/>
      <c r="J43" s="43"/>
      <c r="K43" s="43"/>
      <c r="L43" s="43"/>
      <c r="M43" s="43"/>
      <c r="N43" s="43"/>
      <c r="O43" s="2"/>
      <c r="P43" s="2"/>
    </row>
    <row r="44" spans="2:16">
      <c r="M44" s="44" t="s">
        <v>21</v>
      </c>
      <c r="O44" s="45">
        <f>O40+O20+O32+O10</f>
        <v>336</v>
      </c>
      <c r="P44" s="46">
        <f>P40+P20+P32+P10</f>
        <v>216.75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65"/>
  <sheetViews>
    <sheetView tabSelected="1" zoomScaleNormal="100" workbookViewId="0">
      <pane xSplit="2" ySplit="4" topLeftCell="C109" activePane="bottomRight" state="frozen"/>
      <selection pane="topRight" activeCell="C1" sqref="C1"/>
      <selection pane="bottomLeft" activeCell="A5" sqref="A5"/>
      <selection pane="bottomRight" activeCell="O154" sqref="O154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91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2" hidden="1" thickBot="1">
      <c r="B8" s="32" t="s">
        <v>55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2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2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1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1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1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1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1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1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1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1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1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1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1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2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2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2" t="s">
        <v>98</v>
      </c>
      <c r="C41" s="58"/>
      <c r="D41" s="48"/>
      <c r="E41" s="48">
        <v>1</v>
      </c>
      <c r="F41" s="49"/>
      <c r="G41" s="110"/>
      <c r="H41" s="116"/>
      <c r="I41" s="110"/>
      <c r="J41" s="48"/>
      <c r="K41" s="110"/>
      <c r="L41" s="116"/>
      <c r="M41" s="110"/>
      <c r="N41" s="116"/>
      <c r="O41" s="110">
        <f>SUM(F41:N41)+(E41*18)+(D41*9)</f>
        <v>18</v>
      </c>
      <c r="P41" s="36">
        <f t="shared" ref="P41:P53" si="11">(D41*$D$3)+(E41*$E$3)+(F41*$F$3)+(G41*$G$3)+(H41*$H$3)+(I41*$I$3)+(J41*$J$3)+(K41*$K$3)+(L41*$L$3)+(M41*$M$3)+(N41*$N$3)</f>
        <v>72</v>
      </c>
    </row>
    <row r="42" spans="1:16" ht="11.25" customHeight="1">
      <c r="A42" s="119"/>
      <c r="B42" s="183" t="s">
        <v>99</v>
      </c>
      <c r="C42" s="58"/>
      <c r="D42" s="48"/>
      <c r="E42" s="48"/>
      <c r="F42" s="49"/>
      <c r="G42" s="110">
        <v>73</v>
      </c>
      <c r="H42" s="116"/>
      <c r="I42" s="110">
        <v>34</v>
      </c>
      <c r="J42" s="48"/>
      <c r="K42" s="110">
        <v>67</v>
      </c>
      <c r="L42" s="116"/>
      <c r="M42" s="110"/>
      <c r="N42" s="116">
        <v>59</v>
      </c>
      <c r="O42" s="35">
        <f t="shared" ref="O42:O46" si="12">SUM(F42:N42)</f>
        <v>233</v>
      </c>
      <c r="P42" s="36">
        <f t="shared" ref="P42:P48" si="13">(D42*$D$3)+(E42*$E$3)+(F42*$F$3)+(G42*$G$3)+(H42*$H$3)+(I42*$I$3)+(J42*$J$3)+(K42*$K$3)+(L42*$L$3)+(M42*$M$3)+(N42*$N$3)</f>
        <v>220.25</v>
      </c>
    </row>
    <row r="43" spans="1:16" ht="11.25" customHeight="1">
      <c r="A43" s="119"/>
      <c r="B43" s="183" t="s">
        <v>100</v>
      </c>
      <c r="C43" s="58"/>
      <c r="D43" s="48"/>
      <c r="E43" s="48"/>
      <c r="F43" s="49"/>
      <c r="G43" s="110">
        <v>149</v>
      </c>
      <c r="H43" s="116"/>
      <c r="I43" s="110"/>
      <c r="J43" s="48"/>
      <c r="K43" s="110">
        <v>2</v>
      </c>
      <c r="L43" s="116"/>
      <c r="M43" s="110"/>
      <c r="N43" s="116"/>
      <c r="O43" s="35">
        <f t="shared" si="12"/>
        <v>151</v>
      </c>
      <c r="P43" s="36">
        <f t="shared" si="13"/>
        <v>39.25</v>
      </c>
    </row>
    <row r="44" spans="1:16" ht="11.25" customHeight="1">
      <c r="A44" s="119"/>
      <c r="B44" s="182" t="s">
        <v>101</v>
      </c>
      <c r="C44" s="58"/>
      <c r="D44" s="48"/>
      <c r="E44" s="48"/>
      <c r="F44" s="49"/>
      <c r="G44" s="110">
        <v>290</v>
      </c>
      <c r="H44" s="116"/>
      <c r="I44" s="110"/>
      <c r="J44" s="48"/>
      <c r="K44" s="110"/>
      <c r="L44" s="116"/>
      <c r="M44" s="110"/>
      <c r="N44" s="116"/>
      <c r="O44" s="35">
        <f t="shared" si="12"/>
        <v>290</v>
      </c>
      <c r="P44" s="36">
        <f t="shared" si="13"/>
        <v>72.5</v>
      </c>
    </row>
    <row r="45" spans="1:16" ht="11.25" customHeight="1">
      <c r="A45" s="119"/>
      <c r="B45" s="183" t="s">
        <v>102</v>
      </c>
      <c r="C45" s="58"/>
      <c r="D45" s="48"/>
      <c r="E45" s="48"/>
      <c r="F45" s="49"/>
      <c r="G45" s="110">
        <v>90</v>
      </c>
      <c r="H45" s="116"/>
      <c r="I45" s="110"/>
      <c r="J45" s="48"/>
      <c r="K45" s="110"/>
      <c r="L45" s="116"/>
      <c r="M45" s="110"/>
      <c r="N45" s="116">
        <v>1</v>
      </c>
      <c r="O45" s="35">
        <f t="shared" si="12"/>
        <v>91</v>
      </c>
      <c r="P45" s="36">
        <f t="shared" si="13"/>
        <v>24.5</v>
      </c>
    </row>
    <row r="46" spans="1:16" ht="11.25" customHeight="1">
      <c r="A46" s="119"/>
      <c r="B46" s="182" t="s">
        <v>103</v>
      </c>
      <c r="C46" s="58"/>
      <c r="D46" s="48"/>
      <c r="E46" s="48"/>
      <c r="F46" s="49"/>
      <c r="G46" s="110">
        <v>11</v>
      </c>
      <c r="H46" s="116"/>
      <c r="I46" s="110"/>
      <c r="J46" s="48"/>
      <c r="K46" s="110"/>
      <c r="L46" s="116"/>
      <c r="M46" s="110"/>
      <c r="N46" s="116">
        <v>1</v>
      </c>
      <c r="O46" s="35">
        <f t="shared" si="12"/>
        <v>12</v>
      </c>
      <c r="P46" s="36">
        <f t="shared" si="13"/>
        <v>4.75</v>
      </c>
    </row>
    <row r="47" spans="1:16" ht="11.25" customHeight="1">
      <c r="A47" s="119"/>
      <c r="B47" s="183" t="s">
        <v>104</v>
      </c>
      <c r="C47" s="58"/>
      <c r="D47" s="48"/>
      <c r="E47" s="48"/>
      <c r="F47" s="49"/>
      <c r="G47" s="110">
        <v>87</v>
      </c>
      <c r="H47" s="116"/>
      <c r="I47" s="110">
        <v>7</v>
      </c>
      <c r="J47" s="48"/>
      <c r="K47" s="110">
        <v>11</v>
      </c>
      <c r="L47" s="116"/>
      <c r="M47" s="110"/>
      <c r="N47" s="116">
        <v>7</v>
      </c>
      <c r="O47" s="35">
        <f t="shared" ref="O47:O48" si="14">SUM(F47:N47)</f>
        <v>112</v>
      </c>
      <c r="P47" s="36">
        <f t="shared" si="13"/>
        <v>50.25</v>
      </c>
    </row>
    <row r="48" spans="1:16" ht="11.25" customHeight="1">
      <c r="A48" s="119"/>
      <c r="B48" s="182" t="s">
        <v>105</v>
      </c>
      <c r="C48" s="58"/>
      <c r="D48" s="48"/>
      <c r="E48" s="48"/>
      <c r="F48" s="49"/>
      <c r="G48" s="110">
        <v>104</v>
      </c>
      <c r="H48" s="116"/>
      <c r="I48" s="110">
        <v>5</v>
      </c>
      <c r="J48" s="48"/>
      <c r="K48" s="110">
        <v>2</v>
      </c>
      <c r="L48" s="116"/>
      <c r="M48" s="110"/>
      <c r="N48" s="116">
        <v>1</v>
      </c>
      <c r="O48" s="35">
        <f t="shared" si="14"/>
        <v>112</v>
      </c>
      <c r="P48" s="36">
        <f t="shared" si="13"/>
        <v>32.5</v>
      </c>
    </row>
    <row r="49" spans="1:16" ht="11.25" customHeight="1">
      <c r="A49" s="119"/>
      <c r="B49" s="183" t="s">
        <v>106</v>
      </c>
      <c r="C49" s="58"/>
      <c r="D49" s="48"/>
      <c r="E49" s="48"/>
      <c r="F49" s="49"/>
      <c r="G49" s="110"/>
      <c r="H49" s="116"/>
      <c r="I49" s="110"/>
      <c r="J49" s="48"/>
      <c r="K49" s="110">
        <v>2</v>
      </c>
      <c r="L49" s="116"/>
      <c r="M49" s="110"/>
      <c r="N49" s="116"/>
      <c r="O49" s="35">
        <f t="shared" ref="O49:O52" si="15">SUM(F49:N49)</f>
        <v>2</v>
      </c>
      <c r="P49" s="36">
        <f t="shared" si="11"/>
        <v>2</v>
      </c>
    </row>
    <row r="50" spans="1:16" ht="11.25" customHeight="1">
      <c r="A50" s="119"/>
      <c r="B50" s="183" t="s">
        <v>107</v>
      </c>
      <c r="C50" s="58"/>
      <c r="D50" s="48"/>
      <c r="E50" s="48"/>
      <c r="F50" s="49"/>
      <c r="G50" s="110"/>
      <c r="H50" s="116"/>
      <c r="I50" s="110"/>
      <c r="J50" s="48"/>
      <c r="K50" s="110">
        <v>24</v>
      </c>
      <c r="L50" s="116"/>
      <c r="M50" s="110"/>
      <c r="N50" s="116">
        <v>12</v>
      </c>
      <c r="O50" s="35">
        <f t="shared" si="15"/>
        <v>36</v>
      </c>
      <c r="P50" s="36">
        <f t="shared" si="11"/>
        <v>48</v>
      </c>
    </row>
    <row r="51" spans="1:16" ht="11.25" customHeight="1">
      <c r="A51" s="119"/>
      <c r="B51" s="182" t="s">
        <v>108</v>
      </c>
      <c r="C51" s="58"/>
      <c r="D51" s="48"/>
      <c r="E51" s="48"/>
      <c r="F51" s="49"/>
      <c r="G51" s="110"/>
      <c r="H51" s="116"/>
      <c r="I51" s="110"/>
      <c r="J51" s="48"/>
      <c r="K51" s="110">
        <v>2</v>
      </c>
      <c r="L51" s="116"/>
      <c r="M51" s="110"/>
      <c r="N51" s="116">
        <v>16</v>
      </c>
      <c r="O51" s="35">
        <f t="shared" si="15"/>
        <v>18</v>
      </c>
      <c r="P51" s="36">
        <f t="shared" si="11"/>
        <v>34</v>
      </c>
    </row>
    <row r="52" spans="1:16" ht="11.25" customHeight="1">
      <c r="A52" s="119"/>
      <c r="B52" s="183"/>
      <c r="C52" s="58"/>
      <c r="D52" s="48"/>
      <c r="E52" s="48"/>
      <c r="F52" s="49"/>
      <c r="G52" s="110"/>
      <c r="H52" s="116"/>
      <c r="I52" s="110"/>
      <c r="J52" s="48"/>
      <c r="K52" s="110"/>
      <c r="L52" s="116"/>
      <c r="M52" s="110"/>
      <c r="N52" s="116"/>
      <c r="O52" s="35">
        <f t="shared" si="15"/>
        <v>0</v>
      </c>
      <c r="P52" s="36">
        <f t="shared" si="11"/>
        <v>0</v>
      </c>
    </row>
    <row r="53" spans="1:16" ht="11.25" customHeight="1">
      <c r="A53" s="119"/>
      <c r="B53" s="183"/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16"/>
      <c r="O53" s="35">
        <f t="shared" ref="O53" si="16">SUM(F53:N53)</f>
        <v>0</v>
      </c>
      <c r="P53" s="36">
        <f t="shared" si="11"/>
        <v>0</v>
      </c>
    </row>
    <row r="54" spans="1:16" ht="12" thickBot="1">
      <c r="B54" s="37"/>
      <c r="C54" s="40">
        <f t="shared" ref="C54:P54" si="17">SUM(C41:C53)</f>
        <v>0</v>
      </c>
      <c r="D54" s="40">
        <f t="shared" si="17"/>
        <v>0</v>
      </c>
      <c r="E54" s="40">
        <f t="shared" si="17"/>
        <v>1</v>
      </c>
      <c r="F54" s="40">
        <f t="shared" si="17"/>
        <v>0</v>
      </c>
      <c r="G54" s="40">
        <f t="shared" si="17"/>
        <v>804</v>
      </c>
      <c r="H54" s="40">
        <f t="shared" si="17"/>
        <v>0</v>
      </c>
      <c r="I54" s="40">
        <f t="shared" si="17"/>
        <v>46</v>
      </c>
      <c r="J54" s="40">
        <f t="shared" si="17"/>
        <v>0</v>
      </c>
      <c r="K54" s="40">
        <f t="shared" si="17"/>
        <v>110</v>
      </c>
      <c r="L54" s="40">
        <f t="shared" si="17"/>
        <v>0</v>
      </c>
      <c r="M54" s="40">
        <f t="shared" si="17"/>
        <v>0</v>
      </c>
      <c r="N54" s="40">
        <f t="shared" si="17"/>
        <v>97</v>
      </c>
      <c r="O54" s="41">
        <f t="shared" si="17"/>
        <v>1075</v>
      </c>
      <c r="P54" s="42">
        <f t="shared" si="17"/>
        <v>600</v>
      </c>
    </row>
    <row r="55" spans="1:16">
      <c r="G55" s="38"/>
    </row>
    <row r="56" spans="1:16">
      <c r="G56" s="38"/>
    </row>
    <row r="57" spans="1:16" ht="12" thickBot="1">
      <c r="B57" s="32" t="s">
        <v>51</v>
      </c>
      <c r="C57" s="32"/>
      <c r="D57" s="32"/>
      <c r="E57" s="32"/>
      <c r="F57" s="33"/>
      <c r="G57" s="33"/>
      <c r="H57" s="33"/>
      <c r="I57" s="33"/>
      <c r="J57" s="33"/>
      <c r="K57" s="33"/>
      <c r="L57" s="33"/>
      <c r="M57" s="33"/>
      <c r="N57" s="33"/>
      <c r="O57" s="34"/>
      <c r="P57" s="34"/>
    </row>
    <row r="58" spans="1:16">
      <c r="A58" s="119"/>
      <c r="B58" s="183" t="s">
        <v>89</v>
      </c>
      <c r="C58" s="58"/>
      <c r="D58" s="48"/>
      <c r="E58" s="48"/>
      <c r="F58" s="49"/>
      <c r="G58" s="110">
        <v>5</v>
      </c>
      <c r="H58" s="116"/>
      <c r="I58" s="110"/>
      <c r="J58" s="48"/>
      <c r="K58" s="110"/>
      <c r="L58" s="116"/>
      <c r="M58" s="110"/>
      <c r="N58" s="120"/>
      <c r="O58" s="110">
        <f>SUM(F58:N58)+(E58*18)+(D58*9)</f>
        <v>5</v>
      </c>
      <c r="P58" s="36">
        <f t="shared" ref="P58:P61" si="18">(D58*$D$3)+(E58*$E$3)+(F58*$F$3)+(G58*$G$3)+(H58*$H$3)+(I58*$I$3)+(J58*$J$3)+(K58*$K$3)+(L58*$L$3)+(M58*$M$3)+(N58*$N$3)</f>
        <v>1.25</v>
      </c>
    </row>
    <row r="59" spans="1:16">
      <c r="A59" s="119"/>
      <c r="B59" s="183" t="s">
        <v>90</v>
      </c>
      <c r="C59" s="58"/>
      <c r="D59" s="48"/>
      <c r="E59" s="48"/>
      <c r="F59" s="49">
        <v>7</v>
      </c>
      <c r="G59" s="110"/>
      <c r="H59" s="116"/>
      <c r="I59" s="110"/>
      <c r="J59" s="48"/>
      <c r="K59" s="110"/>
      <c r="L59" s="116"/>
      <c r="M59" s="110"/>
      <c r="N59" s="120"/>
      <c r="O59" s="117">
        <f t="shared" ref="O59:O61" si="19">SUM(F59:N59)</f>
        <v>7</v>
      </c>
      <c r="P59" s="36">
        <f t="shared" si="18"/>
        <v>0.70000000000000007</v>
      </c>
    </row>
    <row r="60" spans="1:16">
      <c r="A60" s="119"/>
      <c r="B60" s="182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ref="O60" si="20">SUM(F60:N60)</f>
        <v>0</v>
      </c>
      <c r="P60" s="36">
        <f t="shared" si="18"/>
        <v>0</v>
      </c>
    </row>
    <row r="61" spans="1:16" ht="12.75" customHeight="1">
      <c r="A61" s="119"/>
      <c r="B61" s="182"/>
      <c r="C61" s="58"/>
      <c r="D61" s="48"/>
      <c r="E61" s="48"/>
      <c r="F61" s="49"/>
      <c r="G61" s="123"/>
      <c r="H61" s="124"/>
      <c r="I61" s="121"/>
      <c r="K61" s="121"/>
      <c r="L61" s="101"/>
      <c r="M61" s="121"/>
      <c r="O61" s="118">
        <f t="shared" si="19"/>
        <v>0</v>
      </c>
      <c r="P61" s="36">
        <f t="shared" si="18"/>
        <v>0</v>
      </c>
    </row>
    <row r="62" spans="1:16" ht="12" thickBot="1">
      <c r="B62" s="37" t="s">
        <v>21</v>
      </c>
      <c r="C62" s="37">
        <f t="shared" ref="C62:P62" si="21">SUM(C58:C61)</f>
        <v>0</v>
      </c>
      <c r="D62" s="37">
        <f t="shared" si="21"/>
        <v>0</v>
      </c>
      <c r="E62" s="37">
        <f t="shared" si="21"/>
        <v>0</v>
      </c>
      <c r="F62" s="37">
        <f t="shared" si="21"/>
        <v>7</v>
      </c>
      <c r="G62" s="122">
        <f t="shared" si="21"/>
        <v>5</v>
      </c>
      <c r="H62" s="122">
        <f t="shared" si="21"/>
        <v>0</v>
      </c>
      <c r="I62" s="40">
        <f t="shared" si="21"/>
        <v>0</v>
      </c>
      <c r="J62" s="40">
        <f t="shared" si="21"/>
        <v>0</v>
      </c>
      <c r="K62" s="40">
        <f t="shared" si="21"/>
        <v>0</v>
      </c>
      <c r="L62" s="40">
        <f t="shared" si="21"/>
        <v>0</v>
      </c>
      <c r="M62" s="40">
        <f t="shared" si="21"/>
        <v>0</v>
      </c>
      <c r="N62" s="40">
        <f t="shared" si="21"/>
        <v>0</v>
      </c>
      <c r="O62" s="41">
        <f t="shared" si="21"/>
        <v>12</v>
      </c>
      <c r="P62" s="42">
        <f t="shared" si="21"/>
        <v>1.9500000000000002</v>
      </c>
    </row>
    <row r="63" spans="1:16">
      <c r="B63" s="44"/>
      <c r="C63" s="44"/>
      <c r="D63" s="44"/>
      <c r="E63" s="44"/>
      <c r="F63" s="44"/>
      <c r="G63" s="45"/>
      <c r="H63" s="45"/>
      <c r="I63" s="45"/>
      <c r="J63" s="45"/>
      <c r="K63" s="45"/>
      <c r="L63" s="45"/>
      <c r="M63" s="45"/>
      <c r="N63" s="45"/>
      <c r="O63" s="50"/>
      <c r="P63" s="51"/>
    </row>
    <row r="64" spans="1:16" hidden="1">
      <c r="B64" s="44"/>
      <c r="C64" s="44"/>
      <c r="D64" s="44"/>
      <c r="E64" s="44"/>
      <c r="F64" s="44"/>
      <c r="G64" s="45"/>
      <c r="H64" s="45"/>
      <c r="I64" s="45"/>
      <c r="J64" s="45"/>
      <c r="K64" s="45"/>
      <c r="L64" s="45"/>
      <c r="M64" s="45"/>
      <c r="N64" s="45"/>
      <c r="O64" s="50"/>
      <c r="P64" s="51"/>
    </row>
    <row r="65" spans="1:16" ht="12" hidden="1" thickBot="1">
      <c r="B65" s="32" t="s">
        <v>83</v>
      </c>
      <c r="C65" s="32"/>
      <c r="D65" s="32"/>
      <c r="E65" s="32"/>
      <c r="F65" s="33"/>
      <c r="G65" s="33"/>
      <c r="H65" s="33"/>
      <c r="I65" s="33"/>
      <c r="J65" s="33"/>
      <c r="K65" s="33"/>
      <c r="L65" s="33"/>
      <c r="M65" s="33"/>
      <c r="N65" s="33"/>
      <c r="O65" s="34"/>
      <c r="P65" s="34"/>
    </row>
    <row r="66" spans="1:16" hidden="1">
      <c r="B66" s="52" t="s">
        <v>74</v>
      </c>
      <c r="C66" s="48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>SUM(F66:N66)</f>
        <v>0</v>
      </c>
      <c r="P66" s="36">
        <f t="shared" ref="P66:P67" si="22">(D66*$D$3)+(E66*$E$3)+(F66*$F$3)+(G66*$G$3)+(H66*$H$3)+(I66*$I$3)+(J66*$J$3)+(K66*$K$3)+(L66*$L$3)+(M66*$M$3)+(N66*$N$3)</f>
        <v>0</v>
      </c>
    </row>
    <row r="67" spans="1:16" hidden="1">
      <c r="B67" s="52"/>
      <c r="C67" s="58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>SUM(F67:N67)</f>
        <v>0</v>
      </c>
      <c r="P67" s="36">
        <f t="shared" si="22"/>
        <v>0</v>
      </c>
    </row>
    <row r="68" spans="1:16" ht="12" hidden="1" thickBot="1">
      <c r="B68" s="37" t="s">
        <v>21</v>
      </c>
      <c r="C68" s="37">
        <f t="shared" ref="C68:D68" si="23">SUM(C67:C67)</f>
        <v>0</v>
      </c>
      <c r="D68" s="37">
        <f t="shared" si="23"/>
        <v>0</v>
      </c>
      <c r="E68" s="41">
        <f t="shared" ref="E68:N68" si="24">SUM(E66:E67)</f>
        <v>0</v>
      </c>
      <c r="F68" s="41">
        <f t="shared" si="24"/>
        <v>0</v>
      </c>
      <c r="G68" s="41">
        <f t="shared" si="24"/>
        <v>0</v>
      </c>
      <c r="H68" s="41">
        <f t="shared" si="24"/>
        <v>0</v>
      </c>
      <c r="I68" s="41">
        <f t="shared" si="24"/>
        <v>0</v>
      </c>
      <c r="J68" s="41">
        <f t="shared" si="24"/>
        <v>0</v>
      </c>
      <c r="K68" s="41">
        <f t="shared" si="24"/>
        <v>0</v>
      </c>
      <c r="L68" s="41">
        <f t="shared" si="24"/>
        <v>0</v>
      </c>
      <c r="M68" s="41">
        <f t="shared" si="24"/>
        <v>0</v>
      </c>
      <c r="N68" s="41">
        <f t="shared" si="24"/>
        <v>0</v>
      </c>
      <c r="O68" s="41">
        <f>SUM(O66:O67)</f>
        <v>0</v>
      </c>
      <c r="P68" s="42">
        <f>SUM(P66:P67)</f>
        <v>0</v>
      </c>
    </row>
    <row r="69" spans="1:16" hidden="1">
      <c r="B69" s="44"/>
      <c r="C69" s="44"/>
      <c r="D69" s="44"/>
      <c r="E69" s="44"/>
      <c r="F69" s="44"/>
      <c r="G69" s="45"/>
      <c r="H69" s="45"/>
      <c r="I69" s="45"/>
      <c r="J69" s="45"/>
      <c r="K69" s="45"/>
      <c r="L69" s="45"/>
      <c r="M69" s="45"/>
      <c r="N69" s="45"/>
      <c r="O69" s="50"/>
      <c r="P69" s="51"/>
    </row>
    <row r="70" spans="1:16" hidden="1">
      <c r="G70" s="38"/>
    </row>
    <row r="71" spans="1:16" ht="12" hidden="1" thickBot="1">
      <c r="B71" s="32" t="s">
        <v>53</v>
      </c>
      <c r="C71" s="32"/>
      <c r="D71" s="32"/>
      <c r="E71" s="32"/>
      <c r="F71" s="33"/>
      <c r="G71" s="33"/>
      <c r="H71" s="33"/>
      <c r="I71" s="33"/>
      <c r="J71" s="33"/>
      <c r="K71" s="33"/>
      <c r="L71" s="33"/>
      <c r="M71" s="33"/>
      <c r="N71" s="33"/>
      <c r="O71" s="34"/>
      <c r="P71" s="34"/>
    </row>
    <row r="72" spans="1:16" hidden="1">
      <c r="A72" s="119"/>
      <c r="B72" s="183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ref="O72:O93" si="25">SUM(F72:N72)</f>
        <v>0</v>
      </c>
      <c r="P72" s="36">
        <f t="shared" ref="P72:P93" si="26">(D72*$D$3)+(E72*$E$3)+(F72*$F$3)+(G72*$G$3)+(H72*$H$3)+(I72*$I$3)+(J72*$J$3)+(K72*$K$3)+(L72*$L$3)+(M72*$M$3)+(N72*$N$3)</f>
        <v>0</v>
      </c>
    </row>
    <row r="73" spans="1:16" hidden="1">
      <c r="A73" s="119"/>
      <c r="B73" s="182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5"/>
        <v>0</v>
      </c>
      <c r="P73" s="36">
        <f t="shared" si="26"/>
        <v>0</v>
      </c>
    </row>
    <row r="74" spans="1:16" hidden="1">
      <c r="A74" s="119"/>
      <c r="B74" s="183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5"/>
        <v>0</v>
      </c>
      <c r="P74" s="36">
        <f t="shared" si="26"/>
        <v>0</v>
      </c>
    </row>
    <row r="75" spans="1:16" hidden="1">
      <c r="A75" s="119"/>
      <c r="B75" s="182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si="25"/>
        <v>0</v>
      </c>
      <c r="P75" s="36">
        <f t="shared" si="26"/>
        <v>0</v>
      </c>
    </row>
    <row r="76" spans="1:16" hidden="1">
      <c r="A76" s="119"/>
      <c r="B76" s="183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ref="O76:O78" si="27">SUM(F76:N76)</f>
        <v>0</v>
      </c>
      <c r="P76" s="36">
        <f t="shared" si="26"/>
        <v>0</v>
      </c>
    </row>
    <row r="77" spans="1:16" hidden="1">
      <c r="A77" s="119"/>
      <c r="B77" s="182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7"/>
        <v>0</v>
      </c>
      <c r="P77" s="36">
        <f t="shared" si="26"/>
        <v>0</v>
      </c>
    </row>
    <row r="78" spans="1:16" hidden="1">
      <c r="A78" s="119"/>
      <c r="B78" s="183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si="27"/>
        <v>0</v>
      </c>
      <c r="P78" s="36">
        <f t="shared" si="26"/>
        <v>0</v>
      </c>
    </row>
    <row r="79" spans="1:16" hidden="1">
      <c r="A79" s="119"/>
      <c r="B79" s="182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ref="O79:O81" si="28">SUM(F79:N79)</f>
        <v>0</v>
      </c>
      <c r="P79" s="36">
        <f t="shared" si="26"/>
        <v>0</v>
      </c>
    </row>
    <row r="80" spans="1:16" hidden="1">
      <c r="A80" s="119"/>
      <c r="B80" s="183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si="28"/>
        <v>0</v>
      </c>
      <c r="P80" s="36">
        <f t="shared" si="26"/>
        <v>0</v>
      </c>
    </row>
    <row r="81" spans="1:16" hidden="1">
      <c r="A81" s="119"/>
      <c r="B81" s="182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si="28"/>
        <v>0</v>
      </c>
      <c r="P81" s="36">
        <f t="shared" si="26"/>
        <v>0</v>
      </c>
    </row>
    <row r="82" spans="1:16" hidden="1">
      <c r="A82" s="119"/>
      <c r="B82" s="183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ref="O82:O84" si="29">SUM(F82:N82)</f>
        <v>0</v>
      </c>
      <c r="P82" s="36">
        <f t="shared" si="26"/>
        <v>0</v>
      </c>
    </row>
    <row r="83" spans="1:16" hidden="1">
      <c r="A83" s="119"/>
      <c r="B83" s="182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29"/>
        <v>0</v>
      </c>
      <c r="P83" s="36">
        <f t="shared" si="26"/>
        <v>0</v>
      </c>
    </row>
    <row r="84" spans="1:16" hidden="1">
      <c r="A84" s="119"/>
      <c r="B84" s="183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si="29"/>
        <v>0</v>
      </c>
      <c r="P84" s="36">
        <f t="shared" si="26"/>
        <v>0</v>
      </c>
    </row>
    <row r="85" spans="1:16" hidden="1">
      <c r="A85" s="119"/>
      <c r="B85" s="182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ref="O85:O87" si="30">SUM(F85:N85)</f>
        <v>0</v>
      </c>
      <c r="P85" s="36">
        <f t="shared" si="26"/>
        <v>0</v>
      </c>
    </row>
    <row r="86" spans="1:16" hidden="1">
      <c r="A86" s="119"/>
      <c r="B86" s="183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30"/>
        <v>0</v>
      </c>
      <c r="P86" s="36">
        <f t="shared" si="26"/>
        <v>0</v>
      </c>
    </row>
    <row r="87" spans="1:16" hidden="1">
      <c r="A87" s="119"/>
      <c r="B87" s="182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30"/>
        <v>0</v>
      </c>
      <c r="P87" s="36">
        <f t="shared" si="26"/>
        <v>0</v>
      </c>
    </row>
    <row r="88" spans="1:16" hidden="1">
      <c r="A88" s="119"/>
      <c r="B88" s="183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ref="O88:O90" si="31">SUM(F88:N88)</f>
        <v>0</v>
      </c>
      <c r="P88" s="36">
        <f t="shared" si="26"/>
        <v>0</v>
      </c>
    </row>
    <row r="89" spans="1:16" hidden="1">
      <c r="A89" s="119"/>
      <c r="B89" s="182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31"/>
        <v>0</v>
      </c>
      <c r="P89" s="36">
        <f t="shared" si="26"/>
        <v>0</v>
      </c>
    </row>
    <row r="90" spans="1:16" hidden="1">
      <c r="A90" s="119"/>
      <c r="B90" s="183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31"/>
        <v>0</v>
      </c>
      <c r="P90" s="36">
        <f t="shared" si="26"/>
        <v>0</v>
      </c>
    </row>
    <row r="91" spans="1:16" hidden="1">
      <c r="A91" s="119"/>
      <c r="B91" s="182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si="25"/>
        <v>0</v>
      </c>
      <c r="P91" s="36">
        <f t="shared" si="26"/>
        <v>0</v>
      </c>
    </row>
    <row r="92" spans="1:16" hidden="1">
      <c r="A92" s="119"/>
      <c r="B92" s="183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25"/>
        <v>0</v>
      </c>
      <c r="P92" s="36">
        <f t="shared" si="26"/>
        <v>0</v>
      </c>
    </row>
    <row r="93" spans="1:16" ht="12.75" hidden="1" customHeight="1">
      <c r="A93" s="119"/>
      <c r="B93" s="182"/>
      <c r="C93" s="58"/>
      <c r="D93" s="48"/>
      <c r="E93" s="48"/>
      <c r="F93" s="49"/>
      <c r="G93" s="123"/>
      <c r="H93" s="124"/>
      <c r="I93" s="121"/>
      <c r="K93" s="121"/>
      <c r="L93" s="101"/>
      <c r="M93" s="121"/>
      <c r="O93" s="118">
        <f t="shared" si="25"/>
        <v>0</v>
      </c>
      <c r="P93" s="36">
        <f t="shared" si="26"/>
        <v>0</v>
      </c>
    </row>
    <row r="94" spans="1:16" ht="12" hidden="1" thickBot="1">
      <c r="B94" s="37" t="s">
        <v>21</v>
      </c>
      <c r="C94" s="37">
        <f t="shared" ref="C94:P94" si="32">SUM(C72:C93)</f>
        <v>0</v>
      </c>
      <c r="D94" s="37">
        <f t="shared" si="32"/>
        <v>0</v>
      </c>
      <c r="E94" s="37">
        <f t="shared" si="32"/>
        <v>0</v>
      </c>
      <c r="F94" s="37">
        <f t="shared" si="32"/>
        <v>0</v>
      </c>
      <c r="G94" s="122">
        <f t="shared" si="32"/>
        <v>0</v>
      </c>
      <c r="H94" s="122">
        <f t="shared" si="32"/>
        <v>0</v>
      </c>
      <c r="I94" s="40">
        <f t="shared" si="32"/>
        <v>0</v>
      </c>
      <c r="J94" s="40">
        <f t="shared" si="32"/>
        <v>0</v>
      </c>
      <c r="K94" s="40">
        <f t="shared" si="32"/>
        <v>0</v>
      </c>
      <c r="L94" s="40">
        <f t="shared" si="32"/>
        <v>0</v>
      </c>
      <c r="M94" s="40">
        <f t="shared" si="32"/>
        <v>0</v>
      </c>
      <c r="N94" s="40">
        <f t="shared" si="32"/>
        <v>0</v>
      </c>
      <c r="O94" s="41">
        <f t="shared" si="32"/>
        <v>0</v>
      </c>
      <c r="P94" s="42">
        <f t="shared" si="32"/>
        <v>0</v>
      </c>
    </row>
    <row r="95" spans="1:16" hidden="1">
      <c r="B95" s="44"/>
      <c r="C95" s="44"/>
      <c r="D95" s="44"/>
      <c r="E95" s="44"/>
      <c r="F95" s="44"/>
      <c r="G95" s="45"/>
      <c r="H95" s="45"/>
      <c r="I95" s="45"/>
      <c r="J95" s="45"/>
      <c r="K95" s="45"/>
      <c r="L95" s="45"/>
      <c r="M95" s="45"/>
      <c r="N95" s="45"/>
      <c r="O95" s="50"/>
      <c r="P95" s="51"/>
    </row>
    <row r="96" spans="1:16" hidden="1">
      <c r="B96" s="44"/>
      <c r="C96" s="44"/>
      <c r="D96" s="44"/>
      <c r="E96" s="44"/>
      <c r="F96" s="44"/>
      <c r="G96" s="45"/>
      <c r="H96" s="45"/>
      <c r="I96" s="45"/>
      <c r="J96" s="45"/>
      <c r="K96" s="45"/>
      <c r="L96" s="45"/>
      <c r="M96" s="45"/>
      <c r="N96" s="45"/>
      <c r="O96" s="50"/>
      <c r="P96" s="51"/>
    </row>
    <row r="97" spans="2:16" ht="12" hidden="1" thickBot="1">
      <c r="B97" s="32" t="s">
        <v>43</v>
      </c>
      <c r="C97" s="32"/>
      <c r="D97" s="32"/>
      <c r="E97" s="32"/>
      <c r="F97" s="33"/>
      <c r="G97" s="33"/>
      <c r="H97" s="33"/>
      <c r="I97" s="33"/>
      <c r="J97" s="33"/>
      <c r="K97" s="33"/>
      <c r="L97" s="33"/>
      <c r="M97" s="33"/>
      <c r="N97" s="33"/>
      <c r="O97" s="34"/>
      <c r="P97" s="34"/>
    </row>
    <row r="98" spans="2:16" ht="11.25" hidden="1" customHeight="1">
      <c r="B98" s="52" t="s">
        <v>74</v>
      </c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110">
        <f>SUM(F98:N98)+(E98*18)+(D98*9)</f>
        <v>0</v>
      </c>
      <c r="P98" s="36">
        <f t="shared" ref="P98" si="33">(D98*$D$3)+(E98*$E$3)+(F98*$F$3)+(G98*$G$3)+(H98*$H$3)+(I98*$I$3)+(J98*$J$3)+(K98*$K$3)+(L98*$L$3)+(M98*$M$3)+(N98*$N$3)</f>
        <v>0</v>
      </c>
    </row>
    <row r="99" spans="2:16" ht="11.25" hidden="1" customHeight="1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35">
        <f t="shared" ref="O99:O100" si="34">SUM(F99:N99)</f>
        <v>0</v>
      </c>
      <c r="P99" s="36">
        <f t="shared" ref="P99:P100" si="35">(D99*$D$3)+(E99*$E$3)+(F99*$F$3)+(G99*$G$3)+(H99*$H$3)+(I99*$I$3)+(J99*$J$3)+(K99*$K$3)+(L99*$L$3)+(M99*$M$3)+(N99*$N$3)</f>
        <v>0</v>
      </c>
    </row>
    <row r="100" spans="2:16" ht="11.25" hidden="1" customHeight="1">
      <c r="B100" s="52"/>
      <c r="C100" s="4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/>
      <c r="O100" s="35">
        <f t="shared" si="34"/>
        <v>0</v>
      </c>
      <c r="P100" s="36">
        <f t="shared" si="35"/>
        <v>0</v>
      </c>
    </row>
    <row r="101" spans="2:16" ht="12" hidden="1" thickBot="1">
      <c r="B101" s="37" t="s">
        <v>21</v>
      </c>
      <c r="C101" s="37">
        <f t="shared" ref="C101:P101" si="36">SUM(C98:C100)</f>
        <v>0</v>
      </c>
      <c r="D101" s="37">
        <f t="shared" si="36"/>
        <v>0</v>
      </c>
      <c r="E101" s="37">
        <f t="shared" si="36"/>
        <v>0</v>
      </c>
      <c r="F101" s="37">
        <f t="shared" si="36"/>
        <v>0</v>
      </c>
      <c r="G101" s="40">
        <f t="shared" si="36"/>
        <v>0</v>
      </c>
      <c r="H101" s="40">
        <f t="shared" si="36"/>
        <v>0</v>
      </c>
      <c r="I101" s="40">
        <f t="shared" si="36"/>
        <v>0</v>
      </c>
      <c r="J101" s="40">
        <f t="shared" si="36"/>
        <v>0</v>
      </c>
      <c r="K101" s="40">
        <f t="shared" si="36"/>
        <v>0</v>
      </c>
      <c r="L101" s="40">
        <f t="shared" si="36"/>
        <v>0</v>
      </c>
      <c r="M101" s="40">
        <f t="shared" si="36"/>
        <v>0</v>
      </c>
      <c r="N101" s="40">
        <f t="shared" si="36"/>
        <v>0</v>
      </c>
      <c r="O101" s="41">
        <f t="shared" si="36"/>
        <v>0</v>
      </c>
      <c r="P101" s="42">
        <f t="shared" si="36"/>
        <v>0</v>
      </c>
    </row>
    <row r="102" spans="2:16" ht="11.25" hidden="1" customHeight="1">
      <c r="B102" s="44"/>
      <c r="C102" s="44"/>
      <c r="D102" s="44"/>
      <c r="E102" s="44"/>
      <c r="F102" s="44"/>
      <c r="G102" s="45"/>
      <c r="H102" s="45"/>
      <c r="I102" s="45"/>
      <c r="J102" s="45"/>
      <c r="K102" s="45"/>
      <c r="L102" s="45"/>
      <c r="M102" s="45"/>
      <c r="N102" s="45"/>
      <c r="O102" s="50"/>
      <c r="P102" s="51"/>
    </row>
    <row r="104" spans="2:16" ht="12" thickBot="1">
      <c r="B104" s="32" t="s">
        <v>110</v>
      </c>
      <c r="C104" s="32"/>
      <c r="D104" s="32"/>
      <c r="E104" s="32"/>
      <c r="F104" s="33"/>
      <c r="G104" s="33"/>
      <c r="H104" s="33"/>
      <c r="I104" s="33"/>
      <c r="J104" s="33"/>
      <c r="K104" s="33"/>
      <c r="L104" s="33"/>
      <c r="M104" s="33"/>
      <c r="N104" s="33"/>
      <c r="O104" s="34"/>
      <c r="P104" s="34"/>
    </row>
    <row r="105" spans="2:16" ht="11.25" customHeight="1">
      <c r="B105" s="52" t="s">
        <v>109</v>
      </c>
      <c r="C105" s="47"/>
      <c r="D105" s="48"/>
      <c r="E105" s="48"/>
      <c r="F105" s="49"/>
      <c r="G105" s="53">
        <v>75</v>
      </c>
      <c r="H105" s="54"/>
      <c r="I105" s="55">
        <v>48</v>
      </c>
      <c r="J105" s="54"/>
      <c r="K105" s="53">
        <v>52</v>
      </c>
      <c r="L105" s="56"/>
      <c r="M105" s="53"/>
      <c r="N105" s="54"/>
      <c r="O105" s="35">
        <f>SUM(F105:N105)</f>
        <v>175</v>
      </c>
      <c r="P105" s="36">
        <f t="shared" ref="P105:P106" si="37">(D105*$D$3)+(E105*$E$3)+(F105*$F$3)+(G105*$G$3)+(H105*$H$3)+(I105*$I$3)+(J105*$J$3)+(K105*$K$3)+(L105*$L$3)+(M105*$M$3)+(N105*$N$3)</f>
        <v>94.75</v>
      </c>
    </row>
    <row r="106" spans="2:16" ht="11.25" customHeight="1">
      <c r="B106" s="52"/>
      <c r="C106" s="4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>SUM(F106:N106)</f>
        <v>0</v>
      </c>
      <c r="P106" s="36">
        <f t="shared" si="37"/>
        <v>0</v>
      </c>
    </row>
    <row r="107" spans="2:16" ht="12" thickBot="1">
      <c r="B107" s="37" t="s">
        <v>21</v>
      </c>
      <c r="C107" s="37">
        <f t="shared" ref="C107:P107" si="38">SUM(C105:C106)</f>
        <v>0</v>
      </c>
      <c r="D107" s="37">
        <f t="shared" si="38"/>
        <v>0</v>
      </c>
      <c r="E107" s="37">
        <f t="shared" si="38"/>
        <v>0</v>
      </c>
      <c r="F107" s="37">
        <f t="shared" si="38"/>
        <v>0</v>
      </c>
      <c r="G107" s="40">
        <f t="shared" si="38"/>
        <v>75</v>
      </c>
      <c r="H107" s="40">
        <f t="shared" si="38"/>
        <v>0</v>
      </c>
      <c r="I107" s="40">
        <f t="shared" si="38"/>
        <v>48</v>
      </c>
      <c r="J107" s="40">
        <f t="shared" si="38"/>
        <v>0</v>
      </c>
      <c r="K107" s="40">
        <f t="shared" si="38"/>
        <v>52</v>
      </c>
      <c r="L107" s="40">
        <f t="shared" si="38"/>
        <v>0</v>
      </c>
      <c r="M107" s="40">
        <f t="shared" si="38"/>
        <v>0</v>
      </c>
      <c r="N107" s="40">
        <f t="shared" si="38"/>
        <v>0</v>
      </c>
      <c r="O107" s="41">
        <f t="shared" si="38"/>
        <v>175</v>
      </c>
      <c r="P107" s="42">
        <f t="shared" si="38"/>
        <v>94.75</v>
      </c>
    </row>
    <row r="108" spans="2:16" ht="11.25" customHeight="1">
      <c r="B108" s="44"/>
      <c r="C108" s="44"/>
      <c r="D108" s="44"/>
      <c r="E108" s="44"/>
      <c r="F108" s="44"/>
      <c r="G108" s="45"/>
      <c r="H108" s="45"/>
      <c r="I108" s="45"/>
      <c r="J108" s="45"/>
      <c r="K108" s="45"/>
      <c r="L108" s="45"/>
      <c r="M108" s="45"/>
      <c r="N108" s="45"/>
      <c r="O108" s="50"/>
      <c r="P108" s="51"/>
    </row>
    <row r="110" spans="2:16" ht="12" thickBot="1">
      <c r="B110" s="32" t="s">
        <v>52</v>
      </c>
      <c r="C110" s="32"/>
      <c r="D110" s="32"/>
      <c r="E110" s="32"/>
      <c r="F110" s="33"/>
      <c r="G110" s="33"/>
      <c r="H110" s="33"/>
      <c r="I110" s="33"/>
      <c r="J110" s="33"/>
      <c r="K110" s="33"/>
      <c r="L110" s="33"/>
      <c r="M110" s="33"/>
      <c r="N110" s="33"/>
      <c r="O110" s="34"/>
      <c r="P110" s="34"/>
    </row>
    <row r="111" spans="2:16">
      <c r="B111" s="52" t="s">
        <v>121</v>
      </c>
      <c r="C111" s="5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>
        <v>118</v>
      </c>
      <c r="O111" s="35">
        <f t="shared" ref="O111:O118" si="39">SUM(F111:N111)</f>
        <v>118</v>
      </c>
      <c r="P111" s="36">
        <f t="shared" ref="P111:P118" si="40">(D111*$D$3)+(E111*$E$3)+(F111*$F$3)+(G111*$G$3)+(H111*$H$3)+(I111*$I$3)+(J111*$J$3)+(K111*$K$3)+(L111*$L$3)+(M111*$M$3)+(N111*$N$3)</f>
        <v>236</v>
      </c>
    </row>
    <row r="112" spans="2:16">
      <c r="B112" s="52" t="s">
        <v>122</v>
      </c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>
        <v>10</v>
      </c>
      <c r="O112" s="35">
        <f t="shared" si="39"/>
        <v>10</v>
      </c>
      <c r="P112" s="36">
        <f t="shared" si="40"/>
        <v>20</v>
      </c>
    </row>
    <row r="113" spans="2:16">
      <c r="B113" s="52" t="s">
        <v>123</v>
      </c>
      <c r="C113" s="47"/>
      <c r="D113" s="48"/>
      <c r="E113" s="48"/>
      <c r="F113" s="49"/>
      <c r="G113" s="53">
        <v>238</v>
      </c>
      <c r="H113" s="54">
        <v>24</v>
      </c>
      <c r="I113" s="55">
        <v>99</v>
      </c>
      <c r="J113" s="54">
        <v>3</v>
      </c>
      <c r="K113" s="53">
        <v>3</v>
      </c>
      <c r="L113" s="56"/>
      <c r="M113" s="53"/>
      <c r="N113" s="54">
        <v>100</v>
      </c>
      <c r="O113" s="35">
        <f t="shared" si="39"/>
        <v>467</v>
      </c>
      <c r="P113" s="36">
        <f t="shared" si="40"/>
        <v>319.5</v>
      </c>
    </row>
    <row r="114" spans="2:16">
      <c r="B114" s="52" t="s">
        <v>124</v>
      </c>
      <c r="C114" s="47"/>
      <c r="D114" s="48"/>
      <c r="E114" s="48"/>
      <c r="F114" s="49"/>
      <c r="G114" s="53">
        <v>20</v>
      </c>
      <c r="H114" s="54"/>
      <c r="I114" s="55"/>
      <c r="J114" s="54"/>
      <c r="K114" s="53">
        <v>48</v>
      </c>
      <c r="L114" s="56"/>
      <c r="M114" s="53"/>
      <c r="N114" s="54">
        <v>20</v>
      </c>
      <c r="O114" s="35">
        <f t="shared" si="39"/>
        <v>88</v>
      </c>
      <c r="P114" s="36">
        <f t="shared" si="40"/>
        <v>93</v>
      </c>
    </row>
    <row r="115" spans="2:16">
      <c r="B115" s="52" t="s">
        <v>125</v>
      </c>
      <c r="C115" s="47"/>
      <c r="D115" s="48"/>
      <c r="E115" s="48"/>
      <c r="F115" s="49"/>
      <c r="G115" s="53">
        <v>20</v>
      </c>
      <c r="H115" s="54"/>
      <c r="I115" s="55">
        <v>3</v>
      </c>
      <c r="J115" s="54"/>
      <c r="K115" s="53"/>
      <c r="L115" s="56"/>
      <c r="M115" s="53"/>
      <c r="N115" s="54">
        <v>4</v>
      </c>
      <c r="O115" s="35">
        <f t="shared" si="39"/>
        <v>27</v>
      </c>
      <c r="P115" s="36">
        <f t="shared" si="40"/>
        <v>14.5</v>
      </c>
    </row>
    <row r="116" spans="2:16">
      <c r="B116" s="52" t="s">
        <v>126</v>
      </c>
      <c r="C116" s="47"/>
      <c r="D116" s="48"/>
      <c r="E116" s="48"/>
      <c r="F116" s="49">
        <v>650</v>
      </c>
      <c r="G116" s="53"/>
      <c r="H116" s="54"/>
      <c r="I116" s="55"/>
      <c r="J116" s="54"/>
      <c r="K116" s="53"/>
      <c r="L116" s="56"/>
      <c r="M116" s="53"/>
      <c r="N116" s="54"/>
      <c r="O116" s="35">
        <f t="shared" si="39"/>
        <v>650</v>
      </c>
      <c r="P116" s="36">
        <f t="shared" si="40"/>
        <v>65</v>
      </c>
    </row>
    <row r="117" spans="2:16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 t="shared" ref="O117" si="41">SUM(F117:N117)</f>
        <v>0</v>
      </c>
      <c r="P117" s="36">
        <f t="shared" si="40"/>
        <v>0</v>
      </c>
    </row>
    <row r="118" spans="2:16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si="39"/>
        <v>0</v>
      </c>
      <c r="P118" s="36">
        <f t="shared" si="40"/>
        <v>0</v>
      </c>
    </row>
    <row r="119" spans="2:16" ht="12" thickBot="1">
      <c r="B119" s="37" t="s">
        <v>21</v>
      </c>
      <c r="C119" s="37">
        <f>SUM(C118:C118)</f>
        <v>0</v>
      </c>
      <c r="D119" s="37">
        <f t="shared" ref="D119:P119" si="42">SUM(D111:D118)</f>
        <v>0</v>
      </c>
      <c r="E119" s="37">
        <f t="shared" si="42"/>
        <v>0</v>
      </c>
      <c r="F119" s="37">
        <f t="shared" si="42"/>
        <v>650</v>
      </c>
      <c r="G119" s="40">
        <f t="shared" si="42"/>
        <v>278</v>
      </c>
      <c r="H119" s="40">
        <f t="shared" si="42"/>
        <v>24</v>
      </c>
      <c r="I119" s="40">
        <f t="shared" si="42"/>
        <v>102</v>
      </c>
      <c r="J119" s="40">
        <f t="shared" si="42"/>
        <v>3</v>
      </c>
      <c r="K119" s="40">
        <f t="shared" si="42"/>
        <v>51</v>
      </c>
      <c r="L119" s="40">
        <f t="shared" si="42"/>
        <v>0</v>
      </c>
      <c r="M119" s="40">
        <f t="shared" si="42"/>
        <v>0</v>
      </c>
      <c r="N119" s="40">
        <f t="shared" si="42"/>
        <v>252</v>
      </c>
      <c r="O119" s="41">
        <f t="shared" si="42"/>
        <v>1360</v>
      </c>
      <c r="P119" s="42">
        <f t="shared" si="42"/>
        <v>748</v>
      </c>
    </row>
    <row r="121" spans="2:16" hidden="1"/>
    <row r="122" spans="2:16" ht="12" hidden="1" thickBot="1">
      <c r="B122" s="32" t="s">
        <v>57</v>
      </c>
      <c r="C122" s="32"/>
      <c r="D122" s="32"/>
      <c r="E122" s="32"/>
      <c r="F122" s="33"/>
      <c r="G122" s="33"/>
      <c r="H122" s="33"/>
      <c r="I122" s="33"/>
      <c r="J122" s="33"/>
      <c r="K122" s="33"/>
      <c r="L122" s="33"/>
      <c r="M122" s="33"/>
      <c r="N122" s="33"/>
      <c r="O122" s="34"/>
      <c r="P122" s="34"/>
    </row>
    <row r="123" spans="2:16" hidden="1">
      <c r="B123" s="52" t="s">
        <v>75</v>
      </c>
      <c r="C123" s="5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110">
        <f>SUM(F123:N123)+(E123*18)+(D123*9)</f>
        <v>0</v>
      </c>
      <c r="P123" s="36">
        <f t="shared" ref="P123:P126" si="43">(D123*$D$3)+(E123*$E$3)+(F123*$F$3)+(G123*$G$3)+(H123*$H$3)+(I123*$I$3)+(J123*$J$3)+(K123*$K$3)+(L123*$L$3)+(M123*$M$3)+(N123*$N$3)</f>
        <v>0</v>
      </c>
    </row>
    <row r="124" spans="2:16" hidden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ref="O124:O125" si="44">SUM(F124:N124)</f>
        <v>0</v>
      </c>
      <c r="P124" s="36">
        <f t="shared" si="43"/>
        <v>0</v>
      </c>
    </row>
    <row r="125" spans="2:16" hidden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si="44"/>
        <v>0</v>
      </c>
      <c r="P125" s="36">
        <f t="shared" si="43"/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ref="O126" si="45">SUM(F126:N126)</f>
        <v>0</v>
      </c>
      <c r="P126" s="36">
        <f t="shared" si="43"/>
        <v>0</v>
      </c>
    </row>
    <row r="127" spans="2:16" ht="12" hidden="1" thickBot="1">
      <c r="B127" s="37" t="s">
        <v>21</v>
      </c>
      <c r="C127" s="37">
        <f>SUM(C126:C126)</f>
        <v>0</v>
      </c>
      <c r="D127" s="37">
        <f>SUM(D123:D126)</f>
        <v>0</v>
      </c>
      <c r="E127" s="37">
        <f>SUM(E123:E126)</f>
        <v>0</v>
      </c>
      <c r="F127" s="37">
        <f>SUM(F123:F126)</f>
        <v>0</v>
      </c>
      <c r="G127" s="40">
        <f t="shared" ref="G127:P127" si="46">SUM(G123:G126)</f>
        <v>0</v>
      </c>
      <c r="H127" s="40">
        <f t="shared" si="46"/>
        <v>0</v>
      </c>
      <c r="I127" s="40">
        <f t="shared" si="46"/>
        <v>0</v>
      </c>
      <c r="J127" s="40">
        <f t="shared" si="46"/>
        <v>0</v>
      </c>
      <c r="K127" s="40">
        <f t="shared" si="46"/>
        <v>0</v>
      </c>
      <c r="L127" s="40">
        <f t="shared" si="46"/>
        <v>0</v>
      </c>
      <c r="M127" s="40">
        <f t="shared" si="46"/>
        <v>0</v>
      </c>
      <c r="N127" s="40">
        <f t="shared" si="46"/>
        <v>0</v>
      </c>
      <c r="O127" s="41">
        <f t="shared" si="46"/>
        <v>0</v>
      </c>
      <c r="P127" s="42">
        <f t="shared" si="46"/>
        <v>0</v>
      </c>
    </row>
    <row r="128" spans="2:16" hidden="1"/>
    <row r="129" spans="2:16" hidden="1"/>
    <row r="130" spans="2:16" ht="12" hidden="1" thickBot="1">
      <c r="B130" s="32" t="s">
        <v>56</v>
      </c>
      <c r="C130" s="32"/>
      <c r="D130" s="32"/>
      <c r="E130" s="32"/>
      <c r="F130" s="33"/>
      <c r="G130" s="33"/>
      <c r="H130" s="33"/>
      <c r="I130" s="33"/>
      <c r="J130" s="33"/>
      <c r="K130" s="33"/>
      <c r="L130" s="33"/>
      <c r="M130" s="33"/>
      <c r="N130" s="33"/>
      <c r="O130" s="34"/>
      <c r="P130" s="34"/>
    </row>
    <row r="131" spans="2:16" hidden="1">
      <c r="B131" s="52"/>
      <c r="C131" s="5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ref="O131:O133" si="47">SUM(F131:N131)</f>
        <v>0</v>
      </c>
      <c r="P131" s="36">
        <f t="shared" ref="P131:P133" si="48">(D131*$D$3)+(E131*$E$3)+(F131*$F$3)+(G131*$G$3)+(H131*$H$3)+(I131*$I$3)+(J131*$J$3)+(K131*$K$3)+(L131*$L$3)+(M131*$M$3)+(N131*$N$3)</f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ref="O132" si="49">SUM(F132:N132)</f>
        <v>0</v>
      </c>
      <c r="P132" s="36">
        <f t="shared" si="48"/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47"/>
        <v>0</v>
      </c>
      <c r="P133" s="36">
        <f t="shared" si="48"/>
        <v>0</v>
      </c>
    </row>
    <row r="134" spans="2:16" ht="12" hidden="1" thickBot="1">
      <c r="B134" s="37" t="s">
        <v>21</v>
      </c>
      <c r="C134" s="37">
        <f>SUM(C133:C133)</f>
        <v>0</v>
      </c>
      <c r="D134" s="37">
        <f>SUM(D131:D133)</f>
        <v>0</v>
      </c>
      <c r="E134" s="37">
        <f>SUM(E131:E133)</f>
        <v>0</v>
      </c>
      <c r="F134" s="37">
        <f>SUM(F133:F133)</f>
        <v>0</v>
      </c>
      <c r="G134" s="40">
        <f t="shared" ref="G134:P134" si="50">SUM(G131:G133)</f>
        <v>0</v>
      </c>
      <c r="H134" s="40">
        <f t="shared" si="50"/>
        <v>0</v>
      </c>
      <c r="I134" s="40">
        <f t="shared" si="50"/>
        <v>0</v>
      </c>
      <c r="J134" s="40">
        <f t="shared" si="50"/>
        <v>0</v>
      </c>
      <c r="K134" s="40">
        <f t="shared" si="50"/>
        <v>0</v>
      </c>
      <c r="L134" s="40">
        <f t="shared" si="50"/>
        <v>0</v>
      </c>
      <c r="M134" s="40">
        <f t="shared" si="50"/>
        <v>0</v>
      </c>
      <c r="N134" s="40">
        <f t="shared" si="50"/>
        <v>0</v>
      </c>
      <c r="O134" s="41">
        <f t="shared" si="50"/>
        <v>0</v>
      </c>
      <c r="P134" s="42">
        <f t="shared" si="50"/>
        <v>0</v>
      </c>
    </row>
    <row r="135" spans="2:16" hidden="1"/>
    <row r="136" spans="2:16" hidden="1"/>
    <row r="137" spans="2:16" ht="12" hidden="1" thickBot="1">
      <c r="B137" s="32" t="s">
        <v>47</v>
      </c>
      <c r="C137" s="32"/>
      <c r="D137" s="32"/>
      <c r="E137" s="32"/>
      <c r="F137" s="33"/>
      <c r="G137" s="33"/>
      <c r="H137" s="33"/>
      <c r="I137" s="33"/>
      <c r="J137" s="33"/>
      <c r="K137" s="33"/>
      <c r="L137" s="33"/>
      <c r="M137" s="33"/>
      <c r="N137" s="33"/>
      <c r="O137" s="34"/>
      <c r="P137" s="34"/>
    </row>
    <row r="138" spans="2:16" hidden="1">
      <c r="B138" s="52" t="s">
        <v>75</v>
      </c>
      <c r="C138" s="5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110">
        <f>SUM(F138:N138)+(E138*18)+(D138*9)</f>
        <v>0</v>
      </c>
      <c r="P138" s="36">
        <f t="shared" ref="P138:P140" si="51">(D138*$D$3)+(E138*$E$3)+(F138*$F$3)+(G138*$G$3)+(H138*$H$3)+(I138*$I$3)+(J138*$J$3)+(K138*$K$3)+(L138*$L$3)+(M138*$M$3)+(N138*$N$3)</f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ref="O139" si="52">SUM(F139:N139)</f>
        <v>0</v>
      </c>
      <c r="P139" s="36">
        <f t="shared" si="51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ref="O140" si="53">SUM(F140:N140)</f>
        <v>0</v>
      </c>
      <c r="P140" s="36">
        <f t="shared" si="51"/>
        <v>0</v>
      </c>
    </row>
    <row r="141" spans="2:16" ht="12" hidden="1" thickBot="1">
      <c r="B141" s="37" t="s">
        <v>21</v>
      </c>
      <c r="C141" s="37">
        <f>SUM(C140:C140)</f>
        <v>0</v>
      </c>
      <c r="D141" s="37">
        <f>SUM(D138:D140)</f>
        <v>0</v>
      </c>
      <c r="E141" s="37">
        <f>SUM(E138:E140)</f>
        <v>0</v>
      </c>
      <c r="F141" s="37">
        <f>SUM(F140:F140)</f>
        <v>0</v>
      </c>
      <c r="G141" s="40">
        <f t="shared" ref="G141:P141" si="54">SUM(G138:G140)</f>
        <v>0</v>
      </c>
      <c r="H141" s="40">
        <f t="shared" si="54"/>
        <v>0</v>
      </c>
      <c r="I141" s="40">
        <f t="shared" si="54"/>
        <v>0</v>
      </c>
      <c r="J141" s="40">
        <f t="shared" si="54"/>
        <v>0</v>
      </c>
      <c r="K141" s="40">
        <f t="shared" si="54"/>
        <v>0</v>
      </c>
      <c r="L141" s="40">
        <f t="shared" si="54"/>
        <v>0</v>
      </c>
      <c r="M141" s="40">
        <f t="shared" si="54"/>
        <v>0</v>
      </c>
      <c r="N141" s="40">
        <f t="shared" si="54"/>
        <v>0</v>
      </c>
      <c r="O141" s="41">
        <f t="shared" si="54"/>
        <v>0</v>
      </c>
      <c r="P141" s="42">
        <f t="shared" si="54"/>
        <v>0</v>
      </c>
    </row>
    <row r="142" spans="2:16" hidden="1"/>
    <row r="144" spans="2:16" ht="12" thickBot="1">
      <c r="B144" s="32" t="s">
        <v>54</v>
      </c>
      <c r="C144" s="32"/>
      <c r="D144" s="32"/>
      <c r="E144" s="32"/>
      <c r="F144" s="33"/>
      <c r="G144" s="33"/>
      <c r="H144" s="33"/>
      <c r="I144" s="33"/>
      <c r="J144" s="33"/>
      <c r="K144" s="33"/>
      <c r="L144" s="33"/>
      <c r="M144" s="33"/>
      <c r="N144" s="33"/>
      <c r="O144" s="34"/>
      <c r="P144" s="34"/>
    </row>
    <row r="145" spans="2:16" ht="11.25" customHeight="1">
      <c r="B145" s="52" t="s">
        <v>111</v>
      </c>
      <c r="C145" s="47"/>
      <c r="D145" s="48"/>
      <c r="E145" s="48"/>
      <c r="F145" s="49">
        <v>152</v>
      </c>
      <c r="G145" s="53"/>
      <c r="H145" s="54"/>
      <c r="I145" s="55"/>
      <c r="J145" s="54"/>
      <c r="K145" s="53"/>
      <c r="L145" s="56"/>
      <c r="M145" s="53"/>
      <c r="N145" s="54"/>
      <c r="O145" s="35">
        <f t="shared" ref="O145:O155" si="55">SUM(F145:N145)</f>
        <v>152</v>
      </c>
      <c r="P145" s="36">
        <f t="shared" ref="P145:P155" si="56">(D145*$D$3)+(E145*$E$3)+(F145*$F$3)+(G145*$G$3)+(H145*$H$3)+(I145*$I$3)+(J145*$J$3)+(K145*$K$3)+(L145*$L$3)+(M145*$M$3)+(N145*$N$3)</f>
        <v>15.200000000000001</v>
      </c>
    </row>
    <row r="146" spans="2:16" ht="11.25" customHeight="1">
      <c r="B146" s="52" t="s">
        <v>112</v>
      </c>
      <c r="C146" s="47"/>
      <c r="D146" s="48"/>
      <c r="E146" s="48"/>
      <c r="F146" s="49">
        <v>2</v>
      </c>
      <c r="G146" s="53"/>
      <c r="H146" s="54"/>
      <c r="I146" s="55"/>
      <c r="J146" s="54"/>
      <c r="K146" s="53">
        <v>1</v>
      </c>
      <c r="L146" s="56"/>
      <c r="M146" s="53"/>
      <c r="N146" s="54"/>
      <c r="O146" s="35">
        <f t="shared" si="55"/>
        <v>3</v>
      </c>
      <c r="P146" s="36">
        <f t="shared" si="56"/>
        <v>1.2</v>
      </c>
    </row>
    <row r="147" spans="2:16" ht="11.25" customHeight="1">
      <c r="B147" s="52" t="s">
        <v>113</v>
      </c>
      <c r="C147" s="47"/>
      <c r="D147" s="48"/>
      <c r="E147" s="48"/>
      <c r="F147" s="49">
        <v>29</v>
      </c>
      <c r="G147" s="53">
        <v>12</v>
      </c>
      <c r="H147" s="54"/>
      <c r="I147" s="55"/>
      <c r="J147" s="54"/>
      <c r="K147" s="53">
        <v>5</v>
      </c>
      <c r="L147" s="56"/>
      <c r="M147" s="53"/>
      <c r="N147" s="54"/>
      <c r="O147" s="35">
        <f t="shared" si="55"/>
        <v>46</v>
      </c>
      <c r="P147" s="36">
        <f t="shared" si="56"/>
        <v>10.9</v>
      </c>
    </row>
    <row r="148" spans="2:16" ht="11.25" customHeight="1">
      <c r="B148" s="52" t="s">
        <v>114</v>
      </c>
      <c r="C148" s="47"/>
      <c r="D148" s="48"/>
      <c r="E148" s="48"/>
      <c r="F148" s="49">
        <v>4</v>
      </c>
      <c r="G148" s="53"/>
      <c r="H148" s="54"/>
      <c r="I148" s="55"/>
      <c r="J148" s="54"/>
      <c r="K148" s="53"/>
      <c r="L148" s="56"/>
      <c r="M148" s="53"/>
      <c r="N148" s="54"/>
      <c r="O148" s="35">
        <f t="shared" si="55"/>
        <v>4</v>
      </c>
      <c r="P148" s="36">
        <f t="shared" si="56"/>
        <v>0.4</v>
      </c>
    </row>
    <row r="149" spans="2:16" ht="11.25" customHeight="1">
      <c r="B149" s="52" t="s">
        <v>115</v>
      </c>
      <c r="C149" s="47"/>
      <c r="D149" s="48"/>
      <c r="E149" s="48"/>
      <c r="F149" s="49"/>
      <c r="G149" s="53">
        <v>63</v>
      </c>
      <c r="H149" s="54"/>
      <c r="I149" s="55">
        <v>45</v>
      </c>
      <c r="J149" s="54"/>
      <c r="K149" s="53"/>
      <c r="L149" s="56"/>
      <c r="M149" s="53"/>
      <c r="N149" s="54"/>
      <c r="O149" s="110">
        <f>SUM(F149:N149)+(E149*18)+(D149*9)</f>
        <v>108</v>
      </c>
      <c r="P149" s="36">
        <f t="shared" si="56"/>
        <v>38.25</v>
      </c>
    </row>
    <row r="150" spans="2:16" ht="11.25" customHeight="1">
      <c r="B150" s="52" t="s">
        <v>116</v>
      </c>
      <c r="C150" s="47"/>
      <c r="D150" s="48"/>
      <c r="E150" s="48"/>
      <c r="F150" s="49">
        <v>4</v>
      </c>
      <c r="G150" s="53"/>
      <c r="H150" s="54"/>
      <c r="I150" s="55"/>
      <c r="J150" s="54"/>
      <c r="K150" s="53">
        <v>1</v>
      </c>
      <c r="L150" s="56"/>
      <c r="M150" s="53"/>
      <c r="N150" s="54"/>
      <c r="O150" s="35">
        <f t="shared" si="55"/>
        <v>5</v>
      </c>
      <c r="P150" s="36">
        <f t="shared" si="56"/>
        <v>1.4</v>
      </c>
    </row>
    <row r="151" spans="2:16" ht="11.25" customHeight="1">
      <c r="B151" s="52" t="s">
        <v>117</v>
      </c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>
        <v>6</v>
      </c>
      <c r="N151" s="54"/>
      <c r="O151" s="35">
        <f t="shared" si="55"/>
        <v>6</v>
      </c>
      <c r="P151" s="36">
        <f t="shared" si="56"/>
        <v>12</v>
      </c>
    </row>
    <row r="152" spans="2:16" ht="11.25" customHeight="1">
      <c r="B152" s="52" t="s">
        <v>118</v>
      </c>
      <c r="C152" s="47"/>
      <c r="D152" s="48"/>
      <c r="E152" s="48"/>
      <c r="F152" s="49"/>
      <c r="G152" s="53">
        <v>7</v>
      </c>
      <c r="H152" s="54"/>
      <c r="I152" s="55"/>
      <c r="J152" s="54"/>
      <c r="K152" s="53"/>
      <c r="L152" s="56"/>
      <c r="M152" s="53"/>
      <c r="N152" s="54"/>
      <c r="O152" s="35">
        <f t="shared" si="55"/>
        <v>7</v>
      </c>
      <c r="P152" s="36">
        <f t="shared" si="56"/>
        <v>1.75</v>
      </c>
    </row>
    <row r="153" spans="2:16" ht="11.25" customHeight="1">
      <c r="B153" s="52" t="s">
        <v>119</v>
      </c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>
        <v>14</v>
      </c>
      <c r="N153" s="54"/>
      <c r="O153" s="35">
        <f t="shared" ref="O153" si="57">SUM(F153:N153)</f>
        <v>14</v>
      </c>
      <c r="P153" s="36">
        <f t="shared" ref="P153:P154" si="58">(D153*$D$3)+(E153*$E$3)+(F153*$F$3)+(G153*$G$3)+(H153*$H$3)+(I153*$I$3)+(J153*$J$3)+(K153*$K$3)+(L153*$L$3)+(M153*$M$3)+(N153*$N$3)</f>
        <v>28</v>
      </c>
    </row>
    <row r="154" spans="2:16" ht="11.25" customHeight="1">
      <c r="B154" s="52" t="s">
        <v>120</v>
      </c>
      <c r="C154" s="47"/>
      <c r="D154" s="48">
        <v>1</v>
      </c>
      <c r="E154" s="48"/>
      <c r="F154" s="49"/>
      <c r="G154" s="53">
        <v>35</v>
      </c>
      <c r="H154" s="54"/>
      <c r="I154" s="55">
        <v>6</v>
      </c>
      <c r="J154" s="54"/>
      <c r="K154" s="53">
        <v>11</v>
      </c>
      <c r="L154" s="56"/>
      <c r="M154" s="53">
        <v>15</v>
      </c>
      <c r="N154" s="54"/>
      <c r="O154" s="110">
        <f>SUM(F154:N154)+(E154*18)+(D154*9)</f>
        <v>76</v>
      </c>
      <c r="P154" s="36">
        <f t="shared" si="58"/>
        <v>88.75</v>
      </c>
    </row>
    <row r="155" spans="2:16" ht="11.25" customHeight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 t="shared" si="55"/>
        <v>0</v>
      </c>
      <c r="P155" s="36">
        <f t="shared" si="56"/>
        <v>0</v>
      </c>
    </row>
    <row r="156" spans="2:16" ht="12" thickBot="1">
      <c r="B156" s="37" t="s">
        <v>21</v>
      </c>
      <c r="C156" s="37">
        <f t="shared" ref="C156:P156" si="59">SUM(C145:C155)</f>
        <v>0</v>
      </c>
      <c r="D156" s="37">
        <f t="shared" si="59"/>
        <v>1</v>
      </c>
      <c r="E156" s="37">
        <f t="shared" si="59"/>
        <v>0</v>
      </c>
      <c r="F156" s="37">
        <f t="shared" si="59"/>
        <v>191</v>
      </c>
      <c r="G156" s="40">
        <f t="shared" si="59"/>
        <v>117</v>
      </c>
      <c r="H156" s="40">
        <f t="shared" si="59"/>
        <v>0</v>
      </c>
      <c r="I156" s="40">
        <f t="shared" si="59"/>
        <v>51</v>
      </c>
      <c r="J156" s="40">
        <f t="shared" si="59"/>
        <v>0</v>
      </c>
      <c r="K156" s="40">
        <f t="shared" si="59"/>
        <v>18</v>
      </c>
      <c r="L156" s="40">
        <f t="shared" si="59"/>
        <v>0</v>
      </c>
      <c r="M156" s="40">
        <f t="shared" si="59"/>
        <v>35</v>
      </c>
      <c r="N156" s="40">
        <f t="shared" si="59"/>
        <v>0</v>
      </c>
      <c r="O156" s="41">
        <f t="shared" si="59"/>
        <v>421</v>
      </c>
      <c r="P156" s="42">
        <f t="shared" si="59"/>
        <v>197.85000000000002</v>
      </c>
    </row>
    <row r="157" spans="2:16" ht="11.25" customHeight="1">
      <c r="B157" s="44"/>
      <c r="C157" s="44"/>
      <c r="D157" s="44"/>
      <c r="E157" s="44"/>
      <c r="F157" s="44"/>
      <c r="G157" s="45"/>
      <c r="H157" s="45"/>
      <c r="I157" s="45"/>
      <c r="J157" s="45"/>
      <c r="K157" s="45"/>
      <c r="L157" s="45"/>
      <c r="M157" s="45"/>
      <c r="N157" s="45"/>
      <c r="O157" s="50"/>
      <c r="P157" s="51"/>
    </row>
    <row r="158" spans="2:16" ht="11.25" hidden="1" customHeight="1"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</row>
    <row r="159" spans="2:16" ht="12" hidden="1" thickBot="1">
      <c r="B159" s="32" t="s">
        <v>46</v>
      </c>
      <c r="C159" s="32"/>
      <c r="D159" s="32"/>
      <c r="E159" s="32"/>
      <c r="F159" s="33"/>
      <c r="G159" s="33"/>
      <c r="H159" s="33"/>
      <c r="I159" s="33"/>
      <c r="J159" s="33"/>
      <c r="K159" s="33"/>
      <c r="L159" s="33"/>
      <c r="M159" s="33"/>
      <c r="N159" s="33"/>
      <c r="O159" s="34"/>
      <c r="P159" s="34"/>
    </row>
    <row r="160" spans="2:16" hidden="1">
      <c r="B160" s="52"/>
      <c r="C160" s="47"/>
      <c r="D160" s="48"/>
      <c r="E160" s="48"/>
      <c r="F160" s="49"/>
      <c r="G160" s="53"/>
      <c r="H160" s="54"/>
      <c r="I160" s="55"/>
      <c r="J160" s="54"/>
      <c r="K160" s="53"/>
      <c r="L160" s="56"/>
      <c r="M160" s="53"/>
      <c r="N160" s="54"/>
      <c r="O160" s="35">
        <f>SUM(F160:N160)</f>
        <v>0</v>
      </c>
      <c r="P160" s="36">
        <f t="shared" ref="P160:P162" si="60">(D160*$D$3)+(E160*$E$3)+(F160*$F$3)+(G160*$G$3)+(H160*$H$3)+(I160*$I$3)+(J160*$J$3)+(K160*$K$3)+(L160*$L$3)+(M160*$M$3)+(N160*$N$3)</f>
        <v>0</v>
      </c>
    </row>
    <row r="161" spans="2:16" hidden="1">
      <c r="B161" s="52"/>
      <c r="C161" s="47"/>
      <c r="D161" s="48"/>
      <c r="E161" s="48"/>
      <c r="F161" s="49"/>
      <c r="G161" s="53"/>
      <c r="H161" s="54"/>
      <c r="I161" s="55"/>
      <c r="J161" s="54"/>
      <c r="K161" s="53"/>
      <c r="L161" s="56"/>
      <c r="M161" s="53"/>
      <c r="N161" s="54"/>
      <c r="O161" s="35">
        <f>SUM(F161:N161)</f>
        <v>0</v>
      </c>
      <c r="P161" s="36">
        <f t="shared" si="60"/>
        <v>0</v>
      </c>
    </row>
    <row r="162" spans="2:16" hidden="1">
      <c r="B162" s="52"/>
      <c r="C162" s="47"/>
      <c r="D162" s="48"/>
      <c r="E162" s="48"/>
      <c r="F162" s="49"/>
      <c r="G162" s="53"/>
      <c r="H162" s="54"/>
      <c r="I162" s="55"/>
      <c r="J162" s="54"/>
      <c r="K162" s="53"/>
      <c r="L162" s="56"/>
      <c r="M162" s="53"/>
      <c r="N162" s="54"/>
      <c r="O162" s="35">
        <f>SUM(F162:N162)</f>
        <v>0</v>
      </c>
      <c r="P162" s="36">
        <f t="shared" si="60"/>
        <v>0</v>
      </c>
    </row>
    <row r="163" spans="2:16" ht="12" hidden="1" thickBot="1">
      <c r="B163" s="37" t="s">
        <v>21</v>
      </c>
      <c r="C163" s="37">
        <f t="shared" ref="C163:O163" si="61">SUM(C160:C162)</f>
        <v>0</v>
      </c>
      <c r="D163" s="37">
        <f t="shared" si="61"/>
        <v>0</v>
      </c>
      <c r="E163" s="37">
        <f t="shared" si="61"/>
        <v>0</v>
      </c>
      <c r="F163" s="37">
        <f t="shared" si="61"/>
        <v>0</v>
      </c>
      <c r="G163" s="40">
        <f t="shared" si="61"/>
        <v>0</v>
      </c>
      <c r="H163" s="40">
        <f t="shared" si="61"/>
        <v>0</v>
      </c>
      <c r="I163" s="40">
        <f t="shared" si="61"/>
        <v>0</v>
      </c>
      <c r="J163" s="40">
        <f t="shared" si="61"/>
        <v>0</v>
      </c>
      <c r="K163" s="40">
        <f t="shared" si="61"/>
        <v>0</v>
      </c>
      <c r="L163" s="40">
        <f t="shared" si="61"/>
        <v>0</v>
      </c>
      <c r="M163" s="40">
        <f t="shared" si="61"/>
        <v>0</v>
      </c>
      <c r="N163" s="40">
        <f t="shared" si="61"/>
        <v>0</v>
      </c>
      <c r="O163" s="41">
        <f t="shared" si="61"/>
        <v>0</v>
      </c>
      <c r="P163" s="42">
        <f>SUM(P160:P162)</f>
        <v>0</v>
      </c>
    </row>
    <row r="164" spans="2:16" ht="12.75">
      <c r="B164" s="2"/>
      <c r="C164" s="2"/>
      <c r="D164" s="2"/>
      <c r="E164" s="2"/>
      <c r="F164" s="43"/>
      <c r="G164" s="43"/>
      <c r="H164" s="43"/>
      <c r="I164" s="43"/>
      <c r="J164" s="43"/>
      <c r="K164" s="43"/>
      <c r="L164" s="43"/>
      <c r="M164" s="43"/>
      <c r="N164" s="43"/>
      <c r="O164" s="2"/>
      <c r="P164" s="2"/>
    </row>
    <row r="165" spans="2:16">
      <c r="M165" s="44" t="s">
        <v>21</v>
      </c>
      <c r="O165" s="45">
        <f>O163+O156+O141+O134+O127+O119+O107+O101+O68+O94+O62+O54+O37+O11</f>
        <v>3043</v>
      </c>
      <c r="P165" s="46">
        <f>P163+P156+P141+P134+P127+P119+P107+P101+P68+P94+P62+P54+P37+P11</f>
        <v>1642.55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52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81</v>
      </c>
    </row>
    <row r="3" spans="2:16" ht="12.75">
      <c r="B3" s="2" t="s">
        <v>70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48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45</v>
      </c>
    </row>
    <row r="3" spans="2:16" ht="12.75">
      <c r="B3" s="2" t="s">
        <v>70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48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80</v>
      </c>
    </row>
    <row r="3" spans="2:16" ht="12.75">
      <c r="B3" s="2" t="s">
        <v>70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72</v>
      </c>
    </row>
    <row r="3" spans="2:16" ht="12.75">
      <c r="B3" s="2" t="s">
        <v>70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48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="90" zoomScaleNormal="90" workbookViewId="0">
      <selection activeCell="Q62" sqref="Q62"/>
    </sheetView>
  </sheetViews>
  <sheetFormatPr defaultColWidth="9.140625" defaultRowHeight="12.75"/>
  <cols>
    <col min="1" max="1" width="30.140625" style="67" customWidth="1"/>
    <col min="2" max="2" width="19.7109375" style="67" customWidth="1"/>
    <col min="3" max="3" width="24" style="67" customWidth="1"/>
    <col min="4" max="4" width="12.85546875" style="66" bestFit="1" customWidth="1"/>
    <col min="5" max="5" width="14.28515625" style="66" bestFit="1" customWidth="1"/>
    <col min="6" max="16384" width="9.140625" style="66"/>
  </cols>
  <sheetData>
    <row r="1" spans="1:4">
      <c r="A1" s="161"/>
      <c r="B1" s="161"/>
      <c r="C1" s="161"/>
      <c r="D1" s="162"/>
    </row>
    <row r="2" spans="1:4" ht="15">
      <c r="A2" s="163" t="s">
        <v>32</v>
      </c>
      <c r="B2" s="164" t="s">
        <v>23</v>
      </c>
      <c r="C2" s="164" t="s">
        <v>24</v>
      </c>
      <c r="D2" s="162"/>
    </row>
    <row r="3" spans="1:4" ht="15">
      <c r="A3" s="165"/>
      <c r="B3" s="165"/>
      <c r="C3" s="165"/>
      <c r="D3" s="162"/>
    </row>
    <row r="4" spans="1:4" ht="15">
      <c r="A4" s="166" t="s">
        <v>88</v>
      </c>
      <c r="B4" s="168">
        <f>SUM(Botswana!O17)</f>
        <v>88</v>
      </c>
      <c r="C4" s="169">
        <f>SUM(Botswana!P17)</f>
        <v>27.25</v>
      </c>
      <c r="D4" s="162"/>
    </row>
    <row r="5" spans="1:4" ht="15" hidden="1">
      <c r="A5" s="166" t="s">
        <v>33</v>
      </c>
      <c r="B5" s="168">
        <f>SUM('Democratic Republic of Congo'!O19)</f>
        <v>0</v>
      </c>
      <c r="C5" s="169">
        <f>SUM('Democratic Republic of Congo'!P19)</f>
        <v>0</v>
      </c>
      <c r="D5" s="162"/>
    </row>
    <row r="6" spans="1:4" ht="15" hidden="1">
      <c r="A6" s="166" t="s">
        <v>77</v>
      </c>
      <c r="B6" s="167">
        <f>SUM(Ghana!O10)</f>
        <v>0</v>
      </c>
      <c r="C6" s="169">
        <f>SUM(Ghana!P10)</f>
        <v>0</v>
      </c>
      <c r="D6" s="162"/>
    </row>
    <row r="7" spans="1:4" ht="15">
      <c r="A7" s="166" t="s">
        <v>50</v>
      </c>
      <c r="B7" s="173">
        <f>SUM('Ivory Coast'!O14)</f>
        <v>17</v>
      </c>
      <c r="C7" s="170">
        <f>SUM('Ivory Coast'!P14)</f>
        <v>11.25</v>
      </c>
      <c r="D7" s="162"/>
    </row>
    <row r="8" spans="1:4" ht="15" hidden="1">
      <c r="A8" s="166" t="s">
        <v>25</v>
      </c>
      <c r="B8" s="174">
        <f>SUM(Kenya!O51)</f>
        <v>0</v>
      </c>
      <c r="C8" s="169">
        <f>SUM(Kenya!P51)</f>
        <v>0</v>
      </c>
      <c r="D8" s="162"/>
    </row>
    <row r="9" spans="1:4" ht="15" hidden="1">
      <c r="A9" s="166" t="s">
        <v>85</v>
      </c>
      <c r="B9" s="168">
        <f>SUM(Malawi!O17)</f>
        <v>0</v>
      </c>
      <c r="C9" s="169">
        <f>SUM(Malawi!P17)</f>
        <v>0</v>
      </c>
      <c r="D9" s="162"/>
    </row>
    <row r="10" spans="1:4" ht="15">
      <c r="A10" s="166" t="s">
        <v>26</v>
      </c>
      <c r="B10" s="168">
        <f>SUM(Mauritius!O74)</f>
        <v>240</v>
      </c>
      <c r="C10" s="169">
        <f>SUM(Mauritius!P74)</f>
        <v>62.5</v>
      </c>
      <c r="D10" s="162"/>
    </row>
    <row r="11" spans="1:4" ht="15">
      <c r="A11" s="166" t="s">
        <v>34</v>
      </c>
      <c r="B11" s="173">
        <f>SUM(Nigeria!O44)</f>
        <v>336</v>
      </c>
      <c r="C11" s="170">
        <f>SUM(Nigeria!P44)</f>
        <v>216.75</v>
      </c>
      <c r="D11" s="162"/>
    </row>
    <row r="12" spans="1:4" ht="15">
      <c r="A12" s="166" t="s">
        <v>27</v>
      </c>
      <c r="B12" s="174">
        <f>SUM('South Africa'!O165)</f>
        <v>3043</v>
      </c>
      <c r="C12" s="169">
        <f>SUM('South Africa'!P165)</f>
        <v>1642.55</v>
      </c>
      <c r="D12" s="162"/>
    </row>
    <row r="13" spans="1:4" ht="15" hidden="1">
      <c r="A13" s="166" t="s">
        <v>82</v>
      </c>
      <c r="B13" s="173">
        <f>SUM(Tanzania!O12)</f>
        <v>0</v>
      </c>
      <c r="C13" s="170">
        <f>SUM(Tanzania!P12)</f>
        <v>0</v>
      </c>
      <c r="D13" s="162"/>
    </row>
    <row r="14" spans="1:4" ht="15" hidden="1">
      <c r="A14" s="166" t="s">
        <v>39</v>
      </c>
      <c r="B14" s="173">
        <f>SUM(Togo!O12)</f>
        <v>0</v>
      </c>
      <c r="C14" s="170">
        <f>SUM(Togo!P12)</f>
        <v>0</v>
      </c>
      <c r="D14" s="162"/>
    </row>
    <row r="15" spans="1:4" ht="15" hidden="1">
      <c r="A15" s="166" t="s">
        <v>79</v>
      </c>
      <c r="B15" s="173">
        <f>SUM(Uganda!O12)</f>
        <v>0</v>
      </c>
      <c r="C15" s="170">
        <f>SUM(Uganda!P12)</f>
        <v>0</v>
      </c>
      <c r="D15" s="162"/>
    </row>
    <row r="16" spans="1:4" ht="15" hidden="1">
      <c r="A16" s="166" t="s">
        <v>73</v>
      </c>
      <c r="B16" s="171">
        <f>SUM(Zimbabwe!O11)</f>
        <v>0</v>
      </c>
      <c r="C16" s="172">
        <f>SUM(Zimbabwe!P11)</f>
        <v>0</v>
      </c>
      <c r="D16" s="162"/>
    </row>
    <row r="17" spans="1:5" ht="15">
      <c r="A17" s="175"/>
      <c r="B17" s="173"/>
      <c r="C17" s="170"/>
      <c r="D17" s="162"/>
    </row>
    <row r="18" spans="1:5" ht="15">
      <c r="A18" s="176" t="s">
        <v>28</v>
      </c>
      <c r="B18" s="177">
        <f>SUM(B4:B17)</f>
        <v>3724</v>
      </c>
      <c r="C18" s="177">
        <f>SUM(C4:C17)</f>
        <v>1960.3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8"/>
      <c r="C23" s="178"/>
      <c r="D23" s="178"/>
      <c r="E23" s="178"/>
    </row>
    <row r="26" spans="1:5">
      <c r="B26" s="184">
        <v>2022</v>
      </c>
      <c r="C26" s="184">
        <v>2023</v>
      </c>
      <c r="D26" s="67"/>
    </row>
    <row r="27" spans="1:5">
      <c r="A27" s="67" t="s">
        <v>69</v>
      </c>
      <c r="B27" s="67">
        <v>2868</v>
      </c>
      <c r="C27" s="67">
        <v>3493</v>
      </c>
      <c r="D27" s="67"/>
      <c r="E27" s="67"/>
    </row>
    <row r="28" spans="1:5">
      <c r="A28" s="67" t="s">
        <v>58</v>
      </c>
      <c r="B28" s="67">
        <v>1902</v>
      </c>
      <c r="C28" s="67">
        <v>10995</v>
      </c>
      <c r="D28" s="67"/>
      <c r="E28" s="67"/>
    </row>
    <row r="29" spans="1:5">
      <c r="A29" s="67" t="s">
        <v>59</v>
      </c>
      <c r="B29" s="67">
        <v>7295</v>
      </c>
      <c r="C29" s="67">
        <v>4879</v>
      </c>
      <c r="D29" s="67"/>
      <c r="E29" s="67"/>
    </row>
    <row r="30" spans="1:5">
      <c r="A30" s="67" t="s">
        <v>60</v>
      </c>
      <c r="B30" s="178">
        <v>6114</v>
      </c>
      <c r="C30" s="178">
        <f>B18</f>
        <v>3724</v>
      </c>
      <c r="D30" s="178"/>
      <c r="E30" s="178"/>
    </row>
    <row r="31" spans="1:5">
      <c r="A31" s="67" t="s">
        <v>61</v>
      </c>
      <c r="B31" s="178">
        <v>3301</v>
      </c>
      <c r="D31" s="67"/>
    </row>
    <row r="32" spans="1:5">
      <c r="A32" s="67" t="s">
        <v>62</v>
      </c>
      <c r="B32" s="178">
        <v>10558</v>
      </c>
      <c r="D32" s="67"/>
    </row>
    <row r="33" spans="1:4">
      <c r="A33" s="67" t="s">
        <v>63</v>
      </c>
      <c r="B33" s="178">
        <v>6425</v>
      </c>
      <c r="D33" s="67"/>
    </row>
    <row r="34" spans="1:4">
      <c r="A34" s="67" t="s">
        <v>64</v>
      </c>
      <c r="B34" s="178">
        <v>5248</v>
      </c>
      <c r="D34" s="67"/>
    </row>
    <row r="35" spans="1:4">
      <c r="A35" s="67" t="s">
        <v>65</v>
      </c>
      <c r="B35" s="178">
        <v>8319</v>
      </c>
    </row>
    <row r="36" spans="1:4">
      <c r="A36" s="67" t="s">
        <v>66</v>
      </c>
      <c r="B36" s="178">
        <v>4299</v>
      </c>
    </row>
    <row r="37" spans="1:4">
      <c r="A37" s="67" t="s">
        <v>67</v>
      </c>
      <c r="B37" s="178">
        <v>11127</v>
      </c>
    </row>
    <row r="38" spans="1:4">
      <c r="A38" s="67" t="s">
        <v>68</v>
      </c>
      <c r="B38" s="178">
        <v>67742</v>
      </c>
    </row>
  </sheetData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10" workbookViewId="0">
      <selection activeCell="R16" sqref="R16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2023-05-30T15:36:36Z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