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5AD087FA-DDFB-4D24-8B16-A664C5FF58D8}" xr6:coauthVersionLast="47" xr6:coauthVersionMax="47" xr10:uidLastSave="{00000000-0000-0000-0000-000000000000}"/>
  <bookViews>
    <workbookView xWindow="-120" yWindow="-120" windowWidth="29040" windowHeight="15225" tabRatio="854" firstSheet="3" activeTab="3" xr2:uid="{00000000-000D-0000-FFFF-FFFF00000000}"/>
  </bookViews>
  <sheets>
    <sheet name="Botswana" sheetId="25" state="hidden" r:id="rId1"/>
    <sheet name="Democratic Republic of Congo" sheetId="16" state="hidden" r:id="rId2"/>
    <sheet name="Ghana" sheetId="11" state="hidden" r:id="rId3"/>
    <sheet name="Ivory Coast" sheetId="14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r:id="rId14"/>
    <sheet name="Graphs" sheetId="22" r:id="rId15"/>
  </sheets>
  <externalReferences>
    <externalReference r:id="rId16"/>
    <externalReference r:id="rId17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81029"/>
</workbook>
</file>

<file path=xl/calcChain.xml><?xml version="1.0" encoding="utf-8"?>
<calcChain xmlns="http://schemas.openxmlformats.org/spreadsheetml/2006/main">
  <c r="B27" i="4" l="1"/>
  <c r="C5" i="4"/>
  <c r="B5" i="4"/>
  <c r="N17" i="25"/>
  <c r="M17" i="25"/>
  <c r="L17" i="25"/>
  <c r="K17" i="25"/>
  <c r="J17" i="25"/>
  <c r="I17" i="25"/>
  <c r="H17" i="25"/>
  <c r="G17" i="25"/>
  <c r="F17" i="25"/>
  <c r="E17" i="25"/>
  <c r="D17" i="25"/>
  <c r="C17" i="25"/>
  <c r="P16" i="25"/>
  <c r="O16" i="25"/>
  <c r="P15" i="25"/>
  <c r="O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32" i="19"/>
  <c r="O117" i="19"/>
  <c r="O76" i="19"/>
  <c r="O53" i="19"/>
  <c r="O41" i="19"/>
  <c r="O15" i="17"/>
  <c r="P17" i="25" l="1"/>
  <c r="C4" i="4" s="1"/>
  <c r="O17" i="25"/>
  <c r="B4" i="4" s="1"/>
  <c r="F113" i="19"/>
  <c r="P13" i="17"/>
  <c r="O13" i="17"/>
  <c r="P12" i="17"/>
  <c r="O12" i="17"/>
  <c r="P11" i="17"/>
  <c r="O11" i="17"/>
  <c r="P10" i="17"/>
  <c r="O10" i="17"/>
  <c r="P15" i="17"/>
  <c r="P14" i="17"/>
  <c r="O14" i="17"/>
  <c r="P46" i="19"/>
  <c r="O46" i="19"/>
  <c r="P45" i="19"/>
  <c r="O45" i="19"/>
  <c r="P44" i="19"/>
  <c r="O44" i="19"/>
  <c r="P43" i="19"/>
  <c r="O43" i="19"/>
  <c r="P42" i="19"/>
  <c r="O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P11" i="10"/>
  <c r="O11" i="10"/>
  <c r="P10" i="10"/>
  <c r="O10" i="10"/>
  <c r="P9" i="10"/>
  <c r="O9" i="10"/>
  <c r="P8" i="10"/>
  <c r="O8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26" i="18"/>
  <c r="O26" i="18"/>
  <c r="P25" i="18"/>
  <c r="O25" i="18"/>
  <c r="P28" i="18"/>
  <c r="O28" i="18"/>
  <c r="P27" i="18"/>
  <c r="O27" i="18"/>
  <c r="P29" i="18"/>
  <c r="O29" i="18"/>
  <c r="P30" i="18"/>
  <c r="O30" i="18"/>
  <c r="P141" i="19"/>
  <c r="O141" i="19"/>
  <c r="P140" i="19"/>
  <c r="O140" i="19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45" i="8"/>
  <c r="O45" i="8"/>
  <c r="P44" i="8"/>
  <c r="O4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47" i="8"/>
  <c r="M47" i="8"/>
  <c r="L47" i="8"/>
  <c r="K47" i="8"/>
  <c r="J47" i="8"/>
  <c r="I47" i="8"/>
  <c r="H47" i="8"/>
  <c r="G47" i="8"/>
  <c r="F47" i="8"/>
  <c r="E47" i="8"/>
  <c r="D47" i="8"/>
  <c r="C47" i="8"/>
  <c r="P46" i="8"/>
  <c r="O46" i="8"/>
  <c r="P35" i="8"/>
  <c r="O35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76" i="19"/>
  <c r="P48" i="19"/>
  <c r="P47" i="19"/>
  <c r="P41" i="19"/>
  <c r="P19" i="18"/>
  <c r="P18" i="18"/>
  <c r="P17" i="18"/>
  <c r="P16" i="18"/>
  <c r="P15" i="18"/>
  <c r="P14" i="18"/>
  <c r="P31" i="18"/>
  <c r="P24" i="18"/>
  <c r="P9" i="18"/>
  <c r="P8" i="18"/>
  <c r="P7" i="18"/>
  <c r="P30" i="8"/>
  <c r="P29" i="8"/>
  <c r="P28" i="8"/>
  <c r="P23" i="8"/>
  <c r="P7" i="8"/>
  <c r="P9" i="20"/>
  <c r="P13" i="14"/>
  <c r="P12" i="14"/>
  <c r="P11" i="14"/>
  <c r="P10" i="14"/>
  <c r="P9" i="14"/>
  <c r="P10" i="16"/>
  <c r="P9" i="16"/>
  <c r="P9" i="11"/>
  <c r="P8" i="11"/>
  <c r="O19" i="10" l="1"/>
  <c r="P19" i="10"/>
  <c r="O12" i="24"/>
  <c r="B15" i="4" s="1"/>
  <c r="P12" i="24"/>
  <c r="C15" i="4" s="1"/>
  <c r="O40" i="18"/>
  <c r="P40" i="18"/>
  <c r="P47" i="8"/>
  <c r="O47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59" i="19"/>
  <c r="P59" i="19"/>
  <c r="O60" i="19"/>
  <c r="P60" i="19"/>
  <c r="C61" i="19"/>
  <c r="D61" i="19"/>
  <c r="E61" i="19"/>
  <c r="F61" i="19"/>
  <c r="G61" i="19"/>
  <c r="H61" i="19"/>
  <c r="I61" i="19"/>
  <c r="J61" i="19"/>
  <c r="K61" i="19"/>
  <c r="L61" i="19"/>
  <c r="M61" i="19"/>
  <c r="N61" i="19"/>
  <c r="P11" i="19" l="1"/>
  <c r="O11" i="19"/>
  <c r="P61" i="19"/>
  <c r="P72" i="19"/>
  <c r="O72" i="19"/>
  <c r="O61" i="19"/>
  <c r="P31" i="10" l="1"/>
  <c r="P30" i="10"/>
  <c r="P29" i="10"/>
  <c r="P24" i="10"/>
  <c r="P23" i="10"/>
  <c r="P12" i="10"/>
  <c r="P150" i="19"/>
  <c r="P149" i="19"/>
  <c r="P148" i="19"/>
  <c r="P143" i="19"/>
  <c r="P142" i="19"/>
  <c r="P139" i="19"/>
  <c r="P134" i="19"/>
  <c r="P133" i="19"/>
  <c r="P132" i="19"/>
  <c r="P127" i="19"/>
  <c r="P126" i="19"/>
  <c r="P125" i="19"/>
  <c r="P120" i="19"/>
  <c r="P119" i="19"/>
  <c r="P118" i="19"/>
  <c r="P117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4" i="19"/>
  <c r="P83" i="19"/>
  <c r="P78" i="19"/>
  <c r="P77" i="19"/>
  <c r="P54" i="19"/>
  <c r="P53" i="19"/>
  <c r="P36" i="19"/>
  <c r="P15" i="19"/>
  <c r="O15" i="19"/>
  <c r="O54" i="19" l="1"/>
  <c r="O133" i="19" l="1"/>
  <c r="O7" i="8" l="1"/>
  <c r="O142" i="19"/>
  <c r="O90" i="19" l="1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9" i="19"/>
  <c r="O118" i="19"/>
  <c r="P121" i="19" l="1"/>
  <c r="O121" i="19"/>
  <c r="O101" i="19" l="1"/>
  <c r="O100" i="19"/>
  <c r="O99" i="19"/>
  <c r="O98" i="19"/>
  <c r="O97" i="19"/>
  <c r="O96" i="19"/>
  <c r="O95" i="19"/>
  <c r="O94" i="19"/>
  <c r="O93" i="19"/>
  <c r="O92" i="19"/>
  <c r="O91" i="19"/>
  <c r="O111" i="19"/>
  <c r="O110" i="19"/>
  <c r="O109" i="19"/>
  <c r="O108" i="19"/>
  <c r="O107" i="19"/>
  <c r="O48" i="19" l="1"/>
  <c r="O47" i="19"/>
  <c r="E49" i="19"/>
  <c r="F49" i="19"/>
  <c r="G49" i="19"/>
  <c r="H49" i="19"/>
  <c r="I49" i="19"/>
  <c r="J49" i="19"/>
  <c r="K49" i="19"/>
  <c r="L49" i="19"/>
  <c r="M49" i="19"/>
  <c r="N49" i="19"/>
  <c r="E55" i="19"/>
  <c r="F55" i="19"/>
  <c r="G55" i="19"/>
  <c r="H55" i="19"/>
  <c r="I55" i="19"/>
  <c r="J55" i="19"/>
  <c r="K55" i="19"/>
  <c r="L55" i="19"/>
  <c r="M55" i="19"/>
  <c r="N55" i="19"/>
  <c r="O12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N113" i="19"/>
  <c r="M113" i="19"/>
  <c r="L113" i="19"/>
  <c r="K113" i="19"/>
  <c r="J113" i="19"/>
  <c r="I113" i="19"/>
  <c r="H113" i="19"/>
  <c r="G113" i="19"/>
  <c r="E113" i="19"/>
  <c r="D113" i="19"/>
  <c r="C113" i="19"/>
  <c r="O112" i="19"/>
  <c r="O106" i="19"/>
  <c r="O105" i="19"/>
  <c r="O104" i="19"/>
  <c r="O103" i="19"/>
  <c r="O102" i="19"/>
  <c r="O89" i="19"/>
  <c r="D49" i="19"/>
  <c r="C49" i="19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39" i="19"/>
  <c r="O77" i="19"/>
  <c r="O9" i="16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O149" i="19"/>
  <c r="O148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5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O84" i="19"/>
  <c r="O83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O78" i="19"/>
  <c r="D55" i="19"/>
  <c r="C55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4" i="18"/>
  <c r="P32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O14" i="18"/>
  <c r="O15" i="18"/>
  <c r="O16" i="18"/>
  <c r="O17" i="18"/>
  <c r="O18" i="18"/>
  <c r="O19" i="18"/>
  <c r="C20" i="18"/>
  <c r="D20" i="18"/>
  <c r="E20" i="18"/>
  <c r="F20" i="18"/>
  <c r="G20" i="18"/>
  <c r="H20" i="18"/>
  <c r="I20" i="18"/>
  <c r="J20" i="18"/>
  <c r="K20" i="18"/>
  <c r="L20" i="18"/>
  <c r="M20" i="18"/>
  <c r="N20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4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O31" i="10"/>
  <c r="O30" i="10"/>
  <c r="O29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3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5" i="10"/>
  <c r="M25" i="10"/>
  <c r="L25" i="10"/>
  <c r="K25" i="10"/>
  <c r="J25" i="10"/>
  <c r="I25" i="10"/>
  <c r="H25" i="10"/>
  <c r="G25" i="10"/>
  <c r="F25" i="10"/>
  <c r="E25" i="10"/>
  <c r="D25" i="10"/>
  <c r="C25" i="10"/>
  <c r="O24" i="10"/>
  <c r="O23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31" i="8"/>
  <c r="M31" i="8"/>
  <c r="L31" i="8"/>
  <c r="K31" i="8"/>
  <c r="J31" i="8"/>
  <c r="I31" i="8"/>
  <c r="H31" i="8"/>
  <c r="G31" i="8"/>
  <c r="F31" i="8"/>
  <c r="E31" i="8"/>
  <c r="D31" i="8"/>
  <c r="C31" i="8"/>
  <c r="O30" i="8"/>
  <c r="O29" i="8"/>
  <c r="O28" i="8"/>
  <c r="N24" i="8"/>
  <c r="M24" i="8"/>
  <c r="L24" i="8"/>
  <c r="K24" i="8"/>
  <c r="J24" i="8"/>
  <c r="I24" i="8"/>
  <c r="H24" i="8"/>
  <c r="F24" i="8"/>
  <c r="E24" i="8"/>
  <c r="D24" i="8"/>
  <c r="C24" i="8"/>
  <c r="P17" i="17"/>
  <c r="C9" i="4" s="1"/>
  <c r="O18" i="16" l="1"/>
  <c r="O31" i="8"/>
  <c r="O32" i="10"/>
  <c r="O14" i="14"/>
  <c r="B7" i="4" s="1"/>
  <c r="P14" i="14"/>
  <c r="C7" i="4" s="1"/>
  <c r="P10" i="11"/>
  <c r="C6" i="4" s="1"/>
  <c r="O25" i="10"/>
  <c r="P13" i="10"/>
  <c r="P25" i="10"/>
  <c r="O13" i="10"/>
  <c r="O17" i="17"/>
  <c r="B9" i="4" s="1"/>
  <c r="O10" i="11"/>
  <c r="B6" i="4" s="1"/>
  <c r="P12" i="12"/>
  <c r="C14" i="4" s="1"/>
  <c r="O12" i="12"/>
  <c r="B14" i="4" s="1"/>
  <c r="P24" i="8"/>
  <c r="P31" i="8"/>
  <c r="P50" i="8" s="1"/>
  <c r="O135" i="19"/>
  <c r="P113" i="19"/>
  <c r="P32" i="10"/>
  <c r="O24" i="8"/>
  <c r="P20" i="18"/>
  <c r="P10" i="18"/>
  <c r="O20" i="18"/>
  <c r="O10" i="18"/>
  <c r="O32" i="18"/>
  <c r="O151" i="19"/>
  <c r="O79" i="19"/>
  <c r="O37" i="19"/>
  <c r="P49" i="19"/>
  <c r="P55" i="19"/>
  <c r="P144" i="19"/>
  <c r="O128" i="19"/>
  <c r="O85" i="19"/>
  <c r="P85" i="19"/>
  <c r="O55" i="19"/>
  <c r="P128" i="19"/>
  <c r="O49" i="19"/>
  <c r="O144" i="19"/>
  <c r="P135" i="19"/>
  <c r="P151" i="19"/>
  <c r="P79" i="19"/>
  <c r="O113" i="19"/>
  <c r="P37" i="19"/>
  <c r="P153" i="19" l="1"/>
  <c r="C12" i="4" s="1"/>
  <c r="O153" i="19"/>
  <c r="B12" i="4" s="1"/>
  <c r="O50" i="8"/>
  <c r="O34" i="10"/>
  <c r="B8" i="4" s="1"/>
  <c r="P34" i="10"/>
  <c r="O44" i="18"/>
  <c r="B11" i="4" s="1"/>
  <c r="P44" i="18"/>
  <c r="C11" i="4" s="1"/>
  <c r="B10" i="4"/>
  <c r="C8" i="4"/>
  <c r="C10" i="4"/>
  <c r="B18" i="4" l="1"/>
  <c r="C18" i="4"/>
</calcChain>
</file>

<file path=xl/sharedStrings.xml><?xml version="1.0" encoding="utf-8"?>
<sst xmlns="http://schemas.openxmlformats.org/spreadsheetml/2006/main" count="421" uniqueCount="130">
  <si>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</si>
  <si>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</si>
  <si>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</si>
  <si>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</si>
  <si>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</si>
  <si>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</si>
  <si>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</si>
  <si>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</si>
  <si>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</si>
  <si>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</si>
  <si>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</si>
  <si>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</si>
  <si>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</si>
  <si>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</si>
  <si>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</si>
  <si>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</si>
  <si>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</si>
  <si>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</si>
  <si>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</si>
  <si>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</si>
  <si>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</si>
  <si>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</si>
  <si>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</si>
  <si>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</si>
  <si>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</si>
  <si>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</si>
  <si>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</si>
  <si>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</si>
  <si>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</si>
  <si>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</si>
  <si>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</si>
  <si>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</si>
  <si>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</si>
  <si>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</si>
  <si>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</si>
  <si>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</si>
  <si>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</si>
  <si>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</si>
  <si>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</si>
  <si>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</si>
  <si>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</si>
  <si>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</si>
  <si>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</si>
  <si>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</si>
  <si>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</si>
  <si>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</si>
  <si>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</si>
  <si>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</si>
  <si>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</si>
  <si>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</si>
  <si>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</si>
  <si>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</si>
  <si>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</si>
  <si>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</si>
  <si>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</si>
  <si>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</si>
  <si>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</si>
  <si>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</si>
  <si>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</si>
  <si>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</si>
  <si>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</si>
  <si>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</si>
  <si>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</si>
  <si>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</si>
  <si>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</si>
  <si>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</si>
  <si>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</si>
  <si>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</si>
  <si>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</si>
  <si>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</si>
  <si>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</si>
  <si>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</si>
  <si>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</si>
  <si>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</si>
  <si>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</si>
  <si>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</si>
  <si>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</si>
  <si>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</si>
  <si>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</si>
  <si>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</si>
  <si>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</si>
  <si>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</si>
  <si>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</si>
  <si>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</si>
  <si>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</si>
  <si>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</si>
  <si>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</si>
  <si>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</si>
  <si>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</si>
  <si>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</si>
  <si>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</si>
  <si>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MONTH : January 2023</t>
  </si>
  <si>
    <t>MATAJI VINATA DASI</t>
  </si>
  <si>
    <t>MATAJI AKUTI  DASI</t>
  </si>
  <si>
    <t>MATAJI TARUNA</t>
  </si>
  <si>
    <t>MATAJI KARUNA</t>
  </si>
  <si>
    <t>MATAJI NIKUNJA</t>
  </si>
  <si>
    <t>PRABHU MAHAJAN DAS</t>
  </si>
  <si>
    <t>MATAJI UTTAR</t>
  </si>
  <si>
    <t>PRABHU DAYALU VRISHBHANU DAS</t>
  </si>
  <si>
    <t>PRABHU NARA NARAYAN DAS</t>
  </si>
  <si>
    <t>MATAJI DIVYA</t>
  </si>
  <si>
    <t>MATAJI ARADHYA MURTI DASI</t>
  </si>
  <si>
    <t xml:space="preserve">MATAJI CARUBALA </t>
  </si>
  <si>
    <t>MATAJI SWATY</t>
  </si>
  <si>
    <t>MATAJI MOHINI RADHIKA DASI</t>
  </si>
  <si>
    <t>MATAJI PRISHNEE</t>
  </si>
  <si>
    <t>MATAJI PRIYA</t>
  </si>
  <si>
    <t>MONTH: January 2023</t>
  </si>
  <si>
    <t>Acyuta Kesava Dasa</t>
  </si>
  <si>
    <t>Gopal Nandini Devi Dasi</t>
  </si>
  <si>
    <t>Mukun Kalan Makan</t>
  </si>
  <si>
    <t>Kaishori Devi Dasi</t>
  </si>
  <si>
    <t>Braj Mohan Das &amp; Taralakshi Dasi</t>
  </si>
  <si>
    <t>Hitesh Narsai obo Amrutabhen Narsai</t>
  </si>
  <si>
    <t>Bhakta Anani</t>
  </si>
  <si>
    <t>Kardaha Das</t>
  </si>
  <si>
    <t>Ragha Bhakti Das</t>
  </si>
  <si>
    <t xml:space="preserve">Radhakund devi dasi </t>
  </si>
  <si>
    <t>Ratnalekha Gopi devi dasi</t>
  </si>
  <si>
    <t>Team AGTSP</t>
  </si>
  <si>
    <t>KRISHNA KIDS SENA</t>
  </si>
  <si>
    <t>TEMPLE GIFT SHOP</t>
  </si>
  <si>
    <t>Vibhu Caitanya Das</t>
  </si>
  <si>
    <t>Ganga-mata Gowamini Devi Dasi</t>
  </si>
  <si>
    <t>SSRRT Book Table</t>
  </si>
  <si>
    <t xml:space="preserve">Gandaki dasi </t>
  </si>
  <si>
    <t>IIHE Smita Krsna Das</t>
  </si>
  <si>
    <t>Jahnavi Devi Dasi</t>
  </si>
  <si>
    <t>BTGs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</si>
</sst>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7"/>
  <sheetViews>
    <sheetView workbookViewId="0">
      <selection activeCell="J27" sqref="J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89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6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6" si="1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>
      <c r="B17" s="99" t="s">
        <v>21</v>
      </c>
      <c r="C17" s="99">
        <f t="shared" ref="C17:P17" si="2">SUM(C9:C16)</f>
        <v>0</v>
      </c>
      <c r="D17" s="99">
        <f t="shared" si="2"/>
        <v>0</v>
      </c>
      <c r="E17" s="99">
        <f t="shared" si="2"/>
        <v>0</v>
      </c>
      <c r="F17" s="99">
        <f t="shared" si="2"/>
        <v>0</v>
      </c>
      <c r="G17" s="99">
        <f t="shared" si="2"/>
        <v>0</v>
      </c>
      <c r="H17" s="99">
        <f t="shared" si="2"/>
        <v>0</v>
      </c>
      <c r="I17" s="99">
        <f t="shared" si="2"/>
        <v>0</v>
      </c>
      <c r="J17" s="99">
        <f t="shared" si="2"/>
        <v>0</v>
      </c>
      <c r="K17" s="99">
        <f t="shared" si="2"/>
        <v>0</v>
      </c>
      <c r="L17" s="99">
        <f t="shared" si="2"/>
        <v>0</v>
      </c>
      <c r="M17" s="99">
        <f t="shared" si="2"/>
        <v>0</v>
      </c>
      <c r="N17" s="99">
        <f t="shared" si="2"/>
        <v>0</v>
      </c>
      <c r="O17" s="99">
        <f t="shared" si="2"/>
        <v>0</v>
      </c>
      <c r="P17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45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79</v>
      </c>
    </row>
    <row r="2" spans="2:16" ht="12.75">
      <c r="B2" s="2" t="s">
        <v>72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76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tabSelected="1" workbookViewId="0">
      <selection activeCell="L10" sqref="L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50</v>
      </c>
    </row>
    <row r="3" spans="2:16" ht="12.75">
      <c r="B3" s="2" t="s">
        <v>91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115</v>
      </c>
      <c r="C9" s="98"/>
      <c r="D9" s="90"/>
      <c r="E9" s="90"/>
      <c r="F9" s="113"/>
      <c r="G9" s="114">
        <v>19</v>
      </c>
      <c r="H9" s="115"/>
      <c r="I9" s="94"/>
      <c r="J9" s="115"/>
      <c r="K9" s="114"/>
      <c r="L9" s="95"/>
      <c r="M9" s="114"/>
      <c r="N9" s="115">
        <v>4</v>
      </c>
      <c r="O9" s="96">
        <f t="shared" ref="O9:O12" si="0">SUM(F9:N9)</f>
        <v>23</v>
      </c>
      <c r="P9" s="97">
        <f>(D9*$D$5)+(E9*$E$5)+(F9*$F$5)+(G9*$G$5)+(H9*$H$5)+(I9*$I$5)+(J9*$J$5)+(K9*$K$5)+(L9*$L$5)+(M9*$M$5)+(N9*$N$5)</f>
        <v>12.75</v>
      </c>
    </row>
    <row r="10" spans="2:16">
      <c r="B10" s="89" t="s">
        <v>116</v>
      </c>
      <c r="C10" s="98"/>
      <c r="D10" s="90"/>
      <c r="E10" s="90"/>
      <c r="F10" s="113"/>
      <c r="G10" s="114"/>
      <c r="H10" s="115"/>
      <c r="I10" s="94"/>
      <c r="J10" s="115"/>
      <c r="K10" s="114"/>
      <c r="L10" s="95">
        <v>6</v>
      </c>
      <c r="M10" s="114"/>
      <c r="N10" s="115"/>
      <c r="O10" s="96">
        <f t="shared" si="0"/>
        <v>6</v>
      </c>
      <c r="P10" s="97">
        <f t="shared" ref="P10:P13" si="1">(D10*$D$5)+(E10*$E$5)+(F10*$F$5)+(G10*$G$5)+(H10*$H$5)+(I10*$I$5)+(J10*$J$5)+(K10*$K$5)+(L10*$L$5)+(M10*$M$5)+(N10*$N$5)</f>
        <v>6</v>
      </c>
    </row>
    <row r="11" spans="2:16">
      <c r="B11" s="89" t="s">
        <v>117</v>
      </c>
      <c r="C11" s="98"/>
      <c r="D11" s="90"/>
      <c r="E11" s="90"/>
      <c r="F11" s="113"/>
      <c r="G11" s="114">
        <v>5</v>
      </c>
      <c r="H11" s="115"/>
      <c r="I11" s="94"/>
      <c r="J11" s="115"/>
      <c r="K11" s="114"/>
      <c r="L11" s="95"/>
      <c r="M11" s="114"/>
      <c r="N11" s="115">
        <v>1</v>
      </c>
      <c r="O11" s="96">
        <f t="shared" si="0"/>
        <v>6</v>
      </c>
      <c r="P11" s="97">
        <f t="shared" si="1"/>
        <v>3.25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24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6</v>
      </c>
      <c r="M14" s="99">
        <f t="shared" si="2"/>
        <v>0</v>
      </c>
      <c r="N14" s="99">
        <f t="shared" si="2"/>
        <v>5</v>
      </c>
      <c r="O14" s="99">
        <f t="shared" si="2"/>
        <v>35</v>
      </c>
      <c r="P14" s="99">
        <f t="shared" si="2"/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4"/>
  <sheetViews>
    <sheetView workbookViewId="0">
      <selection activeCell="B10" sqref="B10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108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37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121</v>
      </c>
      <c r="C8" s="134"/>
      <c r="D8" s="47"/>
      <c r="E8" s="48">
        <v>3</v>
      </c>
      <c r="F8" s="49">
        <v>4</v>
      </c>
      <c r="G8" s="53">
        <v>638</v>
      </c>
      <c r="H8" s="54"/>
      <c r="I8" s="55">
        <v>45</v>
      </c>
      <c r="J8" s="54"/>
      <c r="K8" s="53">
        <v>11</v>
      </c>
      <c r="L8" s="56"/>
      <c r="M8" s="53"/>
      <c r="N8" s="54">
        <v>30</v>
      </c>
      <c r="O8" s="110">
        <f t="shared" ref="O8:O11" si="0">SUM(F8:N8)</f>
        <v>728</v>
      </c>
      <c r="P8" s="36">
        <f t="shared" ref="P8:P11" si="1">(D8*$D$4)+(E8*$E$4)+(F8*$F$4)+(G8*$G$4)+(H8*$H$4)+(I8*$I$4)+(J8*$J$4)+(K8*$K$4)+(L8*$L$4)+(M8*$M$4)+(N8*$N$4)</f>
        <v>469.4</v>
      </c>
    </row>
    <row r="9" spans="2:16">
      <c r="B9" s="52" t="s">
        <v>122</v>
      </c>
      <c r="C9" s="134"/>
      <c r="D9" s="47"/>
      <c r="E9" s="48"/>
      <c r="F9" s="49">
        <v>5</v>
      </c>
      <c r="G9" s="53">
        <v>1</v>
      </c>
      <c r="H9" s="54"/>
      <c r="I9" s="55">
        <v>2</v>
      </c>
      <c r="J9" s="54"/>
      <c r="K9" s="53">
        <v>1</v>
      </c>
      <c r="L9" s="56"/>
      <c r="M9" s="53"/>
      <c r="N9" s="54">
        <v>1</v>
      </c>
      <c r="O9" s="110">
        <f t="shared" si="0"/>
        <v>10</v>
      </c>
      <c r="P9" s="36">
        <f t="shared" si="1"/>
        <v>4.75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0"/>
        <v>0</v>
      </c>
      <c r="P10" s="36">
        <f t="shared" si="1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0"/>
        <v>0</v>
      </c>
      <c r="P11" s="36">
        <f t="shared" si="1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ref="O12" si="2">SUM(F12:N12)</f>
        <v>0</v>
      </c>
      <c r="P12" s="36">
        <f t="shared" ref="P12" si="3">(D12*$D$4)+(E12*$E$4)+(F12*$F$4)+(G12*$G$4)+(H12*$H$4)+(I12*$I$4)+(J12*$J$4)+(K12*$K$4)+(L12*$L$4)+(M12*$M$4)+(N12*$N$4)</f>
        <v>0</v>
      </c>
    </row>
    <row r="13" spans="2:16" ht="12" thickBot="1">
      <c r="B13" s="37" t="s">
        <v>21</v>
      </c>
      <c r="C13" s="37">
        <f t="shared" ref="C13:P13" si="4">SUM(C8:C12)</f>
        <v>0</v>
      </c>
      <c r="D13" s="37">
        <f t="shared" si="4"/>
        <v>0</v>
      </c>
      <c r="E13" s="37">
        <f t="shared" si="4"/>
        <v>3</v>
      </c>
      <c r="F13" s="37">
        <f t="shared" si="4"/>
        <v>9</v>
      </c>
      <c r="G13" s="37">
        <f t="shared" si="4"/>
        <v>639</v>
      </c>
      <c r="H13" s="37">
        <f t="shared" si="4"/>
        <v>0</v>
      </c>
      <c r="I13" s="37">
        <f t="shared" si="4"/>
        <v>47</v>
      </c>
      <c r="J13" s="37">
        <f t="shared" si="4"/>
        <v>0</v>
      </c>
      <c r="K13" s="37">
        <f t="shared" si="4"/>
        <v>12</v>
      </c>
      <c r="L13" s="37">
        <f t="shared" si="4"/>
        <v>0</v>
      </c>
      <c r="M13" s="37">
        <f t="shared" si="4"/>
        <v>0</v>
      </c>
      <c r="N13" s="37">
        <f t="shared" si="4"/>
        <v>31</v>
      </c>
      <c r="O13" s="37">
        <f t="shared" si="4"/>
        <v>738</v>
      </c>
      <c r="P13" s="37">
        <f t="shared" si="4"/>
        <v>474.15</v>
      </c>
    </row>
    <row r="14" spans="2:16">
      <c r="F14" s="38"/>
      <c r="G14" s="38"/>
      <c r="H14" s="38"/>
      <c r="I14" s="38"/>
      <c r="J14" s="38"/>
      <c r="K14" s="38"/>
      <c r="L14" s="38"/>
      <c r="M14" s="38"/>
      <c r="N14" s="38"/>
    </row>
    <row r="15" spans="2:16" hidden="1"/>
    <row r="16" spans="2:16" ht="12" hidden="1" thickBot="1">
      <c r="B16" s="32" t="s">
        <v>81</v>
      </c>
      <c r="C16" s="32"/>
      <c r="D16" s="32"/>
      <c r="E16" s="32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4"/>
    </row>
    <row r="17" spans="2:16" ht="12" hidden="1" customHeight="1">
      <c r="B17" s="148"/>
      <c r="C17" s="47"/>
      <c r="D17" s="48"/>
      <c r="E17" s="48"/>
      <c r="F17" s="152"/>
      <c r="G17" s="149"/>
      <c r="H17" s="54"/>
      <c r="I17" s="150"/>
      <c r="J17" s="54"/>
      <c r="K17" s="149"/>
      <c r="L17" s="151"/>
      <c r="M17" s="53"/>
      <c r="N17" s="103"/>
      <c r="O17" s="35">
        <f>SUM(F17:N17)</f>
        <v>0</v>
      </c>
      <c r="P17" s="36">
        <f t="shared" ref="P17:P18" si="5">(D17*$D$4)+(E17*$E$4)+(F17*$F$4)+(G17*$G$4)+(H17*$H$4)+(I17*$I$4)+(J17*$J$4)+(K17*$K$4)+(L17*$L$4)+(M17*$M$4)+(N17*$N$4)</f>
        <v>0</v>
      </c>
    </row>
    <row r="18" spans="2:16" hidden="1">
      <c r="B18" s="148"/>
      <c r="C18" s="47"/>
      <c r="D18" s="48"/>
      <c r="E18" s="48"/>
      <c r="F18" s="104"/>
      <c r="G18" s="106"/>
      <c r="H18" s="105"/>
      <c r="I18" s="106"/>
      <c r="J18" s="107"/>
      <c r="K18" s="106"/>
      <c r="L18" s="107"/>
      <c r="M18" s="108"/>
      <c r="N18" s="103"/>
      <c r="O18" s="35">
        <f>SUM(F18:N18)</f>
        <v>0</v>
      </c>
      <c r="P18" s="36">
        <f t="shared" si="5"/>
        <v>0</v>
      </c>
    </row>
    <row r="19" spans="2:16" ht="12" hidden="1" thickBot="1">
      <c r="B19" s="37" t="s">
        <v>21</v>
      </c>
      <c r="C19" s="37">
        <f t="shared" ref="C19:P19" si="6">SUM(C17:C18)</f>
        <v>0</v>
      </c>
      <c r="D19" s="37">
        <f t="shared" si="6"/>
        <v>0</v>
      </c>
      <c r="E19" s="37">
        <f t="shared" si="6"/>
        <v>0</v>
      </c>
      <c r="F19" s="37">
        <f t="shared" si="6"/>
        <v>0</v>
      </c>
      <c r="G19" s="37">
        <f t="shared" si="6"/>
        <v>0</v>
      </c>
      <c r="H19" s="37">
        <f t="shared" si="6"/>
        <v>0</v>
      </c>
      <c r="I19" s="37">
        <f t="shared" si="6"/>
        <v>0</v>
      </c>
      <c r="J19" s="37">
        <f t="shared" si="6"/>
        <v>0</v>
      </c>
      <c r="K19" s="37">
        <f t="shared" si="6"/>
        <v>0</v>
      </c>
      <c r="L19" s="37">
        <f t="shared" si="6"/>
        <v>0</v>
      </c>
      <c r="M19" s="37">
        <f t="shared" si="6"/>
        <v>0</v>
      </c>
      <c r="N19" s="37">
        <f t="shared" si="6"/>
        <v>0</v>
      </c>
      <c r="O19" s="37">
        <f t="shared" si="6"/>
        <v>0</v>
      </c>
      <c r="P19" s="109">
        <f t="shared" si="6"/>
        <v>0</v>
      </c>
    </row>
    <row r="20" spans="2:16" hidden="1"/>
    <row r="21" spans="2:16" hidden="1"/>
    <row r="22" spans="2:16" ht="12" hidden="1" thickBot="1">
      <c r="B22" s="32" t="s">
        <v>38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 ht="12" hidden="1" customHeight="1">
      <c r="B23" s="148"/>
      <c r="C23" s="47"/>
      <c r="D23" s="48"/>
      <c r="E23" s="48"/>
      <c r="F23" s="152"/>
      <c r="G23" s="149"/>
      <c r="H23" s="54"/>
      <c r="I23" s="150"/>
      <c r="J23" s="54"/>
      <c r="K23" s="149"/>
      <c r="L23" s="151"/>
      <c r="M23" s="53"/>
      <c r="N23" s="103"/>
      <c r="O23" s="35">
        <f>SUM(F23:N23)</f>
        <v>0</v>
      </c>
      <c r="P23" s="36">
        <f t="shared" ref="P23:P24" si="7">(D23*$D$4)+(E23*$E$4)+(F23*$F$4)+(G23*$G$4)+(H23*$H$4)+(I23*$I$4)+(J23*$J$4)+(K23*$K$4)+(L23*$L$4)+(M23*$M$4)+(N23*$N$4)</f>
        <v>0</v>
      </c>
    </row>
    <row r="24" spans="2:16" hidden="1">
      <c r="B24" s="148"/>
      <c r="C24" s="47"/>
      <c r="D24" s="48"/>
      <c r="E24" s="48"/>
      <c r="F24" s="104"/>
      <c r="G24" s="106"/>
      <c r="H24" s="105"/>
      <c r="I24" s="106"/>
      <c r="J24" s="107"/>
      <c r="K24" s="106"/>
      <c r="L24" s="107"/>
      <c r="M24" s="108"/>
      <c r="N24" s="103"/>
      <c r="O24" s="35">
        <f>SUM(F24:N24)</f>
        <v>0</v>
      </c>
      <c r="P24" s="36">
        <f t="shared" si="7"/>
        <v>0</v>
      </c>
    </row>
    <row r="25" spans="2:16" ht="12" hidden="1" thickBot="1">
      <c r="B25" s="37" t="s">
        <v>21</v>
      </c>
      <c r="C25" s="37">
        <f t="shared" ref="C25:P25" si="8">SUM(C23:C24)</f>
        <v>0</v>
      </c>
      <c r="D25" s="37">
        <f t="shared" si="8"/>
        <v>0</v>
      </c>
      <c r="E25" s="37">
        <f t="shared" si="8"/>
        <v>0</v>
      </c>
      <c r="F25" s="37">
        <f t="shared" si="8"/>
        <v>0</v>
      </c>
      <c r="G25" s="37">
        <f t="shared" si="8"/>
        <v>0</v>
      </c>
      <c r="H25" s="37">
        <f t="shared" si="8"/>
        <v>0</v>
      </c>
      <c r="I25" s="37">
        <f t="shared" si="8"/>
        <v>0</v>
      </c>
      <c r="J25" s="37">
        <f t="shared" si="8"/>
        <v>0</v>
      </c>
      <c r="K25" s="37">
        <f t="shared" si="8"/>
        <v>0</v>
      </c>
      <c r="L25" s="37">
        <f t="shared" si="8"/>
        <v>0</v>
      </c>
      <c r="M25" s="37">
        <f t="shared" si="8"/>
        <v>0</v>
      </c>
      <c r="N25" s="37">
        <f t="shared" si="8"/>
        <v>0</v>
      </c>
      <c r="O25" s="37">
        <f t="shared" si="8"/>
        <v>0</v>
      </c>
      <c r="P25" s="109">
        <f t="shared" si="8"/>
        <v>0</v>
      </c>
    </row>
    <row r="26" spans="2:16" hidden="1"/>
    <row r="27" spans="2:16" hidden="1"/>
    <row r="28" spans="2:16" ht="12" hidden="1" thickBot="1">
      <c r="B28" s="32" t="s">
        <v>39</v>
      </c>
      <c r="C28" s="32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4"/>
      <c r="P28" s="34"/>
    </row>
    <row r="29" spans="2:16" hidden="1">
      <c r="B29" s="52"/>
      <c r="C29" s="5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>SUM(F29:N29)</f>
        <v>0</v>
      </c>
      <c r="P29" s="36">
        <f t="shared" ref="P29:P31" si="9">(D29*$D$4)+(E29*$E$4)+(F29*$F$4)+(G29*$G$4)+(H29*$H$4)+(I29*$I$4)+(J29*$J$4)+(K29*$K$4)+(L29*$L$4)+(M29*$M$4)+(N29*$N$4)</f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SUM(F30:N30)</f>
        <v>0</v>
      </c>
      <c r="P30" s="36">
        <f t="shared" si="9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SUM(C31:N31)</f>
        <v>0</v>
      </c>
      <c r="P31" s="36">
        <f t="shared" si="9"/>
        <v>0</v>
      </c>
    </row>
    <row r="32" spans="2:16" ht="12" hidden="1" thickBot="1">
      <c r="B32" s="37" t="s">
        <v>21</v>
      </c>
      <c r="C32" s="37">
        <f>SUM(C29:C30)</f>
        <v>0</v>
      </c>
      <c r="D32" s="37">
        <f>SUM(D29:D30)</f>
        <v>0</v>
      </c>
      <c r="E32" s="37">
        <f>SUM(E29:E30)</f>
        <v>0</v>
      </c>
      <c r="F32" s="37">
        <f t="shared" ref="F32:P32" si="10">SUM(F29:F31)</f>
        <v>0</v>
      </c>
      <c r="G32" s="37">
        <f t="shared" si="10"/>
        <v>0</v>
      </c>
      <c r="H32" s="37">
        <f t="shared" si="10"/>
        <v>0</v>
      </c>
      <c r="I32" s="37">
        <f t="shared" si="10"/>
        <v>0</v>
      </c>
      <c r="J32" s="37">
        <f t="shared" si="10"/>
        <v>0</v>
      </c>
      <c r="K32" s="37">
        <f t="shared" si="10"/>
        <v>0</v>
      </c>
      <c r="L32" s="37">
        <f t="shared" si="10"/>
        <v>0</v>
      </c>
      <c r="M32" s="37">
        <f t="shared" si="10"/>
        <v>0</v>
      </c>
      <c r="N32" s="37">
        <f t="shared" si="10"/>
        <v>0</v>
      </c>
      <c r="O32" s="37">
        <f t="shared" si="10"/>
        <v>0</v>
      </c>
      <c r="P32" s="109">
        <f t="shared" si="10"/>
        <v>0</v>
      </c>
    </row>
    <row r="33" spans="2:16"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6"/>
    </row>
    <row r="34" spans="2:16">
      <c r="N34" s="112" t="s">
        <v>28</v>
      </c>
      <c r="O34" s="111">
        <f>SUM(O19+O13+O25+O32)</f>
        <v>738</v>
      </c>
      <c r="P34" s="180">
        <f>SUM(P19+P13+P25+P32)</f>
        <v>474.15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87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5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0" sqref="B20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/>
      <c r="C1" s="2"/>
      <c r="D1" s="2"/>
      <c r="E1" s="2"/>
    </row>
    <row r="2" spans="2:16" ht="12.75">
      <c r="B2" s="2" t="s">
        <v>108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31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92</v>
      </c>
      <c r="C7" s="147"/>
      <c r="D7" s="141"/>
      <c r="E7" s="141"/>
      <c r="F7" s="142">
        <v>16</v>
      </c>
      <c r="G7" s="143">
        <v>19</v>
      </c>
      <c r="H7" s="144"/>
      <c r="I7" s="145"/>
      <c r="J7" s="144"/>
      <c r="K7" s="143">
        <v>1</v>
      </c>
      <c r="L7" s="146"/>
      <c r="M7" s="143">
        <v>15</v>
      </c>
      <c r="N7" s="144"/>
      <c r="O7" s="35">
        <f t="shared" ref="O7:O9" si="0">SUM(F7:N7)</f>
        <v>51</v>
      </c>
      <c r="P7" s="36">
        <f>(D7*$D$3)+(E7*$E$3)+(F7*$F$3)+(G7*$G$3)+(H7*$H$3)+(I7*$I$3)+(J7*$J$3)+(K7*$K$3)+(L7*$L$3)+(M7*$M$3)+(N7*$N$3)</f>
        <v>37.35</v>
      </c>
    </row>
    <row r="8" spans="2:16">
      <c r="B8" s="52" t="s">
        <v>93</v>
      </c>
      <c r="C8" s="147"/>
      <c r="D8" s="141"/>
      <c r="E8" s="141"/>
      <c r="F8" s="142">
        <v>5</v>
      </c>
      <c r="G8" s="143">
        <v>10</v>
      </c>
      <c r="H8" s="144"/>
      <c r="I8" s="145">
        <v>3</v>
      </c>
      <c r="J8" s="144"/>
      <c r="K8" s="143">
        <v>2</v>
      </c>
      <c r="L8" s="146"/>
      <c r="M8" s="143">
        <v>13</v>
      </c>
      <c r="N8" s="144"/>
      <c r="O8" s="35">
        <f t="shared" si="0"/>
        <v>33</v>
      </c>
      <c r="P8" s="36">
        <f t="shared" ref="P8:P22" si="1">(D8*$D$3)+(E8*$E$3)+(F8*$F$3)+(G8*$G$3)+(H8*$H$3)+(I8*$I$3)+(J8*$J$3)+(K8*$K$3)+(L8*$L$3)+(M8*$M$3)+(N8*$N$3)</f>
        <v>32.5</v>
      </c>
    </row>
    <row r="9" spans="2:16">
      <c r="B9" s="52" t="s">
        <v>94</v>
      </c>
      <c r="C9" s="147"/>
      <c r="D9" s="141"/>
      <c r="E9" s="141"/>
      <c r="F9" s="142">
        <v>13</v>
      </c>
      <c r="G9" s="143">
        <v>12</v>
      </c>
      <c r="H9" s="144"/>
      <c r="I9" s="145">
        <v>10</v>
      </c>
      <c r="J9" s="144"/>
      <c r="K9" s="143">
        <v>1</v>
      </c>
      <c r="L9" s="146"/>
      <c r="M9" s="143">
        <v>2</v>
      </c>
      <c r="N9" s="144"/>
      <c r="O9" s="35">
        <f t="shared" si="0"/>
        <v>38</v>
      </c>
      <c r="P9" s="36">
        <f t="shared" si="1"/>
        <v>14.3</v>
      </c>
    </row>
    <row r="10" spans="2:16">
      <c r="B10" s="52" t="s">
        <v>95</v>
      </c>
      <c r="C10" s="147"/>
      <c r="D10" s="141"/>
      <c r="E10" s="141"/>
      <c r="F10" s="142">
        <v>8</v>
      </c>
      <c r="G10" s="143"/>
      <c r="H10" s="144"/>
      <c r="I10" s="145"/>
      <c r="J10" s="144"/>
      <c r="K10" s="143"/>
      <c r="L10" s="146"/>
      <c r="M10" s="143">
        <v>6</v>
      </c>
      <c r="N10" s="144"/>
      <c r="O10" s="35">
        <f t="shared" ref="O10:O12" si="2">SUM(F10:N10)</f>
        <v>14</v>
      </c>
      <c r="P10" s="36">
        <f t="shared" si="1"/>
        <v>12.8</v>
      </c>
    </row>
    <row r="11" spans="2:16">
      <c r="B11" s="52" t="s">
        <v>96</v>
      </c>
      <c r="C11" s="147"/>
      <c r="D11" s="141"/>
      <c r="E11" s="141"/>
      <c r="F11" s="142"/>
      <c r="G11" s="143">
        <v>9</v>
      </c>
      <c r="H11" s="144"/>
      <c r="I11" s="145">
        <v>1</v>
      </c>
      <c r="J11" s="144"/>
      <c r="K11" s="143"/>
      <c r="L11" s="146"/>
      <c r="M11" s="143">
        <v>4</v>
      </c>
      <c r="N11" s="144"/>
      <c r="O11" s="35">
        <f t="shared" si="2"/>
        <v>14</v>
      </c>
      <c r="P11" s="36">
        <f t="shared" si="1"/>
        <v>10.75</v>
      </c>
    </row>
    <row r="12" spans="2:16">
      <c r="B12" s="52" t="s">
        <v>97</v>
      </c>
      <c r="C12" s="147"/>
      <c r="D12" s="141"/>
      <c r="E12" s="141"/>
      <c r="F12" s="142">
        <v>7</v>
      </c>
      <c r="G12" s="143">
        <v>17</v>
      </c>
      <c r="H12" s="144"/>
      <c r="I12" s="145"/>
      <c r="J12" s="144"/>
      <c r="K12" s="143">
        <v>1</v>
      </c>
      <c r="L12" s="146"/>
      <c r="M12" s="143">
        <v>2</v>
      </c>
      <c r="N12" s="144"/>
      <c r="O12" s="35">
        <f t="shared" si="2"/>
        <v>27</v>
      </c>
      <c r="P12" s="36">
        <f t="shared" si="1"/>
        <v>9.9499999999999993</v>
      </c>
    </row>
    <row r="13" spans="2:16">
      <c r="B13" s="52" t="s">
        <v>98</v>
      </c>
      <c r="C13" s="147"/>
      <c r="D13" s="141"/>
      <c r="E13" s="141"/>
      <c r="F13" s="142">
        <v>3</v>
      </c>
      <c r="G13" s="143">
        <v>6</v>
      </c>
      <c r="H13" s="144"/>
      <c r="I13" s="145"/>
      <c r="J13" s="144"/>
      <c r="K13" s="143"/>
      <c r="L13" s="146"/>
      <c r="M13" s="143">
        <v>3</v>
      </c>
      <c r="N13" s="144"/>
      <c r="O13" s="35">
        <f t="shared" ref="O13:O19" si="3">SUM(F13:N13)</f>
        <v>12</v>
      </c>
      <c r="P13" s="36">
        <f t="shared" si="1"/>
        <v>7.8</v>
      </c>
    </row>
    <row r="14" spans="2:16">
      <c r="B14" s="140" t="s">
        <v>99</v>
      </c>
      <c r="C14" s="147"/>
      <c r="D14" s="141"/>
      <c r="E14" s="141"/>
      <c r="F14" s="142">
        <v>1</v>
      </c>
      <c r="G14" s="143">
        <v>2</v>
      </c>
      <c r="H14" s="144"/>
      <c r="I14" s="145">
        <v>3</v>
      </c>
      <c r="J14" s="144"/>
      <c r="K14" s="143">
        <v>1</v>
      </c>
      <c r="L14" s="146"/>
      <c r="M14" s="143">
        <v>2</v>
      </c>
      <c r="N14" s="144"/>
      <c r="O14" s="35">
        <f t="shared" si="3"/>
        <v>9</v>
      </c>
      <c r="P14" s="36">
        <f t="shared" si="1"/>
        <v>7.1</v>
      </c>
    </row>
    <row r="15" spans="2:16">
      <c r="B15" s="140" t="s">
        <v>100</v>
      </c>
      <c r="C15" s="147"/>
      <c r="D15" s="141"/>
      <c r="E15" s="141"/>
      <c r="F15" s="142"/>
      <c r="G15" s="143">
        <v>12</v>
      </c>
      <c r="H15" s="144"/>
      <c r="I15" s="145">
        <v>1</v>
      </c>
      <c r="J15" s="144"/>
      <c r="K15" s="143"/>
      <c r="L15" s="146"/>
      <c r="M15" s="143">
        <v>1</v>
      </c>
      <c r="N15" s="144"/>
      <c r="O15" s="35">
        <f t="shared" si="3"/>
        <v>14</v>
      </c>
      <c r="P15" s="36">
        <f t="shared" si="1"/>
        <v>5.5</v>
      </c>
    </row>
    <row r="16" spans="2:16">
      <c r="B16" s="52" t="s">
        <v>101</v>
      </c>
      <c r="C16" s="147"/>
      <c r="D16" s="141"/>
      <c r="E16" s="141"/>
      <c r="F16" s="142"/>
      <c r="G16" s="143">
        <v>15</v>
      </c>
      <c r="H16" s="144"/>
      <c r="I16" s="145"/>
      <c r="J16" s="144"/>
      <c r="K16" s="143">
        <v>1</v>
      </c>
      <c r="L16" s="146"/>
      <c r="M16" s="143"/>
      <c r="N16" s="144"/>
      <c r="O16" s="35">
        <f t="shared" si="3"/>
        <v>16</v>
      </c>
      <c r="P16" s="36">
        <f t="shared" si="1"/>
        <v>4.75</v>
      </c>
    </row>
    <row r="17" spans="2:16">
      <c r="B17" s="52" t="s">
        <v>102</v>
      </c>
      <c r="C17" s="147"/>
      <c r="D17" s="141"/>
      <c r="E17" s="141"/>
      <c r="F17" s="142">
        <v>2</v>
      </c>
      <c r="G17" s="143">
        <v>1</v>
      </c>
      <c r="H17" s="144"/>
      <c r="I17" s="145"/>
      <c r="J17" s="144"/>
      <c r="K17" s="143"/>
      <c r="L17" s="146"/>
      <c r="M17" s="143">
        <v>2</v>
      </c>
      <c r="N17" s="144"/>
      <c r="O17" s="35">
        <f t="shared" si="3"/>
        <v>5</v>
      </c>
      <c r="P17" s="36">
        <f t="shared" si="1"/>
        <v>4.45</v>
      </c>
    </row>
    <row r="18" spans="2:16">
      <c r="B18" s="52" t="s">
        <v>103</v>
      </c>
      <c r="C18" s="147"/>
      <c r="D18" s="141"/>
      <c r="E18" s="141"/>
      <c r="F18" s="142"/>
      <c r="G18" s="143">
        <v>9</v>
      </c>
      <c r="H18" s="144"/>
      <c r="I18" s="145"/>
      <c r="J18" s="144"/>
      <c r="K18" s="143"/>
      <c r="L18" s="146"/>
      <c r="M18" s="143">
        <v>1</v>
      </c>
      <c r="N18" s="144"/>
      <c r="O18" s="35">
        <f t="shared" si="3"/>
        <v>10</v>
      </c>
      <c r="P18" s="36">
        <f t="shared" si="1"/>
        <v>4.25</v>
      </c>
    </row>
    <row r="19" spans="2:16">
      <c r="B19" s="52" t="s">
        <v>104</v>
      </c>
      <c r="C19" s="147"/>
      <c r="D19" s="141"/>
      <c r="E19" s="141"/>
      <c r="F19" s="142"/>
      <c r="G19" s="143"/>
      <c r="H19" s="144"/>
      <c r="I19" s="145"/>
      <c r="J19" s="144"/>
      <c r="K19" s="143">
        <v>1</v>
      </c>
      <c r="L19" s="146"/>
      <c r="M19" s="143">
        <v>1</v>
      </c>
      <c r="N19" s="144"/>
      <c r="O19" s="35">
        <f t="shared" si="3"/>
        <v>2</v>
      </c>
      <c r="P19" s="36">
        <f t="shared" si="1"/>
        <v>3</v>
      </c>
    </row>
    <row r="20" spans="2:16">
      <c r="B20" s="52" t="s">
        <v>105</v>
      </c>
      <c r="C20" s="147"/>
      <c r="D20" s="141"/>
      <c r="E20" s="141"/>
      <c r="F20" s="142"/>
      <c r="G20" s="143">
        <v>1</v>
      </c>
      <c r="H20" s="144"/>
      <c r="I20" s="145"/>
      <c r="J20" s="144"/>
      <c r="K20" s="143"/>
      <c r="L20" s="146"/>
      <c r="M20" s="143">
        <v>1</v>
      </c>
      <c r="N20" s="144"/>
      <c r="O20" s="35">
        <f t="shared" ref="O20:O21" si="4">SUM(F20:N20)</f>
        <v>2</v>
      </c>
      <c r="P20" s="36">
        <f t="shared" si="1"/>
        <v>2.25</v>
      </c>
    </row>
    <row r="21" spans="2:16">
      <c r="B21" s="52" t="s">
        <v>106</v>
      </c>
      <c r="C21" s="147"/>
      <c r="D21" s="141"/>
      <c r="E21" s="141"/>
      <c r="F21" s="142"/>
      <c r="G21" s="143">
        <v>1</v>
      </c>
      <c r="H21" s="144"/>
      <c r="I21" s="145"/>
      <c r="J21" s="144"/>
      <c r="K21" s="143">
        <v>1</v>
      </c>
      <c r="L21" s="146"/>
      <c r="M21" s="143"/>
      <c r="N21" s="144"/>
      <c r="O21" s="35">
        <f t="shared" si="4"/>
        <v>2</v>
      </c>
      <c r="P21" s="36">
        <f t="shared" si="1"/>
        <v>1.25</v>
      </c>
    </row>
    <row r="22" spans="2:16">
      <c r="B22" s="52" t="s">
        <v>107</v>
      </c>
      <c r="C22" s="147"/>
      <c r="D22" s="141"/>
      <c r="E22" s="141"/>
      <c r="F22" s="142"/>
      <c r="G22" s="143">
        <v>1</v>
      </c>
      <c r="H22" s="144"/>
      <c r="I22" s="145"/>
      <c r="J22" s="144"/>
      <c r="K22" s="143"/>
      <c r="L22" s="146"/>
      <c r="M22" s="143"/>
      <c r="N22" s="144"/>
      <c r="O22" s="35">
        <f t="shared" ref="O22" si="5">SUM(F22:N22)</f>
        <v>1</v>
      </c>
      <c r="P22" s="36">
        <f t="shared" si="1"/>
        <v>0.25</v>
      </c>
    </row>
    <row r="23" spans="2:16">
      <c r="B23" s="126"/>
      <c r="C23" s="133"/>
      <c r="D23" s="127"/>
      <c r="E23" s="127"/>
      <c r="F23" s="128"/>
      <c r="G23" s="129"/>
      <c r="H23" s="130"/>
      <c r="I23" s="131"/>
      <c r="J23" s="130"/>
      <c r="K23" s="129"/>
      <c r="L23" s="132"/>
      <c r="M23" s="129"/>
      <c r="N23" s="130"/>
      <c r="O23" s="35">
        <f>SUM(F23:N23)</f>
        <v>0</v>
      </c>
      <c r="P23" s="36">
        <f t="shared" ref="P23" si="6">(D23*$D$3)+(E23*$E$3)+(F23*$F$3)+(G23*$G$3)+(H23*$H$3)+(I23*$I$3)+(J23*$J$3)+(K23*$K$3)+(L23*$L$3)+(M23*$M$3)+(N23*$N$3)</f>
        <v>0</v>
      </c>
    </row>
    <row r="24" spans="2:16" ht="12" thickBot="1">
      <c r="B24" s="37" t="s">
        <v>21</v>
      </c>
      <c r="C24" s="37">
        <f t="shared" ref="C24:P24" si="7">SUM(C7:C23)</f>
        <v>0</v>
      </c>
      <c r="D24" s="37">
        <f t="shared" si="7"/>
        <v>0</v>
      </c>
      <c r="E24" s="37">
        <f t="shared" si="7"/>
        <v>0</v>
      </c>
      <c r="F24" s="37">
        <f t="shared" si="7"/>
        <v>55</v>
      </c>
      <c r="G24" s="37">
        <f t="shared" si="7"/>
        <v>115</v>
      </c>
      <c r="H24" s="37">
        <f t="shared" si="7"/>
        <v>0</v>
      </c>
      <c r="I24" s="37">
        <f t="shared" si="7"/>
        <v>18</v>
      </c>
      <c r="J24" s="37">
        <f t="shared" si="7"/>
        <v>0</v>
      </c>
      <c r="K24" s="37">
        <f t="shared" si="7"/>
        <v>9</v>
      </c>
      <c r="L24" s="37">
        <f t="shared" si="7"/>
        <v>0</v>
      </c>
      <c r="M24" s="37">
        <f t="shared" si="7"/>
        <v>53</v>
      </c>
      <c r="N24" s="37">
        <f t="shared" si="7"/>
        <v>0</v>
      </c>
      <c r="O24" s="37">
        <f t="shared" si="7"/>
        <v>250</v>
      </c>
      <c r="P24" s="37">
        <f t="shared" si="7"/>
        <v>158.24999999999997</v>
      </c>
    </row>
    <row r="25" spans="2:16">
      <c r="F25" s="38"/>
      <c r="G25" s="38"/>
      <c r="H25" s="38"/>
      <c r="I25" s="38"/>
      <c r="J25" s="38"/>
      <c r="K25" s="38"/>
      <c r="L25" s="38"/>
      <c r="M25" s="38"/>
      <c r="N25" s="38"/>
    </row>
    <row r="26" spans="2:16">
      <c r="B26" s="13"/>
      <c r="C26" s="13"/>
      <c r="D26" s="13"/>
      <c r="E26" s="13"/>
      <c r="F26" s="30"/>
      <c r="G26" s="30"/>
      <c r="H26" s="30"/>
      <c r="I26" s="30"/>
      <c r="J26" s="30"/>
      <c r="K26" s="30"/>
      <c r="L26" s="30"/>
      <c r="M26" s="30"/>
      <c r="N26" s="30"/>
      <c r="O26" s="13"/>
      <c r="P26" s="13"/>
    </row>
    <row r="27" spans="2:16" ht="12" thickBot="1">
      <c r="B27" s="32" t="s">
        <v>30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49</v>
      </c>
      <c r="C28" s="57"/>
      <c r="D28" s="48"/>
      <c r="E28" s="48"/>
      <c r="F28" s="49"/>
      <c r="G28" s="53">
        <v>1435</v>
      </c>
      <c r="H28" s="54"/>
      <c r="I28" s="55"/>
      <c r="J28" s="54">
        <v>15</v>
      </c>
      <c r="K28" s="53"/>
      <c r="L28" s="56">
        <v>44</v>
      </c>
      <c r="M28" s="53"/>
      <c r="N28" s="54"/>
      <c r="O28" s="35">
        <f>SUM(F28:N28)</f>
        <v>1494</v>
      </c>
      <c r="P28" s="36">
        <f t="shared" ref="P28:P30" si="8">(D28*$D$3)+(E28*$E$3)+(F28*$F$3)+(G28*$G$3)+(H28*$H$3)+(I28*$I$3)+(J28*$J$3)+(K28*$K$3)+(L28*$L$3)+(M28*$M$3)+(N28*$N$3)</f>
        <v>410.25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>SUM(F29:N29)</f>
        <v>0</v>
      </c>
      <c r="P29" s="36">
        <f t="shared" si="8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SUM(F30:N30)</f>
        <v>0</v>
      </c>
      <c r="P30" s="36">
        <f t="shared" si="8"/>
        <v>0</v>
      </c>
    </row>
    <row r="31" spans="2:16" ht="12" thickBot="1">
      <c r="B31" s="37" t="s">
        <v>21</v>
      </c>
      <c r="C31" s="37">
        <f>SUM(C28:C30)</f>
        <v>0</v>
      </c>
      <c r="D31" s="37">
        <f>SUM(D28:D30)</f>
        <v>0</v>
      </c>
      <c r="E31" s="37">
        <f>SUM(E28:E30)</f>
        <v>0</v>
      </c>
      <c r="F31" s="37">
        <f>SUM(F28:F30)</f>
        <v>0</v>
      </c>
      <c r="G31" s="37">
        <f>SUM(G28:G30)</f>
        <v>1435</v>
      </c>
      <c r="H31" s="37">
        <f t="shared" ref="H31:P31" si="9">SUM(H28:H30)</f>
        <v>0</v>
      </c>
      <c r="I31" s="37">
        <f t="shared" si="9"/>
        <v>0</v>
      </c>
      <c r="J31" s="37">
        <f t="shared" si="9"/>
        <v>15</v>
      </c>
      <c r="K31" s="37">
        <f t="shared" si="9"/>
        <v>0</v>
      </c>
      <c r="L31" s="37">
        <f t="shared" si="9"/>
        <v>44</v>
      </c>
      <c r="M31" s="37">
        <f t="shared" si="9"/>
        <v>0</v>
      </c>
      <c r="N31" s="37">
        <f t="shared" si="9"/>
        <v>0</v>
      </c>
      <c r="O31" s="39">
        <f t="shared" si="9"/>
        <v>1494</v>
      </c>
      <c r="P31" s="39">
        <f t="shared" si="9"/>
        <v>410.25</v>
      </c>
    </row>
    <row r="32" spans="2:16">
      <c r="G32" s="38"/>
    </row>
    <row r="33" spans="2:16" hidden="1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2:16" ht="12" hidden="1" thickBot="1">
      <c r="B34" s="32" t="s">
        <v>73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/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46" si="10">SUM(F35:N35)</f>
        <v>0</v>
      </c>
      <c r="P35" s="36">
        <f t="shared" ref="P35:P46" si="11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0"/>
        <v>0</v>
      </c>
      <c r="P36" s="36">
        <f t="shared" si="11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0"/>
        <v>0</v>
      </c>
      <c r="P37" s="36">
        <f t="shared" si="11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0"/>
        <v>0</v>
      </c>
      <c r="P38" s="36">
        <f t="shared" si="11"/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0"/>
        <v>0</v>
      </c>
      <c r="P39" s="36">
        <f t="shared" si="11"/>
        <v>0</v>
      </c>
    </row>
    <row r="40" spans="2:16" hidden="1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si="10"/>
        <v>0</v>
      </c>
      <c r="P40" s="36">
        <f t="shared" ref="P40:P43" si="12">(D40*$D$3)+(E40*$E$3)+(F40*$F$3)+(G40*$G$3)+(H40*$H$3)+(I40*$I$3)+(J40*$J$3)+(K40*$K$3)+(L40*$L$3)+(M40*$M$3)+(N40*$N$3)</f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si="10"/>
        <v>0</v>
      </c>
      <c r="P41" s="36">
        <f t="shared" si="12"/>
        <v>0</v>
      </c>
    </row>
    <row r="42" spans="2:16" hidden="1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10"/>
        <v>0</v>
      </c>
      <c r="P42" s="36">
        <f t="shared" si="12"/>
        <v>0</v>
      </c>
    </row>
    <row r="43" spans="2:16" hidden="1">
      <c r="B43" s="52"/>
      <c r="C43" s="4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si="10"/>
        <v>0</v>
      </c>
      <c r="P43" s="36">
        <f t="shared" si="12"/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0"/>
        <v>0</v>
      </c>
      <c r="P44" s="36">
        <f t="shared" ref="P44:P45" si="13">(D44*$D$3)+(E44*$E$3)+(F44*$F$3)+(G44*$G$3)+(H44*$H$3)+(I44*$I$3)+(J44*$J$3)+(K44*$K$3)+(L44*$L$3)+(M44*$M$3)+(N44*$N$3)</f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0"/>
        <v>0</v>
      </c>
      <c r="P45" s="36">
        <f t="shared" si="13"/>
        <v>0</v>
      </c>
    </row>
    <row r="46" spans="2:16" hidden="1">
      <c r="B46" s="52"/>
      <c r="C46" s="4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si="10"/>
        <v>0</v>
      </c>
      <c r="P46" s="36">
        <f t="shared" si="11"/>
        <v>0</v>
      </c>
    </row>
    <row r="47" spans="2:16" ht="12" hidden="1" thickBot="1">
      <c r="B47" s="37" t="s">
        <v>21</v>
      </c>
      <c r="C47" s="37">
        <f t="shared" ref="C47:P47" si="14">SUM(C35:C46)</f>
        <v>0</v>
      </c>
      <c r="D47" s="37">
        <f t="shared" si="14"/>
        <v>0</v>
      </c>
      <c r="E47" s="37">
        <f t="shared" si="14"/>
        <v>0</v>
      </c>
      <c r="F47" s="37">
        <f t="shared" si="14"/>
        <v>0</v>
      </c>
      <c r="G47" s="37">
        <f t="shared" si="14"/>
        <v>0</v>
      </c>
      <c r="H47" s="37">
        <f t="shared" si="14"/>
        <v>0</v>
      </c>
      <c r="I47" s="37">
        <f t="shared" si="14"/>
        <v>0</v>
      </c>
      <c r="J47" s="37">
        <f t="shared" si="14"/>
        <v>0</v>
      </c>
      <c r="K47" s="37">
        <f t="shared" si="14"/>
        <v>0</v>
      </c>
      <c r="L47" s="37">
        <f t="shared" si="14"/>
        <v>0</v>
      </c>
      <c r="M47" s="37">
        <f t="shared" si="14"/>
        <v>0</v>
      </c>
      <c r="N47" s="37">
        <f t="shared" si="14"/>
        <v>0</v>
      </c>
      <c r="O47" s="39">
        <f t="shared" si="14"/>
        <v>0</v>
      </c>
      <c r="P47" s="39">
        <f t="shared" si="14"/>
        <v>0</v>
      </c>
    </row>
    <row r="48" spans="2:16">
      <c r="G48" s="38"/>
    </row>
    <row r="49" spans="2:16" ht="12.75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O47+O31+O24</f>
        <v>1744</v>
      </c>
      <c r="P50" s="46">
        <f>P47+P31+P24</f>
        <v>568.5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O44" sqref="O44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72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43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2" thickBot="1">
      <c r="B13" s="32" t="s">
        <v>78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9" si="3">SUM(F14:N14)</f>
        <v>0</v>
      </c>
      <c r="P14" s="36">
        <f t="shared" ref="P14:P19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3"/>
        <v>0</v>
      </c>
      <c r="P18" s="36">
        <f t="shared" si="4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 ht="12" thickBot="1">
      <c r="B20" s="37" t="s">
        <v>21</v>
      </c>
      <c r="C20" s="37">
        <f>SUM(C19:C19)</f>
        <v>0</v>
      </c>
      <c r="D20" s="37">
        <f>SUM(D14:D19)</f>
        <v>0</v>
      </c>
      <c r="E20" s="37">
        <f>SUM(E14:E19)</f>
        <v>0</v>
      </c>
      <c r="F20" s="37">
        <f>SUM(F19:F19)</f>
        <v>0</v>
      </c>
      <c r="G20" s="40">
        <f t="shared" ref="G20:P20" si="5">SUM(G14:G19)</f>
        <v>0</v>
      </c>
      <c r="H20" s="40">
        <f t="shared" si="5"/>
        <v>0</v>
      </c>
      <c r="I20" s="40">
        <f t="shared" si="5"/>
        <v>0</v>
      </c>
      <c r="J20" s="40">
        <f t="shared" si="5"/>
        <v>0</v>
      </c>
      <c r="K20" s="40">
        <f t="shared" si="5"/>
        <v>0</v>
      </c>
      <c r="L20" s="40">
        <f t="shared" si="5"/>
        <v>0</v>
      </c>
      <c r="M20" s="40">
        <f t="shared" si="5"/>
        <v>0</v>
      </c>
      <c r="N20" s="40">
        <f t="shared" si="5"/>
        <v>0</v>
      </c>
      <c r="O20" s="41">
        <f t="shared" si="5"/>
        <v>0</v>
      </c>
      <c r="P20" s="42">
        <f t="shared" si="5"/>
        <v>0</v>
      </c>
    </row>
    <row r="22" spans="2:16">
      <c r="B22" s="44"/>
      <c r="C22" s="44"/>
      <c r="D22" s="44"/>
      <c r="E22" s="44"/>
      <c r="F22" s="44"/>
      <c r="G22" s="45"/>
      <c r="H22" s="45"/>
      <c r="I22" s="45"/>
      <c r="J22" s="45"/>
      <c r="K22" s="45"/>
      <c r="L22" s="45"/>
      <c r="M22" s="45"/>
      <c r="N22" s="45"/>
      <c r="O22" s="50"/>
      <c r="P22" s="51"/>
    </row>
    <row r="23" spans="2:16" ht="12" thickBot="1">
      <c r="B23" s="32" t="s">
        <v>42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/>
      <c r="C24" s="5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ref="O24:O31" si="6">SUM(F24:N24)</f>
        <v>0</v>
      </c>
      <c r="P24" s="36">
        <f t="shared" ref="P24:P31" si="7">(D24*$D$3)+(E24*$E$3)+(F24*$F$3)+(G24*$G$3)+(H24*$H$3)+(I24*$I$3)+(J24*$J$3)+(K24*$K$3)+(L24*$L$3)+(M24*$M$3)+(N24*$N$3)</f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6"/>
        <v>0</v>
      </c>
      <c r="P25" s="36">
        <f t="shared" si="7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28" si="8">SUM(F27:N27)</f>
        <v>0</v>
      </c>
      <c r="P27" s="36">
        <f t="shared" ref="P27:P28" si="9">(D27*$D$3)+(E27*$E$3)+(F27*$F$3)+(G27*$G$3)+(H27*$H$3)+(I27*$I$3)+(J27*$J$3)+(K27*$K$3)+(L27*$L$3)+(M27*$M$3)+(N27*$N$3)</f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" si="10">SUM(F30:N30)</f>
        <v>0</v>
      </c>
      <c r="P30" s="36">
        <f t="shared" ref="P30" si="11">(D30*$D$3)+(E30*$E$3)+(F30*$F$3)+(G30*$G$3)+(H30*$H$3)+(I30*$I$3)+(J30*$J$3)+(K30*$K$3)+(L30*$L$3)+(M30*$M$3)+(N30*$N$3)</f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t="12" thickBot="1">
      <c r="B32" s="37" t="s">
        <v>21</v>
      </c>
      <c r="C32" s="37">
        <f t="shared" ref="C32:P32" si="12">SUM(C24:C31)</f>
        <v>0</v>
      </c>
      <c r="D32" s="37">
        <f t="shared" si="12"/>
        <v>0</v>
      </c>
      <c r="E32" s="37">
        <f t="shared" si="12"/>
        <v>0</v>
      </c>
      <c r="F32" s="37">
        <f t="shared" si="12"/>
        <v>0</v>
      </c>
      <c r="G32" s="40">
        <f t="shared" si="12"/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3" spans="2:16">
      <c r="B33" s="44"/>
      <c r="C33" s="44"/>
      <c r="D33" s="44"/>
      <c r="E33" s="44"/>
      <c r="F33" s="44"/>
      <c r="G33" s="45"/>
      <c r="H33" s="45"/>
      <c r="I33" s="45"/>
      <c r="J33" s="45"/>
      <c r="K33" s="45"/>
      <c r="L33" s="45"/>
      <c r="M33" s="45"/>
      <c r="N33" s="45"/>
      <c r="O33" s="50"/>
      <c r="P33" s="51"/>
    </row>
    <row r="35" spans="2:16" ht="12" thickBot="1">
      <c r="B35" s="32" t="s">
        <v>41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2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2.75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O40+O20+O32+O10</f>
        <v>0</v>
      </c>
      <c r="P44" s="46">
        <f>P40+P20+P32+P10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3"/>
  <sheetViews>
    <sheetView zoomScaleNormal="100" workbookViewId="0">
      <pane xSplit="2" ySplit="4" topLeftCell="C48" activePane="bottomRight" state="frozen"/>
      <selection pane="topRight" activeCell="C1" sqref="C1"/>
      <selection pane="bottomLeft" activeCell="A5" sqref="A5"/>
      <selection pane="bottomRight" activeCell="F71" sqref="F71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91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 hidden="1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56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123</v>
      </c>
      <c r="C41" s="58"/>
      <c r="D41" s="48"/>
      <c r="E41" s="48"/>
      <c r="F41" s="49"/>
      <c r="G41" s="110">
        <v>2</v>
      </c>
      <c r="H41" s="116"/>
      <c r="I41" s="110"/>
      <c r="J41" s="48"/>
      <c r="K41" s="110">
        <v>13</v>
      </c>
      <c r="L41" s="116"/>
      <c r="M41" s="110"/>
      <c r="N41" s="116">
        <v>28</v>
      </c>
      <c r="O41" s="110">
        <f>SUM(F41:N41)+(E41*18)+(D41*9)</f>
        <v>43</v>
      </c>
      <c r="P41" s="36">
        <f t="shared" ref="P41:P48" si="11">(D41*$D$3)+(E41*$E$3)+(F41*$F$3)+(G41*$G$3)+(H41*$H$3)+(I41*$I$3)+(J41*$J$3)+(K41*$K$3)+(L41*$L$3)+(M41*$M$3)+(N41*$N$3)</f>
        <v>69.5</v>
      </c>
    </row>
    <row r="42" spans="1:16" ht="11.25" customHeight="1">
      <c r="A42" s="119"/>
      <c r="B42" s="183" t="s">
        <v>124</v>
      </c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16">
        <v>11</v>
      </c>
      <c r="O42" s="35">
        <f t="shared" ref="O42:O46" si="12">SUM(F42:N42)</f>
        <v>11</v>
      </c>
      <c r="P42" s="36">
        <f t="shared" ref="P42:P46" si="13">(D42*$D$3)+(E42*$E$3)+(F42*$F$3)+(G42*$G$3)+(H42*$H$3)+(I42*$I$3)+(J42*$J$3)+(K42*$K$3)+(L42*$L$3)+(M42*$M$3)+(N42*$N$3)</f>
        <v>22</v>
      </c>
    </row>
    <row r="43" spans="1:16" ht="11.25" customHeight="1">
      <c r="A43" s="119"/>
      <c r="B43" s="183" t="s">
        <v>125</v>
      </c>
      <c r="C43" s="58"/>
      <c r="D43" s="48"/>
      <c r="E43" s="48"/>
      <c r="F43" s="49"/>
      <c r="G43" s="110"/>
      <c r="H43" s="116"/>
      <c r="I43" s="110"/>
      <c r="J43" s="48"/>
      <c r="K43" s="110"/>
      <c r="L43" s="116"/>
      <c r="M43" s="110"/>
      <c r="N43" s="116">
        <v>10</v>
      </c>
      <c r="O43" s="35">
        <f t="shared" si="12"/>
        <v>10</v>
      </c>
      <c r="P43" s="36">
        <f t="shared" si="13"/>
        <v>20</v>
      </c>
    </row>
    <row r="44" spans="1:16" ht="11.25" customHeight="1">
      <c r="A44" s="119"/>
      <c r="B44" s="182" t="s">
        <v>126</v>
      </c>
      <c r="C44" s="58"/>
      <c r="D44" s="48"/>
      <c r="E44" s="48">
        <v>1</v>
      </c>
      <c r="F44" s="49"/>
      <c r="G44" s="110"/>
      <c r="H44" s="116"/>
      <c r="I44" s="110"/>
      <c r="J44" s="48"/>
      <c r="K44" s="110"/>
      <c r="L44" s="116"/>
      <c r="M44" s="110"/>
      <c r="N44" s="116"/>
      <c r="O44" s="35">
        <f t="shared" si="12"/>
        <v>0</v>
      </c>
      <c r="P44" s="36">
        <f t="shared" si="13"/>
        <v>72</v>
      </c>
    </row>
    <row r="45" spans="1:16" ht="11.25" customHeight="1">
      <c r="A45" s="119"/>
      <c r="B45" s="183" t="s">
        <v>127</v>
      </c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16">
        <v>55</v>
      </c>
      <c r="O45" s="35">
        <f t="shared" si="12"/>
        <v>55</v>
      </c>
      <c r="P45" s="36">
        <f t="shared" si="13"/>
        <v>110</v>
      </c>
    </row>
    <row r="46" spans="1:16" ht="11.25" customHeight="1">
      <c r="A46" s="119"/>
      <c r="B46" s="182" t="s">
        <v>128</v>
      </c>
      <c r="C46" s="58"/>
      <c r="D46" s="48"/>
      <c r="E46" s="48"/>
      <c r="F46" s="49"/>
      <c r="G46" s="110">
        <v>62</v>
      </c>
      <c r="H46" s="116"/>
      <c r="I46" s="110"/>
      <c r="J46" s="48"/>
      <c r="K46" s="110"/>
      <c r="L46" s="116"/>
      <c r="M46" s="110"/>
      <c r="N46" s="116"/>
      <c r="O46" s="35">
        <f t="shared" si="12"/>
        <v>62</v>
      </c>
      <c r="P46" s="36">
        <f t="shared" si="13"/>
        <v>15.5</v>
      </c>
    </row>
    <row r="47" spans="1:16" ht="11.25" customHeight="1">
      <c r="A47" s="119"/>
      <c r="B47" s="183"/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/>
      <c r="O47" s="35">
        <f t="shared" ref="O47" si="14">SUM(F47:N47)</f>
        <v>0</v>
      </c>
      <c r="P47" s="36">
        <f t="shared" si="11"/>
        <v>0</v>
      </c>
    </row>
    <row r="48" spans="1:16" ht="11.25" customHeight="1">
      <c r="A48" s="119"/>
      <c r="B48" s="183"/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/>
      <c r="O48" s="35">
        <f t="shared" ref="O48" si="15">SUM(F48:N48)</f>
        <v>0</v>
      </c>
      <c r="P48" s="36">
        <f t="shared" si="11"/>
        <v>0</v>
      </c>
    </row>
    <row r="49" spans="1:16" ht="12" thickBot="1">
      <c r="B49" s="37"/>
      <c r="C49" s="40">
        <f t="shared" ref="C49:P49" si="16">SUM(C41:C48)</f>
        <v>0</v>
      </c>
      <c r="D49" s="40">
        <f t="shared" si="16"/>
        <v>0</v>
      </c>
      <c r="E49" s="40">
        <f t="shared" si="16"/>
        <v>1</v>
      </c>
      <c r="F49" s="40">
        <f t="shared" si="16"/>
        <v>0</v>
      </c>
      <c r="G49" s="40">
        <f t="shared" si="16"/>
        <v>64</v>
      </c>
      <c r="H49" s="40">
        <f t="shared" si="16"/>
        <v>0</v>
      </c>
      <c r="I49" s="40">
        <f t="shared" si="16"/>
        <v>0</v>
      </c>
      <c r="J49" s="40">
        <f t="shared" si="16"/>
        <v>0</v>
      </c>
      <c r="K49" s="40">
        <f t="shared" si="16"/>
        <v>13</v>
      </c>
      <c r="L49" s="40">
        <f t="shared" si="16"/>
        <v>0</v>
      </c>
      <c r="M49" s="40">
        <f t="shared" si="16"/>
        <v>0</v>
      </c>
      <c r="N49" s="40">
        <f t="shared" si="16"/>
        <v>104</v>
      </c>
      <c r="O49" s="41">
        <f t="shared" si="16"/>
        <v>181</v>
      </c>
      <c r="P49" s="42">
        <f t="shared" si="16"/>
        <v>309</v>
      </c>
    </row>
    <row r="50" spans="1:16">
      <c r="G50" s="38"/>
    </row>
    <row r="51" spans="1:16">
      <c r="G51" s="38"/>
    </row>
    <row r="52" spans="1:16" ht="12" thickBot="1">
      <c r="B52" s="32" t="s">
        <v>52</v>
      </c>
      <c r="C52" s="32"/>
      <c r="D52" s="32"/>
      <c r="E52" s="32"/>
      <c r="F52" s="33"/>
      <c r="G52" s="33"/>
      <c r="H52" s="33"/>
      <c r="I52" s="33"/>
      <c r="J52" s="33"/>
      <c r="K52" s="33"/>
      <c r="L52" s="33"/>
      <c r="M52" s="33"/>
      <c r="N52" s="33"/>
      <c r="O52" s="34"/>
      <c r="P52" s="34"/>
    </row>
    <row r="53" spans="1:16">
      <c r="A53" s="119"/>
      <c r="B53" s="183" t="s">
        <v>109</v>
      </c>
      <c r="C53" s="58"/>
      <c r="D53" s="48"/>
      <c r="E53" s="48"/>
      <c r="F53" s="49"/>
      <c r="G53" s="110">
        <v>3</v>
      </c>
      <c r="H53" s="116"/>
      <c r="I53" s="110"/>
      <c r="J53" s="48"/>
      <c r="K53" s="110"/>
      <c r="L53" s="116"/>
      <c r="M53" s="110"/>
      <c r="N53" s="120">
        <v>1</v>
      </c>
      <c r="O53" s="110">
        <f>SUM(F53:N53)+(E53*18)+(D53*9)</f>
        <v>4</v>
      </c>
      <c r="P53" s="36">
        <f t="shared" ref="P53:P54" si="17">(D53*$D$3)+(E53*$E$3)+(F53*$F$3)+(G53*$G$3)+(H53*$H$3)+(I53*$I$3)+(J53*$J$3)+(K53*$K$3)+(L53*$L$3)+(M53*$M$3)+(N53*$N$3)</f>
        <v>2.75</v>
      </c>
    </row>
    <row r="54" spans="1:16">
      <c r="A54" s="119"/>
      <c r="B54" s="183"/>
      <c r="C54" s="58"/>
      <c r="D54" s="48"/>
      <c r="E54" s="48"/>
      <c r="F54" s="49"/>
      <c r="G54" s="110"/>
      <c r="H54" s="116"/>
      <c r="I54" s="110"/>
      <c r="J54" s="48"/>
      <c r="K54" s="110"/>
      <c r="L54" s="116"/>
      <c r="M54" s="110"/>
      <c r="N54" s="116"/>
      <c r="O54" s="117">
        <f t="shared" ref="O54" si="18">SUM(F54:N54)</f>
        <v>0</v>
      </c>
      <c r="P54" s="36">
        <f t="shared" si="17"/>
        <v>0</v>
      </c>
    </row>
    <row r="55" spans="1:16" ht="12" thickBot="1">
      <c r="B55" s="37" t="s">
        <v>21</v>
      </c>
      <c r="C55" s="37">
        <f t="shared" ref="C55:P55" si="19">SUM(C53:C54)</f>
        <v>0</v>
      </c>
      <c r="D55" s="37">
        <f t="shared" si="19"/>
        <v>0</v>
      </c>
      <c r="E55" s="37">
        <f t="shared" si="19"/>
        <v>0</v>
      </c>
      <c r="F55" s="37">
        <f t="shared" si="19"/>
        <v>0</v>
      </c>
      <c r="G55" s="122">
        <f t="shared" si="19"/>
        <v>3</v>
      </c>
      <c r="H55" s="122">
        <f t="shared" si="19"/>
        <v>0</v>
      </c>
      <c r="I55" s="40">
        <f t="shared" si="19"/>
        <v>0</v>
      </c>
      <c r="J55" s="40">
        <f t="shared" si="19"/>
        <v>0</v>
      </c>
      <c r="K55" s="40">
        <f t="shared" si="19"/>
        <v>0</v>
      </c>
      <c r="L55" s="40">
        <f t="shared" si="19"/>
        <v>0</v>
      </c>
      <c r="M55" s="40">
        <f t="shared" si="19"/>
        <v>0</v>
      </c>
      <c r="N55" s="40">
        <f t="shared" si="19"/>
        <v>1</v>
      </c>
      <c r="O55" s="41">
        <f t="shared" si="19"/>
        <v>4</v>
      </c>
      <c r="P55" s="42">
        <f t="shared" si="19"/>
        <v>2.75</v>
      </c>
    </row>
    <row r="56" spans="1:16">
      <c r="B56" s="44"/>
      <c r="C56" s="44"/>
      <c r="D56" s="44"/>
      <c r="E56" s="44"/>
      <c r="F56" s="44"/>
      <c r="G56" s="45"/>
      <c r="H56" s="45"/>
      <c r="I56" s="45"/>
      <c r="J56" s="45"/>
      <c r="K56" s="45"/>
      <c r="L56" s="45"/>
      <c r="M56" s="45"/>
      <c r="N56" s="45"/>
      <c r="O56" s="50"/>
      <c r="P56" s="51"/>
    </row>
    <row r="57" spans="1:16" hidden="1">
      <c r="B57" s="44"/>
      <c r="C57" s="44"/>
      <c r="D57" s="44"/>
      <c r="E57" s="44"/>
      <c r="F57" s="44"/>
      <c r="G57" s="45"/>
      <c r="H57" s="45"/>
      <c r="I57" s="45"/>
      <c r="J57" s="45"/>
      <c r="K57" s="45"/>
      <c r="L57" s="45"/>
      <c r="M57" s="45"/>
      <c r="N57" s="45"/>
      <c r="O57" s="50"/>
      <c r="P57" s="51"/>
    </row>
    <row r="58" spans="1:16" ht="12" hidden="1" thickBot="1">
      <c r="B58" s="32" t="s">
        <v>86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1:16" hidden="1">
      <c r="B59" s="52" t="s">
        <v>76</v>
      </c>
      <c r="C59" s="48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>SUM(F59:N59)</f>
        <v>0</v>
      </c>
      <c r="P59" s="36">
        <f t="shared" ref="P59:P60" si="20">(D59*$D$3)+(E59*$E$3)+(F59*$F$3)+(G59*$G$3)+(H59*$H$3)+(I59*$I$3)+(J59*$J$3)+(K59*$K$3)+(L59*$L$3)+(M59*$M$3)+(N59*$N$3)</f>
        <v>0</v>
      </c>
    </row>
    <row r="60" spans="1:16" hidden="1">
      <c r="B60" s="52"/>
      <c r="C60" s="58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>SUM(F60:N60)</f>
        <v>0</v>
      </c>
      <c r="P60" s="36">
        <f t="shared" si="20"/>
        <v>0</v>
      </c>
    </row>
    <row r="61" spans="1:16" ht="12" hidden="1" thickBot="1">
      <c r="B61" s="37" t="s">
        <v>21</v>
      </c>
      <c r="C61" s="37">
        <f t="shared" ref="C61:D61" si="21">SUM(C60:C60)</f>
        <v>0</v>
      </c>
      <c r="D61" s="37">
        <f t="shared" si="21"/>
        <v>0</v>
      </c>
      <c r="E61" s="41">
        <f t="shared" ref="E61:N61" si="22">SUM(E59:E60)</f>
        <v>0</v>
      </c>
      <c r="F61" s="41">
        <f t="shared" si="22"/>
        <v>0</v>
      </c>
      <c r="G61" s="41">
        <f t="shared" si="22"/>
        <v>0</v>
      </c>
      <c r="H61" s="41">
        <f t="shared" si="22"/>
        <v>0</v>
      </c>
      <c r="I61" s="41">
        <f t="shared" si="22"/>
        <v>0</v>
      </c>
      <c r="J61" s="41">
        <f t="shared" si="22"/>
        <v>0</v>
      </c>
      <c r="K61" s="41">
        <f t="shared" si="22"/>
        <v>0</v>
      </c>
      <c r="L61" s="41">
        <f t="shared" si="22"/>
        <v>0</v>
      </c>
      <c r="M61" s="41">
        <f t="shared" si="22"/>
        <v>0</v>
      </c>
      <c r="N61" s="41">
        <f t="shared" si="22"/>
        <v>0</v>
      </c>
      <c r="O61" s="41">
        <f>SUM(O59:O60)</f>
        <v>0</v>
      </c>
      <c r="P61" s="42">
        <f>SUM(P59:P60)</f>
        <v>0</v>
      </c>
    </row>
    <row r="62" spans="1:16" hidden="1">
      <c r="B62" s="44"/>
      <c r="C62" s="44"/>
      <c r="D62" s="44"/>
      <c r="E62" s="44"/>
      <c r="F62" s="44"/>
      <c r="G62" s="45"/>
      <c r="H62" s="45"/>
      <c r="I62" s="45"/>
      <c r="J62" s="45"/>
      <c r="K62" s="45"/>
      <c r="L62" s="45"/>
      <c r="M62" s="45"/>
      <c r="N62" s="45"/>
      <c r="O62" s="50"/>
      <c r="P62" s="51"/>
    </row>
    <row r="63" spans="1:16">
      <c r="G63" s="38"/>
    </row>
    <row r="64" spans="1:16" ht="12" thickBot="1">
      <c r="B64" s="32" t="s">
        <v>54</v>
      </c>
      <c r="C64" s="32"/>
      <c r="D64" s="32"/>
      <c r="E64" s="32"/>
      <c r="F64" s="33"/>
      <c r="G64" s="33"/>
      <c r="H64" s="33"/>
      <c r="I64" s="33"/>
      <c r="J64" s="33"/>
      <c r="K64" s="33"/>
      <c r="L64" s="33"/>
      <c r="M64" s="33"/>
      <c r="N64" s="33"/>
      <c r="O64" s="34"/>
      <c r="P64" s="34"/>
    </row>
    <row r="65" spans="1:16">
      <c r="A65" s="119"/>
      <c r="B65" s="183" t="s">
        <v>110</v>
      </c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>
        <v>40</v>
      </c>
      <c r="O65" s="117">
        <f t="shared" ref="O65:O71" si="23">SUM(F65:N65)</f>
        <v>40</v>
      </c>
      <c r="P65" s="36">
        <f t="shared" ref="P65:P71" si="24">(D65*$D$3)+(E65*$E$3)+(F65*$F$3)+(G65*$G$3)+(H65*$H$3)+(I65*$I$3)+(J65*$J$3)+(K65*$K$3)+(L65*$L$3)+(M65*$M$3)+(N65*$N$3)</f>
        <v>80</v>
      </c>
    </row>
    <row r="66" spans="1:16">
      <c r="A66" s="119"/>
      <c r="B66" s="182" t="s">
        <v>111</v>
      </c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>
        <v>5</v>
      </c>
      <c r="O66" s="117">
        <f t="shared" si="23"/>
        <v>5</v>
      </c>
      <c r="P66" s="36">
        <f t="shared" si="24"/>
        <v>10</v>
      </c>
    </row>
    <row r="67" spans="1:16">
      <c r="A67" s="119"/>
      <c r="B67" s="183" t="s">
        <v>112</v>
      </c>
      <c r="C67" s="58"/>
      <c r="D67" s="48"/>
      <c r="E67" s="48"/>
      <c r="F67" s="49"/>
      <c r="G67" s="110">
        <v>40</v>
      </c>
      <c r="H67" s="116"/>
      <c r="I67" s="110">
        <v>40</v>
      </c>
      <c r="J67" s="48">
        <v>20</v>
      </c>
      <c r="K67" s="110">
        <v>40</v>
      </c>
      <c r="L67" s="116">
        <v>30</v>
      </c>
      <c r="M67" s="110"/>
      <c r="N67" s="120">
        <v>25</v>
      </c>
      <c r="O67" s="117">
        <f t="shared" si="23"/>
        <v>195</v>
      </c>
      <c r="P67" s="36">
        <f t="shared" si="24"/>
        <v>160</v>
      </c>
    </row>
    <row r="68" spans="1:16">
      <c r="A68" s="119"/>
      <c r="B68" s="182" t="s">
        <v>113</v>
      </c>
      <c r="C68" s="58"/>
      <c r="D68" s="48"/>
      <c r="E68" s="48"/>
      <c r="F68" s="49">
        <v>2</v>
      </c>
      <c r="G68" s="110">
        <v>34</v>
      </c>
      <c r="H68" s="116"/>
      <c r="I68" s="110">
        <v>5</v>
      </c>
      <c r="J68" s="48"/>
      <c r="K68" s="110"/>
      <c r="L68" s="116"/>
      <c r="M68" s="110"/>
      <c r="N68" s="120"/>
      <c r="O68" s="117">
        <f t="shared" si="23"/>
        <v>41</v>
      </c>
      <c r="P68" s="36">
        <f t="shared" si="24"/>
        <v>11.2</v>
      </c>
    </row>
    <row r="69" spans="1:16">
      <c r="A69" s="119"/>
      <c r="B69" s="183" t="s">
        <v>114</v>
      </c>
      <c r="C69" s="58"/>
      <c r="D69" s="48"/>
      <c r="E69" s="48"/>
      <c r="F69" s="49"/>
      <c r="G69" s="110">
        <v>18</v>
      </c>
      <c r="H69" s="116"/>
      <c r="I69" s="110">
        <v>2</v>
      </c>
      <c r="J69" s="48"/>
      <c r="K69" s="110"/>
      <c r="L69" s="116"/>
      <c r="M69" s="110"/>
      <c r="N69" s="120"/>
      <c r="O69" s="117">
        <f t="shared" ref="O69" si="25">SUM(F69:N69)</f>
        <v>20</v>
      </c>
      <c r="P69" s="36">
        <f t="shared" si="24"/>
        <v>5.5</v>
      </c>
    </row>
    <row r="70" spans="1:16">
      <c r="A70" s="119"/>
      <c r="B70" s="183" t="s">
        <v>129</v>
      </c>
      <c r="C70" s="58"/>
      <c r="D70" s="48"/>
      <c r="E70" s="48"/>
      <c r="F70" s="49">
        <v>425</v>
      </c>
      <c r="G70" s="110"/>
      <c r="H70" s="116"/>
      <c r="I70" s="110"/>
      <c r="J70" s="48"/>
      <c r="K70" s="110"/>
      <c r="L70" s="116"/>
      <c r="M70" s="110"/>
      <c r="N70" s="120"/>
      <c r="O70" s="117">
        <f t="shared" si="23"/>
        <v>425</v>
      </c>
      <c r="P70" s="36">
        <f t="shared" si="24"/>
        <v>42.5</v>
      </c>
    </row>
    <row r="71" spans="1:16" ht="12.75" customHeight="1">
      <c r="A71" s="119"/>
      <c r="B71" s="182"/>
      <c r="C71" s="58"/>
      <c r="D71" s="48"/>
      <c r="E71" s="48"/>
      <c r="F71" s="49"/>
      <c r="G71" s="123"/>
      <c r="H71" s="124"/>
      <c r="I71" s="121"/>
      <c r="K71" s="121"/>
      <c r="L71" s="101"/>
      <c r="M71" s="121"/>
      <c r="O71" s="118">
        <f t="shared" si="23"/>
        <v>0</v>
      </c>
      <c r="P71" s="36">
        <f t="shared" si="24"/>
        <v>0</v>
      </c>
    </row>
    <row r="72" spans="1:16" ht="12" thickBot="1">
      <c r="B72" s="37" t="s">
        <v>21</v>
      </c>
      <c r="C72" s="37">
        <f t="shared" ref="C72:P72" si="26">SUM(C65:C71)</f>
        <v>0</v>
      </c>
      <c r="D72" s="37">
        <f t="shared" si="26"/>
        <v>0</v>
      </c>
      <c r="E72" s="37">
        <f t="shared" si="26"/>
        <v>0</v>
      </c>
      <c r="F72" s="37">
        <f t="shared" si="26"/>
        <v>427</v>
      </c>
      <c r="G72" s="122">
        <f t="shared" si="26"/>
        <v>92</v>
      </c>
      <c r="H72" s="122">
        <f t="shared" si="26"/>
        <v>0</v>
      </c>
      <c r="I72" s="40">
        <f t="shared" si="26"/>
        <v>47</v>
      </c>
      <c r="J72" s="40">
        <f t="shared" si="26"/>
        <v>20</v>
      </c>
      <c r="K72" s="40">
        <f t="shared" si="26"/>
        <v>40</v>
      </c>
      <c r="L72" s="40">
        <f t="shared" si="26"/>
        <v>30</v>
      </c>
      <c r="M72" s="40">
        <f t="shared" si="26"/>
        <v>0</v>
      </c>
      <c r="N72" s="40">
        <f t="shared" si="26"/>
        <v>70</v>
      </c>
      <c r="O72" s="41">
        <f t="shared" si="26"/>
        <v>726</v>
      </c>
      <c r="P72" s="42">
        <f t="shared" si="26"/>
        <v>309.2</v>
      </c>
    </row>
    <row r="73" spans="1:16">
      <c r="B73" s="44"/>
      <c r="C73" s="44"/>
      <c r="D73" s="44"/>
      <c r="E73" s="44"/>
      <c r="F73" s="44"/>
      <c r="G73" s="45"/>
      <c r="H73" s="45"/>
      <c r="I73" s="45"/>
      <c r="J73" s="45"/>
      <c r="K73" s="45"/>
      <c r="L73" s="45"/>
      <c r="M73" s="45"/>
      <c r="N73" s="45"/>
      <c r="O73" s="50"/>
      <c r="P73" s="51"/>
    </row>
    <row r="74" spans="1:16" hidden="1">
      <c r="B74" s="44"/>
      <c r="C74" s="44"/>
      <c r="D74" s="44"/>
      <c r="E74" s="44"/>
      <c r="F74" s="44"/>
      <c r="G74" s="45"/>
      <c r="H74" s="45"/>
      <c r="I74" s="45"/>
      <c r="J74" s="45"/>
      <c r="K74" s="45"/>
      <c r="L74" s="45"/>
      <c r="M74" s="45"/>
      <c r="N74" s="45"/>
      <c r="O74" s="50"/>
      <c r="P74" s="51"/>
    </row>
    <row r="75" spans="1:16" ht="12" hidden="1" thickBot="1">
      <c r="B75" s="32" t="s">
        <v>44</v>
      </c>
      <c r="C75" s="32"/>
      <c r="D75" s="32"/>
      <c r="E75" s="32"/>
      <c r="F75" s="33"/>
      <c r="G75" s="33"/>
      <c r="H75" s="33"/>
      <c r="I75" s="33"/>
      <c r="J75" s="33"/>
      <c r="K75" s="33"/>
      <c r="L75" s="33"/>
      <c r="M75" s="33"/>
      <c r="N75" s="33"/>
      <c r="O75" s="34"/>
      <c r="P75" s="34"/>
    </row>
    <row r="76" spans="1:16" ht="11.25" hidden="1" customHeight="1">
      <c r="B76" s="52" t="s">
        <v>76</v>
      </c>
      <c r="C76" s="47"/>
      <c r="D76" s="48"/>
      <c r="E76" s="48"/>
      <c r="F76" s="49"/>
      <c r="G76" s="53"/>
      <c r="H76" s="54"/>
      <c r="I76" s="55"/>
      <c r="J76" s="54"/>
      <c r="K76" s="53"/>
      <c r="L76" s="56"/>
      <c r="M76" s="53"/>
      <c r="N76" s="54"/>
      <c r="O76" s="110">
        <f>SUM(F76:N76)+(E76*18)+(D76*9)</f>
        <v>0</v>
      </c>
      <c r="P76" s="36">
        <f t="shared" ref="P76" si="27">(D76*$D$3)+(E76*$E$3)+(F76*$F$3)+(G76*$G$3)+(H76*$H$3)+(I76*$I$3)+(J76*$J$3)+(K76*$K$3)+(L76*$L$3)+(M76*$M$3)+(N76*$N$3)</f>
        <v>0</v>
      </c>
    </row>
    <row r="77" spans="1:16" ht="11.25" hidden="1" customHeight="1">
      <c r="B77" s="52"/>
      <c r="C77" s="47"/>
      <c r="D77" s="48"/>
      <c r="E77" s="48"/>
      <c r="F77" s="49"/>
      <c r="G77" s="53"/>
      <c r="H77" s="54"/>
      <c r="I77" s="55"/>
      <c r="J77" s="54"/>
      <c r="K77" s="53"/>
      <c r="L77" s="56"/>
      <c r="M77" s="53"/>
      <c r="N77" s="54"/>
      <c r="O77" s="35">
        <f t="shared" ref="O77:O78" si="28">SUM(F77:N77)</f>
        <v>0</v>
      </c>
      <c r="P77" s="36">
        <f t="shared" ref="P77:P78" si="29">(D77*$D$3)+(E77*$E$3)+(F77*$F$3)+(G77*$G$3)+(H77*$H$3)+(I77*$I$3)+(J77*$J$3)+(K77*$K$3)+(L77*$L$3)+(M77*$M$3)+(N77*$N$3)</f>
        <v>0</v>
      </c>
    </row>
    <row r="78" spans="1:16" ht="11.25" hidden="1" customHeight="1">
      <c r="B78" s="52"/>
      <c r="C78" s="47"/>
      <c r="D78" s="48"/>
      <c r="E78" s="48"/>
      <c r="F78" s="49"/>
      <c r="G78" s="53"/>
      <c r="H78" s="54"/>
      <c r="I78" s="55"/>
      <c r="J78" s="54"/>
      <c r="K78" s="53"/>
      <c r="L78" s="56"/>
      <c r="M78" s="53"/>
      <c r="N78" s="54"/>
      <c r="O78" s="35">
        <f t="shared" si="28"/>
        <v>0</v>
      </c>
      <c r="P78" s="36">
        <f t="shared" si="29"/>
        <v>0</v>
      </c>
    </row>
    <row r="79" spans="1:16" ht="12" hidden="1" thickBot="1">
      <c r="B79" s="37" t="s">
        <v>21</v>
      </c>
      <c r="C79" s="37">
        <f t="shared" ref="C79:P79" si="30">SUM(C76:C78)</f>
        <v>0</v>
      </c>
      <c r="D79" s="37">
        <f t="shared" si="30"/>
        <v>0</v>
      </c>
      <c r="E79" s="37">
        <f t="shared" si="30"/>
        <v>0</v>
      </c>
      <c r="F79" s="37">
        <f t="shared" si="30"/>
        <v>0</v>
      </c>
      <c r="G79" s="40">
        <f t="shared" si="30"/>
        <v>0</v>
      </c>
      <c r="H79" s="40">
        <f t="shared" si="30"/>
        <v>0</v>
      </c>
      <c r="I79" s="40">
        <f t="shared" si="30"/>
        <v>0</v>
      </c>
      <c r="J79" s="40">
        <f t="shared" si="30"/>
        <v>0</v>
      </c>
      <c r="K79" s="40">
        <f t="shared" si="30"/>
        <v>0</v>
      </c>
      <c r="L79" s="40">
        <f t="shared" si="30"/>
        <v>0</v>
      </c>
      <c r="M79" s="40">
        <f t="shared" si="30"/>
        <v>0</v>
      </c>
      <c r="N79" s="40">
        <f t="shared" si="30"/>
        <v>0</v>
      </c>
      <c r="O79" s="41">
        <f t="shared" si="30"/>
        <v>0</v>
      </c>
      <c r="P79" s="42">
        <f t="shared" si="30"/>
        <v>0</v>
      </c>
    </row>
    <row r="80" spans="1:16" ht="11.25" hidden="1" customHeight="1">
      <c r="B80" s="44"/>
      <c r="C80" s="44"/>
      <c r="D80" s="44"/>
      <c r="E80" s="44"/>
      <c r="F80" s="44"/>
      <c r="G80" s="45"/>
      <c r="H80" s="45"/>
      <c r="I80" s="45"/>
      <c r="J80" s="45"/>
      <c r="K80" s="45"/>
      <c r="L80" s="45"/>
      <c r="M80" s="45"/>
      <c r="N80" s="45"/>
      <c r="O80" s="50"/>
      <c r="P80" s="51"/>
    </row>
    <row r="81" spans="2:16" hidden="1"/>
    <row r="82" spans="2:16" ht="12" hidden="1" thickBot="1">
      <c r="B82" s="32" t="s">
        <v>29</v>
      </c>
      <c r="C82" s="32"/>
      <c r="D82" s="32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4"/>
      <c r="P82" s="34"/>
    </row>
    <row r="83" spans="2:16" ht="11.25" hidden="1" customHeight="1">
      <c r="B83" s="52"/>
      <c r="C83" s="47"/>
      <c r="D83" s="48"/>
      <c r="E83" s="48"/>
      <c r="F83" s="49"/>
      <c r="G83" s="53"/>
      <c r="H83" s="54"/>
      <c r="I83" s="55"/>
      <c r="J83" s="54"/>
      <c r="K83" s="53"/>
      <c r="L83" s="56"/>
      <c r="M83" s="53"/>
      <c r="N83" s="54"/>
      <c r="O83" s="35">
        <f>SUM(F83:N83)</f>
        <v>0</v>
      </c>
      <c r="P83" s="36">
        <f t="shared" ref="P83:P84" si="31">(D83*$D$3)+(E83*$E$3)+(F83*$F$3)+(G83*$G$3)+(H83*$H$3)+(I83*$I$3)+(J83*$J$3)+(K83*$K$3)+(L83*$L$3)+(M83*$M$3)+(N83*$N$3)</f>
        <v>0</v>
      </c>
    </row>
    <row r="84" spans="2:16" ht="11.25" hidden="1" customHeight="1">
      <c r="B84" s="52"/>
      <c r="C84" s="47"/>
      <c r="D84" s="48"/>
      <c r="E84" s="48"/>
      <c r="F84" s="49"/>
      <c r="G84" s="53"/>
      <c r="H84" s="54"/>
      <c r="I84" s="55"/>
      <c r="J84" s="54"/>
      <c r="K84" s="53"/>
      <c r="L84" s="56"/>
      <c r="M84" s="53"/>
      <c r="N84" s="54"/>
      <c r="O84" s="35">
        <f>SUM(F84:N84)</f>
        <v>0</v>
      </c>
      <c r="P84" s="36">
        <f t="shared" si="31"/>
        <v>0</v>
      </c>
    </row>
    <row r="85" spans="2:16" ht="12" hidden="1" thickBot="1">
      <c r="B85" s="37" t="s">
        <v>21</v>
      </c>
      <c r="C85" s="37">
        <f t="shared" ref="C85:P85" si="32">SUM(C83:C84)</f>
        <v>0</v>
      </c>
      <c r="D85" s="37">
        <f t="shared" si="32"/>
        <v>0</v>
      </c>
      <c r="E85" s="37">
        <f t="shared" si="32"/>
        <v>0</v>
      </c>
      <c r="F85" s="37">
        <f t="shared" si="32"/>
        <v>0</v>
      </c>
      <c r="G85" s="40">
        <f t="shared" si="32"/>
        <v>0</v>
      </c>
      <c r="H85" s="40">
        <f t="shared" si="32"/>
        <v>0</v>
      </c>
      <c r="I85" s="40">
        <f t="shared" si="32"/>
        <v>0</v>
      </c>
      <c r="J85" s="40">
        <f t="shared" si="32"/>
        <v>0</v>
      </c>
      <c r="K85" s="40">
        <f t="shared" si="32"/>
        <v>0</v>
      </c>
      <c r="L85" s="40">
        <f t="shared" si="32"/>
        <v>0</v>
      </c>
      <c r="M85" s="40">
        <f t="shared" si="32"/>
        <v>0</v>
      </c>
      <c r="N85" s="40">
        <f t="shared" si="32"/>
        <v>0</v>
      </c>
      <c r="O85" s="41">
        <f t="shared" si="32"/>
        <v>0</v>
      </c>
      <c r="P85" s="42">
        <f t="shared" si="32"/>
        <v>0</v>
      </c>
    </row>
    <row r="86" spans="2:16" ht="11.25" hidden="1" customHeight="1">
      <c r="B86" s="44"/>
      <c r="C86" s="44"/>
      <c r="D86" s="44"/>
      <c r="E86" s="44"/>
      <c r="F86" s="44"/>
      <c r="G86" s="45"/>
      <c r="H86" s="45"/>
      <c r="I86" s="45"/>
      <c r="J86" s="45"/>
      <c r="K86" s="45"/>
      <c r="L86" s="45"/>
      <c r="M86" s="45"/>
      <c r="N86" s="45"/>
      <c r="O86" s="50"/>
      <c r="P86" s="51"/>
    </row>
    <row r="87" spans="2:16" hidden="1"/>
    <row r="88" spans="2:16" ht="12" hidden="1" thickBot="1">
      <c r="B88" s="32" t="s">
        <v>53</v>
      </c>
      <c r="C88" s="32"/>
      <c r="D88" s="32"/>
      <c r="E88" s="32"/>
      <c r="F88" s="33"/>
      <c r="G88" s="33"/>
      <c r="H88" s="33"/>
      <c r="I88" s="33"/>
      <c r="J88" s="33"/>
      <c r="K88" s="33"/>
      <c r="L88" s="33"/>
      <c r="M88" s="33"/>
      <c r="N88" s="33"/>
      <c r="O88" s="34"/>
      <c r="P88" s="34"/>
    </row>
    <row r="89" spans="2:16" hidden="1">
      <c r="B89" s="52"/>
      <c r="C89" s="57"/>
      <c r="D89" s="48"/>
      <c r="E89" s="48"/>
      <c r="F89" s="49"/>
      <c r="G89" s="53"/>
      <c r="H89" s="54"/>
      <c r="I89" s="55"/>
      <c r="J89" s="54"/>
      <c r="K89" s="53"/>
      <c r="L89" s="56"/>
      <c r="M89" s="53"/>
      <c r="N89" s="54"/>
      <c r="O89" s="35">
        <f t="shared" ref="O89:O112" si="33">SUM(F89:N89)</f>
        <v>0</v>
      </c>
      <c r="P89" s="36">
        <f t="shared" ref="P89:P112" si="34">(D89*$D$3)+(E89*$E$3)+(F89*$F$3)+(G89*$G$3)+(H89*$H$3)+(I89*$I$3)+(J89*$J$3)+(K89*$K$3)+(L89*$L$3)+(M89*$M$3)+(N89*$N$3)</f>
        <v>0</v>
      </c>
    </row>
    <row r="90" spans="2:16" hidden="1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35">
        <f t="shared" si="33"/>
        <v>0</v>
      </c>
      <c r="P90" s="36">
        <f t="shared" si="34"/>
        <v>0</v>
      </c>
    </row>
    <row r="91" spans="2:16" hidden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 t="shared" si="33"/>
        <v>0</v>
      </c>
      <c r="P91" s="36">
        <f t="shared" si="34"/>
        <v>0</v>
      </c>
    </row>
    <row r="92" spans="2:16" hidden="1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 t="shared" si="33"/>
        <v>0</v>
      </c>
      <c r="P92" s="36">
        <f t="shared" si="34"/>
        <v>0</v>
      </c>
    </row>
    <row r="93" spans="2:16" hidden="1">
      <c r="B93" s="52"/>
      <c r="C93" s="47"/>
      <c r="D93" s="48"/>
      <c r="E93" s="48"/>
      <c r="F93" s="49"/>
      <c r="G93" s="53"/>
      <c r="H93" s="54"/>
      <c r="I93" s="55"/>
      <c r="J93" s="54"/>
      <c r="K93" s="53"/>
      <c r="L93" s="56"/>
      <c r="M93" s="53"/>
      <c r="N93" s="54"/>
      <c r="O93" s="35">
        <f t="shared" si="33"/>
        <v>0</v>
      </c>
      <c r="P93" s="36">
        <f t="shared" si="34"/>
        <v>0</v>
      </c>
    </row>
    <row r="94" spans="2:16" hidden="1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35">
        <f t="shared" si="33"/>
        <v>0</v>
      </c>
      <c r="P94" s="36">
        <f t="shared" si="34"/>
        <v>0</v>
      </c>
    </row>
    <row r="95" spans="2:16" hidden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si="33"/>
        <v>0</v>
      </c>
      <c r="P95" s="36">
        <f t="shared" si="34"/>
        <v>0</v>
      </c>
    </row>
    <row r="96" spans="2:16" hidden="1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si="33"/>
        <v>0</v>
      </c>
      <c r="P96" s="36">
        <f t="shared" si="34"/>
        <v>0</v>
      </c>
    </row>
    <row r="97" spans="2:16" hidden="1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 t="shared" si="33"/>
        <v>0</v>
      </c>
      <c r="P97" s="36">
        <f t="shared" si="34"/>
        <v>0</v>
      </c>
    </row>
    <row r="98" spans="2:16" hidden="1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 t="shared" si="33"/>
        <v>0</v>
      </c>
      <c r="P98" s="36">
        <f t="shared" si="34"/>
        <v>0</v>
      </c>
    </row>
    <row r="99" spans="2:16" hidden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si="33"/>
        <v>0</v>
      </c>
      <c r="P99" s="36">
        <f t="shared" si="34"/>
        <v>0</v>
      </c>
    </row>
    <row r="100" spans="2:16" hidden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3"/>
        <v>0</v>
      </c>
      <c r="P100" s="36">
        <f t="shared" si="34"/>
        <v>0</v>
      </c>
    </row>
    <row r="101" spans="2:16" hidden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 t="shared" si="33"/>
        <v>0</v>
      </c>
      <c r="P101" s="36">
        <f t="shared" si="34"/>
        <v>0</v>
      </c>
    </row>
    <row r="102" spans="2:16" hidden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 t="shared" si="33"/>
        <v>0</v>
      </c>
      <c r="P102" s="36">
        <f t="shared" si="34"/>
        <v>0</v>
      </c>
    </row>
    <row r="103" spans="2:16" hidden="1">
      <c r="B103" s="52"/>
      <c r="C103" s="47"/>
      <c r="D103" s="48"/>
      <c r="E103" s="48"/>
      <c r="F103" s="49"/>
      <c r="G103" s="53"/>
      <c r="H103" s="54"/>
      <c r="I103" s="55"/>
      <c r="J103" s="54"/>
      <c r="K103" s="53"/>
      <c r="L103" s="56"/>
      <c r="M103" s="53"/>
      <c r="N103" s="54"/>
      <c r="O103" s="35">
        <f t="shared" si="33"/>
        <v>0</v>
      </c>
      <c r="P103" s="36">
        <f t="shared" si="34"/>
        <v>0</v>
      </c>
    </row>
    <row r="104" spans="2:16" hidden="1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si="33"/>
        <v>0</v>
      </c>
      <c r="P104" s="36">
        <f t="shared" si="34"/>
        <v>0</v>
      </c>
    </row>
    <row r="105" spans="2:16" hidden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si="33"/>
        <v>0</v>
      </c>
      <c r="P105" s="36">
        <f t="shared" si="34"/>
        <v>0</v>
      </c>
    </row>
    <row r="106" spans="2:16" hidden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 t="shared" si="33"/>
        <v>0</v>
      </c>
      <c r="P106" s="36">
        <f t="shared" si="34"/>
        <v>0</v>
      </c>
    </row>
    <row r="107" spans="2:16" hidden="1">
      <c r="B107" s="52"/>
      <c r="C107" s="4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:O111" si="35">SUM(F107:N107)</f>
        <v>0</v>
      </c>
      <c r="P107" s="36">
        <f t="shared" si="34"/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35"/>
        <v>0</v>
      </c>
      <c r="P108" s="36">
        <f t="shared" si="34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si="35"/>
        <v>0</v>
      </c>
      <c r="P109" s="36">
        <f t="shared" si="34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si="35"/>
        <v>0</v>
      </c>
      <c r="P110" s="36">
        <f t="shared" si="34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35"/>
        <v>0</v>
      </c>
      <c r="P111" s="36">
        <f t="shared" si="34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3"/>
        <v>0</v>
      </c>
      <c r="P112" s="36">
        <f t="shared" si="34"/>
        <v>0</v>
      </c>
    </row>
    <row r="113" spans="2:16" ht="12" hidden="1" thickBot="1">
      <c r="B113" s="37" t="s">
        <v>21</v>
      </c>
      <c r="C113" s="37">
        <f>SUM(C112:C112)</f>
        <v>0</v>
      </c>
      <c r="D113" s="37">
        <f>SUM(D89:D112)</f>
        <v>0</v>
      </c>
      <c r="E113" s="37">
        <f>SUM(E89:E112)</f>
        <v>0</v>
      </c>
      <c r="F113" s="37">
        <f>SUM(F89:F112)</f>
        <v>0</v>
      </c>
      <c r="G113" s="40">
        <f t="shared" ref="G113:P113" si="36">SUM(G89:G112)</f>
        <v>0</v>
      </c>
      <c r="H113" s="40">
        <f t="shared" si="36"/>
        <v>0</v>
      </c>
      <c r="I113" s="40">
        <f t="shared" si="36"/>
        <v>0</v>
      </c>
      <c r="J113" s="40">
        <f t="shared" si="36"/>
        <v>0</v>
      </c>
      <c r="K113" s="40">
        <f t="shared" si="36"/>
        <v>0</v>
      </c>
      <c r="L113" s="40">
        <f t="shared" si="36"/>
        <v>0</v>
      </c>
      <c r="M113" s="40">
        <f t="shared" si="36"/>
        <v>0</v>
      </c>
      <c r="N113" s="40">
        <f t="shared" si="36"/>
        <v>0</v>
      </c>
      <c r="O113" s="41">
        <f t="shared" si="36"/>
        <v>0</v>
      </c>
      <c r="P113" s="42">
        <f t="shared" si="36"/>
        <v>0</v>
      </c>
    </row>
    <row r="114" spans="2:16" hidden="1"/>
    <row r="115" spans="2:16" hidden="1"/>
    <row r="116" spans="2:16" ht="12" hidden="1" thickBot="1">
      <c r="B116" s="32" t="s">
        <v>58</v>
      </c>
      <c r="C116" s="32"/>
      <c r="D116" s="32"/>
      <c r="E116" s="32"/>
      <c r="F116" s="33"/>
      <c r="G116" s="33"/>
      <c r="H116" s="33"/>
      <c r="I116" s="33"/>
      <c r="J116" s="33"/>
      <c r="K116" s="33"/>
      <c r="L116" s="33"/>
      <c r="M116" s="33"/>
      <c r="N116" s="33"/>
      <c r="O116" s="34"/>
      <c r="P116" s="34"/>
    </row>
    <row r="117" spans="2:16" hidden="1">
      <c r="B117" s="52" t="s">
        <v>77</v>
      </c>
      <c r="C117" s="5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110">
        <f>SUM(F117:N117)+(E117*18)+(D117*9)</f>
        <v>0</v>
      </c>
      <c r="P117" s="36">
        <f t="shared" ref="P117:P120" si="37">(D117*$D$3)+(E117*$E$3)+(F117*$F$3)+(G117*$G$3)+(H117*$H$3)+(I117*$I$3)+(J117*$J$3)+(K117*$K$3)+(L117*$L$3)+(M117*$M$3)+(N117*$N$3)</f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:O119" si="38">SUM(F118:N118)</f>
        <v>0</v>
      </c>
      <c r="P118" s="36">
        <f t="shared" si="37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38"/>
        <v>0</v>
      </c>
      <c r="P119" s="36">
        <f t="shared" si="37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" si="39">SUM(F120:N120)</f>
        <v>0</v>
      </c>
      <c r="P120" s="36">
        <f t="shared" si="37"/>
        <v>0</v>
      </c>
    </row>
    <row r="121" spans="2:16" ht="12" hidden="1" thickBot="1">
      <c r="B121" s="37" t="s">
        <v>21</v>
      </c>
      <c r="C121" s="37">
        <f>SUM(C120:C120)</f>
        <v>0</v>
      </c>
      <c r="D121" s="37">
        <f>SUM(D117:D120)</f>
        <v>0</v>
      </c>
      <c r="E121" s="37">
        <f>SUM(E117:E120)</f>
        <v>0</v>
      </c>
      <c r="F121" s="37">
        <f>SUM(F120:F120)</f>
        <v>0</v>
      </c>
      <c r="G121" s="40">
        <f t="shared" ref="G121:P121" si="40">SUM(G117:G120)</f>
        <v>0</v>
      </c>
      <c r="H121" s="40">
        <f t="shared" si="40"/>
        <v>0</v>
      </c>
      <c r="I121" s="40">
        <f t="shared" si="40"/>
        <v>0</v>
      </c>
      <c r="J121" s="40">
        <f t="shared" si="40"/>
        <v>0</v>
      </c>
      <c r="K121" s="40">
        <f t="shared" si="40"/>
        <v>0</v>
      </c>
      <c r="L121" s="40">
        <f t="shared" si="40"/>
        <v>0</v>
      </c>
      <c r="M121" s="40">
        <f t="shared" si="40"/>
        <v>0</v>
      </c>
      <c r="N121" s="40">
        <f t="shared" si="40"/>
        <v>0</v>
      </c>
      <c r="O121" s="41">
        <f t="shared" si="40"/>
        <v>0</v>
      </c>
      <c r="P121" s="42">
        <f t="shared" si="40"/>
        <v>0</v>
      </c>
    </row>
    <row r="122" spans="2:16" hidden="1"/>
    <row r="123" spans="2:16" hidden="1"/>
    <row r="124" spans="2:16" ht="12" hidden="1" thickBot="1">
      <c r="B124" s="32" t="s">
        <v>57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2:16" hidden="1">
      <c r="B125" s="52"/>
      <c r="C125" s="5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:O127" si="41">SUM(F125:N125)</f>
        <v>0</v>
      </c>
      <c r="P125" s="36">
        <f t="shared" ref="P125:P127" si="42">(D125*$D$3)+(E125*$E$3)+(F125*$F$3)+(G125*$G$3)+(H125*$H$3)+(I125*$I$3)+(J125*$J$3)+(K125*$K$3)+(L125*$L$3)+(M125*$M$3)+(N125*$N$3)</f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" si="43">SUM(F126:N126)</f>
        <v>0</v>
      </c>
      <c r="P126" s="36">
        <f t="shared" si="42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1"/>
        <v>0</v>
      </c>
      <c r="P127" s="36">
        <f t="shared" si="42"/>
        <v>0</v>
      </c>
    </row>
    <row r="128" spans="2:16" ht="12" hidden="1" thickBot="1">
      <c r="B128" s="37" t="s">
        <v>21</v>
      </c>
      <c r="C128" s="37">
        <f>SUM(C127:C127)</f>
        <v>0</v>
      </c>
      <c r="D128" s="37">
        <f>SUM(D125:D127)</f>
        <v>0</v>
      </c>
      <c r="E128" s="37">
        <f>SUM(E125:E127)</f>
        <v>0</v>
      </c>
      <c r="F128" s="37">
        <f>SUM(F127:F127)</f>
        <v>0</v>
      </c>
      <c r="G128" s="40">
        <f t="shared" ref="G128:P128" si="44">SUM(G125:G127)</f>
        <v>0</v>
      </c>
      <c r="H128" s="40">
        <f t="shared" si="44"/>
        <v>0</v>
      </c>
      <c r="I128" s="40">
        <f t="shared" si="44"/>
        <v>0</v>
      </c>
      <c r="J128" s="40">
        <f t="shared" si="44"/>
        <v>0</v>
      </c>
      <c r="K128" s="40">
        <f t="shared" si="44"/>
        <v>0</v>
      </c>
      <c r="L128" s="40">
        <f t="shared" si="44"/>
        <v>0</v>
      </c>
      <c r="M128" s="40">
        <f t="shared" si="44"/>
        <v>0</v>
      </c>
      <c r="N128" s="40">
        <f t="shared" si="44"/>
        <v>0</v>
      </c>
      <c r="O128" s="41">
        <f t="shared" si="44"/>
        <v>0</v>
      </c>
      <c r="P128" s="42">
        <f t="shared" si="44"/>
        <v>0</v>
      </c>
    </row>
    <row r="129" spans="2:16" hidden="1"/>
    <row r="130" spans="2:16" hidden="1"/>
    <row r="131" spans="2:16" ht="12" hidden="1" thickBot="1">
      <c r="B131" s="32" t="s">
        <v>48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 hidden="1">
      <c r="B132" s="52" t="s">
        <v>77</v>
      </c>
      <c r="C132" s="5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110">
        <f>SUM(F132:N132)+(E132*18)+(D132*9)</f>
        <v>0</v>
      </c>
      <c r="P132" s="36">
        <f t="shared" ref="P132:P134" si="45">(D132*$D$3)+(E132*$E$3)+(F132*$F$3)+(G132*$G$3)+(H132*$H$3)+(I132*$I$3)+(J132*$J$3)+(K132*$K$3)+(L132*$L$3)+(M132*$M$3)+(N132*$N$3)</f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ref="O133" si="46">SUM(F133:N133)</f>
        <v>0</v>
      </c>
      <c r="P133" s="36">
        <f t="shared" si="45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" si="47">SUM(F134:N134)</f>
        <v>0</v>
      </c>
      <c r="P134" s="36">
        <f t="shared" si="45"/>
        <v>0</v>
      </c>
    </row>
    <row r="135" spans="2:16" ht="12" hidden="1" thickBot="1">
      <c r="B135" s="37" t="s">
        <v>21</v>
      </c>
      <c r="C135" s="37">
        <f>SUM(C134:C134)</f>
        <v>0</v>
      </c>
      <c r="D135" s="37">
        <f>SUM(D132:D134)</f>
        <v>0</v>
      </c>
      <c r="E135" s="37">
        <f>SUM(E132:E134)</f>
        <v>0</v>
      </c>
      <c r="F135" s="37">
        <f>SUM(F134:F134)</f>
        <v>0</v>
      </c>
      <c r="G135" s="40">
        <f t="shared" ref="G135:P135" si="48">SUM(G132:G134)</f>
        <v>0</v>
      </c>
      <c r="H135" s="40">
        <f t="shared" si="48"/>
        <v>0</v>
      </c>
      <c r="I135" s="40">
        <f t="shared" si="48"/>
        <v>0</v>
      </c>
      <c r="J135" s="40">
        <f t="shared" si="48"/>
        <v>0</v>
      </c>
      <c r="K135" s="40">
        <f t="shared" si="48"/>
        <v>0</v>
      </c>
      <c r="L135" s="40">
        <f t="shared" si="48"/>
        <v>0</v>
      </c>
      <c r="M135" s="40">
        <f t="shared" si="48"/>
        <v>0</v>
      </c>
      <c r="N135" s="40">
        <f t="shared" si="48"/>
        <v>0</v>
      </c>
      <c r="O135" s="41">
        <f t="shared" si="48"/>
        <v>0</v>
      </c>
      <c r="P135" s="42">
        <f t="shared" si="48"/>
        <v>0</v>
      </c>
    </row>
    <row r="136" spans="2:16" hidden="1"/>
    <row r="138" spans="2:16" ht="12" thickBot="1">
      <c r="B138" s="32" t="s">
        <v>55</v>
      </c>
      <c r="C138" s="32"/>
      <c r="D138" s="32"/>
      <c r="E138" s="32"/>
      <c r="F138" s="33"/>
      <c r="G138" s="33"/>
      <c r="H138" s="33"/>
      <c r="I138" s="33"/>
      <c r="J138" s="33"/>
      <c r="K138" s="33"/>
      <c r="L138" s="33"/>
      <c r="M138" s="33"/>
      <c r="N138" s="33"/>
      <c r="O138" s="34"/>
      <c r="P138" s="34"/>
    </row>
    <row r="139" spans="2:16" ht="11.25" customHeight="1">
      <c r="B139" s="52" t="s">
        <v>118</v>
      </c>
      <c r="C139" s="47"/>
      <c r="D139" s="48"/>
      <c r="E139" s="48"/>
      <c r="F139" s="49"/>
      <c r="G139" s="53"/>
      <c r="H139" s="54"/>
      <c r="I139" s="55">
        <v>25</v>
      </c>
      <c r="J139" s="54"/>
      <c r="K139" s="53"/>
      <c r="L139" s="56"/>
      <c r="M139" s="53"/>
      <c r="N139" s="54"/>
      <c r="O139" s="35">
        <f t="shared" ref="O139:O143" si="49">SUM(F139:N139)</f>
        <v>25</v>
      </c>
      <c r="P139" s="36">
        <f t="shared" ref="P139:P143" si="50">(D139*$D$3)+(E139*$E$3)+(F139*$F$3)+(G139*$G$3)+(H139*$H$3)+(I139*$I$3)+(J139*$J$3)+(K139*$K$3)+(L139*$L$3)+(M139*$M$3)+(N139*$N$3)</f>
        <v>12.5</v>
      </c>
    </row>
    <row r="140" spans="2:16" ht="11.25" customHeight="1">
      <c r="B140" s="52" t="s">
        <v>119</v>
      </c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>
        <v>3</v>
      </c>
      <c r="N140" s="54"/>
      <c r="O140" s="35">
        <f t="shared" si="49"/>
        <v>3</v>
      </c>
      <c r="P140" s="36">
        <f t="shared" si="50"/>
        <v>6</v>
      </c>
    </row>
    <row r="141" spans="2:16" ht="11.25" customHeight="1">
      <c r="B141" s="52" t="s">
        <v>120</v>
      </c>
      <c r="C141" s="47"/>
      <c r="D141" s="48"/>
      <c r="E141" s="48"/>
      <c r="F141" s="49"/>
      <c r="G141" s="53">
        <v>20</v>
      </c>
      <c r="H141" s="54"/>
      <c r="I141" s="55">
        <v>8</v>
      </c>
      <c r="J141" s="54"/>
      <c r="K141" s="53">
        <v>6</v>
      </c>
      <c r="L141" s="56"/>
      <c r="M141" s="53">
        <v>3</v>
      </c>
      <c r="N141" s="54"/>
      <c r="O141" s="35">
        <f t="shared" si="49"/>
        <v>37</v>
      </c>
      <c r="P141" s="36">
        <f t="shared" si="50"/>
        <v>21</v>
      </c>
    </row>
    <row r="142" spans="2:16" ht="11.25" customHeight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9"/>
        <v>0</v>
      </c>
      <c r="P142" s="36">
        <f t="shared" si="50"/>
        <v>0</v>
      </c>
    </row>
    <row r="143" spans="2:16" ht="11.25" customHeight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49"/>
        <v>0</v>
      </c>
      <c r="P143" s="36">
        <f t="shared" si="50"/>
        <v>0</v>
      </c>
    </row>
    <row r="144" spans="2:16" ht="12" thickBot="1">
      <c r="B144" s="37" t="s">
        <v>21</v>
      </c>
      <c r="C144" s="37">
        <f t="shared" ref="C144:P144" si="51">SUM(C139:C143)</f>
        <v>0</v>
      </c>
      <c r="D144" s="37">
        <f t="shared" si="51"/>
        <v>0</v>
      </c>
      <c r="E144" s="37">
        <f t="shared" si="51"/>
        <v>0</v>
      </c>
      <c r="F144" s="37">
        <f t="shared" si="51"/>
        <v>0</v>
      </c>
      <c r="G144" s="40">
        <f t="shared" si="51"/>
        <v>20</v>
      </c>
      <c r="H144" s="40">
        <f t="shared" si="51"/>
        <v>0</v>
      </c>
      <c r="I144" s="40">
        <f t="shared" si="51"/>
        <v>33</v>
      </c>
      <c r="J144" s="40">
        <f t="shared" si="51"/>
        <v>0</v>
      </c>
      <c r="K144" s="40">
        <f t="shared" si="51"/>
        <v>6</v>
      </c>
      <c r="L144" s="40">
        <f t="shared" si="51"/>
        <v>0</v>
      </c>
      <c r="M144" s="40">
        <f t="shared" si="51"/>
        <v>6</v>
      </c>
      <c r="N144" s="40">
        <f t="shared" si="51"/>
        <v>0</v>
      </c>
      <c r="O144" s="41">
        <f t="shared" si="51"/>
        <v>65</v>
      </c>
      <c r="P144" s="42">
        <f t="shared" si="51"/>
        <v>39.5</v>
      </c>
    </row>
    <row r="145" spans="2:16" ht="11.25" customHeight="1">
      <c r="B145" s="44"/>
      <c r="C145" s="44"/>
      <c r="D145" s="44"/>
      <c r="E145" s="44"/>
      <c r="F145" s="44"/>
      <c r="G145" s="45"/>
      <c r="H145" s="45"/>
      <c r="I145" s="45"/>
      <c r="J145" s="45"/>
      <c r="K145" s="45"/>
      <c r="L145" s="45"/>
      <c r="M145" s="45"/>
      <c r="N145" s="45"/>
      <c r="O145" s="50"/>
      <c r="P145" s="51"/>
    </row>
    <row r="146" spans="2:16" ht="11.25" hidden="1" customHeight="1"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2:16" ht="12" hidden="1" thickBot="1">
      <c r="B147" s="32" t="s">
        <v>47</v>
      </c>
      <c r="C147" s="32"/>
      <c r="D147" s="32"/>
      <c r="E147" s="32"/>
      <c r="F147" s="33"/>
      <c r="G147" s="33"/>
      <c r="H147" s="33"/>
      <c r="I147" s="33"/>
      <c r="J147" s="33"/>
      <c r="K147" s="33"/>
      <c r="L147" s="33"/>
      <c r="M147" s="33"/>
      <c r="N147" s="33"/>
      <c r="O147" s="34"/>
      <c r="P147" s="34"/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>SUM(F148:N148)</f>
        <v>0</v>
      </c>
      <c r="P148" s="36">
        <f t="shared" ref="P148:P150" si="52">(D148*$D$3)+(E148*$E$3)+(F148*$F$3)+(G148*$G$3)+(H148*$H$3)+(I148*$I$3)+(J148*$J$3)+(K148*$K$3)+(L148*$L$3)+(M148*$M$3)+(N148*$N$3)</f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>SUM(F149:N149)</f>
        <v>0</v>
      </c>
      <c r="P149" s="36">
        <f t="shared" si="52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>SUM(F150:N150)</f>
        <v>0</v>
      </c>
      <c r="P150" s="36">
        <f t="shared" si="52"/>
        <v>0</v>
      </c>
    </row>
    <row r="151" spans="2:16" ht="12" hidden="1" thickBot="1">
      <c r="B151" s="37" t="s">
        <v>21</v>
      </c>
      <c r="C151" s="37">
        <f t="shared" ref="C151:O151" si="53">SUM(C148:C150)</f>
        <v>0</v>
      </c>
      <c r="D151" s="37">
        <f t="shared" si="53"/>
        <v>0</v>
      </c>
      <c r="E151" s="37">
        <f t="shared" si="53"/>
        <v>0</v>
      </c>
      <c r="F151" s="37">
        <f t="shared" si="53"/>
        <v>0</v>
      </c>
      <c r="G151" s="40">
        <f t="shared" si="53"/>
        <v>0</v>
      </c>
      <c r="H151" s="40">
        <f t="shared" si="53"/>
        <v>0</v>
      </c>
      <c r="I151" s="40">
        <f t="shared" si="53"/>
        <v>0</v>
      </c>
      <c r="J151" s="40">
        <f t="shared" si="53"/>
        <v>0</v>
      </c>
      <c r="K151" s="40">
        <f t="shared" si="53"/>
        <v>0</v>
      </c>
      <c r="L151" s="40">
        <f t="shared" si="53"/>
        <v>0</v>
      </c>
      <c r="M151" s="40">
        <f t="shared" si="53"/>
        <v>0</v>
      </c>
      <c r="N151" s="40">
        <f t="shared" si="53"/>
        <v>0</v>
      </c>
      <c r="O151" s="41">
        <f t="shared" si="53"/>
        <v>0</v>
      </c>
      <c r="P151" s="42">
        <f>SUM(P148:P150)</f>
        <v>0</v>
      </c>
    </row>
    <row r="152" spans="2:16" ht="12.75">
      <c r="B152" s="2"/>
      <c r="C152" s="2"/>
      <c r="D152" s="2"/>
      <c r="E152" s="2"/>
      <c r="F152" s="43"/>
      <c r="G152" s="43"/>
      <c r="H152" s="43"/>
      <c r="I152" s="43"/>
      <c r="J152" s="43"/>
      <c r="K152" s="43"/>
      <c r="L152" s="43"/>
      <c r="M152" s="43"/>
      <c r="N152" s="43"/>
      <c r="O152" s="2"/>
      <c r="P152" s="2"/>
    </row>
    <row r="153" spans="2:16">
      <c r="M153" s="44" t="s">
        <v>21</v>
      </c>
      <c r="O153" s="45">
        <f>O151+O144+O135+O128+O121+O113+O85+O79+O61+O72+O55+O49+O37+O11</f>
        <v>976</v>
      </c>
      <c r="P153" s="46">
        <f>P151+P144+P135+P128+P121+P113+P85+P79+P61+P72+P55+P49+P37+P11</f>
        <v>660.45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47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84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49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46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49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83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74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49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90" zoomScaleNormal="90" workbookViewId="0">
      <selection activeCell="B28" sqref="B28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 hidden="1">
      <c r="A4" s="166" t="s">
        <v>90</v>
      </c>
      <c r="B4" s="168">
        <f>SUM(Botswana!O17)</f>
        <v>0</v>
      </c>
      <c r="C4" s="169">
        <f>SUM(Botswana!P17)</f>
        <v>0</v>
      </c>
      <c r="D4" s="162"/>
    </row>
    <row r="5" spans="1:4" ht="15" hidden="1">
      <c r="A5" s="166" t="s">
        <v>34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5" hidden="1">
      <c r="A6" s="166" t="s">
        <v>80</v>
      </c>
      <c r="B6" s="167">
        <f>SUM(Ghana!O10)</f>
        <v>0</v>
      </c>
      <c r="C6" s="169">
        <f>SUM(Ghana!P10)</f>
        <v>0</v>
      </c>
      <c r="D6" s="162"/>
    </row>
    <row r="7" spans="1:4" ht="15">
      <c r="A7" s="166" t="s">
        <v>51</v>
      </c>
      <c r="B7" s="168">
        <f>SUM('Ivory Coast'!O14)</f>
        <v>35</v>
      </c>
      <c r="C7" s="169">
        <f>SUM('Ivory Coast'!P14)</f>
        <v>22</v>
      </c>
      <c r="D7" s="162"/>
    </row>
    <row r="8" spans="1:4" ht="15">
      <c r="A8" s="166" t="s">
        <v>25</v>
      </c>
      <c r="B8" s="174">
        <f>SUM(Kenya!O34)</f>
        <v>738</v>
      </c>
      <c r="C8" s="169">
        <f>SUM(Kenya!P34)</f>
        <v>474.15</v>
      </c>
      <c r="D8" s="162"/>
    </row>
    <row r="9" spans="1:4" ht="15" hidden="1">
      <c r="A9" s="166" t="s">
        <v>88</v>
      </c>
      <c r="B9" s="168">
        <f>SUM(Malawi!O17)</f>
        <v>0</v>
      </c>
      <c r="C9" s="169">
        <f>SUM(Malawi!P17)</f>
        <v>0</v>
      </c>
      <c r="D9" s="162"/>
    </row>
    <row r="10" spans="1:4" ht="15">
      <c r="A10" s="166" t="s">
        <v>26</v>
      </c>
      <c r="B10" s="167">
        <f>SUM(Mauritius!O50)</f>
        <v>1744</v>
      </c>
      <c r="C10" s="172">
        <f>SUM(Mauritius!P50)</f>
        <v>568.5</v>
      </c>
      <c r="D10" s="162"/>
    </row>
    <row r="11" spans="1:4" ht="15" hidden="1">
      <c r="A11" s="166" t="s">
        <v>35</v>
      </c>
      <c r="B11" s="173">
        <f>SUM(Nigeria!O44)</f>
        <v>0</v>
      </c>
      <c r="C11" s="170">
        <f>SUM(Nigeria!P44)</f>
        <v>0</v>
      </c>
      <c r="D11" s="162"/>
    </row>
    <row r="12" spans="1:4" ht="15">
      <c r="A12" s="166" t="s">
        <v>27</v>
      </c>
      <c r="B12" s="174">
        <f>SUM('South Africa'!O153)</f>
        <v>976</v>
      </c>
      <c r="C12" s="169">
        <f>SUM('South Africa'!P153)</f>
        <v>660.45</v>
      </c>
      <c r="D12" s="162"/>
    </row>
    <row r="13" spans="1:4" ht="15" hidden="1">
      <c r="A13" s="166" t="s">
        <v>85</v>
      </c>
      <c r="B13" s="173">
        <f>SUM(Tanzania!O12)</f>
        <v>0</v>
      </c>
      <c r="C13" s="170">
        <f>SUM(Tanzania!P12)</f>
        <v>0</v>
      </c>
      <c r="D13" s="162"/>
    </row>
    <row r="14" spans="1:4" ht="15" hidden="1">
      <c r="A14" s="166" t="s">
        <v>40</v>
      </c>
      <c r="B14" s="173">
        <f>SUM(Togo!O12)</f>
        <v>0</v>
      </c>
      <c r="C14" s="170">
        <f>SUM(Togo!P12)</f>
        <v>0</v>
      </c>
      <c r="D14" s="162"/>
    </row>
    <row r="15" spans="1:4" ht="15" hidden="1">
      <c r="A15" s="166" t="s">
        <v>82</v>
      </c>
      <c r="B15" s="173">
        <f>SUM(Uganda!O12)</f>
        <v>0</v>
      </c>
      <c r="C15" s="170">
        <f>SUM(Uganda!P12)</f>
        <v>0</v>
      </c>
      <c r="D15" s="162"/>
    </row>
    <row r="16" spans="1:4" ht="15" hidden="1">
      <c r="A16" s="166" t="s">
        <v>75</v>
      </c>
      <c r="B16" s="171">
        <f>SUM(Zimbabwe!O11)</f>
        <v>0</v>
      </c>
      <c r="C16" s="172">
        <f>SUM(Zimbabwe!P11)</f>
        <v>0</v>
      </c>
      <c r="D16" s="162"/>
    </row>
    <row r="17" spans="1:5" ht="15">
      <c r="A17" s="175"/>
      <c r="B17" s="173"/>
      <c r="C17" s="170"/>
      <c r="D17" s="162"/>
    </row>
    <row r="18" spans="1:5" ht="15">
      <c r="A18" s="176" t="s">
        <v>28</v>
      </c>
      <c r="B18" s="177">
        <f>SUM(B4:B17)</f>
        <v>3493</v>
      </c>
      <c r="C18" s="177">
        <f>SUM(C4:C17)</f>
        <v>1725.1000000000001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67" t="s">
        <v>71</v>
      </c>
      <c r="D26" s="67"/>
    </row>
    <row r="27" spans="1:5">
      <c r="A27" s="67" t="s">
        <v>70</v>
      </c>
      <c r="B27" s="67">
        <f>B18</f>
        <v>3493</v>
      </c>
      <c r="D27" s="67"/>
      <c r="E27" s="67"/>
    </row>
    <row r="28" spans="1:5">
      <c r="A28" s="67" t="s">
        <v>59</v>
      </c>
      <c r="D28" s="67"/>
      <c r="E28" s="67"/>
    </row>
    <row r="29" spans="1:5">
      <c r="A29" s="67" t="s">
        <v>60</v>
      </c>
      <c r="D29" s="67"/>
      <c r="E29" s="67"/>
    </row>
    <row r="30" spans="1:5">
      <c r="A30" s="67" t="s">
        <v>61</v>
      </c>
      <c r="B30" s="178"/>
      <c r="C30" s="178"/>
      <c r="D30" s="178"/>
      <c r="E30" s="178"/>
    </row>
    <row r="31" spans="1:5">
      <c r="A31" s="67" t="s">
        <v>62</v>
      </c>
      <c r="B31" s="178"/>
      <c r="D31" s="67"/>
    </row>
    <row r="32" spans="1:5">
      <c r="A32" s="67" t="s">
        <v>63</v>
      </c>
      <c r="B32" s="178"/>
      <c r="D32" s="67"/>
    </row>
    <row r="33" spans="1:4">
      <c r="A33" s="67" t="s">
        <v>64</v>
      </c>
      <c r="B33" s="178"/>
      <c r="D33" s="67"/>
    </row>
    <row r="34" spans="1:4">
      <c r="A34" s="67" t="s">
        <v>65</v>
      </c>
      <c r="B34" s="178"/>
      <c r="D34" s="67"/>
    </row>
    <row r="35" spans="1:4">
      <c r="A35" s="67" t="s">
        <v>66</v>
      </c>
      <c r="B35" s="178"/>
    </row>
    <row r="36" spans="1:4">
      <c r="A36" s="67" t="s">
        <v>67</v>
      </c>
      <c r="B36" s="178"/>
    </row>
    <row r="37" spans="1:4">
      <c r="A37" s="67" t="s">
        <v>68</v>
      </c>
      <c r="B37" s="178"/>
    </row>
    <row r="38" spans="1:4">
      <c r="A38" s="67" t="s">
        <v>69</v>
      </c>
      <c r="B38" s="178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7"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2023-02-28T17:24:42Z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