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2\"/>
    </mc:Choice>
  </mc:AlternateContent>
  <xr:revisionPtr revIDLastSave="0" documentId="13_ncr:1_{A03340EB-6F22-40A7-8E4A-78B17DB79875}" xr6:coauthVersionLast="47" xr6:coauthVersionMax="47" xr10:uidLastSave="{00000000-0000-0000-0000-000000000000}"/>
  <bookViews>
    <workbookView xWindow="-120" yWindow="-120" windowWidth="29040" windowHeight="15225" tabRatio="854" firstSheet="3" activeTab="3" xr2:uid="{00000000-000D-0000-FFFF-FFFF00000000}"/>
  </bookViews>
  <sheets>
    <sheet name="Democratic Republic of Congo" sheetId="16" state="hidden" r:id="rId1"/>
    <sheet name="Ghana" sheetId="11" state="hidden" r:id="rId2"/>
    <sheet name="Ivory Coast" sheetId="14" state="hidden" r:id="rId3"/>
    <sheet name="Kenya" sheetId="10" r:id="rId4"/>
    <sheet name="Malawi" sheetId="17" state="hidden" r:id="rId5"/>
    <sheet name="Mauritius" sheetId="8" r:id="rId6"/>
    <sheet name="Nigeria" sheetId="18" state="hidden" r:id="rId7"/>
    <sheet name="South Africa" sheetId="19" r:id="rId8"/>
    <sheet name="Tanzania" sheetId="23" state="hidden" r:id="rId9"/>
    <sheet name="Togo" sheetId="12" state="hidden" r:id="rId10"/>
    <sheet name="Uganda" sheetId="24" state="hidden" r:id="rId11"/>
    <sheet name="Zimbabwe" sheetId="20" state="hidden" r:id="rId12"/>
    <sheet name="Summary" sheetId="4" state="hidden" r:id="rId13"/>
    <sheet name="Graphs" sheetId="22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1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Tanzania!#REF!</definedName>
    <definedName name="_xlnm.Print_Area" localSheetId="9">Togo!#REF!</definedName>
    <definedName name="_xlnm.Print_Area" localSheetId="10">Uganda!#REF!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5" i="4" l="1"/>
  <c r="O43" i="19"/>
  <c r="O42" i="19"/>
  <c r="O172" i="19"/>
  <c r="O161" i="19"/>
  <c r="O146" i="19"/>
  <c r="O106" i="19"/>
  <c r="O66" i="19"/>
  <c r="O59" i="19"/>
  <c r="O50" i="19"/>
  <c r="O46" i="19"/>
  <c r="O45" i="19"/>
  <c r="O41" i="19"/>
  <c r="O15" i="17"/>
  <c r="F142" i="19" l="1"/>
  <c r="P13" i="17"/>
  <c r="O13" i="17"/>
  <c r="P12" i="17"/>
  <c r="O12" i="17"/>
  <c r="P11" i="17"/>
  <c r="O11" i="17"/>
  <c r="P10" i="17"/>
  <c r="O10" i="17"/>
  <c r="P15" i="17"/>
  <c r="P14" i="17"/>
  <c r="O14" i="17"/>
  <c r="P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60" i="19"/>
  <c r="O60" i="19"/>
  <c r="P50" i="19"/>
  <c r="P49" i="19"/>
  <c r="O49" i="19"/>
  <c r="P48" i="19"/>
  <c r="O48" i="19"/>
  <c r="P47" i="19"/>
  <c r="O47" i="19"/>
  <c r="P46" i="19"/>
  <c r="P45" i="19"/>
  <c r="P44" i="19"/>
  <c r="O44" i="19"/>
  <c r="P43" i="19"/>
  <c r="P42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2" i="4" s="1"/>
  <c r="O9" i="23"/>
  <c r="O12" i="23" s="1"/>
  <c r="B12" i="4" s="1"/>
  <c r="N20" i="10"/>
  <c r="M20" i="10"/>
  <c r="L20" i="10"/>
  <c r="K20" i="10"/>
  <c r="J20" i="10"/>
  <c r="I20" i="10"/>
  <c r="H20" i="10"/>
  <c r="G20" i="10"/>
  <c r="F20" i="10"/>
  <c r="E20" i="10"/>
  <c r="D20" i="10"/>
  <c r="C20" i="10"/>
  <c r="P19" i="10"/>
  <c r="O19" i="10"/>
  <c r="P18" i="10"/>
  <c r="O18" i="10"/>
  <c r="P12" i="10"/>
  <c r="O12" i="10"/>
  <c r="P11" i="10"/>
  <c r="O11" i="10"/>
  <c r="P10" i="10"/>
  <c r="O10" i="10"/>
  <c r="P9" i="10"/>
  <c r="O9" i="10"/>
  <c r="P8" i="10"/>
  <c r="O8" i="10"/>
  <c r="N40" i="18"/>
  <c r="M40" i="18"/>
  <c r="L40" i="18"/>
  <c r="K40" i="18"/>
  <c r="J40" i="18"/>
  <c r="I40" i="18"/>
  <c r="H40" i="18"/>
  <c r="G40" i="18"/>
  <c r="F40" i="18"/>
  <c r="E40" i="18"/>
  <c r="D40" i="18"/>
  <c r="C40" i="18"/>
  <c r="P39" i="18"/>
  <c r="O39" i="18"/>
  <c r="P38" i="18"/>
  <c r="O38" i="18"/>
  <c r="P37" i="18"/>
  <c r="O37" i="18"/>
  <c r="P36" i="18"/>
  <c r="O36" i="18"/>
  <c r="P16" i="18"/>
  <c r="O16" i="18"/>
  <c r="P15" i="18"/>
  <c r="O15" i="18"/>
  <c r="P18" i="18"/>
  <c r="O18" i="18"/>
  <c r="P17" i="18"/>
  <c r="O17" i="18"/>
  <c r="P19" i="18"/>
  <c r="O19" i="18"/>
  <c r="P20" i="18"/>
  <c r="O20" i="18"/>
  <c r="P173" i="19"/>
  <c r="O173" i="19"/>
  <c r="P172" i="19"/>
  <c r="P171" i="19"/>
  <c r="O171" i="19"/>
  <c r="P170" i="19"/>
  <c r="O170" i="19"/>
  <c r="P169" i="19"/>
  <c r="O169" i="19"/>
  <c r="P46" i="8"/>
  <c r="O46" i="8"/>
  <c r="P45" i="8"/>
  <c r="O45" i="8"/>
  <c r="P44" i="8"/>
  <c r="O44" i="8"/>
  <c r="P43" i="8"/>
  <c r="O43" i="8"/>
  <c r="P42" i="8"/>
  <c r="O42" i="8"/>
  <c r="P41" i="8"/>
  <c r="O41" i="8"/>
  <c r="P40" i="8"/>
  <c r="O40" i="8"/>
  <c r="P39" i="8"/>
  <c r="O39" i="8"/>
  <c r="P48" i="8"/>
  <c r="O48" i="8"/>
  <c r="P47" i="8"/>
  <c r="O47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50" i="8"/>
  <c r="M50" i="8"/>
  <c r="L50" i="8"/>
  <c r="K50" i="8"/>
  <c r="J50" i="8"/>
  <c r="I50" i="8"/>
  <c r="H50" i="8"/>
  <c r="G50" i="8"/>
  <c r="F50" i="8"/>
  <c r="E50" i="8"/>
  <c r="D50" i="8"/>
  <c r="C50" i="8"/>
  <c r="P49" i="8"/>
  <c r="O49" i="8"/>
  <c r="P38" i="8"/>
  <c r="O38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106" i="19"/>
  <c r="P61" i="19"/>
  <c r="P41" i="19"/>
  <c r="P31" i="18"/>
  <c r="P30" i="18"/>
  <c r="P29" i="18"/>
  <c r="P28" i="18"/>
  <c r="P27" i="18"/>
  <c r="P26" i="18"/>
  <c r="P21" i="18"/>
  <c r="P14" i="18"/>
  <c r="P9" i="18"/>
  <c r="P8" i="18"/>
  <c r="P7" i="18"/>
  <c r="P33" i="8"/>
  <c r="P32" i="8"/>
  <c r="P31" i="8"/>
  <c r="P26" i="8"/>
  <c r="P7" i="8"/>
  <c r="P9" i="20"/>
  <c r="P13" i="14"/>
  <c r="P12" i="14"/>
  <c r="P11" i="14"/>
  <c r="P10" i="14"/>
  <c r="P9" i="14"/>
  <c r="P10" i="16"/>
  <c r="P9" i="16"/>
  <c r="P9" i="11"/>
  <c r="P8" i="11"/>
  <c r="O20" i="10" l="1"/>
  <c r="P20" i="10"/>
  <c r="O12" i="24"/>
  <c r="B14" i="4" s="1"/>
  <c r="P12" i="24"/>
  <c r="C14" i="4" s="1"/>
  <c r="O40" i="18"/>
  <c r="P40" i="18"/>
  <c r="P50" i="8"/>
  <c r="O50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C102" i="19"/>
  <c r="D102" i="19"/>
  <c r="E102" i="19"/>
  <c r="F102" i="19"/>
  <c r="G102" i="19"/>
  <c r="H102" i="19"/>
  <c r="I102" i="19"/>
  <c r="J102" i="19"/>
  <c r="K102" i="19"/>
  <c r="L102" i="19"/>
  <c r="M102" i="19"/>
  <c r="N102" i="19"/>
  <c r="O74" i="19"/>
  <c r="P74" i="19"/>
  <c r="O75" i="19"/>
  <c r="P75" i="19"/>
  <c r="C76" i="19"/>
  <c r="D76" i="19"/>
  <c r="E76" i="19"/>
  <c r="F76" i="19"/>
  <c r="G76" i="19"/>
  <c r="H76" i="19"/>
  <c r="I76" i="19"/>
  <c r="J76" i="19"/>
  <c r="K76" i="19"/>
  <c r="L76" i="19"/>
  <c r="M76" i="19"/>
  <c r="N76" i="19"/>
  <c r="P11" i="19" l="1"/>
  <c r="O11" i="19"/>
  <c r="P76" i="19"/>
  <c r="P102" i="19"/>
  <c r="O102" i="19"/>
  <c r="O76" i="19"/>
  <c r="P32" i="10" l="1"/>
  <c r="P31" i="10"/>
  <c r="P30" i="10"/>
  <c r="P25" i="10"/>
  <c r="P24" i="10"/>
  <c r="P13" i="10"/>
  <c r="P181" i="19"/>
  <c r="P180" i="19"/>
  <c r="P179" i="19"/>
  <c r="P174" i="19"/>
  <c r="P168" i="19"/>
  <c r="P163" i="19"/>
  <c r="P162" i="19"/>
  <c r="P161" i="19"/>
  <c r="P156" i="19"/>
  <c r="P155" i="19"/>
  <c r="P154" i="19"/>
  <c r="P149" i="19"/>
  <c r="P148" i="19"/>
  <c r="P147" i="19"/>
  <c r="P146" i="19"/>
  <c r="P141" i="19"/>
  <c r="P140" i="19"/>
  <c r="P139" i="19"/>
  <c r="P138" i="19"/>
  <c r="P137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9" i="19"/>
  <c r="P118" i="19"/>
  <c r="P113" i="19"/>
  <c r="P112" i="19"/>
  <c r="P107" i="19"/>
  <c r="P69" i="19"/>
  <c r="P68" i="19"/>
  <c r="P67" i="19"/>
  <c r="P66" i="19"/>
  <c r="P36" i="19"/>
  <c r="P15" i="19"/>
  <c r="O15" i="19"/>
  <c r="O67" i="19" l="1"/>
  <c r="O162" i="19" l="1"/>
  <c r="O7" i="8" l="1"/>
  <c r="O119" i="19" l="1"/>
  <c r="N150" i="19"/>
  <c r="M150" i="19"/>
  <c r="L150" i="19"/>
  <c r="K150" i="19"/>
  <c r="J150" i="19"/>
  <c r="I150" i="19"/>
  <c r="H150" i="19"/>
  <c r="G150" i="19"/>
  <c r="F150" i="19"/>
  <c r="E150" i="19"/>
  <c r="D150" i="19"/>
  <c r="C150" i="19"/>
  <c r="O149" i="19"/>
  <c r="O148" i="19"/>
  <c r="O147" i="19"/>
  <c r="P150" i="19" l="1"/>
  <c r="O150" i="19"/>
  <c r="O68" i="19"/>
  <c r="O130" i="19" l="1"/>
  <c r="O129" i="19"/>
  <c r="O128" i="19"/>
  <c r="O127" i="19"/>
  <c r="O126" i="19"/>
  <c r="O125" i="19"/>
  <c r="O124" i="19"/>
  <c r="O123" i="19"/>
  <c r="O122" i="19"/>
  <c r="O121" i="19"/>
  <c r="O120" i="19"/>
  <c r="O140" i="19"/>
  <c r="O139" i="19"/>
  <c r="O138" i="19"/>
  <c r="O137" i="19"/>
  <c r="O136" i="19"/>
  <c r="O61" i="19" l="1"/>
  <c r="E62" i="19"/>
  <c r="F62" i="19"/>
  <c r="G62" i="19"/>
  <c r="H62" i="19"/>
  <c r="I62" i="19"/>
  <c r="J62" i="19"/>
  <c r="K62" i="19"/>
  <c r="L62" i="19"/>
  <c r="M62" i="19"/>
  <c r="N62" i="19"/>
  <c r="E70" i="19"/>
  <c r="F70" i="19"/>
  <c r="G70" i="19"/>
  <c r="H70" i="19"/>
  <c r="I70" i="19"/>
  <c r="J70" i="19"/>
  <c r="K70" i="19"/>
  <c r="L70" i="19"/>
  <c r="M70" i="19"/>
  <c r="N70" i="19"/>
  <c r="O155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5" i="4" s="1"/>
  <c r="O9" i="20"/>
  <c r="O11" i="20" s="1"/>
  <c r="B15" i="4" s="1"/>
  <c r="N164" i="19"/>
  <c r="M164" i="19"/>
  <c r="L164" i="19"/>
  <c r="K164" i="19"/>
  <c r="J164" i="19"/>
  <c r="I164" i="19"/>
  <c r="H164" i="19"/>
  <c r="G164" i="19"/>
  <c r="F164" i="19"/>
  <c r="E164" i="19"/>
  <c r="D164" i="19"/>
  <c r="C164" i="19"/>
  <c r="O163" i="19"/>
  <c r="N142" i="19"/>
  <c r="M142" i="19"/>
  <c r="L142" i="19"/>
  <c r="K142" i="19"/>
  <c r="J142" i="19"/>
  <c r="I142" i="19"/>
  <c r="H142" i="19"/>
  <c r="G142" i="19"/>
  <c r="E142" i="19"/>
  <c r="D142" i="19"/>
  <c r="C142" i="19"/>
  <c r="O141" i="19"/>
  <c r="O135" i="19"/>
  <c r="O134" i="19"/>
  <c r="O133" i="19"/>
  <c r="O132" i="19"/>
  <c r="O131" i="19"/>
  <c r="O118" i="19"/>
  <c r="D62" i="19"/>
  <c r="C62" i="19"/>
  <c r="N175" i="19"/>
  <c r="M175" i="19"/>
  <c r="L175" i="19"/>
  <c r="K175" i="19"/>
  <c r="J175" i="19"/>
  <c r="I175" i="19"/>
  <c r="H175" i="19"/>
  <c r="G175" i="19"/>
  <c r="F175" i="19"/>
  <c r="E175" i="19"/>
  <c r="D175" i="19"/>
  <c r="C175" i="19"/>
  <c r="O174" i="19"/>
  <c r="O168" i="19"/>
  <c r="O9" i="16"/>
  <c r="N182" i="19"/>
  <c r="M182" i="19"/>
  <c r="L182" i="19"/>
  <c r="K182" i="19"/>
  <c r="J182" i="19"/>
  <c r="I182" i="19"/>
  <c r="H182" i="19"/>
  <c r="G182" i="19"/>
  <c r="F182" i="19"/>
  <c r="E182" i="19"/>
  <c r="D182" i="19"/>
  <c r="C182" i="19"/>
  <c r="O181" i="19"/>
  <c r="O180" i="19"/>
  <c r="O179" i="19"/>
  <c r="N157" i="19"/>
  <c r="M157" i="19"/>
  <c r="L157" i="19"/>
  <c r="K157" i="19"/>
  <c r="J157" i="19"/>
  <c r="I157" i="19"/>
  <c r="H157" i="19"/>
  <c r="G157" i="19"/>
  <c r="F157" i="19"/>
  <c r="E157" i="19"/>
  <c r="D157" i="19"/>
  <c r="C157" i="19"/>
  <c r="O156" i="19"/>
  <c r="O154" i="19"/>
  <c r="N114" i="19"/>
  <c r="M114" i="19"/>
  <c r="L114" i="19"/>
  <c r="K114" i="19"/>
  <c r="J114" i="19"/>
  <c r="I114" i="19"/>
  <c r="H114" i="19"/>
  <c r="G114" i="19"/>
  <c r="F114" i="19"/>
  <c r="E114" i="19"/>
  <c r="D114" i="19"/>
  <c r="C114" i="19"/>
  <c r="O113" i="19"/>
  <c r="O112" i="19"/>
  <c r="N108" i="19"/>
  <c r="M108" i="19"/>
  <c r="L108" i="19"/>
  <c r="K108" i="19"/>
  <c r="J108" i="19"/>
  <c r="I108" i="19"/>
  <c r="H108" i="19"/>
  <c r="G108" i="19"/>
  <c r="F108" i="19"/>
  <c r="E108" i="19"/>
  <c r="D108" i="19"/>
  <c r="C108" i="19"/>
  <c r="O107" i="19"/>
  <c r="D70" i="19"/>
  <c r="C70" i="19"/>
  <c r="O69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C32" i="18"/>
  <c r="D32" i="18"/>
  <c r="E32" i="18"/>
  <c r="F32" i="18"/>
  <c r="G32" i="18"/>
  <c r="H32" i="18"/>
  <c r="I32" i="18"/>
  <c r="J32" i="18"/>
  <c r="K32" i="18"/>
  <c r="L32" i="18"/>
  <c r="M32" i="18"/>
  <c r="N32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27" i="8"/>
  <c r="N14" i="10"/>
  <c r="M14" i="10"/>
  <c r="L14" i="10"/>
  <c r="K14" i="10"/>
  <c r="J14" i="10"/>
  <c r="I14" i="10"/>
  <c r="H14" i="10"/>
  <c r="G14" i="10"/>
  <c r="F14" i="10"/>
  <c r="E14" i="10"/>
  <c r="D14" i="10"/>
  <c r="C14" i="10"/>
  <c r="N33" i="10"/>
  <c r="M33" i="10"/>
  <c r="L33" i="10"/>
  <c r="K33" i="10"/>
  <c r="J33" i="10"/>
  <c r="I33" i="10"/>
  <c r="H33" i="10"/>
  <c r="G33" i="10"/>
  <c r="F33" i="10"/>
  <c r="E33" i="10"/>
  <c r="D33" i="10"/>
  <c r="C33" i="10"/>
  <c r="O32" i="10"/>
  <c r="O31" i="10"/>
  <c r="O30" i="10"/>
  <c r="O13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4" i="4" s="1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6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6" i="10"/>
  <c r="M26" i="10"/>
  <c r="L26" i="10"/>
  <c r="K26" i="10"/>
  <c r="J26" i="10"/>
  <c r="I26" i="10"/>
  <c r="H26" i="10"/>
  <c r="G26" i="10"/>
  <c r="F26" i="10"/>
  <c r="E26" i="10"/>
  <c r="D26" i="10"/>
  <c r="C26" i="10"/>
  <c r="O25" i="10"/>
  <c r="O24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34" i="8"/>
  <c r="M34" i="8"/>
  <c r="L34" i="8"/>
  <c r="K34" i="8"/>
  <c r="J34" i="8"/>
  <c r="I34" i="8"/>
  <c r="H34" i="8"/>
  <c r="G34" i="8"/>
  <c r="F34" i="8"/>
  <c r="E34" i="8"/>
  <c r="D34" i="8"/>
  <c r="C34" i="8"/>
  <c r="O33" i="8"/>
  <c r="O32" i="8"/>
  <c r="O31" i="8"/>
  <c r="N27" i="8"/>
  <c r="M27" i="8"/>
  <c r="L27" i="8"/>
  <c r="K27" i="8"/>
  <c r="J27" i="8"/>
  <c r="I27" i="8"/>
  <c r="H27" i="8"/>
  <c r="F27" i="8"/>
  <c r="E27" i="8"/>
  <c r="D27" i="8"/>
  <c r="C27" i="8"/>
  <c r="P17" i="17"/>
  <c r="C8" i="4" s="1"/>
  <c r="O18" i="16" l="1"/>
  <c r="B4" i="4" s="1"/>
  <c r="O34" i="8"/>
  <c r="O33" i="10"/>
  <c r="O14" i="14"/>
  <c r="B6" i="4" s="1"/>
  <c r="P14" i="14"/>
  <c r="C6" i="4" s="1"/>
  <c r="P10" i="11"/>
  <c r="C5" i="4" s="1"/>
  <c r="O26" i="10"/>
  <c r="P14" i="10"/>
  <c r="P26" i="10"/>
  <c r="O14" i="10"/>
  <c r="O17" i="17"/>
  <c r="B8" i="4" s="1"/>
  <c r="O10" i="11"/>
  <c r="B5" i="4" s="1"/>
  <c r="P12" i="12"/>
  <c r="C13" i="4" s="1"/>
  <c r="O12" i="12"/>
  <c r="B13" i="4" s="1"/>
  <c r="P27" i="8"/>
  <c r="P34" i="8"/>
  <c r="P53" i="8" s="1"/>
  <c r="O164" i="19"/>
  <c r="P142" i="19"/>
  <c r="P33" i="10"/>
  <c r="O27" i="8"/>
  <c r="P32" i="18"/>
  <c r="P10" i="18"/>
  <c r="O32" i="18"/>
  <c r="O10" i="18"/>
  <c r="O22" i="18"/>
  <c r="O182" i="19"/>
  <c r="O108" i="19"/>
  <c r="O37" i="19"/>
  <c r="P62" i="19"/>
  <c r="P70" i="19"/>
  <c r="P175" i="19"/>
  <c r="O157" i="19"/>
  <c r="O114" i="19"/>
  <c r="P114" i="19"/>
  <c r="O70" i="19"/>
  <c r="P157" i="19"/>
  <c r="O62" i="19"/>
  <c r="O175" i="19"/>
  <c r="P164" i="19"/>
  <c r="P182" i="19"/>
  <c r="P108" i="19"/>
  <c r="O142" i="19"/>
  <c r="P37" i="19"/>
  <c r="O184" i="19" l="1"/>
  <c r="B11" i="4" s="1"/>
  <c r="P184" i="19"/>
  <c r="C11" i="4" s="1"/>
  <c r="O53" i="8"/>
  <c r="B9" i="4" s="1"/>
  <c r="O35" i="10"/>
  <c r="B7" i="4" s="1"/>
  <c r="P35" i="10"/>
  <c r="O44" i="18"/>
  <c r="B10" i="4" s="1"/>
  <c r="P44" i="18"/>
  <c r="C10" i="4" s="1"/>
  <c r="C7" i="4"/>
  <c r="C9" i="4"/>
  <c r="B17" i="4" l="1"/>
  <c r="C17" i="4"/>
</calcChain>
</file>

<file path=xl/sharedStrings.xml><?xml version="1.0" encoding="utf-8"?>
<sst xmlns="http://schemas.openxmlformats.org/spreadsheetml/2006/main" count="412" uniqueCount="144">
  <si>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</si>
  <si>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</si>
  <si>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</si>
  <si>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</si>
  <si>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</si>
  <si>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</si>
  <si>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</si>
  <si>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</si>
  <si>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</si>
  <si>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</si>
  <si>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</si>
  <si>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</si>
  <si>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</si>
  <si>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</si>
  <si>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</si>
  <si>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</si>
  <si>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</si>
  <si>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</si>
  <si>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</si>
  <si>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</si>
  <si>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</si>
  <si>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</si>
  <si>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</si>
  <si>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</si>
  <si>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</si>
  <si>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</si>
  <si>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</si>
  <si>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</si>
  <si>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</si>
  <si>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</si>
  <si>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</si>
  <si>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</si>
  <si>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</si>
  <si>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</si>
  <si>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</si>
  <si>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</si>
  <si>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</si>
  <si>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</si>
  <si>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</si>
  <si>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</si>
  <si>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</si>
  <si>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</si>
  <si>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</si>
  <si>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</si>
  <si>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</si>
  <si>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</si>
  <si>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</si>
  <si>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</si>
  <si>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</si>
  <si>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</si>
  <si>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</si>
  <si>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</si>
  <si>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</si>
  <si>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</si>
  <si>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</si>
  <si>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</si>
  <si>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</si>
  <si>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</si>
  <si>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</si>
  <si>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</si>
  <si>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</si>
  <si>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</si>
  <si>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</si>
  <si>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</si>
  <si>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</si>
  <si>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</si>
  <si>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</si>
  <si>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</si>
  <si>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</si>
  <si>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</si>
  <si>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</si>
  <si>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</si>
  <si>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</si>
  <si>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</si>
  <si>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</si>
  <si>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</si>
  <si>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</si>
  <si>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</si>
  <si>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ISKCON KADUNA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</si>
  <si>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</si>
  <si>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</si>
  <si>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</si>
  <si>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</si>
  <si>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</si>
  <si>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</si>
  <si>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</si>
  <si>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</si>
  <si>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</si>
  <si>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</si>
  <si>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Bimal Prabhu</t>
  </si>
  <si>
    <t>Acyuta Kesava Dasa</t>
  </si>
  <si>
    <t>Anakulya Devi Dasi</t>
  </si>
  <si>
    <t>Congregation</t>
  </si>
  <si>
    <t>KRISHNA KIDS SENA</t>
  </si>
  <si>
    <t>VEDATTATVA DAS</t>
  </si>
  <si>
    <t>GIFT SHOP</t>
  </si>
  <si>
    <t>SACIMATA GROUP</t>
  </si>
  <si>
    <t>RUKMA DASA</t>
  </si>
  <si>
    <t xml:space="preserve">Ganga-mata Goswami devi dasi </t>
  </si>
  <si>
    <t>The Brhat Mrdanga Team</t>
  </si>
  <si>
    <t>Rasa-sthali dasi</t>
  </si>
  <si>
    <t>Nitai Pada Kamalam Team</t>
  </si>
  <si>
    <t>Shamir Rajcoomar</t>
  </si>
  <si>
    <t>Durban Diwali Festival (Bhakta Wesley)</t>
  </si>
  <si>
    <t>Deena Moodley</t>
  </si>
  <si>
    <t>Premagali dasi</t>
  </si>
  <si>
    <t xml:space="preserve">SSRRT Book Table (Arjuna Acarya das) </t>
  </si>
  <si>
    <t>Vibhu Caitanya Das</t>
  </si>
  <si>
    <t>Sankirtan Book Office Team</t>
  </si>
  <si>
    <t>Kovilan</t>
  </si>
  <si>
    <t>Krishen</t>
  </si>
  <si>
    <t>Tilakani devi dasi</t>
  </si>
  <si>
    <t>Induprabha devi dasi</t>
  </si>
  <si>
    <t>ISKCON Escourt</t>
  </si>
  <si>
    <t xml:space="preserve">Padyavali dasi </t>
  </si>
  <si>
    <t>Raghunath and Team</t>
  </si>
  <si>
    <t>Trino</t>
  </si>
  <si>
    <t>Puspa</t>
  </si>
  <si>
    <t>VINATA DEVI DASI</t>
  </si>
  <si>
    <t>DANGHATI LILA DEVI DASI</t>
  </si>
  <si>
    <t>AKUTI DEVI DASI</t>
  </si>
  <si>
    <t>DAYALU VRSBHANU DAS</t>
  </si>
  <si>
    <t xml:space="preserve">MATAJI RAJKUMARI </t>
  </si>
  <si>
    <t xml:space="preserve">BHAKTIN DIVYA </t>
  </si>
  <si>
    <t xml:space="preserve">BHAKTIN TARUNA </t>
  </si>
  <si>
    <t>DEVAKI SUTA DAS</t>
  </si>
  <si>
    <t>PRABHU KRIS GOVIND</t>
  </si>
  <si>
    <t>MOHINI RADHIKA DEVI DASI</t>
  </si>
  <si>
    <t xml:space="preserve">ARADHYA MURRI DEVI DASI </t>
  </si>
  <si>
    <t>MAHAJANA DAS</t>
  </si>
  <si>
    <t>BHAKTIN KARUNA</t>
  </si>
  <si>
    <t>ADHYATMIKA DAS</t>
  </si>
  <si>
    <t>PRABHU MAYARAM</t>
  </si>
  <si>
    <t>NARA NARAYAN DAS</t>
  </si>
  <si>
    <t>MATAJI  PRIYA</t>
  </si>
  <si>
    <t>MATAJI PRISHNEE</t>
  </si>
  <si>
    <t>MONTH : October 2022</t>
  </si>
  <si>
    <t>Sandton BTG team</t>
  </si>
  <si>
    <t>Damodar das (BCais)</t>
  </si>
  <si>
    <t xml:space="preserve">Radhakund devi dasi </t>
  </si>
  <si>
    <t>Gaura Priya devi dasi</t>
  </si>
  <si>
    <t>KBYG - Krsna Balarama Youth Group</t>
  </si>
  <si>
    <t>Team AGTSP</t>
  </si>
  <si>
    <t>MONTH :  October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</si>
</sst>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Summary!$B$25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Summary!$A$26:$A$37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Summary!$B$26:$B$37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3668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45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2:16" ht="12.75">
      <c r="B1" s="2" t="s">
        <v>79</v>
      </c>
    </row>
    <row r="2" spans="2:16" ht="12.75">
      <c r="B2" s="2" t="s">
        <v>72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76</v>
      </c>
      <c r="C8" s="98"/>
      <c r="D8" s="90"/>
      <c r="E8" s="90"/>
      <c r="F8" s="113"/>
      <c r="G8" s="114"/>
      <c r="H8" s="115"/>
      <c r="I8" s="94"/>
      <c r="J8" s="115"/>
      <c r="K8" s="114"/>
      <c r="L8" s="95"/>
      <c r="M8" s="114"/>
      <c r="N8" s="115"/>
      <c r="O8" s="96">
        <f t="shared" ref="O8:O9" si="0">SUM(F8:N8)</f>
        <v>0</v>
      </c>
      <c r="P8" s="97">
        <f>(D8*$D$4)+(E8*$E$4)+(F8*$F$4)+(G8*$G$4)+(H8*$H$4)+(I8*$I$4)+(J8*$J$4)+(K8*$K$4)+(L8*$L$4)+(M8*$M$4)+(N8*$N$4)</f>
        <v>0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0</v>
      </c>
      <c r="G10" s="99">
        <f t="shared" si="2"/>
        <v>0</v>
      </c>
      <c r="H10" s="99">
        <f t="shared" si="2"/>
        <v>0</v>
      </c>
      <c r="I10" s="99">
        <f t="shared" si="2"/>
        <v>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0</v>
      </c>
      <c r="P10" s="179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O27" sqref="O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50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2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0</v>
      </c>
      <c r="P14" s="9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5"/>
  <sheetViews>
    <sheetView tabSelected="1" workbookViewId="0">
      <selection activeCell="B11" sqref="B11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136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2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2" thickBot="1">
      <c r="B7" s="32" t="s">
        <v>37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93</v>
      </c>
      <c r="C8" s="134"/>
      <c r="D8" s="47"/>
      <c r="E8" s="48"/>
      <c r="F8" s="49"/>
      <c r="G8" s="53">
        <v>238</v>
      </c>
      <c r="H8" s="54"/>
      <c r="I8" s="55">
        <v>10</v>
      </c>
      <c r="J8" s="54"/>
      <c r="K8" s="53">
        <v>40</v>
      </c>
      <c r="L8" s="56"/>
      <c r="M8" s="53"/>
      <c r="N8" s="54">
        <v>10</v>
      </c>
      <c r="O8" s="110">
        <f t="shared" ref="O8:O12" si="0">SUM(F8:N8)</f>
        <v>298</v>
      </c>
      <c r="P8" s="36">
        <f t="shared" ref="P8:P12" si="1">(D8*$D$4)+(E8*$E$4)+(F8*$F$4)+(G8*$G$4)+(H8*$H$4)+(I8*$I$4)+(J8*$J$4)+(K8*$K$4)+(L8*$L$4)+(M8*$M$4)+(N8*$N$4)</f>
        <v>124.5</v>
      </c>
    </row>
    <row r="9" spans="2:16">
      <c r="B9" s="52" t="s">
        <v>94</v>
      </c>
      <c r="C9" s="134"/>
      <c r="D9" s="47"/>
      <c r="E9" s="48"/>
      <c r="F9" s="49"/>
      <c r="G9" s="53">
        <v>5</v>
      </c>
      <c r="H9" s="54"/>
      <c r="I9" s="55"/>
      <c r="J9" s="54"/>
      <c r="K9" s="53">
        <v>3</v>
      </c>
      <c r="L9" s="56"/>
      <c r="M9" s="53"/>
      <c r="N9" s="54">
        <v>5</v>
      </c>
      <c r="O9" s="110">
        <f t="shared" si="0"/>
        <v>13</v>
      </c>
      <c r="P9" s="36">
        <f t="shared" si="1"/>
        <v>14.25</v>
      </c>
    </row>
    <row r="10" spans="2:16">
      <c r="B10" s="52" t="s">
        <v>95</v>
      </c>
      <c r="C10" s="134"/>
      <c r="D10" s="47"/>
      <c r="E10" s="48"/>
      <c r="F10" s="49">
        <v>20</v>
      </c>
      <c r="G10" s="53">
        <v>25</v>
      </c>
      <c r="H10" s="54"/>
      <c r="I10" s="55">
        <v>5</v>
      </c>
      <c r="J10" s="54"/>
      <c r="K10" s="53">
        <v>10</v>
      </c>
      <c r="L10" s="56"/>
      <c r="M10" s="53"/>
      <c r="N10" s="54">
        <v>10</v>
      </c>
      <c r="O10" s="110">
        <f t="shared" si="0"/>
        <v>70</v>
      </c>
      <c r="P10" s="36">
        <f t="shared" si="1"/>
        <v>40.75</v>
      </c>
    </row>
    <row r="11" spans="2:16">
      <c r="B11" s="52" t="s">
        <v>96</v>
      </c>
      <c r="C11" s="134"/>
      <c r="D11" s="47"/>
      <c r="E11" s="48"/>
      <c r="F11" s="49">
        <v>54</v>
      </c>
      <c r="G11" s="53"/>
      <c r="H11" s="54"/>
      <c r="I11" s="55"/>
      <c r="J11" s="54"/>
      <c r="K11" s="53"/>
      <c r="L11" s="56"/>
      <c r="M11" s="53"/>
      <c r="N11" s="54">
        <v>6</v>
      </c>
      <c r="O11" s="110">
        <f t="shared" si="0"/>
        <v>60</v>
      </c>
      <c r="P11" s="36">
        <f t="shared" si="1"/>
        <v>17.399999999999999</v>
      </c>
    </row>
    <row r="12" spans="2:16">
      <c r="B12" s="52" t="s">
        <v>97</v>
      </c>
      <c r="C12" s="134"/>
      <c r="D12" s="47"/>
      <c r="E12" s="48"/>
      <c r="F12" s="49"/>
      <c r="G12" s="53">
        <v>15</v>
      </c>
      <c r="H12" s="54"/>
      <c r="I12" s="55"/>
      <c r="J12" s="54"/>
      <c r="K12" s="53">
        <v>10</v>
      </c>
      <c r="L12" s="56"/>
      <c r="M12" s="53"/>
      <c r="N12" s="54">
        <v>12</v>
      </c>
      <c r="O12" s="110">
        <f t="shared" si="0"/>
        <v>37</v>
      </c>
      <c r="P12" s="36">
        <f t="shared" si="1"/>
        <v>37.75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ref="O13" si="2">SUM(F13:N13)</f>
        <v>0</v>
      </c>
      <c r="P13" s="36">
        <f t="shared" ref="P13" si="3">(D13*$D$4)+(E13*$E$4)+(F13*$F$4)+(G13*$G$4)+(H13*$H$4)+(I13*$I$4)+(J13*$J$4)+(K13*$K$4)+(L13*$L$4)+(M13*$M$4)+(N13*$N$4)</f>
        <v>0</v>
      </c>
    </row>
    <row r="14" spans="2:16" ht="12" thickBot="1">
      <c r="B14" s="37" t="s">
        <v>21</v>
      </c>
      <c r="C14" s="37">
        <f t="shared" ref="C14:P14" si="4">SUM(C8:C13)</f>
        <v>0</v>
      </c>
      <c r="D14" s="37">
        <f t="shared" si="4"/>
        <v>0</v>
      </c>
      <c r="E14" s="37">
        <f t="shared" si="4"/>
        <v>0</v>
      </c>
      <c r="F14" s="37">
        <f t="shared" si="4"/>
        <v>74</v>
      </c>
      <c r="G14" s="37">
        <f t="shared" si="4"/>
        <v>283</v>
      </c>
      <c r="H14" s="37">
        <f t="shared" si="4"/>
        <v>0</v>
      </c>
      <c r="I14" s="37">
        <f t="shared" si="4"/>
        <v>15</v>
      </c>
      <c r="J14" s="37">
        <f t="shared" si="4"/>
        <v>0</v>
      </c>
      <c r="K14" s="37">
        <f t="shared" si="4"/>
        <v>63</v>
      </c>
      <c r="L14" s="37">
        <f t="shared" si="4"/>
        <v>0</v>
      </c>
      <c r="M14" s="37">
        <f t="shared" si="4"/>
        <v>0</v>
      </c>
      <c r="N14" s="37">
        <f t="shared" si="4"/>
        <v>43</v>
      </c>
      <c r="O14" s="37">
        <f t="shared" si="4"/>
        <v>478</v>
      </c>
      <c r="P14" s="37">
        <f t="shared" si="4"/>
        <v>234.65</v>
      </c>
    </row>
    <row r="15" spans="2:16">
      <c r="F15" s="38"/>
      <c r="G15" s="38"/>
      <c r="H15" s="38"/>
      <c r="I15" s="38"/>
      <c r="J15" s="38"/>
      <c r="K15" s="38"/>
      <c r="L15" s="38"/>
      <c r="M15" s="38"/>
      <c r="N15" s="38"/>
    </row>
    <row r="16" spans="2:16" hidden="1"/>
    <row r="17" spans="2:16" ht="12" hidden="1" thickBot="1">
      <c r="B17" s="32" t="s">
        <v>81</v>
      </c>
      <c r="C17" s="32"/>
      <c r="D17" s="32"/>
      <c r="E17" s="32"/>
      <c r="F17" s="33"/>
      <c r="G17" s="33"/>
      <c r="H17" s="33"/>
      <c r="I17" s="33"/>
      <c r="J17" s="33"/>
      <c r="K17" s="33"/>
      <c r="L17" s="33"/>
      <c r="M17" s="33"/>
      <c r="N17" s="33"/>
      <c r="O17" s="34"/>
      <c r="P17" s="34"/>
    </row>
    <row r="18" spans="2:16" ht="12" hidden="1" customHeight="1">
      <c r="B18" s="148"/>
      <c r="C18" s="47"/>
      <c r="D18" s="48"/>
      <c r="E18" s="48"/>
      <c r="F18" s="152"/>
      <c r="G18" s="149"/>
      <c r="H18" s="54"/>
      <c r="I18" s="150"/>
      <c r="J18" s="54"/>
      <c r="K18" s="149"/>
      <c r="L18" s="151"/>
      <c r="M18" s="53"/>
      <c r="N18" s="103"/>
      <c r="O18" s="35">
        <f>SUM(F18:N18)</f>
        <v>0</v>
      </c>
      <c r="P18" s="36">
        <f t="shared" ref="P18:P19" si="5">(D18*$D$4)+(E18*$E$4)+(F18*$F$4)+(G18*$G$4)+(H18*$H$4)+(I18*$I$4)+(J18*$J$4)+(K18*$K$4)+(L18*$L$4)+(M18*$M$4)+(N18*$N$4)</f>
        <v>0</v>
      </c>
    </row>
    <row r="19" spans="2:16" hidden="1">
      <c r="B19" s="148"/>
      <c r="C19" s="47"/>
      <c r="D19" s="48"/>
      <c r="E19" s="48"/>
      <c r="F19" s="104"/>
      <c r="G19" s="106"/>
      <c r="H19" s="105"/>
      <c r="I19" s="106"/>
      <c r="J19" s="107"/>
      <c r="K19" s="106"/>
      <c r="L19" s="107"/>
      <c r="M19" s="108"/>
      <c r="N19" s="103"/>
      <c r="O19" s="35">
        <f>SUM(F19:N19)</f>
        <v>0</v>
      </c>
      <c r="P19" s="36">
        <f t="shared" si="5"/>
        <v>0</v>
      </c>
    </row>
    <row r="20" spans="2:16" ht="12" hidden="1" thickBot="1">
      <c r="B20" s="37" t="s">
        <v>21</v>
      </c>
      <c r="C20" s="37">
        <f t="shared" ref="C20:P20" si="6">SUM(C18:C19)</f>
        <v>0</v>
      </c>
      <c r="D20" s="37">
        <f t="shared" si="6"/>
        <v>0</v>
      </c>
      <c r="E20" s="37">
        <f t="shared" si="6"/>
        <v>0</v>
      </c>
      <c r="F20" s="37">
        <f t="shared" si="6"/>
        <v>0</v>
      </c>
      <c r="G20" s="37">
        <f t="shared" si="6"/>
        <v>0</v>
      </c>
      <c r="H20" s="37">
        <f t="shared" si="6"/>
        <v>0</v>
      </c>
      <c r="I20" s="37">
        <f t="shared" si="6"/>
        <v>0</v>
      </c>
      <c r="J20" s="37">
        <f t="shared" si="6"/>
        <v>0</v>
      </c>
      <c r="K20" s="37">
        <f t="shared" si="6"/>
        <v>0</v>
      </c>
      <c r="L20" s="37">
        <f t="shared" si="6"/>
        <v>0</v>
      </c>
      <c r="M20" s="37">
        <f t="shared" si="6"/>
        <v>0</v>
      </c>
      <c r="N20" s="37">
        <f t="shared" si="6"/>
        <v>0</v>
      </c>
      <c r="O20" s="37">
        <f t="shared" si="6"/>
        <v>0</v>
      </c>
      <c r="P20" s="109">
        <f t="shared" si="6"/>
        <v>0</v>
      </c>
    </row>
    <row r="21" spans="2:16" hidden="1"/>
    <row r="22" spans="2:16" hidden="1"/>
    <row r="23" spans="2:16" ht="12" hidden="1" thickBot="1">
      <c r="B23" s="32" t="s">
        <v>38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 ht="12" hidden="1" customHeight="1">
      <c r="B24" s="148"/>
      <c r="C24" s="47"/>
      <c r="D24" s="48"/>
      <c r="E24" s="48"/>
      <c r="F24" s="152"/>
      <c r="G24" s="149"/>
      <c r="H24" s="54"/>
      <c r="I24" s="150"/>
      <c r="J24" s="54"/>
      <c r="K24" s="149"/>
      <c r="L24" s="151"/>
      <c r="M24" s="53"/>
      <c r="N24" s="103"/>
      <c r="O24" s="35">
        <f>SUM(F24:N24)</f>
        <v>0</v>
      </c>
      <c r="P24" s="36">
        <f t="shared" ref="P24:P25" si="7">(D24*$D$4)+(E24*$E$4)+(F24*$F$4)+(G24*$G$4)+(H24*$H$4)+(I24*$I$4)+(J24*$J$4)+(K24*$K$4)+(L24*$L$4)+(M24*$M$4)+(N24*$N$4)</f>
        <v>0</v>
      </c>
    </row>
    <row r="25" spans="2:16" hidden="1">
      <c r="B25" s="148"/>
      <c r="C25" s="47"/>
      <c r="D25" s="48"/>
      <c r="E25" s="48"/>
      <c r="F25" s="104"/>
      <c r="G25" s="106"/>
      <c r="H25" s="105"/>
      <c r="I25" s="106"/>
      <c r="J25" s="107"/>
      <c r="K25" s="106"/>
      <c r="L25" s="107"/>
      <c r="M25" s="108"/>
      <c r="N25" s="103"/>
      <c r="O25" s="35">
        <f>SUM(F25:N25)</f>
        <v>0</v>
      </c>
      <c r="P25" s="36">
        <f t="shared" si="7"/>
        <v>0</v>
      </c>
    </row>
    <row r="26" spans="2:16" ht="12" hidden="1" thickBot="1">
      <c r="B26" s="37" t="s">
        <v>21</v>
      </c>
      <c r="C26" s="37">
        <f t="shared" ref="C26:P26" si="8">SUM(C24:C25)</f>
        <v>0</v>
      </c>
      <c r="D26" s="37">
        <f t="shared" si="8"/>
        <v>0</v>
      </c>
      <c r="E26" s="37">
        <f t="shared" si="8"/>
        <v>0</v>
      </c>
      <c r="F26" s="37">
        <f t="shared" si="8"/>
        <v>0</v>
      </c>
      <c r="G26" s="37">
        <f t="shared" si="8"/>
        <v>0</v>
      </c>
      <c r="H26" s="37">
        <f t="shared" si="8"/>
        <v>0</v>
      </c>
      <c r="I26" s="37">
        <f t="shared" si="8"/>
        <v>0</v>
      </c>
      <c r="J26" s="37">
        <f t="shared" si="8"/>
        <v>0</v>
      </c>
      <c r="K26" s="37">
        <f t="shared" si="8"/>
        <v>0</v>
      </c>
      <c r="L26" s="37">
        <f t="shared" si="8"/>
        <v>0</v>
      </c>
      <c r="M26" s="37">
        <f t="shared" si="8"/>
        <v>0</v>
      </c>
      <c r="N26" s="37">
        <f t="shared" si="8"/>
        <v>0</v>
      </c>
      <c r="O26" s="37">
        <f t="shared" si="8"/>
        <v>0</v>
      </c>
      <c r="P26" s="109">
        <f t="shared" si="8"/>
        <v>0</v>
      </c>
    </row>
    <row r="27" spans="2:16" hidden="1"/>
    <row r="28" spans="2:16" hidden="1"/>
    <row r="29" spans="2:16" ht="12" hidden="1" thickBot="1">
      <c r="B29" s="32" t="s">
        <v>39</v>
      </c>
      <c r="C29" s="32"/>
      <c r="D29" s="32"/>
      <c r="E29" s="32"/>
      <c r="F29" s="33"/>
      <c r="G29" s="33"/>
      <c r="H29" s="33"/>
      <c r="I29" s="33"/>
      <c r="J29" s="33"/>
      <c r="K29" s="33"/>
      <c r="L29" s="33"/>
      <c r="M29" s="33"/>
      <c r="N29" s="33"/>
      <c r="O29" s="34"/>
      <c r="P29" s="34"/>
    </row>
    <row r="30" spans="2:16" hidden="1">
      <c r="B30" s="52"/>
      <c r="C30" s="5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>SUM(F30:N30)</f>
        <v>0</v>
      </c>
      <c r="P30" s="36">
        <f t="shared" ref="P30:P32" si="9">(D30*$D$4)+(E30*$E$4)+(F30*$F$4)+(G30*$G$4)+(H30*$H$4)+(I30*$I$4)+(J30*$J$4)+(K30*$K$4)+(L30*$L$4)+(M30*$M$4)+(N30*$N$4)</f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>SUM(F31:N31)</f>
        <v>0</v>
      </c>
      <c r="P31" s="36">
        <f t="shared" si="9"/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>SUM(C32:N32)</f>
        <v>0</v>
      </c>
      <c r="P32" s="36">
        <f t="shared" si="9"/>
        <v>0</v>
      </c>
    </row>
    <row r="33" spans="2:16" ht="12" hidden="1" thickBot="1">
      <c r="B33" s="37" t="s">
        <v>21</v>
      </c>
      <c r="C33" s="37">
        <f>SUM(C30:C31)</f>
        <v>0</v>
      </c>
      <c r="D33" s="37">
        <f>SUM(D30:D31)</f>
        <v>0</v>
      </c>
      <c r="E33" s="37">
        <f>SUM(E30:E31)</f>
        <v>0</v>
      </c>
      <c r="F33" s="37">
        <f t="shared" ref="F33:P33" si="10">SUM(F30:F32)</f>
        <v>0</v>
      </c>
      <c r="G33" s="37">
        <f t="shared" si="10"/>
        <v>0</v>
      </c>
      <c r="H33" s="37">
        <f t="shared" si="10"/>
        <v>0</v>
      </c>
      <c r="I33" s="37">
        <f t="shared" si="10"/>
        <v>0</v>
      </c>
      <c r="J33" s="37">
        <f t="shared" si="10"/>
        <v>0</v>
      </c>
      <c r="K33" s="37">
        <f t="shared" si="10"/>
        <v>0</v>
      </c>
      <c r="L33" s="37">
        <f t="shared" si="10"/>
        <v>0</v>
      </c>
      <c r="M33" s="37">
        <f t="shared" si="10"/>
        <v>0</v>
      </c>
      <c r="N33" s="37">
        <f t="shared" si="10"/>
        <v>0</v>
      </c>
      <c r="O33" s="37">
        <f t="shared" si="10"/>
        <v>0</v>
      </c>
      <c r="P33" s="109">
        <f t="shared" si="10"/>
        <v>0</v>
      </c>
    </row>
    <row r="34" spans="2:16"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6"/>
    </row>
    <row r="35" spans="2:16">
      <c r="N35" s="112" t="s">
        <v>28</v>
      </c>
      <c r="O35" s="111">
        <f>SUM(O20+O14+O26+O33)</f>
        <v>478</v>
      </c>
      <c r="P35" s="180">
        <f>SUM(P20+P14+P26+P33)</f>
        <v>234.65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87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53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60" sqref="B60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/>
      <c r="C1" s="2"/>
      <c r="D1" s="2"/>
      <c r="E1" s="2"/>
    </row>
    <row r="2" spans="2:16" ht="12.75">
      <c r="B2" s="2" t="s">
        <v>136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thickBot="1">
      <c r="B6" s="32" t="s">
        <v>31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118</v>
      </c>
      <c r="C7" s="147"/>
      <c r="D7" s="141"/>
      <c r="E7" s="141"/>
      <c r="F7" s="142"/>
      <c r="G7" s="143">
        <v>37</v>
      </c>
      <c r="H7" s="144"/>
      <c r="I7" s="145">
        <v>3</v>
      </c>
      <c r="J7" s="144"/>
      <c r="K7" s="143">
        <v>1</v>
      </c>
      <c r="L7" s="146"/>
      <c r="M7" s="143">
        <v>18</v>
      </c>
      <c r="N7" s="144"/>
      <c r="O7" s="35">
        <f t="shared" ref="O7:O9" si="0">SUM(F7:N7)</f>
        <v>59</v>
      </c>
      <c r="P7" s="36">
        <f>(D7*$D$3)+(E7*$E$3)+(F7*$F$3)+(G7*$G$3)+(H7*$H$3)+(I7*$I$3)+(J7*$J$3)+(K7*$K$3)+(L7*$L$3)+(M7*$M$3)+(N7*$N$3)</f>
        <v>47.75</v>
      </c>
    </row>
    <row r="8" spans="2:16">
      <c r="B8" s="52" t="s">
        <v>119</v>
      </c>
      <c r="C8" s="147"/>
      <c r="D8" s="141"/>
      <c r="E8" s="141"/>
      <c r="F8" s="142"/>
      <c r="G8" s="143">
        <v>45</v>
      </c>
      <c r="H8" s="144"/>
      <c r="I8" s="145"/>
      <c r="J8" s="144"/>
      <c r="K8" s="143">
        <v>1</v>
      </c>
      <c r="L8" s="146"/>
      <c r="M8" s="143">
        <v>1</v>
      </c>
      <c r="N8" s="144"/>
      <c r="O8" s="35">
        <f t="shared" si="0"/>
        <v>47</v>
      </c>
      <c r="P8" s="36">
        <f t="shared" ref="P8:P25" si="1">(D8*$D$3)+(E8*$E$3)+(F8*$F$3)+(G8*$G$3)+(H8*$H$3)+(I8*$I$3)+(J8*$J$3)+(K8*$K$3)+(L8*$L$3)+(M8*$M$3)+(N8*$N$3)</f>
        <v>14.25</v>
      </c>
    </row>
    <row r="9" spans="2:16">
      <c r="B9" s="52" t="s">
        <v>120</v>
      </c>
      <c r="C9" s="147"/>
      <c r="D9" s="141"/>
      <c r="E9" s="141"/>
      <c r="F9" s="142"/>
      <c r="G9" s="143">
        <v>19</v>
      </c>
      <c r="H9" s="144"/>
      <c r="I9" s="145">
        <v>2</v>
      </c>
      <c r="J9" s="144"/>
      <c r="K9" s="143">
        <v>1</v>
      </c>
      <c r="L9" s="146"/>
      <c r="M9" s="143">
        <v>1</v>
      </c>
      <c r="N9" s="144"/>
      <c r="O9" s="35">
        <f t="shared" si="0"/>
        <v>23</v>
      </c>
      <c r="P9" s="36">
        <f t="shared" si="1"/>
        <v>8.75</v>
      </c>
    </row>
    <row r="10" spans="2:16">
      <c r="B10" s="52" t="s">
        <v>121</v>
      </c>
      <c r="C10" s="147"/>
      <c r="D10" s="141"/>
      <c r="E10" s="141"/>
      <c r="F10" s="142"/>
      <c r="G10" s="143">
        <v>15</v>
      </c>
      <c r="H10" s="144"/>
      <c r="I10" s="145">
        <v>4</v>
      </c>
      <c r="J10" s="144"/>
      <c r="K10" s="143"/>
      <c r="L10" s="146"/>
      <c r="M10" s="143">
        <v>2</v>
      </c>
      <c r="N10" s="144"/>
      <c r="O10" s="35">
        <f t="shared" ref="O10:O12" si="2">SUM(F10:N10)</f>
        <v>21</v>
      </c>
      <c r="P10" s="36">
        <f t="shared" si="1"/>
        <v>9.75</v>
      </c>
    </row>
    <row r="11" spans="2:16">
      <c r="B11" s="52" t="s">
        <v>122</v>
      </c>
      <c r="C11" s="147"/>
      <c r="D11" s="141"/>
      <c r="E11" s="141"/>
      <c r="F11" s="142"/>
      <c r="G11" s="143">
        <v>12</v>
      </c>
      <c r="H11" s="144"/>
      <c r="I11" s="145"/>
      <c r="J11" s="144"/>
      <c r="K11" s="143">
        <v>1</v>
      </c>
      <c r="L11" s="146"/>
      <c r="M11" s="143">
        <v>6</v>
      </c>
      <c r="N11" s="144"/>
      <c r="O11" s="35">
        <f t="shared" si="2"/>
        <v>19</v>
      </c>
      <c r="P11" s="36">
        <f t="shared" si="1"/>
        <v>16</v>
      </c>
    </row>
    <row r="12" spans="2:16">
      <c r="B12" s="52" t="s">
        <v>123</v>
      </c>
      <c r="C12" s="147"/>
      <c r="D12" s="141"/>
      <c r="E12" s="141"/>
      <c r="F12" s="142"/>
      <c r="G12" s="143">
        <v>7</v>
      </c>
      <c r="H12" s="144"/>
      <c r="I12" s="145">
        <v>2</v>
      </c>
      <c r="J12" s="144"/>
      <c r="K12" s="143">
        <v>1</v>
      </c>
      <c r="L12" s="146"/>
      <c r="M12" s="143">
        <v>3</v>
      </c>
      <c r="N12" s="144"/>
      <c r="O12" s="35">
        <f t="shared" si="2"/>
        <v>13</v>
      </c>
      <c r="P12" s="36">
        <f t="shared" si="1"/>
        <v>9.75</v>
      </c>
    </row>
    <row r="13" spans="2:16">
      <c r="B13" s="52" t="s">
        <v>124</v>
      </c>
      <c r="C13" s="147"/>
      <c r="D13" s="141"/>
      <c r="E13" s="141"/>
      <c r="F13" s="142"/>
      <c r="G13" s="143">
        <v>9</v>
      </c>
      <c r="H13" s="144"/>
      <c r="I13" s="145"/>
      <c r="J13" s="144"/>
      <c r="K13" s="143"/>
      <c r="L13" s="146"/>
      <c r="M13" s="143">
        <v>2</v>
      </c>
      <c r="N13" s="144"/>
      <c r="O13" s="35">
        <f t="shared" ref="O13:O19" si="3">SUM(F13:N13)</f>
        <v>11</v>
      </c>
      <c r="P13" s="36">
        <f t="shared" si="1"/>
        <v>6.25</v>
      </c>
    </row>
    <row r="14" spans="2:16">
      <c r="B14" s="140" t="s">
        <v>125</v>
      </c>
      <c r="C14" s="147"/>
      <c r="D14" s="141"/>
      <c r="E14" s="141"/>
      <c r="F14" s="142"/>
      <c r="G14" s="143">
        <v>10</v>
      </c>
      <c r="H14" s="144"/>
      <c r="I14" s="145"/>
      <c r="J14" s="144"/>
      <c r="K14" s="143"/>
      <c r="L14" s="146"/>
      <c r="M14" s="143"/>
      <c r="N14" s="144"/>
      <c r="O14" s="35">
        <f t="shared" si="3"/>
        <v>10</v>
      </c>
      <c r="P14" s="36">
        <f t="shared" si="1"/>
        <v>2.5</v>
      </c>
    </row>
    <row r="15" spans="2:16">
      <c r="B15" s="140" t="s">
        <v>126</v>
      </c>
      <c r="C15" s="147"/>
      <c r="D15" s="141"/>
      <c r="E15" s="141"/>
      <c r="F15" s="142"/>
      <c r="G15" s="143">
        <v>10</v>
      </c>
      <c r="H15" s="144"/>
      <c r="I15" s="145"/>
      <c r="J15" s="144"/>
      <c r="K15" s="143"/>
      <c r="L15" s="146"/>
      <c r="M15" s="143"/>
      <c r="N15" s="144"/>
      <c r="O15" s="35">
        <f t="shared" si="3"/>
        <v>10</v>
      </c>
      <c r="P15" s="36">
        <f t="shared" si="1"/>
        <v>2.5</v>
      </c>
    </row>
    <row r="16" spans="2:16">
      <c r="B16" s="52" t="s">
        <v>127</v>
      </c>
      <c r="C16" s="147"/>
      <c r="D16" s="141"/>
      <c r="E16" s="141"/>
      <c r="F16" s="142"/>
      <c r="G16" s="143">
        <v>7</v>
      </c>
      <c r="H16" s="144"/>
      <c r="I16" s="145"/>
      <c r="J16" s="144"/>
      <c r="K16" s="143"/>
      <c r="L16" s="146"/>
      <c r="M16" s="143">
        <v>3</v>
      </c>
      <c r="N16" s="144"/>
      <c r="O16" s="35">
        <f t="shared" si="3"/>
        <v>10</v>
      </c>
      <c r="P16" s="36">
        <f t="shared" si="1"/>
        <v>7.75</v>
      </c>
    </row>
    <row r="17" spans="2:16">
      <c r="B17" s="52" t="s">
        <v>128</v>
      </c>
      <c r="C17" s="147"/>
      <c r="D17" s="141"/>
      <c r="E17" s="141"/>
      <c r="F17" s="142"/>
      <c r="G17" s="143">
        <v>8</v>
      </c>
      <c r="H17" s="144"/>
      <c r="I17" s="145"/>
      <c r="J17" s="144"/>
      <c r="K17" s="143"/>
      <c r="L17" s="146"/>
      <c r="M17" s="143"/>
      <c r="N17" s="144"/>
      <c r="O17" s="35">
        <f t="shared" si="3"/>
        <v>8</v>
      </c>
      <c r="P17" s="36">
        <f t="shared" si="1"/>
        <v>2</v>
      </c>
    </row>
    <row r="18" spans="2:16">
      <c r="B18" s="52" t="s">
        <v>129</v>
      </c>
      <c r="C18" s="147"/>
      <c r="D18" s="141"/>
      <c r="E18" s="141"/>
      <c r="F18" s="142"/>
      <c r="G18" s="143">
        <v>6</v>
      </c>
      <c r="H18" s="144"/>
      <c r="I18" s="145"/>
      <c r="J18" s="144"/>
      <c r="K18" s="143"/>
      <c r="L18" s="146"/>
      <c r="M18" s="143">
        <v>1</v>
      </c>
      <c r="N18" s="144"/>
      <c r="O18" s="35">
        <f t="shared" si="3"/>
        <v>7</v>
      </c>
      <c r="P18" s="36">
        <f t="shared" si="1"/>
        <v>3.5</v>
      </c>
    </row>
    <row r="19" spans="2:16">
      <c r="B19" s="52" t="s">
        <v>130</v>
      </c>
      <c r="C19" s="147"/>
      <c r="D19" s="141"/>
      <c r="E19" s="141"/>
      <c r="F19" s="142"/>
      <c r="G19" s="143">
        <v>4</v>
      </c>
      <c r="H19" s="144"/>
      <c r="I19" s="145">
        <v>1</v>
      </c>
      <c r="J19" s="144"/>
      <c r="K19" s="143"/>
      <c r="L19" s="146"/>
      <c r="M19" s="143">
        <v>1</v>
      </c>
      <c r="N19" s="144"/>
      <c r="O19" s="35">
        <f t="shared" si="3"/>
        <v>6</v>
      </c>
      <c r="P19" s="36">
        <f t="shared" si="1"/>
        <v>3.5</v>
      </c>
    </row>
    <row r="20" spans="2:16">
      <c r="B20" s="52" t="s">
        <v>131</v>
      </c>
      <c r="C20" s="147"/>
      <c r="D20" s="141"/>
      <c r="E20" s="141"/>
      <c r="F20" s="142"/>
      <c r="G20" s="143">
        <v>4</v>
      </c>
      <c r="H20" s="144"/>
      <c r="I20" s="145">
        <v>1</v>
      </c>
      <c r="J20" s="144"/>
      <c r="K20" s="143"/>
      <c r="L20" s="146"/>
      <c r="M20" s="143"/>
      <c r="N20" s="144"/>
      <c r="O20" s="35">
        <f t="shared" ref="O20:O21" si="4">SUM(F20:N20)</f>
        <v>5</v>
      </c>
      <c r="P20" s="36">
        <f t="shared" si="1"/>
        <v>1.5</v>
      </c>
    </row>
    <row r="21" spans="2:16">
      <c r="B21" s="52" t="s">
        <v>132</v>
      </c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>
        <v>4</v>
      </c>
      <c r="N21" s="144"/>
      <c r="O21" s="35">
        <f t="shared" si="4"/>
        <v>4</v>
      </c>
      <c r="P21" s="36">
        <f t="shared" si="1"/>
        <v>8</v>
      </c>
    </row>
    <row r="22" spans="2:16">
      <c r="B22" s="52" t="s">
        <v>133</v>
      </c>
      <c r="C22" s="147"/>
      <c r="D22" s="141"/>
      <c r="E22" s="141"/>
      <c r="F22" s="142"/>
      <c r="G22" s="143">
        <v>2</v>
      </c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2</v>
      </c>
      <c r="P22" s="36">
        <f t="shared" si="1"/>
        <v>0.5</v>
      </c>
    </row>
    <row r="23" spans="2:16">
      <c r="B23" s="52" t="s">
        <v>134</v>
      </c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>
        <v>1</v>
      </c>
      <c r="N23" s="144"/>
      <c r="O23" s="35">
        <f t="shared" si="5"/>
        <v>1</v>
      </c>
      <c r="P23" s="36">
        <f t="shared" si="1"/>
        <v>2</v>
      </c>
    </row>
    <row r="24" spans="2:16">
      <c r="B24" s="52" t="s">
        <v>135</v>
      </c>
      <c r="C24" s="147"/>
      <c r="D24" s="141"/>
      <c r="E24" s="141"/>
      <c r="F24" s="142"/>
      <c r="G24" s="143">
        <v>1</v>
      </c>
      <c r="H24" s="144"/>
      <c r="I24" s="145"/>
      <c r="J24" s="144"/>
      <c r="K24" s="143"/>
      <c r="L24" s="146"/>
      <c r="M24" s="143"/>
      <c r="N24" s="144"/>
      <c r="O24" s="35">
        <f t="shared" si="5"/>
        <v>1</v>
      </c>
      <c r="P24" s="36">
        <f t="shared" si="1"/>
        <v>0.25</v>
      </c>
    </row>
    <row r="25" spans="2:16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" si="6">SUM(F25:N25)</f>
        <v>0</v>
      </c>
      <c r="P25" s="36">
        <f t="shared" si="1"/>
        <v>0</v>
      </c>
    </row>
    <row r="26" spans="2:16">
      <c r="B26" s="126"/>
      <c r="C26" s="133"/>
      <c r="D26" s="127"/>
      <c r="E26" s="127"/>
      <c r="F26" s="128"/>
      <c r="G26" s="129"/>
      <c r="H26" s="130"/>
      <c r="I26" s="131"/>
      <c r="J26" s="130"/>
      <c r="K26" s="129"/>
      <c r="L26" s="132"/>
      <c r="M26" s="129"/>
      <c r="N26" s="130"/>
      <c r="O26" s="35">
        <f>SUM(F26:N26)</f>
        <v>0</v>
      </c>
      <c r="P26" s="36">
        <f t="shared" ref="P26" si="7">(D26*$D$3)+(E26*$E$3)+(F26*$F$3)+(G26*$G$3)+(H26*$H$3)+(I26*$I$3)+(J26*$J$3)+(K26*$K$3)+(L26*$L$3)+(M26*$M$3)+(N26*$N$3)</f>
        <v>0</v>
      </c>
    </row>
    <row r="27" spans="2:16" ht="12" thickBot="1">
      <c r="B27" s="37" t="s">
        <v>21</v>
      </c>
      <c r="C27" s="37">
        <f t="shared" ref="C27:P27" si="8">SUM(C7:C26)</f>
        <v>0</v>
      </c>
      <c r="D27" s="37">
        <f t="shared" si="8"/>
        <v>0</v>
      </c>
      <c r="E27" s="37">
        <f t="shared" si="8"/>
        <v>0</v>
      </c>
      <c r="F27" s="37">
        <f t="shared" si="8"/>
        <v>0</v>
      </c>
      <c r="G27" s="37">
        <f t="shared" si="8"/>
        <v>196</v>
      </c>
      <c r="H27" s="37">
        <f t="shared" si="8"/>
        <v>0</v>
      </c>
      <c r="I27" s="37">
        <f t="shared" si="8"/>
        <v>13</v>
      </c>
      <c r="J27" s="37">
        <f t="shared" si="8"/>
        <v>0</v>
      </c>
      <c r="K27" s="37">
        <f t="shared" si="8"/>
        <v>5</v>
      </c>
      <c r="L27" s="37">
        <f t="shared" si="8"/>
        <v>0</v>
      </c>
      <c r="M27" s="37">
        <f t="shared" si="8"/>
        <v>43</v>
      </c>
      <c r="N27" s="37">
        <f t="shared" si="8"/>
        <v>0</v>
      </c>
      <c r="O27" s="37">
        <f t="shared" si="8"/>
        <v>257</v>
      </c>
      <c r="P27" s="37">
        <f t="shared" si="8"/>
        <v>146.5</v>
      </c>
    </row>
    <row r="28" spans="2:16">
      <c r="F28" s="38"/>
      <c r="G28" s="38"/>
      <c r="H28" s="38"/>
      <c r="I28" s="38"/>
      <c r="J28" s="38"/>
      <c r="K28" s="38"/>
      <c r="L28" s="38"/>
      <c r="M28" s="38"/>
      <c r="N28" s="38"/>
    </row>
    <row r="29" spans="2:16" hidden="1">
      <c r="B29" s="13"/>
      <c r="C29" s="13"/>
      <c r="D29" s="13"/>
      <c r="E29" s="13"/>
      <c r="F29" s="30"/>
      <c r="G29" s="30"/>
      <c r="H29" s="30"/>
      <c r="I29" s="30"/>
      <c r="J29" s="30"/>
      <c r="K29" s="30"/>
      <c r="L29" s="30"/>
      <c r="M29" s="30"/>
      <c r="N29" s="30"/>
      <c r="O29" s="13"/>
      <c r="P29" s="13"/>
    </row>
    <row r="30" spans="2:16" ht="12" hidden="1" thickBot="1">
      <c r="B30" s="32" t="s">
        <v>30</v>
      </c>
      <c r="C30" s="32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4"/>
      <c r="P30" s="34"/>
    </row>
    <row r="31" spans="2:16" hidden="1">
      <c r="B31" s="52" t="s">
        <v>49</v>
      </c>
      <c r="C31" s="5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>SUM(F31:N31)</f>
        <v>0</v>
      </c>
      <c r="P31" s="36">
        <f t="shared" ref="P31:P33" si="9">(D31*$D$3)+(E31*$E$3)+(F31*$F$3)+(G31*$G$3)+(H31*$H$3)+(I31*$I$3)+(J31*$J$3)+(K31*$K$3)+(L31*$L$3)+(M31*$M$3)+(N31*$N$3)</f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>SUM(F32:N32)</f>
        <v>0</v>
      </c>
      <c r="P32" s="36">
        <f t="shared" si="9"/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>SUM(F33:N33)</f>
        <v>0</v>
      </c>
      <c r="P33" s="36">
        <f t="shared" si="9"/>
        <v>0</v>
      </c>
    </row>
    <row r="34" spans="2:16" ht="12" hidden="1" thickBot="1">
      <c r="B34" s="37" t="s">
        <v>21</v>
      </c>
      <c r="C34" s="37">
        <f>SUM(C31:C33)</f>
        <v>0</v>
      </c>
      <c r="D34" s="37">
        <f>SUM(D31:D33)</f>
        <v>0</v>
      </c>
      <c r="E34" s="37">
        <f>SUM(E31:E33)</f>
        <v>0</v>
      </c>
      <c r="F34" s="37">
        <f>SUM(F31:F33)</f>
        <v>0</v>
      </c>
      <c r="G34" s="37">
        <f>SUM(G31:G33)</f>
        <v>0</v>
      </c>
      <c r="H34" s="37">
        <f t="shared" ref="H34:P34" si="10">SUM(H31:H33)</f>
        <v>0</v>
      </c>
      <c r="I34" s="37">
        <f t="shared" si="10"/>
        <v>0</v>
      </c>
      <c r="J34" s="37">
        <f t="shared" si="10"/>
        <v>0</v>
      </c>
      <c r="K34" s="37">
        <f t="shared" si="10"/>
        <v>0</v>
      </c>
      <c r="L34" s="37">
        <f t="shared" si="10"/>
        <v>0</v>
      </c>
      <c r="M34" s="37">
        <f t="shared" si="10"/>
        <v>0</v>
      </c>
      <c r="N34" s="37">
        <f t="shared" si="10"/>
        <v>0</v>
      </c>
      <c r="O34" s="39">
        <f t="shared" si="10"/>
        <v>0</v>
      </c>
      <c r="P34" s="39">
        <f t="shared" si="10"/>
        <v>0</v>
      </c>
    </row>
    <row r="35" spans="2:16" hidden="1">
      <c r="G35" s="38"/>
    </row>
    <row r="36" spans="2:16" hidden="1">
      <c r="B36" s="13"/>
      <c r="C36" s="13"/>
      <c r="D36" s="13"/>
      <c r="E36" s="13"/>
      <c r="F36" s="30"/>
      <c r="G36" s="30"/>
      <c r="H36" s="30"/>
      <c r="I36" s="30"/>
      <c r="J36" s="30"/>
      <c r="K36" s="30"/>
      <c r="L36" s="30"/>
      <c r="M36" s="30"/>
      <c r="N36" s="30"/>
      <c r="O36" s="13"/>
      <c r="P36" s="13"/>
    </row>
    <row r="37" spans="2:16" ht="12" hidden="1" thickBot="1">
      <c r="B37" s="32" t="s">
        <v>73</v>
      </c>
      <c r="C37" s="32"/>
      <c r="D37" s="32"/>
      <c r="E37" s="32"/>
      <c r="F37" s="33"/>
      <c r="G37" s="33"/>
      <c r="H37" s="33"/>
      <c r="I37" s="33"/>
      <c r="J37" s="33"/>
      <c r="K37" s="33"/>
      <c r="L37" s="33"/>
      <c r="M37" s="33"/>
      <c r="N37" s="33"/>
      <c r="O37" s="34"/>
      <c r="P37" s="34"/>
    </row>
    <row r="38" spans="2:16" hidden="1">
      <c r="B38" s="52"/>
      <c r="C38" s="5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ref="O38:O49" si="11">SUM(F38:N38)</f>
        <v>0</v>
      </c>
      <c r="P38" s="36">
        <f t="shared" ref="P38:P49" si="12">(D38*$D$3)+(E38*$E$3)+(F38*$F$3)+(G38*$G$3)+(H38*$H$3)+(I38*$I$3)+(J38*$J$3)+(K38*$K$3)+(L38*$L$3)+(M38*$M$3)+(N38*$N$3)</f>
        <v>0</v>
      </c>
    </row>
    <row r="39" spans="2:16" hidden="1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1"/>
        <v>0</v>
      </c>
      <c r="P39" s="36">
        <f t="shared" si="12"/>
        <v>0</v>
      </c>
    </row>
    <row r="40" spans="2:16" hidden="1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 t="shared" si="11"/>
        <v>0</v>
      </c>
      <c r="P40" s="36">
        <f t="shared" si="12"/>
        <v>0</v>
      </c>
    </row>
    <row r="41" spans="2:16" hidden="1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 t="shared" si="11"/>
        <v>0</v>
      </c>
      <c r="P41" s="36">
        <f t="shared" si="12"/>
        <v>0</v>
      </c>
    </row>
    <row r="42" spans="2:16" hidden="1">
      <c r="B42" s="52"/>
      <c r="C42" s="47"/>
      <c r="D42" s="48"/>
      <c r="E42" s="48"/>
      <c r="F42" s="49"/>
      <c r="G42" s="53"/>
      <c r="H42" s="54"/>
      <c r="I42" s="55"/>
      <c r="J42" s="54"/>
      <c r="K42" s="53"/>
      <c r="L42" s="56"/>
      <c r="M42" s="53"/>
      <c r="N42" s="54"/>
      <c r="O42" s="35">
        <f t="shared" si="11"/>
        <v>0</v>
      </c>
      <c r="P42" s="36">
        <f t="shared" si="12"/>
        <v>0</v>
      </c>
    </row>
    <row r="43" spans="2:16" hidden="1">
      <c r="B43" s="52"/>
      <c r="C43" s="4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si="11"/>
        <v>0</v>
      </c>
      <c r="P43" s="36">
        <f t="shared" ref="P43:P46" si="13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1"/>
        <v>0</v>
      </c>
      <c r="P44" s="36">
        <f t="shared" si="13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1"/>
        <v>0</v>
      </c>
      <c r="P45" s="36">
        <f t="shared" si="13"/>
        <v>0</v>
      </c>
    </row>
    <row r="46" spans="2:16" hidden="1">
      <c r="B46" s="52"/>
      <c r="C46" s="4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 t="shared" si="11"/>
        <v>0</v>
      </c>
      <c r="P46" s="36">
        <f t="shared" si="13"/>
        <v>0</v>
      </c>
    </row>
    <row r="47" spans="2:16" hidden="1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 t="shared" si="11"/>
        <v>0</v>
      </c>
      <c r="P47" s="36">
        <f t="shared" ref="P47:P48" si="14">(D47*$D$3)+(E47*$E$3)+(F47*$F$3)+(G47*$G$3)+(H47*$H$3)+(I47*$I$3)+(J47*$J$3)+(K47*$K$3)+(L47*$L$3)+(M47*$M$3)+(N47*$N$3)</f>
        <v>0</v>
      </c>
    </row>
    <row r="48" spans="2:16" hidden="1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 t="shared" si="11"/>
        <v>0</v>
      </c>
      <c r="P48" s="36">
        <f t="shared" si="14"/>
        <v>0</v>
      </c>
    </row>
    <row r="49" spans="2:16" hidden="1">
      <c r="B49" s="52"/>
      <c r="C49" s="47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 t="shared" si="11"/>
        <v>0</v>
      </c>
      <c r="P49" s="36">
        <f t="shared" si="12"/>
        <v>0</v>
      </c>
    </row>
    <row r="50" spans="2:16" ht="12" hidden="1" thickBot="1">
      <c r="B50" s="37" t="s">
        <v>21</v>
      </c>
      <c r="C50" s="37">
        <f t="shared" ref="C50:P50" si="15">SUM(C38:C49)</f>
        <v>0</v>
      </c>
      <c r="D50" s="37">
        <f t="shared" si="15"/>
        <v>0</v>
      </c>
      <c r="E50" s="37">
        <f t="shared" si="15"/>
        <v>0</v>
      </c>
      <c r="F50" s="37">
        <f t="shared" si="15"/>
        <v>0</v>
      </c>
      <c r="G50" s="37">
        <f t="shared" si="15"/>
        <v>0</v>
      </c>
      <c r="H50" s="37">
        <f t="shared" si="15"/>
        <v>0</v>
      </c>
      <c r="I50" s="37">
        <f t="shared" si="15"/>
        <v>0</v>
      </c>
      <c r="J50" s="37">
        <f t="shared" si="15"/>
        <v>0</v>
      </c>
      <c r="K50" s="37">
        <f t="shared" si="15"/>
        <v>0</v>
      </c>
      <c r="L50" s="37">
        <f t="shared" si="15"/>
        <v>0</v>
      </c>
      <c r="M50" s="37">
        <f t="shared" si="15"/>
        <v>0</v>
      </c>
      <c r="N50" s="37">
        <f t="shared" si="15"/>
        <v>0</v>
      </c>
      <c r="O50" s="39">
        <f t="shared" si="15"/>
        <v>0</v>
      </c>
      <c r="P50" s="39">
        <f t="shared" si="15"/>
        <v>0</v>
      </c>
    </row>
    <row r="51" spans="2:16" hidden="1">
      <c r="G51" s="38"/>
    </row>
    <row r="52" spans="2:16" ht="12.75">
      <c r="B52" s="2"/>
      <c r="C52" s="2"/>
      <c r="D52" s="2"/>
      <c r="E52" s="2"/>
      <c r="F52" s="43"/>
      <c r="G52" s="43"/>
      <c r="H52" s="43"/>
      <c r="I52" s="43"/>
      <c r="J52" s="43"/>
      <c r="K52" s="43"/>
      <c r="L52" s="43"/>
      <c r="M52" s="43"/>
      <c r="N52" s="43"/>
      <c r="O52" s="2"/>
      <c r="P52" s="2"/>
    </row>
    <row r="53" spans="2:16">
      <c r="M53" s="44" t="s">
        <v>21</v>
      </c>
      <c r="O53" s="45">
        <f>O50+O34+O27</f>
        <v>257</v>
      </c>
      <c r="P53" s="46">
        <f>P50+P34+P27</f>
        <v>146.5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44"/>
  <sheetViews>
    <sheetView zoomScaleNormal="100" workbookViewId="0">
      <selection activeCell="S37" sqref="S37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72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thickBot="1">
      <c r="B6" s="32" t="s">
        <v>43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36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2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2" spans="2:16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t="12" thickBot="1">
      <c r="B13" s="32" t="s">
        <v>42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21" si="3">SUM(F14:N14)</f>
        <v>0</v>
      </c>
      <c r="P14" s="36">
        <f t="shared" ref="P14:P21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 t="shared" si="3"/>
        <v>0</v>
      </c>
      <c r="P16" s="36">
        <f t="shared" si="4"/>
        <v>0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ref="O17:O18" si="5">SUM(F17:N17)</f>
        <v>0</v>
      </c>
      <c r="P17" s="36">
        <f t="shared" ref="P17:P18" si="6">(D17*$D$3)+(E17*$E$3)+(F17*$F$3)+(G17*$G$3)+(H17*$H$3)+(I17*$I$3)+(J17*$J$3)+(K17*$K$3)+(L17*$L$3)+(M17*$M$3)+(N17*$N$3)</f>
        <v>0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5"/>
        <v>0</v>
      </c>
      <c r="P18" s="36">
        <f t="shared" si="6"/>
        <v>0</v>
      </c>
    </row>
    <row r="19" spans="2:16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3"/>
        <v>0</v>
      </c>
      <c r="P19" s="36">
        <f t="shared" si="4"/>
        <v>0</v>
      </c>
    </row>
    <row r="20" spans="2:16">
      <c r="B20" s="52"/>
      <c r="C20" s="4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" si="7">SUM(F20:N20)</f>
        <v>0</v>
      </c>
      <c r="P20" s="36">
        <f t="shared" ref="P20" si="8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3"/>
        <v>0</v>
      </c>
      <c r="P21" s="36">
        <f t="shared" si="4"/>
        <v>0</v>
      </c>
    </row>
    <row r="22" spans="2:16" ht="12" thickBot="1">
      <c r="B22" s="37" t="s">
        <v>21</v>
      </c>
      <c r="C22" s="37">
        <f t="shared" ref="C22:P22" si="9">SUM(C14:C21)</f>
        <v>0</v>
      </c>
      <c r="D22" s="37">
        <f t="shared" si="9"/>
        <v>0</v>
      </c>
      <c r="E22" s="37">
        <f t="shared" si="9"/>
        <v>0</v>
      </c>
      <c r="F22" s="37">
        <f t="shared" si="9"/>
        <v>0</v>
      </c>
      <c r="G22" s="40">
        <f t="shared" si="9"/>
        <v>0</v>
      </c>
      <c r="H22" s="40">
        <f t="shared" si="9"/>
        <v>0</v>
      </c>
      <c r="I22" s="40">
        <f t="shared" si="9"/>
        <v>0</v>
      </c>
      <c r="J22" s="40">
        <f t="shared" si="9"/>
        <v>0</v>
      </c>
      <c r="K22" s="40">
        <f t="shared" si="9"/>
        <v>0</v>
      </c>
      <c r="L22" s="40">
        <f t="shared" si="9"/>
        <v>0</v>
      </c>
      <c r="M22" s="40">
        <f t="shared" si="9"/>
        <v>0</v>
      </c>
      <c r="N22" s="40">
        <f t="shared" si="9"/>
        <v>0</v>
      </c>
      <c r="O22" s="41">
        <f t="shared" si="9"/>
        <v>0</v>
      </c>
      <c r="P22" s="42">
        <f t="shared" si="9"/>
        <v>0</v>
      </c>
    </row>
    <row r="23" spans="2:16">
      <c r="B23" s="44"/>
      <c r="C23" s="44"/>
      <c r="D23" s="44"/>
      <c r="E23" s="44"/>
      <c r="F23" s="44"/>
      <c r="G23" s="45"/>
      <c r="H23" s="45"/>
      <c r="I23" s="45"/>
      <c r="J23" s="45"/>
      <c r="K23" s="45"/>
      <c r="L23" s="45"/>
      <c r="M23" s="45"/>
      <c r="N23" s="45"/>
      <c r="O23" s="50"/>
      <c r="P23" s="51"/>
    </row>
    <row r="25" spans="2:16" ht="12" thickBot="1">
      <c r="B25" s="32" t="s">
        <v>78</v>
      </c>
      <c r="C25" s="32"/>
      <c r="D25" s="32"/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4"/>
      <c r="P25" s="34"/>
    </row>
    <row r="26" spans="2:16">
      <c r="B26" s="52"/>
      <c r="C26" s="5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ref="O26:O31" si="10">SUM(F26:N26)</f>
        <v>0</v>
      </c>
      <c r="P26" s="36">
        <f t="shared" ref="P26:P31" si="11">(D26*$D$3)+(E26*$E$3)+(F26*$F$3)+(G26*$G$3)+(H26*$H$3)+(I26*$I$3)+(J26*$J$3)+(K26*$K$3)+(L26*$L$3)+(M26*$M$3)+(N26*$N$3)</f>
        <v>0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10"/>
        <v>0</v>
      </c>
      <c r="P27" s="36">
        <f t="shared" si="11"/>
        <v>0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10"/>
        <v>0</v>
      </c>
      <c r="P28" s="36">
        <f t="shared" si="11"/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10"/>
        <v>0</v>
      </c>
      <c r="P29" s="36">
        <f t="shared" si="11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10"/>
        <v>0</v>
      </c>
      <c r="P30" s="36">
        <f t="shared" si="11"/>
        <v>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10"/>
        <v>0</v>
      </c>
      <c r="P31" s="36">
        <f t="shared" si="11"/>
        <v>0</v>
      </c>
    </row>
    <row r="32" spans="2:16" ht="12" thickBot="1">
      <c r="B32" s="37" t="s">
        <v>21</v>
      </c>
      <c r="C32" s="37">
        <f>SUM(C31:C31)</f>
        <v>0</v>
      </c>
      <c r="D32" s="37">
        <f>SUM(D26:D31)</f>
        <v>0</v>
      </c>
      <c r="E32" s="37">
        <f>SUM(E26:E31)</f>
        <v>0</v>
      </c>
      <c r="F32" s="37">
        <f>SUM(F31:F31)</f>
        <v>0</v>
      </c>
      <c r="G32" s="40">
        <f t="shared" ref="G32:P32" si="12">SUM(G26:G31)</f>
        <v>0</v>
      </c>
      <c r="H32" s="40">
        <f t="shared" si="12"/>
        <v>0</v>
      </c>
      <c r="I32" s="40">
        <f t="shared" si="12"/>
        <v>0</v>
      </c>
      <c r="J32" s="40">
        <f t="shared" si="12"/>
        <v>0</v>
      </c>
      <c r="K32" s="40">
        <f t="shared" si="12"/>
        <v>0</v>
      </c>
      <c r="L32" s="40">
        <f t="shared" si="12"/>
        <v>0</v>
      </c>
      <c r="M32" s="40">
        <f t="shared" si="12"/>
        <v>0</v>
      </c>
      <c r="N32" s="40">
        <f t="shared" si="12"/>
        <v>0</v>
      </c>
      <c r="O32" s="41">
        <f t="shared" si="12"/>
        <v>0</v>
      </c>
      <c r="P32" s="42">
        <f t="shared" si="12"/>
        <v>0</v>
      </c>
    </row>
    <row r="35" spans="2:16" ht="12" thickBot="1">
      <c r="B35" s="32" t="s">
        <v>41</v>
      </c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4"/>
      <c r="P35" s="34"/>
    </row>
    <row r="36" spans="2:16">
      <c r="B36" s="52"/>
      <c r="C36" s="5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ref="O36:O39" si="13">SUM(F36:N36)</f>
        <v>0</v>
      </c>
      <c r="P36" s="36">
        <f t="shared" ref="P36:P39" si="14">(D36*$D$3)+(E36*$E$3)+(F36*$F$3)+(G36*$G$3)+(H36*$H$3)+(I36*$I$3)+(J36*$J$3)+(K36*$K$3)+(L36*$L$3)+(M36*$M$3)+(N36*$N$3)</f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3"/>
        <v>0</v>
      </c>
      <c r="P37" s="36">
        <f t="shared" si="14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3"/>
        <v>0</v>
      </c>
      <c r="P38" s="36">
        <f t="shared" si="14"/>
        <v>0</v>
      </c>
    </row>
    <row r="39" spans="2:16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3"/>
        <v>0</v>
      </c>
      <c r="P39" s="36">
        <f t="shared" si="14"/>
        <v>0</v>
      </c>
    </row>
    <row r="40" spans="2:16" ht="12" thickBot="1">
      <c r="B40" s="37" t="s">
        <v>21</v>
      </c>
      <c r="C40" s="37">
        <f>SUM(C39:C39)</f>
        <v>0</v>
      </c>
      <c r="D40" s="37">
        <f>SUM(D36:D39)</f>
        <v>0</v>
      </c>
      <c r="E40" s="37">
        <f>SUM(E36:E39)</f>
        <v>0</v>
      </c>
      <c r="F40" s="37">
        <f>SUM(F39:F39)</f>
        <v>0</v>
      </c>
      <c r="G40" s="40">
        <f t="shared" ref="G40:P40" si="15">SUM(G36:G39)</f>
        <v>0</v>
      </c>
      <c r="H40" s="40">
        <f t="shared" si="15"/>
        <v>0</v>
      </c>
      <c r="I40" s="40">
        <f t="shared" si="15"/>
        <v>0</v>
      </c>
      <c r="J40" s="40">
        <f t="shared" si="15"/>
        <v>0</v>
      </c>
      <c r="K40" s="40">
        <f t="shared" si="15"/>
        <v>0</v>
      </c>
      <c r="L40" s="40">
        <f t="shared" si="15"/>
        <v>0</v>
      </c>
      <c r="M40" s="40">
        <f t="shared" si="15"/>
        <v>0</v>
      </c>
      <c r="N40" s="40">
        <f t="shared" si="15"/>
        <v>0</v>
      </c>
      <c r="O40" s="41">
        <f t="shared" si="15"/>
        <v>0</v>
      </c>
      <c r="P40" s="42">
        <f t="shared" si="15"/>
        <v>0</v>
      </c>
    </row>
    <row r="42" spans="2:16" ht="11.25" customHeight="1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  <row r="43" spans="2:16" ht="12.75">
      <c r="B43" s="2"/>
      <c r="C43" s="2"/>
      <c r="D43" s="2"/>
      <c r="E43" s="2"/>
      <c r="F43" s="43"/>
      <c r="G43" s="43"/>
      <c r="H43" s="43"/>
      <c r="I43" s="43"/>
      <c r="J43" s="43"/>
      <c r="K43" s="43"/>
      <c r="L43" s="43"/>
      <c r="M43" s="43"/>
      <c r="N43" s="43"/>
      <c r="O43" s="2"/>
      <c r="P43" s="2"/>
    </row>
    <row r="44" spans="2:16">
      <c r="M44" s="44" t="s">
        <v>21</v>
      </c>
      <c r="O44" s="45">
        <f>O40+O32+O22+O10</f>
        <v>0</v>
      </c>
      <c r="P44" s="46">
        <f>P40+P32+P22+P10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84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T159" sqref="T159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143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2" hidden="1" thickBot="1">
      <c r="B8" s="32" t="s">
        <v>56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2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2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1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1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1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1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1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1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1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1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1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1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1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2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2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2" t="s">
        <v>98</v>
      </c>
      <c r="C41" s="58"/>
      <c r="D41" s="48"/>
      <c r="E41" s="48"/>
      <c r="F41" s="49"/>
      <c r="G41" s="110">
        <v>1084</v>
      </c>
      <c r="H41" s="116"/>
      <c r="I41" s="110"/>
      <c r="J41" s="48"/>
      <c r="K41" s="110"/>
      <c r="L41" s="116"/>
      <c r="M41" s="110"/>
      <c r="N41" s="116"/>
      <c r="O41" s="110">
        <f>SUM(F41:N41)+(E41*18)+(D41*9)</f>
        <v>1084</v>
      </c>
      <c r="P41" s="36">
        <f t="shared" ref="P41:P61" si="11">(D41*$D$3)+(E41*$E$3)+(F41*$F$3)+(G41*$G$3)+(H41*$H$3)+(I41*$I$3)+(J41*$J$3)+(K41*$K$3)+(L41*$L$3)+(M41*$M$3)+(N41*$N$3)</f>
        <v>271</v>
      </c>
    </row>
    <row r="42" spans="1:16" ht="11.25" customHeight="1">
      <c r="A42" s="119"/>
      <c r="B42" s="183" t="s">
        <v>99</v>
      </c>
      <c r="C42" s="58"/>
      <c r="D42" s="48"/>
      <c r="E42" s="48">
        <v>1</v>
      </c>
      <c r="F42" s="49"/>
      <c r="G42" s="110">
        <v>42</v>
      </c>
      <c r="H42" s="116"/>
      <c r="I42" s="110">
        <v>4</v>
      </c>
      <c r="J42" s="48"/>
      <c r="K42" s="110">
        <v>5</v>
      </c>
      <c r="L42" s="116">
        <v>1</v>
      </c>
      <c r="M42" s="110"/>
      <c r="N42" s="116">
        <v>4</v>
      </c>
      <c r="O42" s="110">
        <f t="shared" ref="O42:O43" si="12">SUM(F42:N42)+(E42*18)+(D42*9)</f>
        <v>74</v>
      </c>
      <c r="P42" s="36">
        <f t="shared" ref="P42:P60" si="13">(D42*$D$3)+(E42*$E$3)+(F42*$F$3)+(G42*$G$3)+(H42*$H$3)+(I42*$I$3)+(J42*$J$3)+(K42*$K$3)+(L42*$L$3)+(M42*$M$3)+(N42*$N$3)</f>
        <v>98.5</v>
      </c>
    </row>
    <row r="43" spans="1:16" ht="11.25" customHeight="1">
      <c r="A43" s="119"/>
      <c r="B43" s="183" t="s">
        <v>100</v>
      </c>
      <c r="C43" s="58"/>
      <c r="D43" s="48"/>
      <c r="E43" s="48">
        <v>1</v>
      </c>
      <c r="F43" s="49"/>
      <c r="G43" s="110">
        <v>3</v>
      </c>
      <c r="H43" s="116"/>
      <c r="I43" s="110"/>
      <c r="J43" s="48"/>
      <c r="K43" s="110">
        <v>1</v>
      </c>
      <c r="L43" s="116"/>
      <c r="M43" s="110"/>
      <c r="N43" s="116">
        <v>2</v>
      </c>
      <c r="O43" s="110">
        <f t="shared" si="12"/>
        <v>24</v>
      </c>
      <c r="P43" s="36">
        <f t="shared" si="13"/>
        <v>77.75</v>
      </c>
    </row>
    <row r="44" spans="1:16" ht="11.25" customHeight="1">
      <c r="A44" s="119"/>
      <c r="B44" s="182" t="s">
        <v>101</v>
      </c>
      <c r="C44" s="58"/>
      <c r="D44" s="48"/>
      <c r="E44" s="48"/>
      <c r="F44" s="49"/>
      <c r="G44" s="110">
        <v>140</v>
      </c>
      <c r="H44" s="116"/>
      <c r="I44" s="110"/>
      <c r="J44" s="48">
        <v>3</v>
      </c>
      <c r="K44" s="110">
        <v>15</v>
      </c>
      <c r="L44" s="116"/>
      <c r="M44" s="110"/>
      <c r="N44" s="116">
        <v>8</v>
      </c>
      <c r="O44" s="35">
        <f t="shared" ref="O44" si="14">SUM(F44:N44)</f>
        <v>166</v>
      </c>
      <c r="P44" s="36">
        <f t="shared" si="13"/>
        <v>67.5</v>
      </c>
    </row>
    <row r="45" spans="1:16" ht="11.25" customHeight="1">
      <c r="A45" s="119"/>
      <c r="B45" s="183" t="s">
        <v>102</v>
      </c>
      <c r="C45" s="58"/>
      <c r="D45" s="48"/>
      <c r="E45" s="48"/>
      <c r="F45" s="49"/>
      <c r="G45" s="110"/>
      <c r="H45" s="116"/>
      <c r="I45" s="110"/>
      <c r="J45" s="48"/>
      <c r="K45" s="110">
        <v>2</v>
      </c>
      <c r="L45" s="116">
        <v>1</v>
      </c>
      <c r="M45" s="110"/>
      <c r="N45" s="116">
        <v>20</v>
      </c>
      <c r="O45" s="110">
        <f>SUM(F45:N45)+(E45*18)+(D45*9)</f>
        <v>23</v>
      </c>
      <c r="P45" s="36">
        <f t="shared" si="13"/>
        <v>43</v>
      </c>
    </row>
    <row r="46" spans="1:16" ht="11.25" customHeight="1">
      <c r="A46" s="119"/>
      <c r="B46" s="182" t="s">
        <v>103</v>
      </c>
      <c r="C46" s="58"/>
      <c r="D46" s="48"/>
      <c r="E46" s="48"/>
      <c r="F46" s="49"/>
      <c r="G46" s="110">
        <v>115</v>
      </c>
      <c r="H46" s="116"/>
      <c r="I46" s="110"/>
      <c r="J46" s="48"/>
      <c r="K46" s="110">
        <v>5</v>
      </c>
      <c r="L46" s="116"/>
      <c r="M46" s="110"/>
      <c r="N46" s="116">
        <v>4</v>
      </c>
      <c r="O46" s="110">
        <f>SUM(F46:N46)+(E46*18)+(D46*9)</f>
        <v>124</v>
      </c>
      <c r="P46" s="36">
        <f t="shared" si="13"/>
        <v>41.75</v>
      </c>
    </row>
    <row r="47" spans="1:16" ht="11.25" customHeight="1">
      <c r="A47" s="119"/>
      <c r="B47" s="183" t="s">
        <v>104</v>
      </c>
      <c r="C47" s="58"/>
      <c r="D47" s="48"/>
      <c r="E47" s="48"/>
      <c r="F47" s="49"/>
      <c r="G47" s="110"/>
      <c r="H47" s="116"/>
      <c r="I47" s="110"/>
      <c r="J47" s="48"/>
      <c r="K47" s="110"/>
      <c r="L47" s="116"/>
      <c r="M47" s="110"/>
      <c r="N47" s="116">
        <v>20</v>
      </c>
      <c r="O47" s="35">
        <f t="shared" ref="O47:O48" si="15">SUM(F47:N47)</f>
        <v>20</v>
      </c>
      <c r="P47" s="36">
        <f t="shared" si="13"/>
        <v>40</v>
      </c>
    </row>
    <row r="48" spans="1:16" ht="11.25" customHeight="1">
      <c r="A48" s="119"/>
      <c r="B48" s="182" t="s">
        <v>105</v>
      </c>
      <c r="C48" s="58"/>
      <c r="D48" s="48"/>
      <c r="E48" s="48"/>
      <c r="F48" s="49"/>
      <c r="G48" s="110">
        <v>87</v>
      </c>
      <c r="H48" s="116"/>
      <c r="I48" s="110"/>
      <c r="J48" s="48"/>
      <c r="K48" s="110">
        <v>10</v>
      </c>
      <c r="L48" s="116"/>
      <c r="M48" s="110"/>
      <c r="N48" s="116">
        <v>1</v>
      </c>
      <c r="O48" s="35">
        <f t="shared" si="15"/>
        <v>98</v>
      </c>
      <c r="P48" s="36">
        <f t="shared" si="13"/>
        <v>33.75</v>
      </c>
    </row>
    <row r="49" spans="1:16" ht="11.25" customHeight="1">
      <c r="A49" s="119"/>
      <c r="B49" s="183" t="s">
        <v>106</v>
      </c>
      <c r="C49" s="58"/>
      <c r="D49" s="48"/>
      <c r="E49" s="48"/>
      <c r="F49" s="49"/>
      <c r="G49" s="110">
        <v>18</v>
      </c>
      <c r="H49" s="116"/>
      <c r="I49" s="110">
        <v>5</v>
      </c>
      <c r="J49" s="48"/>
      <c r="K49" s="110">
        <v>8</v>
      </c>
      <c r="L49" s="116"/>
      <c r="M49" s="110"/>
      <c r="N49" s="116">
        <v>8</v>
      </c>
      <c r="O49" s="35">
        <f t="shared" ref="O49:O60" si="16">SUM(F49:N49)</f>
        <v>39</v>
      </c>
      <c r="P49" s="36">
        <f t="shared" si="13"/>
        <v>31</v>
      </c>
    </row>
    <row r="50" spans="1:16" ht="11.25" customHeight="1">
      <c r="A50" s="119"/>
      <c r="B50" s="183" t="s">
        <v>107</v>
      </c>
      <c r="C50" s="58"/>
      <c r="D50" s="48"/>
      <c r="E50" s="48"/>
      <c r="F50" s="49"/>
      <c r="G50" s="110">
        <v>3</v>
      </c>
      <c r="H50" s="116"/>
      <c r="I50" s="110"/>
      <c r="J50" s="48"/>
      <c r="K50" s="110">
        <v>7</v>
      </c>
      <c r="L50" s="116">
        <v>8</v>
      </c>
      <c r="M50" s="110"/>
      <c r="N50" s="116">
        <v>3</v>
      </c>
      <c r="O50" s="110">
        <f>SUM(F50:N50)+(E50*18)+(D50*9)</f>
        <v>21</v>
      </c>
      <c r="P50" s="36">
        <f t="shared" si="13"/>
        <v>21.75</v>
      </c>
    </row>
    <row r="51" spans="1:16" ht="11.25" customHeight="1">
      <c r="A51" s="119"/>
      <c r="B51" s="183" t="s">
        <v>108</v>
      </c>
      <c r="C51" s="58"/>
      <c r="D51" s="48"/>
      <c r="E51" s="48"/>
      <c r="F51" s="49"/>
      <c r="G51" s="110">
        <v>14</v>
      </c>
      <c r="H51" s="116"/>
      <c r="I51" s="110"/>
      <c r="J51" s="48"/>
      <c r="K51" s="110">
        <v>10</v>
      </c>
      <c r="L51" s="116"/>
      <c r="M51" s="110"/>
      <c r="N51" s="116">
        <v>4</v>
      </c>
      <c r="O51" s="35">
        <f t="shared" si="16"/>
        <v>28</v>
      </c>
      <c r="P51" s="36">
        <f t="shared" ref="P51:P59" si="17">(D51*$D$3)+(E51*$E$3)+(F51*$F$3)+(G51*$G$3)+(H51*$H$3)+(I51*$I$3)+(J51*$J$3)+(K51*$K$3)+(L51*$L$3)+(M51*$M$3)+(N51*$N$3)</f>
        <v>21.5</v>
      </c>
    </row>
    <row r="52" spans="1:16" ht="11.25" customHeight="1">
      <c r="A52" s="119"/>
      <c r="B52" s="183" t="s">
        <v>109</v>
      </c>
      <c r="C52" s="58"/>
      <c r="D52" s="48"/>
      <c r="E52" s="48"/>
      <c r="F52" s="49"/>
      <c r="G52" s="110">
        <v>10</v>
      </c>
      <c r="H52" s="116"/>
      <c r="I52" s="110"/>
      <c r="J52" s="48"/>
      <c r="K52" s="110">
        <v>9</v>
      </c>
      <c r="L52" s="116"/>
      <c r="M52" s="110"/>
      <c r="N52" s="116">
        <v>5</v>
      </c>
      <c r="O52" s="35">
        <f t="shared" si="16"/>
        <v>24</v>
      </c>
      <c r="P52" s="36">
        <f t="shared" si="17"/>
        <v>21.5</v>
      </c>
    </row>
    <row r="53" spans="1:16" ht="11.25" customHeight="1">
      <c r="A53" s="119"/>
      <c r="B53" s="182" t="s">
        <v>110</v>
      </c>
      <c r="C53" s="58"/>
      <c r="D53" s="48"/>
      <c r="E53" s="48"/>
      <c r="F53" s="49"/>
      <c r="G53" s="110">
        <v>10</v>
      </c>
      <c r="H53" s="116"/>
      <c r="I53" s="110"/>
      <c r="J53" s="48"/>
      <c r="K53" s="110">
        <v>9</v>
      </c>
      <c r="L53" s="116"/>
      <c r="M53" s="110"/>
      <c r="N53" s="116">
        <v>5</v>
      </c>
      <c r="O53" s="35">
        <f t="shared" si="16"/>
        <v>24</v>
      </c>
      <c r="P53" s="36">
        <f t="shared" si="17"/>
        <v>21.5</v>
      </c>
    </row>
    <row r="54" spans="1:16" ht="11.25" customHeight="1">
      <c r="A54" s="119"/>
      <c r="B54" s="183" t="s">
        <v>111</v>
      </c>
      <c r="C54" s="58"/>
      <c r="D54" s="48"/>
      <c r="E54" s="48"/>
      <c r="F54" s="49"/>
      <c r="G54" s="110">
        <v>6</v>
      </c>
      <c r="H54" s="116"/>
      <c r="I54" s="110"/>
      <c r="J54" s="48"/>
      <c r="K54" s="110">
        <v>10</v>
      </c>
      <c r="L54" s="116"/>
      <c r="M54" s="110"/>
      <c r="N54" s="116">
        <v>3</v>
      </c>
      <c r="O54" s="35">
        <f t="shared" si="16"/>
        <v>19</v>
      </c>
      <c r="P54" s="36">
        <f t="shared" si="17"/>
        <v>17.5</v>
      </c>
    </row>
    <row r="55" spans="1:16" ht="11.25" customHeight="1">
      <c r="A55" s="119"/>
      <c r="B55" s="182" t="s">
        <v>112</v>
      </c>
      <c r="C55" s="58"/>
      <c r="D55" s="48"/>
      <c r="E55" s="48"/>
      <c r="F55" s="49"/>
      <c r="G55" s="110">
        <v>10</v>
      </c>
      <c r="H55" s="116"/>
      <c r="I55" s="110"/>
      <c r="J55" s="48"/>
      <c r="K55" s="110">
        <v>10</v>
      </c>
      <c r="L55" s="116"/>
      <c r="M55" s="110"/>
      <c r="N55" s="116">
        <v>2</v>
      </c>
      <c r="O55" s="35">
        <f t="shared" si="16"/>
        <v>22</v>
      </c>
      <c r="P55" s="36">
        <f t="shared" si="17"/>
        <v>16.5</v>
      </c>
    </row>
    <row r="56" spans="1:16" ht="11.25" customHeight="1">
      <c r="A56" s="119"/>
      <c r="B56" s="183" t="s">
        <v>113</v>
      </c>
      <c r="C56" s="58"/>
      <c r="D56" s="48"/>
      <c r="E56" s="48"/>
      <c r="F56" s="49"/>
      <c r="G56" s="110"/>
      <c r="H56" s="116"/>
      <c r="I56" s="110"/>
      <c r="J56" s="48"/>
      <c r="K56" s="110">
        <v>15</v>
      </c>
      <c r="L56" s="116"/>
      <c r="M56" s="110"/>
      <c r="N56" s="116"/>
      <c r="O56" s="35">
        <f t="shared" ref="O56:O57" si="18">SUM(F56:N56)</f>
        <v>15</v>
      </c>
      <c r="P56" s="36">
        <f t="shared" si="17"/>
        <v>15</v>
      </c>
    </row>
    <row r="57" spans="1:16" ht="11.25" customHeight="1">
      <c r="A57" s="119"/>
      <c r="B57" s="182" t="s">
        <v>114</v>
      </c>
      <c r="C57" s="58"/>
      <c r="D57" s="48"/>
      <c r="E57" s="48"/>
      <c r="F57" s="49"/>
      <c r="G57" s="110">
        <v>25</v>
      </c>
      <c r="H57" s="116"/>
      <c r="I57" s="110"/>
      <c r="J57" s="48"/>
      <c r="K57" s="110"/>
      <c r="L57" s="116"/>
      <c r="M57" s="110"/>
      <c r="N57" s="116"/>
      <c r="O57" s="35">
        <f t="shared" si="18"/>
        <v>25</v>
      </c>
      <c r="P57" s="36">
        <f t="shared" si="17"/>
        <v>6.25</v>
      </c>
    </row>
    <row r="58" spans="1:16" ht="11.25" customHeight="1">
      <c r="A58" s="119"/>
      <c r="B58" s="183" t="s">
        <v>115</v>
      </c>
      <c r="C58" s="58"/>
      <c r="D58" s="48"/>
      <c r="E58" s="48"/>
      <c r="F58" s="49"/>
      <c r="G58" s="110">
        <v>1</v>
      </c>
      <c r="H58" s="116"/>
      <c r="I58" s="110"/>
      <c r="J58" s="48"/>
      <c r="K58" s="110">
        <v>3</v>
      </c>
      <c r="L58" s="116"/>
      <c r="M58" s="110"/>
      <c r="N58" s="116">
        <v>1</v>
      </c>
      <c r="O58" s="35">
        <f t="shared" ref="O58" si="19">SUM(F58:N58)</f>
        <v>5</v>
      </c>
      <c r="P58" s="36">
        <f t="shared" si="17"/>
        <v>5.25</v>
      </c>
    </row>
    <row r="59" spans="1:16" ht="11.25" customHeight="1">
      <c r="A59" s="119"/>
      <c r="B59" s="183" t="s">
        <v>116</v>
      </c>
      <c r="C59" s="58"/>
      <c r="D59" s="48"/>
      <c r="E59" s="48"/>
      <c r="F59" s="49"/>
      <c r="G59" s="110">
        <v>3</v>
      </c>
      <c r="H59" s="116"/>
      <c r="I59" s="110"/>
      <c r="J59" s="48"/>
      <c r="K59" s="110">
        <v>1</v>
      </c>
      <c r="L59" s="116"/>
      <c r="M59" s="110"/>
      <c r="N59" s="116">
        <v>1</v>
      </c>
      <c r="O59" s="110">
        <f>SUM(F59:N59)+(E59*18)+(D59*9)</f>
        <v>5</v>
      </c>
      <c r="P59" s="36">
        <f t="shared" si="17"/>
        <v>3.75</v>
      </c>
    </row>
    <row r="60" spans="1:16" ht="11.25" customHeight="1">
      <c r="A60" s="119"/>
      <c r="B60" s="182" t="s">
        <v>117</v>
      </c>
      <c r="C60" s="58"/>
      <c r="D60" s="48"/>
      <c r="E60" s="48"/>
      <c r="F60" s="49"/>
      <c r="G60" s="110">
        <v>2</v>
      </c>
      <c r="H60" s="116"/>
      <c r="I60" s="110"/>
      <c r="J60" s="48"/>
      <c r="K60" s="110">
        <v>1</v>
      </c>
      <c r="L60" s="116"/>
      <c r="M60" s="110"/>
      <c r="N60" s="116"/>
      <c r="O60" s="35">
        <f t="shared" si="16"/>
        <v>3</v>
      </c>
      <c r="P60" s="36">
        <f t="shared" si="13"/>
        <v>1.5</v>
      </c>
    </row>
    <row r="61" spans="1:16" ht="11.25" customHeight="1">
      <c r="A61" s="119"/>
      <c r="B61" s="183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16"/>
      <c r="O61" s="35">
        <f t="shared" ref="O61" si="20">SUM(F61:N61)</f>
        <v>0</v>
      </c>
      <c r="P61" s="36">
        <f t="shared" si="11"/>
        <v>0</v>
      </c>
    </row>
    <row r="62" spans="1:16" ht="12" thickBot="1">
      <c r="B62" s="37"/>
      <c r="C62" s="40">
        <f t="shared" ref="C62:P62" si="21">SUM(C41:C61)</f>
        <v>0</v>
      </c>
      <c r="D62" s="40">
        <f t="shared" si="21"/>
        <v>0</v>
      </c>
      <c r="E62" s="40">
        <f t="shared" si="21"/>
        <v>2</v>
      </c>
      <c r="F62" s="40">
        <f t="shared" si="21"/>
        <v>0</v>
      </c>
      <c r="G62" s="40">
        <f t="shared" si="21"/>
        <v>1573</v>
      </c>
      <c r="H62" s="40">
        <f t="shared" si="21"/>
        <v>0</v>
      </c>
      <c r="I62" s="40">
        <f t="shared" si="21"/>
        <v>9</v>
      </c>
      <c r="J62" s="40">
        <f t="shared" si="21"/>
        <v>3</v>
      </c>
      <c r="K62" s="40">
        <f t="shared" si="21"/>
        <v>121</v>
      </c>
      <c r="L62" s="40">
        <f t="shared" si="21"/>
        <v>10</v>
      </c>
      <c r="M62" s="40">
        <f t="shared" si="21"/>
        <v>0</v>
      </c>
      <c r="N62" s="40">
        <f t="shared" si="21"/>
        <v>91</v>
      </c>
      <c r="O62" s="41">
        <f t="shared" si="21"/>
        <v>1843</v>
      </c>
      <c r="P62" s="42">
        <f t="shared" si="21"/>
        <v>856.25</v>
      </c>
    </row>
    <row r="63" spans="1:16">
      <c r="G63" s="38"/>
    </row>
    <row r="64" spans="1:16">
      <c r="G64" s="38"/>
    </row>
    <row r="65" spans="1:16" ht="12" thickBot="1">
      <c r="B65" s="32" t="s">
        <v>52</v>
      </c>
      <c r="C65" s="32"/>
      <c r="D65" s="32"/>
      <c r="E65" s="32"/>
      <c r="F65" s="33"/>
      <c r="G65" s="33"/>
      <c r="H65" s="33"/>
      <c r="I65" s="33"/>
      <c r="J65" s="33"/>
      <c r="K65" s="33"/>
      <c r="L65" s="33"/>
      <c r="M65" s="33"/>
      <c r="N65" s="33"/>
      <c r="O65" s="34"/>
      <c r="P65" s="34"/>
    </row>
    <row r="66" spans="1:16">
      <c r="A66" s="119"/>
      <c r="B66" s="183" t="s">
        <v>89</v>
      </c>
      <c r="C66" s="58"/>
      <c r="D66" s="48"/>
      <c r="E66" s="48"/>
      <c r="F66" s="49"/>
      <c r="G66" s="110">
        <v>2</v>
      </c>
      <c r="H66" s="116"/>
      <c r="I66" s="110"/>
      <c r="J66" s="48"/>
      <c r="K66" s="110"/>
      <c r="L66" s="116"/>
      <c r="M66" s="110"/>
      <c r="N66" s="120">
        <v>1</v>
      </c>
      <c r="O66" s="110">
        <f>SUM(F66:N66)+(E66*18)+(D66*9)</f>
        <v>3</v>
      </c>
      <c r="P66" s="36">
        <f t="shared" ref="P66:P69" si="22">(D66*$D$3)+(E66*$E$3)+(F66*$F$3)+(G66*$G$3)+(H66*$H$3)+(I66*$I$3)+(J66*$J$3)+(K66*$K$3)+(L66*$L$3)+(M66*$M$3)+(N66*$N$3)</f>
        <v>2.5</v>
      </c>
    </row>
    <row r="67" spans="1:16">
      <c r="A67" s="119"/>
      <c r="B67" s="183" t="s">
        <v>90</v>
      </c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>
        <v>9</v>
      </c>
      <c r="O67" s="117">
        <f t="shared" ref="O67:O69" si="23">SUM(F67:N67)</f>
        <v>9</v>
      </c>
      <c r="P67" s="36">
        <f t="shared" si="22"/>
        <v>18</v>
      </c>
    </row>
    <row r="68" spans="1:16">
      <c r="A68" s="119"/>
      <c r="B68" s="182" t="s">
        <v>91</v>
      </c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>
        <v>5</v>
      </c>
      <c r="O68" s="117">
        <f t="shared" ref="O68" si="24">SUM(F68:N68)</f>
        <v>5</v>
      </c>
      <c r="P68" s="36">
        <f t="shared" si="22"/>
        <v>10</v>
      </c>
    </row>
    <row r="69" spans="1:16" ht="12.75" customHeight="1">
      <c r="A69" s="119"/>
      <c r="B69" s="182" t="s">
        <v>92</v>
      </c>
      <c r="C69" s="58"/>
      <c r="D69" s="48"/>
      <c r="E69" s="48"/>
      <c r="F69" s="49">
        <v>7</v>
      </c>
      <c r="G69" s="123"/>
      <c r="H69" s="124"/>
      <c r="I69" s="121"/>
      <c r="K69" s="121"/>
      <c r="L69" s="101"/>
      <c r="M69" s="121"/>
      <c r="O69" s="118">
        <f t="shared" si="23"/>
        <v>7</v>
      </c>
      <c r="P69" s="36">
        <f t="shared" si="22"/>
        <v>0.70000000000000007</v>
      </c>
    </row>
    <row r="70" spans="1:16" ht="12" thickBot="1">
      <c r="B70" s="37" t="s">
        <v>21</v>
      </c>
      <c r="C70" s="37">
        <f t="shared" ref="C70:P70" si="25">SUM(C66:C69)</f>
        <v>0</v>
      </c>
      <c r="D70" s="37">
        <f t="shared" si="25"/>
        <v>0</v>
      </c>
      <c r="E70" s="37">
        <f t="shared" si="25"/>
        <v>0</v>
      </c>
      <c r="F70" s="37">
        <f t="shared" si="25"/>
        <v>7</v>
      </c>
      <c r="G70" s="122">
        <f t="shared" si="25"/>
        <v>2</v>
      </c>
      <c r="H70" s="122">
        <f t="shared" si="25"/>
        <v>0</v>
      </c>
      <c r="I70" s="40">
        <f t="shared" si="25"/>
        <v>0</v>
      </c>
      <c r="J70" s="40">
        <f t="shared" si="25"/>
        <v>0</v>
      </c>
      <c r="K70" s="40">
        <f t="shared" si="25"/>
        <v>0</v>
      </c>
      <c r="L70" s="40">
        <f t="shared" si="25"/>
        <v>0</v>
      </c>
      <c r="M70" s="40">
        <f t="shared" si="25"/>
        <v>0</v>
      </c>
      <c r="N70" s="40">
        <f t="shared" si="25"/>
        <v>15</v>
      </c>
      <c r="O70" s="41">
        <f t="shared" si="25"/>
        <v>24</v>
      </c>
      <c r="P70" s="42">
        <f t="shared" si="25"/>
        <v>31.2</v>
      </c>
    </row>
    <row r="71" spans="1:16">
      <c r="B71" s="44"/>
      <c r="C71" s="44"/>
      <c r="D71" s="44"/>
      <c r="E71" s="44"/>
      <c r="F71" s="44"/>
      <c r="G71" s="45"/>
      <c r="H71" s="45"/>
      <c r="I71" s="45"/>
      <c r="J71" s="45"/>
      <c r="K71" s="45"/>
      <c r="L71" s="45"/>
      <c r="M71" s="45"/>
      <c r="N71" s="45"/>
      <c r="O71" s="50"/>
      <c r="P71" s="51"/>
    </row>
    <row r="72" spans="1:16" hidden="1">
      <c r="B72" s="44"/>
      <c r="C72" s="44"/>
      <c r="D72" s="44"/>
      <c r="E72" s="44"/>
      <c r="F72" s="44"/>
      <c r="G72" s="45"/>
      <c r="H72" s="45"/>
      <c r="I72" s="45"/>
      <c r="J72" s="45"/>
      <c r="K72" s="45"/>
      <c r="L72" s="45"/>
      <c r="M72" s="45"/>
      <c r="N72" s="45"/>
      <c r="O72" s="50"/>
      <c r="P72" s="51"/>
    </row>
    <row r="73" spans="1:16" ht="12" hidden="1" thickBot="1">
      <c r="B73" s="32" t="s">
        <v>86</v>
      </c>
      <c r="C73" s="32"/>
      <c r="D73" s="32"/>
      <c r="E73" s="32"/>
      <c r="F73" s="33"/>
      <c r="G73" s="33"/>
      <c r="H73" s="33"/>
      <c r="I73" s="33"/>
      <c r="J73" s="33"/>
      <c r="K73" s="33"/>
      <c r="L73" s="33"/>
      <c r="M73" s="33"/>
      <c r="N73" s="33"/>
      <c r="O73" s="34"/>
      <c r="P73" s="34"/>
    </row>
    <row r="74" spans="1:16" hidden="1">
      <c r="B74" s="52" t="s">
        <v>76</v>
      </c>
      <c r="C74" s="48"/>
      <c r="D74" s="48"/>
      <c r="E74" s="48"/>
      <c r="F74" s="49"/>
      <c r="G74" s="53"/>
      <c r="H74" s="54"/>
      <c r="I74" s="55"/>
      <c r="J74" s="54"/>
      <c r="K74" s="53"/>
      <c r="L74" s="56"/>
      <c r="M74" s="53"/>
      <c r="N74" s="54"/>
      <c r="O74" s="35">
        <f>SUM(F74:N74)</f>
        <v>0</v>
      </c>
      <c r="P74" s="36">
        <f t="shared" ref="P74:P75" si="26">(D74*$D$3)+(E74*$E$3)+(F74*$F$3)+(G74*$G$3)+(H74*$H$3)+(I74*$I$3)+(J74*$J$3)+(K74*$K$3)+(L74*$L$3)+(M74*$M$3)+(N74*$N$3)</f>
        <v>0</v>
      </c>
    </row>
    <row r="75" spans="1:16" hidden="1">
      <c r="B75" s="52"/>
      <c r="C75" s="58"/>
      <c r="D75" s="48"/>
      <c r="E75" s="48"/>
      <c r="F75" s="49"/>
      <c r="G75" s="53"/>
      <c r="H75" s="54"/>
      <c r="I75" s="55"/>
      <c r="J75" s="54"/>
      <c r="K75" s="53"/>
      <c r="L75" s="56"/>
      <c r="M75" s="53"/>
      <c r="N75" s="54"/>
      <c r="O75" s="35">
        <f>SUM(F75:N75)</f>
        <v>0</v>
      </c>
      <c r="P75" s="36">
        <f t="shared" si="26"/>
        <v>0</v>
      </c>
    </row>
    <row r="76" spans="1:16" ht="12" hidden="1" thickBot="1">
      <c r="B76" s="37" t="s">
        <v>21</v>
      </c>
      <c r="C76" s="37">
        <f t="shared" ref="C76:D76" si="27">SUM(C75:C75)</f>
        <v>0</v>
      </c>
      <c r="D76" s="37">
        <f t="shared" si="27"/>
        <v>0</v>
      </c>
      <c r="E76" s="41">
        <f t="shared" ref="E76:N76" si="28">SUM(E74:E75)</f>
        <v>0</v>
      </c>
      <c r="F76" s="41">
        <f t="shared" si="28"/>
        <v>0</v>
      </c>
      <c r="G76" s="41">
        <f t="shared" si="28"/>
        <v>0</v>
      </c>
      <c r="H76" s="41">
        <f t="shared" si="28"/>
        <v>0</v>
      </c>
      <c r="I76" s="41">
        <f t="shared" si="28"/>
        <v>0</v>
      </c>
      <c r="J76" s="41">
        <f t="shared" si="28"/>
        <v>0</v>
      </c>
      <c r="K76" s="41">
        <f t="shared" si="28"/>
        <v>0</v>
      </c>
      <c r="L76" s="41">
        <f t="shared" si="28"/>
        <v>0</v>
      </c>
      <c r="M76" s="41">
        <f t="shared" si="28"/>
        <v>0</v>
      </c>
      <c r="N76" s="41">
        <f t="shared" si="28"/>
        <v>0</v>
      </c>
      <c r="O76" s="41">
        <f>SUM(O74:O75)</f>
        <v>0</v>
      </c>
      <c r="P76" s="42">
        <f>SUM(P74:P75)</f>
        <v>0</v>
      </c>
    </row>
    <row r="77" spans="1:16" hidden="1">
      <c r="B77" s="44"/>
      <c r="C77" s="44"/>
      <c r="D77" s="44"/>
      <c r="E77" s="44"/>
      <c r="F77" s="44"/>
      <c r="G77" s="45"/>
      <c r="H77" s="45"/>
      <c r="I77" s="45"/>
      <c r="J77" s="45"/>
      <c r="K77" s="45"/>
      <c r="L77" s="45"/>
      <c r="M77" s="45"/>
      <c r="N77" s="45"/>
      <c r="O77" s="50"/>
      <c r="P77" s="51"/>
    </row>
    <row r="78" spans="1:16" hidden="1">
      <c r="G78" s="38"/>
    </row>
    <row r="79" spans="1:16" ht="12" hidden="1" thickBot="1">
      <c r="B79" s="32" t="s">
        <v>54</v>
      </c>
      <c r="C79" s="32"/>
      <c r="D79" s="32"/>
      <c r="E79" s="32"/>
      <c r="F79" s="33"/>
      <c r="G79" s="33"/>
      <c r="H79" s="33"/>
      <c r="I79" s="33"/>
      <c r="J79" s="33"/>
      <c r="K79" s="33"/>
      <c r="L79" s="33"/>
      <c r="M79" s="33"/>
      <c r="N79" s="33"/>
      <c r="O79" s="34"/>
      <c r="P79" s="34"/>
    </row>
    <row r="80" spans="1:16" hidden="1">
      <c r="A80" s="119"/>
      <c r="B80" s="183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ref="O80:O101" si="29">SUM(F80:N80)</f>
        <v>0</v>
      </c>
      <c r="P80" s="36">
        <f t="shared" ref="P80:P101" si="30">(D80*$D$3)+(E80*$E$3)+(F80*$F$3)+(G80*$G$3)+(H80*$H$3)+(I80*$I$3)+(J80*$J$3)+(K80*$K$3)+(L80*$L$3)+(M80*$M$3)+(N80*$N$3)</f>
        <v>0</v>
      </c>
    </row>
    <row r="81" spans="1:16" hidden="1">
      <c r="A81" s="119"/>
      <c r="B81" s="182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si="29"/>
        <v>0</v>
      </c>
      <c r="P81" s="36">
        <f t="shared" si="30"/>
        <v>0</v>
      </c>
    </row>
    <row r="82" spans="1:16" hidden="1">
      <c r="A82" s="119"/>
      <c r="B82" s="183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si="29"/>
        <v>0</v>
      </c>
      <c r="P82" s="36">
        <f t="shared" si="30"/>
        <v>0</v>
      </c>
    </row>
    <row r="83" spans="1:16" hidden="1">
      <c r="A83" s="119"/>
      <c r="B83" s="182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29"/>
        <v>0</v>
      </c>
      <c r="P83" s="36">
        <f t="shared" si="30"/>
        <v>0</v>
      </c>
    </row>
    <row r="84" spans="1:16" hidden="1">
      <c r="A84" s="119"/>
      <c r="B84" s="183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ref="O84:O86" si="31">SUM(F84:N84)</f>
        <v>0</v>
      </c>
      <c r="P84" s="36">
        <f t="shared" si="30"/>
        <v>0</v>
      </c>
    </row>
    <row r="85" spans="1:16" hidden="1">
      <c r="A85" s="119"/>
      <c r="B85" s="182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si="31"/>
        <v>0</v>
      </c>
      <c r="P85" s="36">
        <f t="shared" si="30"/>
        <v>0</v>
      </c>
    </row>
    <row r="86" spans="1:16" hidden="1">
      <c r="A86" s="119"/>
      <c r="B86" s="183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31"/>
        <v>0</v>
      </c>
      <c r="P86" s="36">
        <f t="shared" si="30"/>
        <v>0</v>
      </c>
    </row>
    <row r="87" spans="1:16" hidden="1">
      <c r="A87" s="119"/>
      <c r="B87" s="182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ref="O87:O89" si="32">SUM(F87:N87)</f>
        <v>0</v>
      </c>
      <c r="P87" s="36">
        <f t="shared" si="30"/>
        <v>0</v>
      </c>
    </row>
    <row r="88" spans="1:16" hidden="1">
      <c r="A88" s="119"/>
      <c r="B88" s="183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32"/>
        <v>0</v>
      </c>
      <c r="P88" s="36">
        <f t="shared" si="30"/>
        <v>0</v>
      </c>
    </row>
    <row r="89" spans="1:16" hidden="1">
      <c r="A89" s="119"/>
      <c r="B89" s="182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32"/>
        <v>0</v>
      </c>
      <c r="P89" s="36">
        <f t="shared" si="30"/>
        <v>0</v>
      </c>
    </row>
    <row r="90" spans="1:16" hidden="1">
      <c r="A90" s="119"/>
      <c r="B90" s="183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ref="O90:O92" si="33">SUM(F90:N90)</f>
        <v>0</v>
      </c>
      <c r="P90" s="36">
        <f t="shared" si="30"/>
        <v>0</v>
      </c>
    </row>
    <row r="91" spans="1:16" hidden="1">
      <c r="A91" s="119"/>
      <c r="B91" s="182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si="33"/>
        <v>0</v>
      </c>
      <c r="P91" s="36">
        <f t="shared" si="30"/>
        <v>0</v>
      </c>
    </row>
    <row r="92" spans="1:16" hidden="1">
      <c r="A92" s="119"/>
      <c r="B92" s="183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33"/>
        <v>0</v>
      </c>
      <c r="P92" s="36">
        <f t="shared" si="30"/>
        <v>0</v>
      </c>
    </row>
    <row r="93" spans="1:16" hidden="1">
      <c r="A93" s="119"/>
      <c r="B93" s="182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ref="O93:O95" si="34">SUM(F93:N93)</f>
        <v>0</v>
      </c>
      <c r="P93" s="36">
        <f t="shared" si="30"/>
        <v>0</v>
      </c>
    </row>
    <row r="94" spans="1:16" hidden="1">
      <c r="A94" s="119"/>
      <c r="B94" s="183"/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20"/>
      <c r="O94" s="117">
        <f t="shared" si="34"/>
        <v>0</v>
      </c>
      <c r="P94" s="36">
        <f t="shared" si="30"/>
        <v>0</v>
      </c>
    </row>
    <row r="95" spans="1:16" hidden="1">
      <c r="A95" s="119"/>
      <c r="B95" s="182"/>
      <c r="C95" s="58"/>
      <c r="D95" s="48"/>
      <c r="E95" s="48"/>
      <c r="F95" s="49"/>
      <c r="G95" s="110"/>
      <c r="H95" s="116"/>
      <c r="I95" s="110"/>
      <c r="J95" s="48"/>
      <c r="K95" s="110"/>
      <c r="L95" s="116"/>
      <c r="M95" s="110"/>
      <c r="N95" s="120"/>
      <c r="O95" s="117">
        <f t="shared" si="34"/>
        <v>0</v>
      </c>
      <c r="P95" s="36">
        <f t="shared" si="30"/>
        <v>0</v>
      </c>
    </row>
    <row r="96" spans="1:16" hidden="1">
      <c r="A96" s="119"/>
      <c r="B96" s="183"/>
      <c r="C96" s="58"/>
      <c r="D96" s="48"/>
      <c r="E96" s="48"/>
      <c r="F96" s="49"/>
      <c r="G96" s="110"/>
      <c r="H96" s="116"/>
      <c r="I96" s="110"/>
      <c r="J96" s="48"/>
      <c r="K96" s="110"/>
      <c r="L96" s="116"/>
      <c r="M96" s="110"/>
      <c r="N96" s="120"/>
      <c r="O96" s="117">
        <f t="shared" ref="O96:O98" si="35">SUM(F96:N96)</f>
        <v>0</v>
      </c>
      <c r="P96" s="36">
        <f t="shared" si="30"/>
        <v>0</v>
      </c>
    </row>
    <row r="97" spans="1:16" hidden="1">
      <c r="A97" s="119"/>
      <c r="B97" s="182"/>
      <c r="C97" s="58"/>
      <c r="D97" s="48"/>
      <c r="E97" s="48"/>
      <c r="F97" s="49"/>
      <c r="G97" s="110"/>
      <c r="H97" s="116"/>
      <c r="I97" s="110"/>
      <c r="J97" s="48"/>
      <c r="K97" s="110"/>
      <c r="L97" s="116"/>
      <c r="M97" s="110"/>
      <c r="N97" s="120"/>
      <c r="O97" s="117">
        <f t="shared" si="35"/>
        <v>0</v>
      </c>
      <c r="P97" s="36">
        <f t="shared" si="30"/>
        <v>0</v>
      </c>
    </row>
    <row r="98" spans="1:16" hidden="1">
      <c r="A98" s="119"/>
      <c r="B98" s="183"/>
      <c r="C98" s="58"/>
      <c r="D98" s="48"/>
      <c r="E98" s="48"/>
      <c r="F98" s="49"/>
      <c r="G98" s="110"/>
      <c r="H98" s="116"/>
      <c r="I98" s="110"/>
      <c r="J98" s="48"/>
      <c r="K98" s="110"/>
      <c r="L98" s="116"/>
      <c r="M98" s="110"/>
      <c r="N98" s="120"/>
      <c r="O98" s="117">
        <f t="shared" si="35"/>
        <v>0</v>
      </c>
      <c r="P98" s="36">
        <f t="shared" si="30"/>
        <v>0</v>
      </c>
    </row>
    <row r="99" spans="1:16" hidden="1">
      <c r="A99" s="119"/>
      <c r="B99" s="182"/>
      <c r="C99" s="58"/>
      <c r="D99" s="48"/>
      <c r="E99" s="48"/>
      <c r="F99" s="49"/>
      <c r="G99" s="110"/>
      <c r="H99" s="116"/>
      <c r="I99" s="110"/>
      <c r="J99" s="48"/>
      <c r="K99" s="110"/>
      <c r="L99" s="116"/>
      <c r="M99" s="110"/>
      <c r="N99" s="120"/>
      <c r="O99" s="117">
        <f t="shared" si="29"/>
        <v>0</v>
      </c>
      <c r="P99" s="36">
        <f t="shared" si="30"/>
        <v>0</v>
      </c>
    </row>
    <row r="100" spans="1:16" hidden="1">
      <c r="A100" s="119"/>
      <c r="B100" s="183"/>
      <c r="C100" s="58"/>
      <c r="D100" s="48"/>
      <c r="E100" s="48"/>
      <c r="F100" s="49"/>
      <c r="G100" s="110"/>
      <c r="H100" s="116"/>
      <c r="I100" s="110"/>
      <c r="J100" s="48"/>
      <c r="K100" s="110"/>
      <c r="L100" s="116"/>
      <c r="M100" s="110"/>
      <c r="N100" s="120"/>
      <c r="O100" s="117">
        <f t="shared" si="29"/>
        <v>0</v>
      </c>
      <c r="P100" s="36">
        <f t="shared" si="30"/>
        <v>0</v>
      </c>
    </row>
    <row r="101" spans="1:16" ht="12.75" hidden="1" customHeight="1">
      <c r="A101" s="119"/>
      <c r="B101" s="182"/>
      <c r="C101" s="58"/>
      <c r="D101" s="48"/>
      <c r="E101" s="48"/>
      <c r="F101" s="49"/>
      <c r="G101" s="123"/>
      <c r="H101" s="124"/>
      <c r="I101" s="121"/>
      <c r="K101" s="121"/>
      <c r="L101" s="101"/>
      <c r="M101" s="121"/>
      <c r="O101" s="118">
        <f t="shared" si="29"/>
        <v>0</v>
      </c>
      <c r="P101" s="36">
        <f t="shared" si="30"/>
        <v>0</v>
      </c>
    </row>
    <row r="102" spans="1:16" ht="12" hidden="1" thickBot="1">
      <c r="B102" s="37" t="s">
        <v>21</v>
      </c>
      <c r="C102" s="37">
        <f t="shared" ref="C102:P102" si="36">SUM(C80:C101)</f>
        <v>0</v>
      </c>
      <c r="D102" s="37">
        <f t="shared" si="36"/>
        <v>0</v>
      </c>
      <c r="E102" s="37">
        <f t="shared" si="36"/>
        <v>0</v>
      </c>
      <c r="F102" s="37">
        <f t="shared" si="36"/>
        <v>0</v>
      </c>
      <c r="G102" s="122">
        <f t="shared" si="36"/>
        <v>0</v>
      </c>
      <c r="H102" s="122">
        <f t="shared" si="36"/>
        <v>0</v>
      </c>
      <c r="I102" s="40">
        <f t="shared" si="36"/>
        <v>0</v>
      </c>
      <c r="J102" s="40">
        <f t="shared" si="36"/>
        <v>0</v>
      </c>
      <c r="K102" s="40">
        <f t="shared" si="36"/>
        <v>0</v>
      </c>
      <c r="L102" s="40">
        <f t="shared" si="36"/>
        <v>0</v>
      </c>
      <c r="M102" s="40">
        <f t="shared" si="36"/>
        <v>0</v>
      </c>
      <c r="N102" s="40">
        <f t="shared" si="36"/>
        <v>0</v>
      </c>
      <c r="O102" s="41">
        <f t="shared" si="36"/>
        <v>0</v>
      </c>
      <c r="P102" s="42">
        <f t="shared" si="36"/>
        <v>0</v>
      </c>
    </row>
    <row r="103" spans="1:16" hidden="1">
      <c r="B103" s="44"/>
      <c r="C103" s="44"/>
      <c r="D103" s="44"/>
      <c r="E103" s="44"/>
      <c r="F103" s="44"/>
      <c r="G103" s="45"/>
      <c r="H103" s="45"/>
      <c r="I103" s="45"/>
      <c r="J103" s="45"/>
      <c r="K103" s="45"/>
      <c r="L103" s="45"/>
      <c r="M103" s="45"/>
      <c r="N103" s="45"/>
      <c r="O103" s="50"/>
      <c r="P103" s="51"/>
    </row>
    <row r="104" spans="1:16">
      <c r="B104" s="44"/>
      <c r="C104" s="44"/>
      <c r="D104" s="44"/>
      <c r="E104" s="44"/>
      <c r="F104" s="44"/>
      <c r="G104" s="45"/>
      <c r="H104" s="45"/>
      <c r="I104" s="45"/>
      <c r="J104" s="45"/>
      <c r="K104" s="45"/>
      <c r="L104" s="45"/>
      <c r="M104" s="45"/>
      <c r="N104" s="45"/>
      <c r="O104" s="50"/>
      <c r="P104" s="51"/>
    </row>
    <row r="105" spans="1:16" ht="12" thickBot="1">
      <c r="B105" s="32" t="s">
        <v>44</v>
      </c>
      <c r="C105" s="32"/>
      <c r="D105" s="32"/>
      <c r="E105" s="32"/>
      <c r="F105" s="33"/>
      <c r="G105" s="33"/>
      <c r="H105" s="33"/>
      <c r="I105" s="33"/>
      <c r="J105" s="33"/>
      <c r="K105" s="33"/>
      <c r="L105" s="33"/>
      <c r="M105" s="33"/>
      <c r="N105" s="33"/>
      <c r="O105" s="34"/>
      <c r="P105" s="34"/>
    </row>
    <row r="106" spans="1:16" ht="11.25" customHeight="1">
      <c r="B106" s="52"/>
      <c r="C106" s="47"/>
      <c r="D106" s="48"/>
      <c r="E106" s="48">
        <v>1</v>
      </c>
      <c r="F106" s="49">
        <v>62</v>
      </c>
      <c r="G106" s="53">
        <v>505</v>
      </c>
      <c r="H106" s="54">
        <v>2</v>
      </c>
      <c r="I106" s="55"/>
      <c r="J106" s="54">
        <v>2</v>
      </c>
      <c r="K106" s="53">
        <v>2</v>
      </c>
      <c r="L106" s="56">
        <v>3</v>
      </c>
      <c r="M106" s="53"/>
      <c r="N106" s="54">
        <v>3</v>
      </c>
      <c r="O106" s="110">
        <f>SUM(F106:N106)+(E106*18)+(D106*9)</f>
        <v>597</v>
      </c>
      <c r="P106" s="36">
        <f t="shared" ref="P106" si="37">(D106*$D$3)+(E106*$E$3)+(F106*$F$3)+(G106*$G$3)+(H106*$H$3)+(I106*$I$3)+(J106*$J$3)+(K106*$K$3)+(L106*$L$3)+(M106*$M$3)+(N106*$N$3)</f>
        <v>216.95</v>
      </c>
    </row>
    <row r="107" spans="1:16" ht="11.25" customHeight="1">
      <c r="B107" s="52"/>
      <c r="C107" s="4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ref="O107" si="38">SUM(F107:N107)</f>
        <v>0</v>
      </c>
      <c r="P107" s="36">
        <f t="shared" ref="P107" si="39">(D107*$D$3)+(E107*$E$3)+(F107*$F$3)+(G107*$G$3)+(H107*$H$3)+(I107*$I$3)+(J107*$J$3)+(K107*$K$3)+(L107*$L$3)+(M107*$M$3)+(N107*$N$3)</f>
        <v>0</v>
      </c>
    </row>
    <row r="108" spans="1:16" ht="12" thickBot="1">
      <c r="B108" s="37" t="s">
        <v>21</v>
      </c>
      <c r="C108" s="37">
        <f t="shared" ref="C108:P108" si="40">SUM(C106:C107)</f>
        <v>0</v>
      </c>
      <c r="D108" s="37">
        <f t="shared" si="40"/>
        <v>0</v>
      </c>
      <c r="E108" s="37">
        <f t="shared" si="40"/>
        <v>1</v>
      </c>
      <c r="F108" s="37">
        <f t="shared" si="40"/>
        <v>62</v>
      </c>
      <c r="G108" s="40">
        <f t="shared" si="40"/>
        <v>505</v>
      </c>
      <c r="H108" s="40">
        <f t="shared" si="40"/>
        <v>2</v>
      </c>
      <c r="I108" s="40">
        <f t="shared" si="40"/>
        <v>0</v>
      </c>
      <c r="J108" s="40">
        <f t="shared" si="40"/>
        <v>2</v>
      </c>
      <c r="K108" s="40">
        <f t="shared" si="40"/>
        <v>2</v>
      </c>
      <c r="L108" s="40">
        <f t="shared" si="40"/>
        <v>3</v>
      </c>
      <c r="M108" s="40">
        <f t="shared" si="40"/>
        <v>0</v>
      </c>
      <c r="N108" s="40">
        <f t="shared" si="40"/>
        <v>3</v>
      </c>
      <c r="O108" s="41">
        <f t="shared" si="40"/>
        <v>597</v>
      </c>
      <c r="P108" s="42">
        <f t="shared" si="40"/>
        <v>216.95</v>
      </c>
    </row>
    <row r="109" spans="1:16" ht="11.25" customHeight="1">
      <c r="B109" s="44"/>
      <c r="C109" s="44"/>
      <c r="D109" s="44"/>
      <c r="E109" s="44"/>
      <c r="F109" s="44"/>
      <c r="G109" s="45"/>
      <c r="H109" s="45"/>
      <c r="I109" s="45"/>
      <c r="J109" s="45"/>
      <c r="K109" s="45"/>
      <c r="L109" s="45"/>
      <c r="M109" s="45"/>
      <c r="N109" s="45"/>
      <c r="O109" s="50"/>
      <c r="P109" s="51"/>
    </row>
    <row r="110" spans="1:16" hidden="1"/>
    <row r="111" spans="1:16" ht="12" hidden="1" thickBot="1">
      <c r="B111" s="32" t="s">
        <v>29</v>
      </c>
      <c r="C111" s="32"/>
      <c r="D111" s="32"/>
      <c r="E111" s="32"/>
      <c r="F111" s="33"/>
      <c r="G111" s="33"/>
      <c r="H111" s="33"/>
      <c r="I111" s="33"/>
      <c r="J111" s="33"/>
      <c r="K111" s="33"/>
      <c r="L111" s="33"/>
      <c r="M111" s="33"/>
      <c r="N111" s="33"/>
      <c r="O111" s="34"/>
      <c r="P111" s="34"/>
    </row>
    <row r="112" spans="1:16" ht="11.25" hidden="1" customHeight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>SUM(F112:N112)</f>
        <v>0</v>
      </c>
      <c r="P112" s="36">
        <f t="shared" ref="P112:P113" si="41">(D112*$D$3)+(E112*$E$3)+(F112*$F$3)+(G112*$G$3)+(H112*$H$3)+(I112*$I$3)+(J112*$J$3)+(K112*$K$3)+(L112*$L$3)+(M112*$M$3)+(N112*$N$3)</f>
        <v>0</v>
      </c>
    </row>
    <row r="113" spans="2:16" ht="11.25" hidden="1" customHeight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>SUM(F113:N113)</f>
        <v>0</v>
      </c>
      <c r="P113" s="36">
        <f t="shared" si="41"/>
        <v>0</v>
      </c>
    </row>
    <row r="114" spans="2:16" ht="12" hidden="1" thickBot="1">
      <c r="B114" s="37" t="s">
        <v>21</v>
      </c>
      <c r="C114" s="37">
        <f t="shared" ref="C114:P114" si="42">SUM(C112:C113)</f>
        <v>0</v>
      </c>
      <c r="D114" s="37">
        <f t="shared" si="42"/>
        <v>0</v>
      </c>
      <c r="E114" s="37">
        <f t="shared" si="42"/>
        <v>0</v>
      </c>
      <c r="F114" s="37">
        <f t="shared" si="42"/>
        <v>0</v>
      </c>
      <c r="G114" s="40">
        <f t="shared" si="42"/>
        <v>0</v>
      </c>
      <c r="H114" s="40">
        <f t="shared" si="42"/>
        <v>0</v>
      </c>
      <c r="I114" s="40">
        <f t="shared" si="42"/>
        <v>0</v>
      </c>
      <c r="J114" s="40">
        <f t="shared" si="42"/>
        <v>0</v>
      </c>
      <c r="K114" s="40">
        <f t="shared" si="42"/>
        <v>0</v>
      </c>
      <c r="L114" s="40">
        <f t="shared" si="42"/>
        <v>0</v>
      </c>
      <c r="M114" s="40">
        <f t="shared" si="42"/>
        <v>0</v>
      </c>
      <c r="N114" s="40">
        <f t="shared" si="42"/>
        <v>0</v>
      </c>
      <c r="O114" s="41">
        <f t="shared" si="42"/>
        <v>0</v>
      </c>
      <c r="P114" s="42">
        <f t="shared" si="42"/>
        <v>0</v>
      </c>
    </row>
    <row r="115" spans="2:16" ht="11.25" hidden="1" customHeight="1">
      <c r="B115" s="44"/>
      <c r="C115" s="44"/>
      <c r="D115" s="44"/>
      <c r="E115" s="44"/>
      <c r="F115" s="44"/>
      <c r="G115" s="45"/>
      <c r="H115" s="45"/>
      <c r="I115" s="45"/>
      <c r="J115" s="45"/>
      <c r="K115" s="45"/>
      <c r="L115" s="45"/>
      <c r="M115" s="45"/>
      <c r="N115" s="45"/>
      <c r="O115" s="50"/>
      <c r="P115" s="51"/>
    </row>
    <row r="116" spans="2:16" hidden="1"/>
    <row r="117" spans="2:16" ht="12" hidden="1" thickBot="1">
      <c r="B117" s="32" t="s">
        <v>53</v>
      </c>
      <c r="C117" s="32"/>
      <c r="D117" s="32"/>
      <c r="E117" s="32"/>
      <c r="F117" s="33"/>
      <c r="G117" s="33"/>
      <c r="H117" s="33"/>
      <c r="I117" s="33"/>
      <c r="J117" s="33"/>
      <c r="K117" s="33"/>
      <c r="L117" s="33"/>
      <c r="M117" s="33"/>
      <c r="N117" s="33"/>
      <c r="O117" s="34"/>
      <c r="P117" s="34"/>
    </row>
    <row r="118" spans="2:16" hidden="1">
      <c r="B118" s="52"/>
      <c r="C118" s="5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ref="O118:O141" si="43">SUM(F118:N118)</f>
        <v>0</v>
      </c>
      <c r="P118" s="36">
        <f t="shared" ref="P118:P141" si="44">(D118*$D$3)+(E118*$E$3)+(F118*$F$3)+(G118*$G$3)+(H118*$H$3)+(I118*$I$3)+(J118*$J$3)+(K118*$K$3)+(L118*$L$3)+(M118*$M$3)+(N118*$N$3)</f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si="43"/>
        <v>0</v>
      </c>
      <c r="P119" s="36">
        <f t="shared" si="44"/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si="43"/>
        <v>0</v>
      </c>
      <c r="P120" s="36">
        <f t="shared" si="44"/>
        <v>0</v>
      </c>
    </row>
    <row r="121" spans="2:16" hidden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si="43"/>
        <v>0</v>
      </c>
      <c r="P121" s="36">
        <f t="shared" si="44"/>
        <v>0</v>
      </c>
    </row>
    <row r="122" spans="2:16" hidden="1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si="43"/>
        <v>0</v>
      </c>
      <c r="P122" s="36">
        <f t="shared" si="44"/>
        <v>0</v>
      </c>
    </row>
    <row r="123" spans="2:16" hidden="1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si="43"/>
        <v>0</v>
      </c>
      <c r="P123" s="36">
        <f t="shared" si="44"/>
        <v>0</v>
      </c>
    </row>
    <row r="124" spans="2:16" hidden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si="43"/>
        <v>0</v>
      </c>
      <c r="P124" s="36">
        <f t="shared" si="44"/>
        <v>0</v>
      </c>
    </row>
    <row r="125" spans="2:16" hidden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si="43"/>
        <v>0</v>
      </c>
      <c r="P125" s="36">
        <f t="shared" si="44"/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si="43"/>
        <v>0</v>
      </c>
      <c r="P126" s="36">
        <f t="shared" si="44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43"/>
        <v>0</v>
      </c>
      <c r="P127" s="36">
        <f t="shared" si="44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3"/>
        <v>0</v>
      </c>
      <c r="P128" s="36">
        <f t="shared" si="44"/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43"/>
        <v>0</v>
      </c>
      <c r="P129" s="36">
        <f t="shared" si="44"/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si="43"/>
        <v>0</v>
      </c>
      <c r="P130" s="36">
        <f t="shared" si="44"/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si="43"/>
        <v>0</v>
      </c>
      <c r="P131" s="36">
        <f t="shared" si="44"/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si="43"/>
        <v>0</v>
      </c>
      <c r="P132" s="36">
        <f t="shared" si="44"/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43"/>
        <v>0</v>
      </c>
      <c r="P133" s="36">
        <f t="shared" si="44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43"/>
        <v>0</v>
      </c>
      <c r="P134" s="36">
        <f t="shared" si="44"/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43"/>
        <v>0</v>
      </c>
      <c r="P135" s="36">
        <f t="shared" si="44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ref="O136:O140" si="45">SUM(F136:N136)</f>
        <v>0</v>
      </c>
      <c r="P136" s="36">
        <f t="shared" si="44"/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si="45"/>
        <v>0</v>
      </c>
      <c r="P137" s="36">
        <f t="shared" si="44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si="45"/>
        <v>0</v>
      </c>
      <c r="P138" s="36">
        <f t="shared" si="44"/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si="45"/>
        <v>0</v>
      </c>
      <c r="P139" s="36">
        <f t="shared" si="44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si="45"/>
        <v>0</v>
      </c>
      <c r="P140" s="36">
        <f t="shared" si="44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si="43"/>
        <v>0</v>
      </c>
      <c r="P141" s="36">
        <f t="shared" si="44"/>
        <v>0</v>
      </c>
    </row>
    <row r="142" spans="2:16" ht="12" hidden="1" thickBot="1">
      <c r="B142" s="37" t="s">
        <v>21</v>
      </c>
      <c r="C142" s="37">
        <f>SUM(C141:C141)</f>
        <v>0</v>
      </c>
      <c r="D142" s="37">
        <f>SUM(D118:D141)</f>
        <v>0</v>
      </c>
      <c r="E142" s="37">
        <f>SUM(E118:E141)</f>
        <v>0</v>
      </c>
      <c r="F142" s="37">
        <f>SUM(F118:F141)</f>
        <v>0</v>
      </c>
      <c r="G142" s="40">
        <f t="shared" ref="G142:P142" si="46">SUM(G118:G141)</f>
        <v>0</v>
      </c>
      <c r="H142" s="40">
        <f t="shared" si="46"/>
        <v>0</v>
      </c>
      <c r="I142" s="40">
        <f t="shared" si="46"/>
        <v>0</v>
      </c>
      <c r="J142" s="40">
        <f t="shared" si="46"/>
        <v>0</v>
      </c>
      <c r="K142" s="40">
        <f t="shared" si="46"/>
        <v>0</v>
      </c>
      <c r="L142" s="40">
        <f t="shared" si="46"/>
        <v>0</v>
      </c>
      <c r="M142" s="40">
        <f t="shared" si="46"/>
        <v>0</v>
      </c>
      <c r="N142" s="40">
        <f t="shared" si="46"/>
        <v>0</v>
      </c>
      <c r="O142" s="41">
        <f t="shared" si="46"/>
        <v>0</v>
      </c>
      <c r="P142" s="42">
        <f t="shared" si="46"/>
        <v>0</v>
      </c>
    </row>
    <row r="143" spans="2:16" hidden="1"/>
    <row r="144" spans="2:16" hidden="1"/>
    <row r="145" spans="2:16" ht="12" hidden="1" thickBot="1">
      <c r="B145" s="32" t="s">
        <v>58</v>
      </c>
      <c r="C145" s="32"/>
      <c r="D145" s="32"/>
      <c r="E145" s="32"/>
      <c r="F145" s="33"/>
      <c r="G145" s="33"/>
      <c r="H145" s="33"/>
      <c r="I145" s="33"/>
      <c r="J145" s="33"/>
      <c r="K145" s="33"/>
      <c r="L145" s="33"/>
      <c r="M145" s="33"/>
      <c r="N145" s="33"/>
      <c r="O145" s="34"/>
      <c r="P145" s="34"/>
    </row>
    <row r="146" spans="2:16" hidden="1">
      <c r="B146" s="52" t="s">
        <v>77</v>
      </c>
      <c r="C146" s="5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110">
        <f>SUM(F146:N146)+(E146*18)+(D146*9)</f>
        <v>0</v>
      </c>
      <c r="P146" s="36">
        <f t="shared" ref="P146:P149" si="47">(D146*$D$3)+(E146*$E$3)+(F146*$F$3)+(G146*$G$3)+(H146*$H$3)+(I146*$I$3)+(J146*$J$3)+(K146*$K$3)+(L146*$L$3)+(M146*$M$3)+(N146*$N$3)</f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ref="O147:O148" si="48">SUM(F147:N147)</f>
        <v>0</v>
      </c>
      <c r="P147" s="36">
        <f t="shared" si="47"/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si="48"/>
        <v>0</v>
      </c>
      <c r="P148" s="36">
        <f t="shared" si="47"/>
        <v>0</v>
      </c>
    </row>
    <row r="149" spans="2:16" hidden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ref="O149" si="49">SUM(F149:N149)</f>
        <v>0</v>
      </c>
      <c r="P149" s="36">
        <f t="shared" si="47"/>
        <v>0</v>
      </c>
    </row>
    <row r="150" spans="2:16" ht="12" hidden="1" thickBot="1">
      <c r="B150" s="37" t="s">
        <v>21</v>
      </c>
      <c r="C150" s="37">
        <f>SUM(C149:C149)</f>
        <v>0</v>
      </c>
      <c r="D150" s="37">
        <f>SUM(D146:D149)</f>
        <v>0</v>
      </c>
      <c r="E150" s="37">
        <f>SUM(E146:E149)</f>
        <v>0</v>
      </c>
      <c r="F150" s="37">
        <f>SUM(F149:F149)</f>
        <v>0</v>
      </c>
      <c r="G150" s="40">
        <f t="shared" ref="G150:P150" si="50">SUM(G146:G149)</f>
        <v>0</v>
      </c>
      <c r="H150" s="40">
        <f t="shared" si="50"/>
        <v>0</v>
      </c>
      <c r="I150" s="40">
        <f t="shared" si="50"/>
        <v>0</v>
      </c>
      <c r="J150" s="40">
        <f t="shared" si="50"/>
        <v>0</v>
      </c>
      <c r="K150" s="40">
        <f t="shared" si="50"/>
        <v>0</v>
      </c>
      <c r="L150" s="40">
        <f t="shared" si="50"/>
        <v>0</v>
      </c>
      <c r="M150" s="40">
        <f t="shared" si="50"/>
        <v>0</v>
      </c>
      <c r="N150" s="40">
        <f t="shared" si="50"/>
        <v>0</v>
      </c>
      <c r="O150" s="41">
        <f t="shared" si="50"/>
        <v>0</v>
      </c>
      <c r="P150" s="42">
        <f t="shared" si="50"/>
        <v>0</v>
      </c>
    </row>
    <row r="151" spans="2:16" hidden="1"/>
    <row r="152" spans="2:16" hidden="1"/>
    <row r="153" spans="2:16" ht="12" hidden="1" thickBot="1">
      <c r="B153" s="32" t="s">
        <v>57</v>
      </c>
      <c r="C153" s="32"/>
      <c r="D153" s="32"/>
      <c r="E153" s="32"/>
      <c r="F153" s="33"/>
      <c r="G153" s="33"/>
      <c r="H153" s="33"/>
      <c r="I153" s="33"/>
      <c r="J153" s="33"/>
      <c r="K153" s="33"/>
      <c r="L153" s="33"/>
      <c r="M153" s="33"/>
      <c r="N153" s="33"/>
      <c r="O153" s="34"/>
      <c r="P153" s="34"/>
    </row>
    <row r="154" spans="2:16" hidden="1">
      <c r="B154" s="52"/>
      <c r="C154" s="5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 t="shared" ref="O154:O156" si="51">SUM(F154:N154)</f>
        <v>0</v>
      </c>
      <c r="P154" s="36">
        <f t="shared" ref="P154:P156" si="52">(D154*$D$3)+(E154*$E$3)+(F154*$F$3)+(G154*$G$3)+(H154*$H$3)+(I154*$I$3)+(J154*$J$3)+(K154*$K$3)+(L154*$L$3)+(M154*$M$3)+(N154*$N$3)</f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 t="shared" ref="O155" si="53">SUM(F155:N155)</f>
        <v>0</v>
      </c>
      <c r="P155" s="36">
        <f t="shared" si="52"/>
        <v>0</v>
      </c>
    </row>
    <row r="156" spans="2:16" hidden="1">
      <c r="B156" s="52"/>
      <c r="C156" s="47"/>
      <c r="D156" s="48"/>
      <c r="E156" s="48"/>
      <c r="F156" s="49"/>
      <c r="G156" s="53"/>
      <c r="H156" s="54"/>
      <c r="I156" s="55"/>
      <c r="J156" s="54"/>
      <c r="K156" s="53"/>
      <c r="L156" s="56"/>
      <c r="M156" s="53"/>
      <c r="N156" s="54"/>
      <c r="O156" s="35">
        <f t="shared" si="51"/>
        <v>0</v>
      </c>
      <c r="P156" s="36">
        <f t="shared" si="52"/>
        <v>0</v>
      </c>
    </row>
    <row r="157" spans="2:16" ht="12" hidden="1" thickBot="1">
      <c r="B157" s="37" t="s">
        <v>21</v>
      </c>
      <c r="C157" s="37">
        <f>SUM(C156:C156)</f>
        <v>0</v>
      </c>
      <c r="D157" s="37">
        <f>SUM(D154:D156)</f>
        <v>0</v>
      </c>
      <c r="E157" s="37">
        <f>SUM(E154:E156)</f>
        <v>0</v>
      </c>
      <c r="F157" s="37">
        <f>SUM(F156:F156)</f>
        <v>0</v>
      </c>
      <c r="G157" s="40">
        <f t="shared" ref="G157:P157" si="54">SUM(G154:G156)</f>
        <v>0</v>
      </c>
      <c r="H157" s="40">
        <f t="shared" si="54"/>
        <v>0</v>
      </c>
      <c r="I157" s="40">
        <f t="shared" si="54"/>
        <v>0</v>
      </c>
      <c r="J157" s="40">
        <f t="shared" si="54"/>
        <v>0</v>
      </c>
      <c r="K157" s="40">
        <f t="shared" si="54"/>
        <v>0</v>
      </c>
      <c r="L157" s="40">
        <f t="shared" si="54"/>
        <v>0</v>
      </c>
      <c r="M157" s="40">
        <f t="shared" si="54"/>
        <v>0</v>
      </c>
      <c r="N157" s="40">
        <f t="shared" si="54"/>
        <v>0</v>
      </c>
      <c r="O157" s="41">
        <f t="shared" si="54"/>
        <v>0</v>
      </c>
      <c r="P157" s="42">
        <f t="shared" si="54"/>
        <v>0</v>
      </c>
    </row>
    <row r="158" spans="2:16" hidden="1"/>
    <row r="160" spans="2:16" ht="12" thickBot="1">
      <c r="B160" s="32" t="s">
        <v>48</v>
      </c>
      <c r="C160" s="32"/>
      <c r="D160" s="32"/>
      <c r="E160" s="32"/>
      <c r="F160" s="33"/>
      <c r="G160" s="33"/>
      <c r="H160" s="33"/>
      <c r="I160" s="33"/>
      <c r="J160" s="33"/>
      <c r="K160" s="33"/>
      <c r="L160" s="33"/>
      <c r="M160" s="33"/>
      <c r="N160" s="33"/>
      <c r="O160" s="34"/>
      <c r="P160" s="34"/>
    </row>
    <row r="161" spans="2:16">
      <c r="B161" s="52" t="s">
        <v>77</v>
      </c>
      <c r="C161" s="57"/>
      <c r="D161" s="48"/>
      <c r="E161" s="48"/>
      <c r="F161" s="49"/>
      <c r="G161" s="53"/>
      <c r="H161" s="54"/>
      <c r="I161" s="55"/>
      <c r="J161" s="54"/>
      <c r="K161" s="53"/>
      <c r="L161" s="56"/>
      <c r="M161" s="53"/>
      <c r="N161" s="54">
        <v>18</v>
      </c>
      <c r="O161" s="110">
        <f>SUM(F161:N161)+(E161*18)+(D161*9)</f>
        <v>18</v>
      </c>
      <c r="P161" s="36">
        <f t="shared" ref="P161:P163" si="55">(D161*$D$3)+(E161*$E$3)+(F161*$F$3)+(G161*$G$3)+(H161*$H$3)+(I161*$I$3)+(J161*$J$3)+(K161*$K$3)+(L161*$L$3)+(M161*$M$3)+(N161*$N$3)</f>
        <v>36</v>
      </c>
    </row>
    <row r="162" spans="2:16">
      <c r="B162" s="52"/>
      <c r="C162" s="47"/>
      <c r="D162" s="48"/>
      <c r="E162" s="48"/>
      <c r="F162" s="49"/>
      <c r="G162" s="53"/>
      <c r="H162" s="54"/>
      <c r="I162" s="55"/>
      <c r="J162" s="54"/>
      <c r="K162" s="53"/>
      <c r="L162" s="56"/>
      <c r="M162" s="53"/>
      <c r="N162" s="54"/>
      <c r="O162" s="35">
        <f t="shared" ref="O162" si="56">SUM(F162:N162)</f>
        <v>0</v>
      </c>
      <c r="P162" s="36">
        <f t="shared" si="55"/>
        <v>0</v>
      </c>
    </row>
    <row r="163" spans="2:16">
      <c r="B163" s="52"/>
      <c r="C163" s="47"/>
      <c r="D163" s="48"/>
      <c r="E163" s="48"/>
      <c r="F163" s="49"/>
      <c r="G163" s="53"/>
      <c r="H163" s="54"/>
      <c r="I163" s="55"/>
      <c r="J163" s="54"/>
      <c r="K163" s="53"/>
      <c r="L163" s="56"/>
      <c r="M163" s="53"/>
      <c r="N163" s="54"/>
      <c r="O163" s="35">
        <f t="shared" ref="O163" si="57">SUM(F163:N163)</f>
        <v>0</v>
      </c>
      <c r="P163" s="36">
        <f t="shared" si="55"/>
        <v>0</v>
      </c>
    </row>
    <row r="164" spans="2:16" ht="12" thickBot="1">
      <c r="B164" s="37" t="s">
        <v>21</v>
      </c>
      <c r="C164" s="37">
        <f>SUM(C163:C163)</f>
        <v>0</v>
      </c>
      <c r="D164" s="37">
        <f>SUM(D161:D163)</f>
        <v>0</v>
      </c>
      <c r="E164" s="37">
        <f>SUM(E161:E163)</f>
        <v>0</v>
      </c>
      <c r="F164" s="37">
        <f>SUM(F163:F163)</f>
        <v>0</v>
      </c>
      <c r="G164" s="40">
        <f t="shared" ref="G164:P164" si="58">SUM(G161:G163)</f>
        <v>0</v>
      </c>
      <c r="H164" s="40">
        <f t="shared" si="58"/>
        <v>0</v>
      </c>
      <c r="I164" s="40">
        <f t="shared" si="58"/>
        <v>0</v>
      </c>
      <c r="J164" s="40">
        <f t="shared" si="58"/>
        <v>0</v>
      </c>
      <c r="K164" s="40">
        <f t="shared" si="58"/>
        <v>0</v>
      </c>
      <c r="L164" s="40">
        <f t="shared" si="58"/>
        <v>0</v>
      </c>
      <c r="M164" s="40">
        <f t="shared" si="58"/>
        <v>0</v>
      </c>
      <c r="N164" s="40">
        <f t="shared" si="58"/>
        <v>18</v>
      </c>
      <c r="O164" s="41">
        <f t="shared" si="58"/>
        <v>18</v>
      </c>
      <c r="P164" s="42">
        <f t="shared" si="58"/>
        <v>36</v>
      </c>
    </row>
    <row r="167" spans="2:16" ht="12" thickBot="1">
      <c r="B167" s="32" t="s">
        <v>55</v>
      </c>
      <c r="C167" s="32"/>
      <c r="D167" s="32"/>
      <c r="E167" s="32"/>
      <c r="F167" s="33"/>
      <c r="G167" s="33"/>
      <c r="H167" s="33"/>
      <c r="I167" s="33"/>
      <c r="J167" s="33"/>
      <c r="K167" s="33"/>
      <c r="L167" s="33"/>
      <c r="M167" s="33"/>
      <c r="N167" s="33"/>
      <c r="O167" s="34"/>
      <c r="P167" s="34"/>
    </row>
    <row r="168" spans="2:16" ht="11.25" customHeight="1">
      <c r="B168" s="52" t="s">
        <v>137</v>
      </c>
      <c r="C168" s="47"/>
      <c r="D168" s="48"/>
      <c r="E168" s="48"/>
      <c r="F168" s="49">
        <v>144</v>
      </c>
      <c r="G168" s="53"/>
      <c r="H168" s="54"/>
      <c r="I168" s="55"/>
      <c r="J168" s="54"/>
      <c r="K168" s="53"/>
      <c r="L168" s="56"/>
      <c r="M168" s="53"/>
      <c r="N168" s="54"/>
      <c r="O168" s="35">
        <f t="shared" ref="O168:O174" si="59">SUM(F168:N168)</f>
        <v>144</v>
      </c>
      <c r="P168" s="36">
        <f t="shared" ref="P168:P174" si="60">(D168*$D$3)+(E168*$E$3)+(F168*$F$3)+(G168*$G$3)+(H168*$H$3)+(I168*$I$3)+(J168*$J$3)+(K168*$K$3)+(L168*$L$3)+(M168*$M$3)+(N168*$N$3)</f>
        <v>14.4</v>
      </c>
    </row>
    <row r="169" spans="2:16" ht="11.25" customHeight="1">
      <c r="B169" s="52" t="s">
        <v>138</v>
      </c>
      <c r="C169" s="47"/>
      <c r="D169" s="48"/>
      <c r="E169" s="48"/>
      <c r="F169" s="49">
        <v>6</v>
      </c>
      <c r="G169" s="53">
        <v>12</v>
      </c>
      <c r="H169" s="54"/>
      <c r="I169" s="55"/>
      <c r="J169" s="54"/>
      <c r="K169" s="53"/>
      <c r="L169" s="56"/>
      <c r="M169" s="53"/>
      <c r="N169" s="54"/>
      <c r="O169" s="35">
        <f t="shared" si="59"/>
        <v>18</v>
      </c>
      <c r="P169" s="36">
        <f t="shared" si="60"/>
        <v>3.6</v>
      </c>
    </row>
    <row r="170" spans="2:16" ht="11.25" customHeight="1">
      <c r="B170" s="52" t="s">
        <v>139</v>
      </c>
      <c r="C170" s="47"/>
      <c r="D170" s="48"/>
      <c r="E170" s="48"/>
      <c r="F170" s="49"/>
      <c r="G170" s="53">
        <v>31</v>
      </c>
      <c r="H170" s="54"/>
      <c r="I170" s="55">
        <v>126</v>
      </c>
      <c r="J170" s="54"/>
      <c r="K170" s="53"/>
      <c r="L170" s="56"/>
      <c r="M170" s="53"/>
      <c r="N170" s="54">
        <v>1</v>
      </c>
      <c r="O170" s="35">
        <f t="shared" si="59"/>
        <v>158</v>
      </c>
      <c r="P170" s="36">
        <f t="shared" si="60"/>
        <v>72.75</v>
      </c>
    </row>
    <row r="171" spans="2:16" ht="11.25" customHeight="1">
      <c r="B171" s="52" t="s">
        <v>140</v>
      </c>
      <c r="C171" s="47"/>
      <c r="D171" s="48"/>
      <c r="E171" s="48"/>
      <c r="F171" s="49"/>
      <c r="G171" s="53"/>
      <c r="H171" s="54"/>
      <c r="I171" s="55"/>
      <c r="J171" s="54"/>
      <c r="K171" s="53"/>
      <c r="L171" s="56"/>
      <c r="M171" s="53">
        <v>5</v>
      </c>
      <c r="N171" s="54"/>
      <c r="O171" s="35">
        <f t="shared" si="59"/>
        <v>5</v>
      </c>
      <c r="P171" s="36">
        <f t="shared" si="60"/>
        <v>10</v>
      </c>
    </row>
    <row r="172" spans="2:16" ht="11.25" customHeight="1">
      <c r="B172" s="52" t="s">
        <v>141</v>
      </c>
      <c r="C172" s="47"/>
      <c r="D172" s="48"/>
      <c r="E172" s="48"/>
      <c r="F172" s="49"/>
      <c r="G172" s="53">
        <v>20</v>
      </c>
      <c r="H172" s="54"/>
      <c r="I172" s="55"/>
      <c r="J172" s="54"/>
      <c r="K172" s="53"/>
      <c r="L172" s="56"/>
      <c r="M172" s="53"/>
      <c r="N172" s="54"/>
      <c r="O172" s="110">
        <f>SUM(F172:N172)+(E172*18)+(D172*9)</f>
        <v>20</v>
      </c>
      <c r="P172" s="36">
        <f t="shared" si="60"/>
        <v>5</v>
      </c>
    </row>
    <row r="173" spans="2:16" ht="11.25" customHeight="1">
      <c r="B173" s="52" t="s">
        <v>142</v>
      </c>
      <c r="C173" s="47"/>
      <c r="D173" s="48"/>
      <c r="E173" s="48"/>
      <c r="F173" s="49"/>
      <c r="G173" s="53">
        <v>82</v>
      </c>
      <c r="H173" s="54"/>
      <c r="I173" s="55">
        <v>8</v>
      </c>
      <c r="J173" s="54"/>
      <c r="K173" s="53">
        <v>9</v>
      </c>
      <c r="L173" s="56"/>
      <c r="M173" s="53">
        <v>7</v>
      </c>
      <c r="N173" s="54"/>
      <c r="O173" s="35">
        <f t="shared" si="59"/>
        <v>106</v>
      </c>
      <c r="P173" s="36">
        <f t="shared" si="60"/>
        <v>47.5</v>
      </c>
    </row>
    <row r="174" spans="2:16" ht="11.25" customHeight="1">
      <c r="B174" s="52"/>
      <c r="C174" s="47"/>
      <c r="D174" s="48"/>
      <c r="E174" s="48"/>
      <c r="F174" s="49"/>
      <c r="G174" s="53"/>
      <c r="H174" s="54"/>
      <c r="I174" s="55"/>
      <c r="J174" s="54"/>
      <c r="K174" s="53"/>
      <c r="L174" s="56"/>
      <c r="M174" s="53"/>
      <c r="N174" s="54"/>
      <c r="O174" s="35">
        <f t="shared" si="59"/>
        <v>0</v>
      </c>
      <c r="P174" s="36">
        <f t="shared" si="60"/>
        <v>0</v>
      </c>
    </row>
    <row r="175" spans="2:16" ht="12" thickBot="1">
      <c r="B175" s="37" t="s">
        <v>21</v>
      </c>
      <c r="C175" s="37">
        <f t="shared" ref="C175:P175" si="61">SUM(C168:C174)</f>
        <v>0</v>
      </c>
      <c r="D175" s="37">
        <f t="shared" si="61"/>
        <v>0</v>
      </c>
      <c r="E175" s="37">
        <f t="shared" si="61"/>
        <v>0</v>
      </c>
      <c r="F175" s="37">
        <f t="shared" si="61"/>
        <v>150</v>
      </c>
      <c r="G175" s="40">
        <f t="shared" si="61"/>
        <v>145</v>
      </c>
      <c r="H175" s="40">
        <f t="shared" si="61"/>
        <v>0</v>
      </c>
      <c r="I175" s="40">
        <f t="shared" si="61"/>
        <v>134</v>
      </c>
      <c r="J175" s="40">
        <f t="shared" si="61"/>
        <v>0</v>
      </c>
      <c r="K175" s="40">
        <f t="shared" si="61"/>
        <v>9</v>
      </c>
      <c r="L175" s="40">
        <f t="shared" si="61"/>
        <v>0</v>
      </c>
      <c r="M175" s="40">
        <f t="shared" si="61"/>
        <v>12</v>
      </c>
      <c r="N175" s="40">
        <f t="shared" si="61"/>
        <v>1</v>
      </c>
      <c r="O175" s="41">
        <f t="shared" si="61"/>
        <v>451</v>
      </c>
      <c r="P175" s="42">
        <f t="shared" si="61"/>
        <v>153.25</v>
      </c>
    </row>
    <row r="176" spans="2:16" ht="11.25" customHeight="1">
      <c r="B176" s="44"/>
      <c r="C176" s="44"/>
      <c r="D176" s="44"/>
      <c r="E176" s="44"/>
      <c r="F176" s="44"/>
      <c r="G176" s="45"/>
      <c r="H176" s="45"/>
      <c r="I176" s="45"/>
      <c r="J176" s="45"/>
      <c r="K176" s="45"/>
      <c r="L176" s="45"/>
      <c r="M176" s="45"/>
      <c r="N176" s="45"/>
      <c r="O176" s="50"/>
      <c r="P176" s="51"/>
    </row>
    <row r="177" spans="2:16" ht="11.25" hidden="1" customHeight="1"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</row>
    <row r="178" spans="2:16" ht="12" hidden="1" thickBot="1">
      <c r="B178" s="32" t="s">
        <v>47</v>
      </c>
      <c r="C178" s="32"/>
      <c r="D178" s="32"/>
      <c r="E178" s="32"/>
      <c r="F178" s="33"/>
      <c r="G178" s="33"/>
      <c r="H178" s="33"/>
      <c r="I178" s="33"/>
      <c r="J178" s="33"/>
      <c r="K178" s="33"/>
      <c r="L178" s="33"/>
      <c r="M178" s="33"/>
      <c r="N178" s="33"/>
      <c r="O178" s="34"/>
      <c r="P178" s="34"/>
    </row>
    <row r="179" spans="2:16" hidden="1">
      <c r="B179" s="52"/>
      <c r="C179" s="47"/>
      <c r="D179" s="48"/>
      <c r="E179" s="48"/>
      <c r="F179" s="49"/>
      <c r="G179" s="53"/>
      <c r="H179" s="54"/>
      <c r="I179" s="55"/>
      <c r="J179" s="54"/>
      <c r="K179" s="53"/>
      <c r="L179" s="56"/>
      <c r="M179" s="53"/>
      <c r="N179" s="54"/>
      <c r="O179" s="35">
        <f>SUM(F179:N179)</f>
        <v>0</v>
      </c>
      <c r="P179" s="36">
        <f t="shared" ref="P179:P181" si="62">(D179*$D$3)+(E179*$E$3)+(F179*$F$3)+(G179*$G$3)+(H179*$H$3)+(I179*$I$3)+(J179*$J$3)+(K179*$K$3)+(L179*$L$3)+(M179*$M$3)+(N179*$N$3)</f>
        <v>0</v>
      </c>
    </row>
    <row r="180" spans="2:16" hidden="1">
      <c r="B180" s="52"/>
      <c r="C180" s="47"/>
      <c r="D180" s="48"/>
      <c r="E180" s="48"/>
      <c r="F180" s="49"/>
      <c r="G180" s="53"/>
      <c r="H180" s="54"/>
      <c r="I180" s="55"/>
      <c r="J180" s="54"/>
      <c r="K180" s="53"/>
      <c r="L180" s="56"/>
      <c r="M180" s="53"/>
      <c r="N180" s="54"/>
      <c r="O180" s="35">
        <f>SUM(F180:N180)</f>
        <v>0</v>
      </c>
      <c r="P180" s="36">
        <f t="shared" si="62"/>
        <v>0</v>
      </c>
    </row>
    <row r="181" spans="2:16" hidden="1">
      <c r="B181" s="52"/>
      <c r="C181" s="47"/>
      <c r="D181" s="48"/>
      <c r="E181" s="48"/>
      <c r="F181" s="49"/>
      <c r="G181" s="53"/>
      <c r="H181" s="54"/>
      <c r="I181" s="55"/>
      <c r="J181" s="54"/>
      <c r="K181" s="53"/>
      <c r="L181" s="56"/>
      <c r="M181" s="53"/>
      <c r="N181" s="54"/>
      <c r="O181" s="35">
        <f>SUM(F181:N181)</f>
        <v>0</v>
      </c>
      <c r="P181" s="36">
        <f t="shared" si="62"/>
        <v>0</v>
      </c>
    </row>
    <row r="182" spans="2:16" ht="12" hidden="1" thickBot="1">
      <c r="B182" s="37" t="s">
        <v>21</v>
      </c>
      <c r="C182" s="37">
        <f t="shared" ref="C182:O182" si="63">SUM(C179:C181)</f>
        <v>0</v>
      </c>
      <c r="D182" s="37">
        <f t="shared" si="63"/>
        <v>0</v>
      </c>
      <c r="E182" s="37">
        <f t="shared" si="63"/>
        <v>0</v>
      </c>
      <c r="F182" s="37">
        <f t="shared" si="63"/>
        <v>0</v>
      </c>
      <c r="G182" s="40">
        <f t="shared" si="63"/>
        <v>0</v>
      </c>
      <c r="H182" s="40">
        <f t="shared" si="63"/>
        <v>0</v>
      </c>
      <c r="I182" s="40">
        <f t="shared" si="63"/>
        <v>0</v>
      </c>
      <c r="J182" s="40">
        <f t="shared" si="63"/>
        <v>0</v>
      </c>
      <c r="K182" s="40">
        <f t="shared" si="63"/>
        <v>0</v>
      </c>
      <c r="L182" s="40">
        <f t="shared" si="63"/>
        <v>0</v>
      </c>
      <c r="M182" s="40">
        <f t="shared" si="63"/>
        <v>0</v>
      </c>
      <c r="N182" s="40">
        <f t="shared" si="63"/>
        <v>0</v>
      </c>
      <c r="O182" s="41">
        <f t="shared" si="63"/>
        <v>0</v>
      </c>
      <c r="P182" s="42">
        <f>SUM(P179:P181)</f>
        <v>0</v>
      </c>
    </row>
    <row r="183" spans="2:16" ht="12.75">
      <c r="B183" s="2"/>
      <c r="C183" s="2"/>
      <c r="D183" s="2"/>
      <c r="E183" s="2"/>
      <c r="F183" s="43"/>
      <c r="G183" s="43"/>
      <c r="H183" s="43"/>
      <c r="I183" s="43"/>
      <c r="J183" s="43"/>
      <c r="K183" s="43"/>
      <c r="L183" s="43"/>
      <c r="M183" s="43"/>
      <c r="N183" s="43"/>
      <c r="O183" s="2"/>
      <c r="P183" s="2"/>
    </row>
    <row r="184" spans="2:16">
      <c r="M184" s="44" t="s">
        <v>21</v>
      </c>
      <c r="O184" s="45">
        <f>O182+O175+O164+O157+O150+O142+O114+O108+O76+O102+O70+O62+O37+O11</f>
        <v>2933</v>
      </c>
      <c r="P184" s="46">
        <f>P182+P175+P164+P157+P150+P142+P114+P108+P76+P102+P70+P62+P37+P11</f>
        <v>1293.6500000000001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84</v>
      </c>
    </row>
    <row r="3" spans="2:16" ht="12.75">
      <c r="B3" s="2" t="s">
        <v>72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49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46</v>
      </c>
    </row>
    <row r="3" spans="2:16" ht="12.75">
      <c r="B3" s="2" t="s">
        <v>72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49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83</v>
      </c>
    </row>
    <row r="3" spans="2:16" ht="12.75">
      <c r="B3" s="2" t="s">
        <v>72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74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49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7"/>
  <sheetViews>
    <sheetView zoomScale="90" zoomScaleNormal="90" workbookViewId="0">
      <selection activeCell="T31" sqref="T31"/>
    </sheetView>
  </sheetViews>
  <sheetFormatPr defaultColWidth="9.140625" defaultRowHeight="12.75"/>
  <cols>
    <col min="1" max="1" width="30.140625" style="67" customWidth="1"/>
    <col min="2" max="2" width="19.7109375" style="67" customWidth="1"/>
    <col min="3" max="3" width="24" style="67" customWidth="1"/>
    <col min="4" max="4" width="12.85546875" style="66" bestFit="1" customWidth="1"/>
    <col min="5" max="5" width="14.28515625" style="66" bestFit="1" customWidth="1"/>
    <col min="6" max="16384" width="9.140625" style="66"/>
  </cols>
  <sheetData>
    <row r="1" spans="1:4">
      <c r="A1" s="161"/>
      <c r="B1" s="161"/>
      <c r="C1" s="161"/>
      <c r="D1" s="162"/>
    </row>
    <row r="2" spans="1:4" ht="15">
      <c r="A2" s="163" t="s">
        <v>33</v>
      </c>
      <c r="B2" s="164" t="s">
        <v>23</v>
      </c>
      <c r="C2" s="164" t="s">
        <v>24</v>
      </c>
      <c r="D2" s="162"/>
    </row>
    <row r="3" spans="1:4" ht="15">
      <c r="A3" s="165"/>
      <c r="B3" s="165"/>
      <c r="C3" s="165"/>
      <c r="D3" s="162"/>
    </row>
    <row r="4" spans="1:4" ht="15" hidden="1">
      <c r="A4" s="166" t="s">
        <v>34</v>
      </c>
      <c r="B4" s="168">
        <f>SUM('Democratic Republic of Congo'!O18)</f>
        <v>0</v>
      </c>
      <c r="C4" s="169">
        <f>SUM('Democratic Republic of Congo'!P18)</f>
        <v>0</v>
      </c>
      <c r="D4" s="162"/>
    </row>
    <row r="5" spans="1:4" ht="15" hidden="1">
      <c r="A5" s="166" t="s">
        <v>80</v>
      </c>
      <c r="B5" s="167">
        <f>SUM(Ghana!O10)</f>
        <v>0</v>
      </c>
      <c r="C5" s="169">
        <f>SUM(Ghana!P10)</f>
        <v>0</v>
      </c>
      <c r="D5" s="162"/>
    </row>
    <row r="6" spans="1:4" ht="15" hidden="1">
      <c r="A6" s="166" t="s">
        <v>51</v>
      </c>
      <c r="B6" s="168">
        <f>SUM('Ivory Coast'!O14)</f>
        <v>0</v>
      </c>
      <c r="C6" s="169">
        <f>SUM('Ivory Coast'!P14)</f>
        <v>0</v>
      </c>
      <c r="D6" s="162"/>
    </row>
    <row r="7" spans="1:4" ht="15">
      <c r="A7" s="166" t="s">
        <v>25</v>
      </c>
      <c r="B7" s="174">
        <f>SUM(Kenya!O35)</f>
        <v>478</v>
      </c>
      <c r="C7" s="169">
        <f>SUM(Kenya!P35)</f>
        <v>234.65</v>
      </c>
      <c r="D7" s="162"/>
    </row>
    <row r="8" spans="1:4" ht="15" hidden="1">
      <c r="A8" s="166" t="s">
        <v>88</v>
      </c>
      <c r="B8" s="168">
        <f>SUM(Malawi!O17)</f>
        <v>0</v>
      </c>
      <c r="C8" s="169">
        <f>SUM(Malawi!P17)</f>
        <v>0</v>
      </c>
      <c r="D8" s="162"/>
    </row>
    <row r="9" spans="1:4" ht="15">
      <c r="A9" s="166" t="s">
        <v>26</v>
      </c>
      <c r="B9" s="173">
        <f>SUM(Mauritius!O53)</f>
        <v>257</v>
      </c>
      <c r="C9" s="170">
        <f>SUM(Mauritius!P53)</f>
        <v>146.5</v>
      </c>
      <c r="D9" s="162"/>
    </row>
    <row r="10" spans="1:4" ht="15" hidden="1">
      <c r="A10" s="166" t="s">
        <v>35</v>
      </c>
      <c r="B10" s="173">
        <f>SUM(Nigeria!O44)</f>
        <v>0</v>
      </c>
      <c r="C10" s="170">
        <f>SUM(Nigeria!P44)</f>
        <v>0</v>
      </c>
      <c r="D10" s="162"/>
    </row>
    <row r="11" spans="1:4" ht="15">
      <c r="A11" s="166" t="s">
        <v>27</v>
      </c>
      <c r="B11" s="174">
        <f>SUM('South Africa'!O184)</f>
        <v>2933</v>
      </c>
      <c r="C11" s="169">
        <f>SUM('South Africa'!P184)</f>
        <v>1293.6500000000001</v>
      </c>
      <c r="D11" s="162"/>
    </row>
    <row r="12" spans="1:4" ht="15" hidden="1">
      <c r="A12" s="166" t="s">
        <v>85</v>
      </c>
      <c r="B12" s="173">
        <f>SUM(Tanzania!O12)</f>
        <v>0</v>
      </c>
      <c r="C12" s="170">
        <f>SUM(Tanzania!P12)</f>
        <v>0</v>
      </c>
      <c r="D12" s="162"/>
    </row>
    <row r="13" spans="1:4" ht="15" hidden="1">
      <c r="A13" s="166" t="s">
        <v>40</v>
      </c>
      <c r="B13" s="173">
        <f>SUM(Togo!O12)</f>
        <v>0</v>
      </c>
      <c r="C13" s="170">
        <f>SUM(Togo!P12)</f>
        <v>0</v>
      </c>
      <c r="D13" s="162"/>
    </row>
    <row r="14" spans="1:4" ht="15" hidden="1">
      <c r="A14" s="166" t="s">
        <v>82</v>
      </c>
      <c r="B14" s="173">
        <f>SUM(Uganda!O12)</f>
        <v>0</v>
      </c>
      <c r="C14" s="170">
        <f>SUM(Uganda!P12)</f>
        <v>0</v>
      </c>
      <c r="D14" s="162"/>
    </row>
    <row r="15" spans="1:4" ht="15" hidden="1">
      <c r="A15" s="166" t="s">
        <v>75</v>
      </c>
      <c r="B15" s="171">
        <f>SUM(Zimbabwe!O11)</f>
        <v>0</v>
      </c>
      <c r="C15" s="172">
        <f>SUM(Zimbabwe!P11)</f>
        <v>0</v>
      </c>
      <c r="D15" s="162"/>
    </row>
    <row r="16" spans="1:4" ht="15">
      <c r="A16" s="175"/>
      <c r="B16" s="173"/>
      <c r="C16" s="170"/>
      <c r="D16" s="162"/>
    </row>
    <row r="17" spans="1:5" ht="15">
      <c r="A17" s="176" t="s">
        <v>28</v>
      </c>
      <c r="B17" s="177">
        <f>SUM(B4:B16)</f>
        <v>3668</v>
      </c>
      <c r="C17" s="177">
        <f>SUM(C4:C16)</f>
        <v>1674.8000000000002</v>
      </c>
      <c r="D17" s="162"/>
    </row>
    <row r="18" spans="1:5">
      <c r="A18" s="161"/>
      <c r="B18" s="161"/>
      <c r="C18" s="161"/>
      <c r="D18" s="162"/>
    </row>
    <row r="19" spans="1:5">
      <c r="D19" s="67"/>
      <c r="E19" s="67"/>
    </row>
    <row r="20" spans="1:5">
      <c r="D20" s="67"/>
      <c r="E20" s="67"/>
    </row>
    <row r="21" spans="1:5">
      <c r="D21" s="67"/>
      <c r="E21" s="67"/>
    </row>
    <row r="22" spans="1:5">
      <c r="B22" s="178"/>
      <c r="C22" s="178"/>
      <c r="D22" s="178"/>
      <c r="E22" s="178"/>
    </row>
    <row r="25" spans="1:5">
      <c r="B25" s="67" t="s">
        <v>71</v>
      </c>
      <c r="D25" s="67"/>
    </row>
    <row r="26" spans="1:5">
      <c r="A26" s="67" t="s">
        <v>70</v>
      </c>
      <c r="B26" s="67">
        <v>2868</v>
      </c>
      <c r="D26" s="67"/>
      <c r="E26" s="67"/>
    </row>
    <row r="27" spans="1:5">
      <c r="A27" s="67" t="s">
        <v>59</v>
      </c>
      <c r="B27" s="67">
        <v>1902</v>
      </c>
      <c r="D27" s="67"/>
      <c r="E27" s="67"/>
    </row>
    <row r="28" spans="1:5">
      <c r="A28" s="67" t="s">
        <v>60</v>
      </c>
      <c r="B28" s="67">
        <v>7295</v>
      </c>
      <c r="D28" s="67"/>
      <c r="E28" s="67"/>
    </row>
    <row r="29" spans="1:5">
      <c r="A29" s="67" t="s">
        <v>61</v>
      </c>
      <c r="B29" s="178">
        <v>6114</v>
      </c>
      <c r="C29" s="178"/>
      <c r="D29" s="178"/>
      <c r="E29" s="178"/>
    </row>
    <row r="30" spans="1:5">
      <c r="A30" s="67" t="s">
        <v>62</v>
      </c>
      <c r="B30" s="178">
        <v>3301</v>
      </c>
      <c r="D30" s="67"/>
    </row>
    <row r="31" spans="1:5">
      <c r="A31" s="67" t="s">
        <v>63</v>
      </c>
      <c r="B31" s="178">
        <v>10558</v>
      </c>
      <c r="D31" s="67"/>
    </row>
    <row r="32" spans="1:5">
      <c r="A32" s="67" t="s">
        <v>64</v>
      </c>
      <c r="B32" s="178">
        <v>6425</v>
      </c>
      <c r="D32" s="67"/>
    </row>
    <row r="33" spans="1:4">
      <c r="A33" s="67" t="s">
        <v>65</v>
      </c>
      <c r="B33" s="178">
        <v>5248</v>
      </c>
      <c r="D33" s="67"/>
    </row>
    <row r="34" spans="1:4">
      <c r="A34" s="67" t="s">
        <v>66</v>
      </c>
      <c r="B34" s="178">
        <v>8319</v>
      </c>
    </row>
    <row r="35" spans="1:4">
      <c r="A35" s="67" t="s">
        <v>67</v>
      </c>
      <c r="B35" s="178">
        <f>B17</f>
        <v>3668</v>
      </c>
    </row>
    <row r="36" spans="1:4">
      <c r="A36" s="67" t="s">
        <v>68</v>
      </c>
      <c r="B36" s="178"/>
    </row>
    <row r="37" spans="1:4">
      <c r="A37" s="67" t="s">
        <v>69</v>
      </c>
      <c r="B37" s="178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T31" sqref="T31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2022-11-21T17:24:09Z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