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3D302053-2332-4362-82E7-46A492073FEE}" xr6:coauthVersionLast="47" xr6:coauthVersionMax="47" xr10:uidLastSave="{00000000-0000-0000-0000-000000000000}"/>
  <bookViews>
    <workbookView xWindow="-120" yWindow="-120" windowWidth="29040" windowHeight="15225" tabRatio="875" firstSheet="1" activeTab="1" xr2:uid="{00000000-000D-0000-FFFF-FFFF00000000}"/>
  </bookViews>
  <sheets>
    <sheet name="Botswana" sheetId="11" state="hidden" r:id="rId1"/>
    <sheet name="Ghana" sheetId="16" r:id="rId2"/>
    <sheet name="Ivory Coast" sheetId="14" state="hidden" r:id="rId3"/>
    <sheet name="Kenya" sheetId="10" state="hidden" r:id="rId4"/>
    <sheet name="Malawi" sheetId="20" state="hidden" r:id="rId5"/>
    <sheet name="Mauritius" sheetId="8" r:id="rId6"/>
    <sheet name="Nigeria" sheetId="18" r:id="rId7"/>
    <sheet name="South Africa" sheetId="19" r:id="rId8"/>
    <sheet name="Togo" sheetId="12" state="hidden" r:id="rId9"/>
    <sheet name="Zambia" sheetId="17" r:id="rId10"/>
    <sheet name="Summary" sheetId="4" state="hidden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5" i="8" l="1"/>
  <c r="O58" i="19"/>
  <c r="O43" i="19"/>
  <c r="O145" i="19"/>
  <c r="O9" i="17"/>
  <c r="O160" i="19"/>
  <c r="O159" i="19"/>
  <c r="O158" i="19"/>
  <c r="O157" i="19"/>
  <c r="O156" i="19"/>
  <c r="O155" i="19"/>
  <c r="O154" i="19"/>
  <c r="O153" i="19"/>
  <c r="O152" i="19"/>
  <c r="O38" i="19"/>
  <c r="O37" i="19"/>
  <c r="O36" i="19"/>
  <c r="O35" i="19"/>
  <c r="O34" i="19"/>
  <c r="O33" i="19"/>
  <c r="O32" i="19"/>
  <c r="O30" i="19"/>
  <c r="O31" i="19"/>
  <c r="O72" i="19"/>
  <c r="O71" i="19"/>
  <c r="O70" i="19"/>
  <c r="O69" i="19"/>
  <c r="O68" i="19"/>
  <c r="O67" i="19"/>
  <c r="P70" i="19" l="1"/>
  <c r="P69" i="19"/>
  <c r="P68" i="19"/>
  <c r="P67" i="19"/>
  <c r="P72" i="19"/>
  <c r="P71" i="19"/>
  <c r="P73" i="19"/>
  <c r="O73" i="19"/>
  <c r="P11" i="17" l="1"/>
  <c r="P10" i="17"/>
  <c r="P9" i="17"/>
  <c r="P11" i="12"/>
  <c r="P10" i="12"/>
  <c r="P9" i="12"/>
  <c r="P66" i="19"/>
  <c r="P38" i="19"/>
  <c r="P37" i="19"/>
  <c r="P35" i="19"/>
  <c r="P34" i="19"/>
  <c r="P33" i="19"/>
  <c r="P32" i="19"/>
  <c r="P31" i="19"/>
  <c r="P30" i="19"/>
  <c r="P20" i="18"/>
  <c r="P19" i="18"/>
  <c r="P14" i="18"/>
  <c r="P13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P9" i="19"/>
  <c r="P10" i="19" s="1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O16" i="19" s="1"/>
  <c r="P15" i="19"/>
  <c r="P16" i="19" s="1"/>
  <c r="C16" i="19"/>
  <c r="D16" i="19"/>
  <c r="E16" i="19"/>
  <c r="F16" i="19"/>
  <c r="G16" i="19"/>
  <c r="H16" i="19"/>
  <c r="I16" i="19"/>
  <c r="J16" i="19"/>
  <c r="K16" i="19"/>
  <c r="L16" i="19"/>
  <c r="M16" i="19"/>
  <c r="N16" i="19"/>
  <c r="O57" i="19"/>
  <c r="P57" i="19"/>
  <c r="P58" i="19"/>
  <c r="O59" i="19"/>
  <c r="P59" i="19"/>
  <c r="O60" i="19"/>
  <c r="P60" i="19"/>
  <c r="O61" i="19"/>
  <c r="P61" i="19"/>
  <c r="C62" i="19"/>
  <c r="D62" i="19"/>
  <c r="E62" i="19"/>
  <c r="F62" i="19"/>
  <c r="G62" i="19"/>
  <c r="H62" i="19"/>
  <c r="I62" i="19"/>
  <c r="J62" i="19"/>
  <c r="K62" i="19"/>
  <c r="L62" i="19"/>
  <c r="M62" i="19"/>
  <c r="N62" i="19"/>
  <c r="O51" i="19"/>
  <c r="P51" i="19"/>
  <c r="O52" i="19"/>
  <c r="P52" i="19"/>
  <c r="C53" i="19"/>
  <c r="D53" i="19"/>
  <c r="E53" i="19"/>
  <c r="F53" i="19"/>
  <c r="G53" i="19"/>
  <c r="H53" i="19"/>
  <c r="I53" i="19"/>
  <c r="J53" i="19"/>
  <c r="K53" i="19"/>
  <c r="L53" i="19"/>
  <c r="M53" i="19"/>
  <c r="N53" i="19"/>
  <c r="O10" i="19" l="1"/>
  <c r="P53" i="19"/>
  <c r="P62" i="19"/>
  <c r="O62" i="19"/>
  <c r="O53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167" i="19"/>
  <c r="P166" i="19"/>
  <c r="P165" i="19"/>
  <c r="P160" i="19"/>
  <c r="P159" i="19"/>
  <c r="P158" i="19"/>
  <c r="P157" i="19"/>
  <c r="P156" i="19"/>
  <c r="P155" i="19"/>
  <c r="P154" i="19"/>
  <c r="P153" i="19"/>
  <c r="P152" i="19"/>
  <c r="P147" i="19"/>
  <c r="P146" i="19"/>
  <c r="P145" i="19"/>
  <c r="P140" i="19"/>
  <c r="P139" i="19"/>
  <c r="P138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8" i="19"/>
  <c r="P117" i="19"/>
  <c r="P116" i="19"/>
  <c r="P115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90" i="19"/>
  <c r="P89" i="19"/>
  <c r="P88" i="19"/>
  <c r="P87" i="19"/>
  <c r="P86" i="19"/>
  <c r="P81" i="19"/>
  <c r="P80" i="19"/>
  <c r="P75" i="19"/>
  <c r="P74" i="19"/>
  <c r="P46" i="19"/>
  <c r="P45" i="19"/>
  <c r="P44" i="19"/>
  <c r="P43" i="19"/>
  <c r="P36" i="19"/>
  <c r="P25" i="19"/>
  <c r="P24" i="19"/>
  <c r="P23" i="19"/>
  <c r="P22" i="19"/>
  <c r="P21" i="19"/>
  <c r="P20" i="19"/>
  <c r="O20" i="19"/>
  <c r="O44" i="19" l="1"/>
  <c r="O23" i="19" l="1"/>
  <c r="O24" i="19"/>
  <c r="O146" i="19" l="1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87" i="19" l="1"/>
  <c r="N134" i="19"/>
  <c r="M134" i="19"/>
  <c r="L134" i="19"/>
  <c r="K134" i="19"/>
  <c r="J134" i="19"/>
  <c r="I134" i="19"/>
  <c r="H134" i="19"/>
  <c r="G134" i="19"/>
  <c r="F134" i="19"/>
  <c r="E134" i="19"/>
  <c r="D134" i="19"/>
  <c r="C134" i="19"/>
  <c r="O133" i="19"/>
  <c r="O132" i="19"/>
  <c r="O131" i="19"/>
  <c r="O130" i="19"/>
  <c r="O129" i="19"/>
  <c r="O128" i="19"/>
  <c r="O127" i="19"/>
  <c r="O126" i="19"/>
  <c r="O125" i="19"/>
  <c r="O124" i="19"/>
  <c r="O123" i="19"/>
  <c r="O122" i="19"/>
  <c r="O121" i="19"/>
  <c r="O120" i="19"/>
  <c r="O119" i="19"/>
  <c r="O118" i="19"/>
  <c r="O117" i="19"/>
  <c r="O116" i="19"/>
  <c r="O115" i="19"/>
  <c r="P134" i="19" l="1"/>
  <c r="O134" i="19"/>
  <c r="O45" i="19"/>
  <c r="O98" i="19" l="1"/>
  <c r="O97" i="19"/>
  <c r="O96" i="19"/>
  <c r="O95" i="19"/>
  <c r="O94" i="19"/>
  <c r="O93" i="19"/>
  <c r="O92" i="19"/>
  <c r="O91" i="19"/>
  <c r="O90" i="19"/>
  <c r="O89" i="19"/>
  <c r="O88" i="19"/>
  <c r="O109" i="19"/>
  <c r="O108" i="19"/>
  <c r="O107" i="19"/>
  <c r="O106" i="19"/>
  <c r="O105" i="19"/>
  <c r="O104" i="19"/>
  <c r="E39" i="19" l="1"/>
  <c r="F39" i="19"/>
  <c r="G39" i="19"/>
  <c r="H39" i="19"/>
  <c r="I39" i="19"/>
  <c r="J39" i="19"/>
  <c r="K39" i="19"/>
  <c r="L39" i="19"/>
  <c r="M39" i="19"/>
  <c r="N39" i="19"/>
  <c r="E47" i="19"/>
  <c r="F47" i="19"/>
  <c r="G47" i="19"/>
  <c r="H47" i="19"/>
  <c r="I47" i="19"/>
  <c r="J47" i="19"/>
  <c r="K47" i="19"/>
  <c r="L47" i="19"/>
  <c r="M47" i="19"/>
  <c r="N47" i="19"/>
  <c r="O9" i="11" l="1"/>
  <c r="O10" i="11"/>
  <c r="O11" i="11"/>
  <c r="O139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48" i="19"/>
  <c r="M148" i="19"/>
  <c r="L148" i="19"/>
  <c r="K148" i="19"/>
  <c r="J148" i="19"/>
  <c r="I148" i="19"/>
  <c r="H148" i="19"/>
  <c r="G148" i="19"/>
  <c r="F148" i="19"/>
  <c r="E148" i="19"/>
  <c r="D148" i="19"/>
  <c r="C148" i="19"/>
  <c r="O147" i="19"/>
  <c r="N111" i="19"/>
  <c r="M111" i="19"/>
  <c r="L111" i="19"/>
  <c r="K111" i="19"/>
  <c r="J111" i="19"/>
  <c r="I111" i="19"/>
  <c r="H111" i="19"/>
  <c r="G111" i="19"/>
  <c r="F111" i="19"/>
  <c r="E111" i="19"/>
  <c r="D111" i="19"/>
  <c r="C111" i="19"/>
  <c r="O110" i="19"/>
  <c r="O103" i="19"/>
  <c r="O102" i="19"/>
  <c r="O101" i="19"/>
  <c r="O100" i="19"/>
  <c r="O99" i="19"/>
  <c r="O86" i="19"/>
  <c r="D39" i="19"/>
  <c r="C39" i="19"/>
  <c r="N161" i="19"/>
  <c r="M161" i="19"/>
  <c r="L161" i="19"/>
  <c r="K161" i="19"/>
  <c r="J161" i="19"/>
  <c r="I161" i="19"/>
  <c r="H161" i="19"/>
  <c r="G161" i="19"/>
  <c r="F161" i="19"/>
  <c r="E161" i="19"/>
  <c r="D161" i="19"/>
  <c r="C161" i="19"/>
  <c r="O74" i="19"/>
  <c r="O9" i="16"/>
  <c r="N168" i="19"/>
  <c r="M168" i="19"/>
  <c r="L168" i="19"/>
  <c r="K168" i="19"/>
  <c r="J168" i="19"/>
  <c r="I168" i="19"/>
  <c r="H168" i="19"/>
  <c r="G168" i="19"/>
  <c r="F168" i="19"/>
  <c r="E168" i="19"/>
  <c r="D168" i="19"/>
  <c r="C168" i="19"/>
  <c r="O167" i="19"/>
  <c r="O166" i="19"/>
  <c r="O165" i="19"/>
  <c r="N141" i="19"/>
  <c r="M141" i="19"/>
  <c r="L141" i="19"/>
  <c r="K141" i="19"/>
  <c r="J141" i="19"/>
  <c r="I141" i="19"/>
  <c r="H141" i="19"/>
  <c r="G141" i="19"/>
  <c r="F141" i="19"/>
  <c r="E141" i="19"/>
  <c r="D141" i="19"/>
  <c r="C141" i="19"/>
  <c r="O140" i="19"/>
  <c r="O138" i="19"/>
  <c r="N82" i="19"/>
  <c r="M82" i="19"/>
  <c r="L82" i="19"/>
  <c r="K82" i="19"/>
  <c r="J82" i="19"/>
  <c r="I82" i="19"/>
  <c r="H82" i="19"/>
  <c r="G82" i="19"/>
  <c r="F82" i="19"/>
  <c r="E82" i="19"/>
  <c r="D82" i="19"/>
  <c r="C82" i="19"/>
  <c r="O81" i="19"/>
  <c r="O80" i="19"/>
  <c r="N76" i="19"/>
  <c r="M76" i="19"/>
  <c r="L76" i="19"/>
  <c r="K76" i="19"/>
  <c r="J76" i="19"/>
  <c r="I76" i="19"/>
  <c r="H76" i="19"/>
  <c r="G76" i="19"/>
  <c r="F76" i="19"/>
  <c r="E76" i="19"/>
  <c r="D76" i="19"/>
  <c r="C76" i="19"/>
  <c r="O75" i="19"/>
  <c r="O66" i="19"/>
  <c r="D47" i="19"/>
  <c r="C47" i="19"/>
  <c r="O46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C9" i="18"/>
  <c r="D9" i="18"/>
  <c r="E9" i="18"/>
  <c r="F9" i="18"/>
  <c r="G9" i="18"/>
  <c r="H9" i="18"/>
  <c r="I9" i="18"/>
  <c r="J9" i="18"/>
  <c r="K9" i="18"/>
  <c r="L9" i="18"/>
  <c r="M9" i="18"/>
  <c r="N9" i="18"/>
  <c r="O13" i="18"/>
  <c r="P15" i="18"/>
  <c r="O14" i="18"/>
  <c r="C15" i="18"/>
  <c r="D15" i="18"/>
  <c r="E15" i="18"/>
  <c r="F15" i="18"/>
  <c r="G15" i="18"/>
  <c r="H15" i="18"/>
  <c r="I15" i="18"/>
  <c r="J15" i="18"/>
  <c r="K15" i="18"/>
  <c r="L15" i="18"/>
  <c r="M15" i="18"/>
  <c r="N15" i="18"/>
  <c r="O19" i="18"/>
  <c r="O20" i="18"/>
  <c r="C21" i="18"/>
  <c r="D21" i="18"/>
  <c r="E21" i="18"/>
  <c r="F21" i="18"/>
  <c r="G21" i="18"/>
  <c r="H21" i="18"/>
  <c r="I21" i="18"/>
  <c r="J21" i="18"/>
  <c r="K21" i="18"/>
  <c r="L21" i="18"/>
  <c r="M21" i="18"/>
  <c r="N21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18" i="16" l="1"/>
  <c r="B5" i="4" s="1"/>
  <c r="O28" i="8"/>
  <c r="O34" i="10"/>
  <c r="O14" i="14"/>
  <c r="B6" i="4" s="1"/>
  <c r="P14" i="14"/>
  <c r="C6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148" i="19"/>
  <c r="P111" i="19"/>
  <c r="P34" i="10"/>
  <c r="O21" i="8"/>
  <c r="P21" i="18"/>
  <c r="P9" i="18"/>
  <c r="O21" i="18"/>
  <c r="O9" i="18"/>
  <c r="O15" i="18"/>
  <c r="O168" i="19"/>
  <c r="O76" i="19"/>
  <c r="O26" i="19"/>
  <c r="P39" i="19"/>
  <c r="P47" i="19"/>
  <c r="P161" i="19"/>
  <c r="O141" i="19"/>
  <c r="O82" i="19"/>
  <c r="P82" i="19"/>
  <c r="O47" i="19"/>
  <c r="P141" i="19"/>
  <c r="O39" i="19"/>
  <c r="O161" i="19"/>
  <c r="P148" i="19"/>
  <c r="P168" i="19"/>
  <c r="P76" i="19"/>
  <c r="O111" i="19"/>
  <c r="P26" i="19"/>
  <c r="O25" i="18" l="1"/>
  <c r="B10" i="4" s="1"/>
  <c r="O31" i="8"/>
  <c r="B9" i="4" s="1"/>
  <c r="O36" i="10"/>
  <c r="B7" i="4" s="1"/>
  <c r="P36" i="10"/>
  <c r="C7" i="4" s="1"/>
  <c r="O170" i="19"/>
  <c r="B11" i="4" s="1"/>
  <c r="P170" i="19"/>
  <c r="C11" i="4" s="1"/>
  <c r="P25" i="18"/>
  <c r="C10" i="4" s="1"/>
  <c r="P31" i="8"/>
  <c r="C9" i="4" s="1"/>
  <c r="B15" i="4" l="1"/>
  <c r="B32" i="4" s="1"/>
  <c r="C15" i="4"/>
</calcChain>
</file>

<file path=xl/sharedStrings.xml><?xml version="1.0" encoding="utf-8"?>
<sst xmlns="http://schemas.openxmlformats.org/spreadsheetml/2006/main" count="347" uniqueCount="122">
  <si>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</si>
  <si>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</si>
  <si>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</si>
  <si>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</si>
  <si>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</si>
  <si>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</si>
  <si>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</si>
  <si>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</si>
  <si>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</si>
  <si>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</si>
  <si>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</si>
  <si>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</si>
  <si>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</si>
  <si>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</si>
  <si>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</si>
  <si>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</si>
  <si>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</si>
  <si>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</si>
  <si>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</si>
  <si>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</si>
  <si>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</si>
  <si>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</si>
  <si>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</si>
  <si>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</si>
  <si>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</si>
  <si>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</si>
  <si>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</si>
  <si>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</si>
  <si>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</si>
  <si>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</si>
  <si>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</si>
  <si>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</si>
  <si>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</si>
  <si>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</si>
  <si>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</si>
  <si>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</si>
  <si>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</si>
  <si>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</si>
  <si>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</si>
  <si>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</si>
  <si>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LAGOS</t>
  </si>
  <si>
    <t>ISKCON BENIN CITY</t>
  </si>
  <si>
    <t>ISKCON MIDRAND</t>
  </si>
  <si>
    <t>TEMPLE: Zambia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</si>
  <si>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</si>
  <si>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</si>
  <si>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</si>
  <si>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</si>
  <si>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</si>
  <si>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</si>
  <si>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</si>
  <si>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</si>
  <si>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</si>
  <si>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</si>
  <si>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</si>
  <si>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</si>
  <si>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</si>
  <si>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</si>
  <si>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</si>
  <si>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</si>
  <si>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</si>
  <si>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</si>
  <si>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</si>
  <si>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</si>
  <si>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</si>
  <si>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 xml:space="preserve">Radhakund devi dasi </t>
  </si>
  <si>
    <t>Team AGTSP</t>
  </si>
  <si>
    <t>Vibhu Caitanya das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</si>
  <si>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</si>
  <si>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</si>
  <si>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</si>
  <si>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</si>
  <si>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</si>
  <si>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</si>
  <si>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</si>
  <si>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</si>
  <si>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</si>
  <si>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</si>
  <si>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</si>
  <si>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</si>
  <si>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</si>
  <si>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</si>
  <si>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</si>
  <si>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</si>
  <si>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</si>
  <si>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</si>
  <si>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</si>
  <si>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</si>
  <si>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</si>
  <si>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</si>
  <si>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</si>
  <si>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</si>
  <si>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</si>
  <si>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</si>
  <si>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</si>
  <si>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Midrand</t>
  </si>
  <si>
    <t>Sri Gauranga Dasa</t>
  </si>
  <si>
    <t>Yekeen Prabhu</t>
  </si>
  <si>
    <t>Rishal and Nelene Sooklal</t>
  </si>
  <si>
    <t>ShyamMohan</t>
  </si>
  <si>
    <t xml:space="preserve">Ujvala mataji </t>
  </si>
  <si>
    <t>Damodar Priya Mataji</t>
  </si>
  <si>
    <t>MONTH : September 2021</t>
  </si>
  <si>
    <t>ISKCON KADUNA</t>
  </si>
  <si>
    <t>Vibhu Caitanya Das</t>
  </si>
  <si>
    <t xml:space="preserve">Syama Behari Das </t>
  </si>
  <si>
    <t xml:space="preserve">Unit 5/7 Nama Hatta </t>
  </si>
  <si>
    <t>Damodar das (BCais)</t>
  </si>
  <si>
    <t>Tirumala devi dasi</t>
  </si>
  <si>
    <t>Dinesvara Krsna das</t>
  </si>
  <si>
    <t>Shobhamayi devi dasi</t>
  </si>
  <si>
    <t>TEMPLE: Accra</t>
  </si>
  <si>
    <t>BTGs</t>
  </si>
  <si>
    <t>Temple Bhadra Purnima Campaign</t>
  </si>
  <si>
    <t>Samantha Mathaji</t>
  </si>
  <si>
    <t>Congregation</t>
  </si>
  <si>
    <t xml:space="preserve">BTG Office </t>
  </si>
  <si>
    <t>Bhadra Campaign</t>
  </si>
  <si>
    <t>Leanne Goondi</t>
  </si>
  <si>
    <t>ISKCON HAMMANSKRAAL</t>
  </si>
  <si>
    <t>Cumulative Temple Scores</t>
  </si>
  <si>
    <t>Ghana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</si>
</sst>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2020</a:t>
            </a:r>
            <a:r>
              <a:rPr lang="en-ZA" baseline="0"/>
              <a:t> Scores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5"/>
                <c:pt idx="1">
                  <c:v>Ghana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0</c:formatCode>
                <c:ptCount val="5"/>
                <c:pt idx="1">
                  <c:v>172</c:v>
                </c:pt>
                <c:pt idx="2">
                  <c:v>4583</c:v>
                </c:pt>
                <c:pt idx="3">
                  <c:v>246</c:v>
                </c:pt>
                <c:pt idx="4">
                  <c:v>5179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5"/>
                <c:pt idx="1">
                  <c:v>Ghana</c:v>
                </c:pt>
                <c:pt idx="2">
                  <c:v>Mauritius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0.00</c:formatCode>
                <c:ptCount val="5"/>
                <c:pt idx="1">
                  <c:v>66</c:v>
                </c:pt>
                <c:pt idx="2">
                  <c:v>4115</c:v>
                </c:pt>
                <c:pt idx="3">
                  <c:v>158.75</c:v>
                </c:pt>
                <c:pt idx="4">
                  <c:v>5661.25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4888</c:v>
                </c:pt>
                <c:pt idx="1">
                  <c:v>3416</c:v>
                </c:pt>
                <c:pt idx="2">
                  <c:v>5045</c:v>
                </c:pt>
                <c:pt idx="3" formatCode="0">
                  <c:v>2508</c:v>
                </c:pt>
                <c:pt idx="4" formatCode="0">
                  <c:v>3888</c:v>
                </c:pt>
                <c:pt idx="5" formatCode="0">
                  <c:v>570</c:v>
                </c:pt>
                <c:pt idx="6" formatCode="0">
                  <c:v>10263</c:v>
                </c:pt>
                <c:pt idx="7" formatCode="0">
                  <c:v>3322</c:v>
                </c:pt>
                <c:pt idx="8" formatCode="0">
                  <c:v>10369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161924</xdr:rowOff>
    </xdr:from>
    <xdr:to>
      <xdr:col>11</xdr:col>
      <xdr:colOff>238124</xdr:colOff>
      <xdr:row>49</xdr:row>
      <xdr:rowOff>85724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59</v>
      </c>
    </row>
    <row r="2" spans="1:16" ht="12.75">
      <c r="B2" s="2" t="s">
        <v>94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/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89" customFormat="1">
      <c r="A9" s="188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17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tabSelected="1" workbookViewId="0">
      <selection activeCell="B42" sqref="B42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111</v>
      </c>
    </row>
    <row r="3" spans="1:16" ht="12.75">
      <c r="B3" s="2" t="s">
        <v>102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 t="s">
        <v>48</v>
      </c>
      <c r="C9" s="105"/>
      <c r="D9" s="97"/>
      <c r="E9" s="97"/>
      <c r="F9" s="147"/>
      <c r="G9" s="148">
        <v>120</v>
      </c>
      <c r="H9" s="149"/>
      <c r="I9" s="150">
        <v>32</v>
      </c>
      <c r="J9" s="149"/>
      <c r="K9" s="148">
        <v>20</v>
      </c>
      <c r="L9" s="151"/>
      <c r="M9" s="148"/>
      <c r="N9" s="149"/>
      <c r="O9" s="103">
        <f t="shared" ref="O9:O17" si="0">SUM(F9:N9)</f>
        <v>172</v>
      </c>
      <c r="P9" s="104">
        <f>(D9*$D$5)+(E9*$E$5)+(F9*$F$5)+(G9*$G$5)+(H9*$H$5)+(I9*$I$5)+(J9*$J$5)+(K9*$K$5)+(L9*$L$5)+(M9*$M$5)+(N9*$N$5)</f>
        <v>66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120</v>
      </c>
      <c r="H18" s="106">
        <f t="shared" si="2"/>
        <v>0</v>
      </c>
      <c r="I18" s="106">
        <f t="shared" si="2"/>
        <v>32</v>
      </c>
      <c r="J18" s="106">
        <f t="shared" si="2"/>
        <v>0</v>
      </c>
      <c r="K18" s="106">
        <f t="shared" si="2"/>
        <v>20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172</v>
      </c>
      <c r="P18" s="106">
        <f t="shared" si="2"/>
        <v>66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E19" sqref="E1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49</v>
      </c>
    </row>
    <row r="3" spans="1:16" ht="12.75">
      <c r="B3" s="2" t="s">
        <v>94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94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36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2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2" thickBot="1">
      <c r="B24" s="33" t="s">
        <v>37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2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2" thickBot="1">
      <c r="B30" s="33" t="s">
        <v>38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2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28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40625" defaultRowHeight="11.25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>
      <c r="B2" s="2" t="s">
        <v>55</v>
      </c>
    </row>
    <row r="3" spans="1:16" ht="12.75">
      <c r="B3" s="2" t="s">
        <v>94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48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H45" sqref="H45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102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 hidden="1">
      <c r="A7" s="188"/>
      <c r="B7" s="152" t="s">
        <v>68</v>
      </c>
      <c r="C7" s="159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184">
        <f t="shared" ref="O7:O9" si="0">SUM(F7:N7)</f>
        <v>0</v>
      </c>
      <c r="P7" s="195">
        <f>(D7*$D$3)+(E7*$E$3)+(F7*$F$3)+(G7*$G$3)+(H7*$H$3)+(I7*$I$3)+(J7*$J$3)+(K7*$K$3)+(L7*$L$3)+(M7*$M$3)+(N7*$N$3)</f>
        <v>0</v>
      </c>
    </row>
    <row r="8" spans="1:16" s="189" customFormat="1" hidden="1">
      <c r="A8" s="188"/>
      <c r="B8" s="187" t="s">
        <v>69</v>
      </c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184">
        <f t="shared" si="0"/>
        <v>0</v>
      </c>
      <c r="P8" s="195">
        <f t="shared" ref="P8:P20" si="1">(D8*$D$3)+(E8*$E$3)+(F8*$F$3)+(G8*$G$3)+(H8*$H$3)+(I8*$I$3)+(J8*$J$3)+(K8*$K$3)+(L8*$L$3)+(M8*$M$3)+(N8*$N$3)</f>
        <v>0</v>
      </c>
    </row>
    <row r="9" spans="1:16" s="189" customFormat="1" hidden="1">
      <c r="A9" s="188"/>
      <c r="B9" s="187" t="s">
        <v>70</v>
      </c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184">
        <f t="shared" si="0"/>
        <v>0</v>
      </c>
      <c r="P9" s="195">
        <f t="shared" si="1"/>
        <v>0</v>
      </c>
    </row>
    <row r="10" spans="1:16" s="189" customFormat="1" hidden="1">
      <c r="A10" s="188"/>
      <c r="B10" s="187" t="s">
        <v>71</v>
      </c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184">
        <f t="shared" ref="O10:O12" si="2">SUM(F10:N10)</f>
        <v>0</v>
      </c>
      <c r="P10" s="195">
        <f t="shared" si="1"/>
        <v>0</v>
      </c>
    </row>
    <row r="11" spans="1:16" s="189" customFormat="1" hidden="1">
      <c r="A11" s="188"/>
      <c r="B11" s="187" t="s">
        <v>72</v>
      </c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184">
        <f t="shared" si="2"/>
        <v>0</v>
      </c>
      <c r="P11" s="195">
        <f t="shared" si="1"/>
        <v>0</v>
      </c>
    </row>
    <row r="12" spans="1:16" s="189" customFormat="1" hidden="1">
      <c r="A12" s="188"/>
      <c r="B12" s="187" t="s">
        <v>73</v>
      </c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184">
        <f t="shared" si="2"/>
        <v>0</v>
      </c>
      <c r="P12" s="195">
        <f t="shared" si="1"/>
        <v>0</v>
      </c>
    </row>
    <row r="13" spans="1:16" s="189" customFormat="1" hidden="1">
      <c r="A13" s="188"/>
      <c r="B13" s="187" t="s">
        <v>74</v>
      </c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0</v>
      </c>
      <c r="P13" s="195">
        <f t="shared" si="1"/>
        <v>0</v>
      </c>
    </row>
    <row r="14" spans="1:16" s="189" customFormat="1" hidden="1">
      <c r="A14" s="188"/>
      <c r="B14" s="152" t="s">
        <v>75</v>
      </c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184">
        <f t="shared" si="3"/>
        <v>0</v>
      </c>
      <c r="P14" s="195">
        <f t="shared" si="1"/>
        <v>0</v>
      </c>
    </row>
    <row r="15" spans="1:16" s="189" customFormat="1" hidden="1">
      <c r="A15" s="188"/>
      <c r="B15" s="152" t="s">
        <v>76</v>
      </c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184">
        <f t="shared" si="3"/>
        <v>0</v>
      </c>
      <c r="P15" s="195">
        <f t="shared" si="1"/>
        <v>0</v>
      </c>
    </row>
    <row r="16" spans="1:16" s="189" customFormat="1" hidden="1">
      <c r="A16" s="188"/>
      <c r="B16" s="187" t="s">
        <v>77</v>
      </c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184">
        <f t="shared" si="3"/>
        <v>0</v>
      </c>
      <c r="P16" s="195">
        <f t="shared" si="1"/>
        <v>0</v>
      </c>
    </row>
    <row r="17" spans="1:16" s="189" customFormat="1" hidden="1">
      <c r="A17" s="188"/>
      <c r="B17" s="187" t="s">
        <v>78</v>
      </c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184">
        <f t="shared" si="3"/>
        <v>0</v>
      </c>
      <c r="P17" s="195">
        <f t="shared" si="1"/>
        <v>0</v>
      </c>
    </row>
    <row r="18" spans="1:16" s="189" customFormat="1" hidden="1">
      <c r="A18" s="188"/>
      <c r="B18" s="187" t="s">
        <v>79</v>
      </c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184">
        <f t="shared" si="3"/>
        <v>0</v>
      </c>
      <c r="P18" s="195">
        <f t="shared" si="1"/>
        <v>0</v>
      </c>
    </row>
    <row r="19" spans="1:16" s="189" customFormat="1" hidden="1">
      <c r="A19" s="188"/>
      <c r="B19" s="187" t="s">
        <v>80</v>
      </c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184">
        <f t="shared" si="3"/>
        <v>0</v>
      </c>
      <c r="P19" s="195">
        <f t="shared" si="1"/>
        <v>0</v>
      </c>
    </row>
    <row r="20" spans="1:16" s="30" customFormat="1" hidden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2" hidden="1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 hidden="1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30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48</v>
      </c>
      <c r="C25" s="63"/>
      <c r="D25" s="52"/>
      <c r="E25" s="52">
        <v>33</v>
      </c>
      <c r="F25" s="53"/>
      <c r="G25" s="59">
        <v>3000</v>
      </c>
      <c r="H25" s="60"/>
      <c r="I25" s="61">
        <v>0</v>
      </c>
      <c r="J25" s="60"/>
      <c r="K25" s="59">
        <v>989</v>
      </c>
      <c r="L25" s="62"/>
      <c r="M25" s="59"/>
      <c r="N25" s="60"/>
      <c r="O25" s="184">
        <f>SUM(F25:N25)+(D25*9)+(E25*18)</f>
        <v>4583</v>
      </c>
      <c r="P25" s="195">
        <f t="shared" ref="P25:P27" si="5">(D25*$D$3)+(E25*$E$3)+(F25*$F$3)+(G25*$G$3)+(H25*$H$3)+(I25*$I$3)+(J25*$J$3)+(K25*$K$3)+(L25*$L$3)+(M25*$M$3)+(N25*$N$3)</f>
        <v>4115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33</v>
      </c>
      <c r="F28" s="39">
        <f>SUM(F25:F27)</f>
        <v>0</v>
      </c>
      <c r="G28" s="39">
        <f>SUM(G25:G27)</f>
        <v>3000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989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41">
        <f t="shared" si="6"/>
        <v>4583</v>
      </c>
      <c r="P28" s="41">
        <f t="shared" si="6"/>
        <v>4115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4583</v>
      </c>
      <c r="P31" s="50">
        <f>+P28+P21</f>
        <v>4115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25"/>
  <sheetViews>
    <sheetView zoomScaleNormal="100" workbookViewId="0">
      <selection activeCell="B21" sqref="B21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35</v>
      </c>
      <c r="C7" s="63"/>
      <c r="D7" s="52"/>
      <c r="E7" s="52"/>
      <c r="F7" s="53"/>
      <c r="G7" s="59">
        <v>69</v>
      </c>
      <c r="H7" s="60"/>
      <c r="I7" s="61"/>
      <c r="J7" s="60"/>
      <c r="K7" s="59">
        <v>13</v>
      </c>
      <c r="L7" s="62"/>
      <c r="M7" s="59"/>
      <c r="N7" s="60">
        <v>11</v>
      </c>
      <c r="O7" s="36">
        <f>SUM(C7:N7)</f>
        <v>93</v>
      </c>
      <c r="P7" s="195">
        <f>(D7*$D$3)+(E7*$E$3)+(F7*$F$3)+(G7*$G$3)+(H7*$H$3)+(I7*$I$3)+(J7*$J$3)+(K7*$K$3)+(L7*$L$3)+(M7*$M$3)+(N7*$N$3)</f>
        <v>52.25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" si="0">SUM(F8:N8)</f>
        <v>0</v>
      </c>
      <c r="P8" s="195">
        <f t="shared" ref="P8" si="1">(D8*$D$3)+(E8*$E$3)+(F8*$F$3)+(G8*$G$3)+(H8*$H$3)+(I8*$I$3)+(J8*$J$3)+(K8*$K$3)+(L8*$L$3)+(M8*$M$3)+(N8*$N$3)</f>
        <v>0</v>
      </c>
    </row>
    <row r="9" spans="1:16" ht="12" thickBot="1">
      <c r="A9" s="38"/>
      <c r="B9" s="39" t="s">
        <v>21</v>
      </c>
      <c r="C9" s="39">
        <f t="shared" ref="C9:P9" si="2">SUM(C7:C8)</f>
        <v>0</v>
      </c>
      <c r="D9" s="39">
        <f t="shared" si="2"/>
        <v>0</v>
      </c>
      <c r="E9" s="39">
        <f t="shared" si="2"/>
        <v>0</v>
      </c>
      <c r="F9" s="39">
        <f t="shared" si="2"/>
        <v>0</v>
      </c>
      <c r="G9" s="39">
        <f t="shared" si="2"/>
        <v>69</v>
      </c>
      <c r="H9" s="39">
        <f t="shared" si="2"/>
        <v>0</v>
      </c>
      <c r="I9" s="39">
        <f t="shared" si="2"/>
        <v>0</v>
      </c>
      <c r="J9" s="39">
        <f t="shared" si="2"/>
        <v>0</v>
      </c>
      <c r="K9" s="39">
        <f t="shared" si="2"/>
        <v>13</v>
      </c>
      <c r="L9" s="39">
        <f t="shared" si="2"/>
        <v>0</v>
      </c>
      <c r="M9" s="39">
        <f t="shared" si="2"/>
        <v>0</v>
      </c>
      <c r="N9" s="39">
        <f t="shared" si="2"/>
        <v>11</v>
      </c>
      <c r="O9" s="107">
        <f t="shared" si="2"/>
        <v>93</v>
      </c>
      <c r="P9" s="39">
        <f t="shared" si="2"/>
        <v>52.25</v>
      </c>
    </row>
    <row r="10" spans="1:16">
      <c r="B10" s="38"/>
      <c r="C10" s="38"/>
      <c r="D10" s="38"/>
      <c r="E10" s="38"/>
      <c r="F10" s="40"/>
      <c r="G10" s="40"/>
      <c r="H10" s="40"/>
      <c r="I10" s="40"/>
      <c r="J10" s="40"/>
      <c r="K10" s="40"/>
      <c r="L10" s="40"/>
      <c r="M10" s="40"/>
      <c r="N10" s="40"/>
      <c r="O10" s="38"/>
      <c r="P10" s="38"/>
    </row>
    <row r="11" spans="1:16">
      <c r="A11" s="38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ht="12" thickBot="1">
      <c r="B12" s="33" t="s">
        <v>40</v>
      </c>
      <c r="C12" s="33"/>
      <c r="D12" s="33"/>
      <c r="E12" s="33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35"/>
    </row>
    <row r="13" spans="1:16" s="30" customFormat="1">
      <c r="A13" s="1"/>
      <c r="B13" s="187" t="s">
        <v>35</v>
      </c>
      <c r="C13" s="63"/>
      <c r="D13" s="52"/>
      <c r="E13" s="52"/>
      <c r="F13" s="53"/>
      <c r="G13" s="59">
        <v>52</v>
      </c>
      <c r="H13" s="60"/>
      <c r="I13" s="61"/>
      <c r="J13" s="60"/>
      <c r="K13" s="59">
        <v>75</v>
      </c>
      <c r="L13" s="62"/>
      <c r="M13" s="59"/>
      <c r="N13" s="60"/>
      <c r="O13" s="36">
        <f t="shared" ref="O13:O14" si="3">SUM(F13:N13)</f>
        <v>127</v>
      </c>
      <c r="P13" s="195">
        <f t="shared" ref="P13:P14" si="4">(D13*$D$3)+(E13*$E$3)+(F13*$F$3)+(G13*$G$3)+(H13*$H$3)+(I13*$I$3)+(J13*$J$3)+(K13*$K$3)+(L13*$L$3)+(M13*$M$3)+(N13*$N$3)</f>
        <v>88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3"/>
        <v>0</v>
      </c>
      <c r="P14" s="195">
        <f t="shared" si="4"/>
        <v>0</v>
      </c>
    </row>
    <row r="15" spans="1:16" ht="12" thickBot="1">
      <c r="A15" s="38"/>
      <c r="B15" s="39" t="s">
        <v>21</v>
      </c>
      <c r="C15" s="39">
        <f t="shared" ref="C15:P15" si="5">SUM(C13:C14)</f>
        <v>0</v>
      </c>
      <c r="D15" s="39">
        <f t="shared" si="5"/>
        <v>0</v>
      </c>
      <c r="E15" s="39">
        <f t="shared" si="5"/>
        <v>0</v>
      </c>
      <c r="F15" s="39">
        <f t="shared" si="5"/>
        <v>0</v>
      </c>
      <c r="G15" s="43">
        <f t="shared" si="5"/>
        <v>52</v>
      </c>
      <c r="H15" s="43">
        <f t="shared" si="5"/>
        <v>0</v>
      </c>
      <c r="I15" s="43">
        <f t="shared" si="5"/>
        <v>0</v>
      </c>
      <c r="J15" s="43">
        <f t="shared" si="5"/>
        <v>0</v>
      </c>
      <c r="K15" s="43">
        <f t="shared" si="5"/>
        <v>75</v>
      </c>
      <c r="L15" s="43">
        <f t="shared" si="5"/>
        <v>0</v>
      </c>
      <c r="M15" s="43">
        <f t="shared" si="5"/>
        <v>0</v>
      </c>
      <c r="N15" s="43">
        <f t="shared" si="5"/>
        <v>0</v>
      </c>
      <c r="O15" s="44">
        <f t="shared" si="5"/>
        <v>127</v>
      </c>
      <c r="P15" s="45">
        <f t="shared" si="5"/>
        <v>88</v>
      </c>
    </row>
    <row r="16" spans="1:16">
      <c r="A16" s="38"/>
      <c r="B16" s="54"/>
      <c r="C16" s="54"/>
      <c r="D16" s="54"/>
      <c r="E16" s="54"/>
      <c r="F16" s="54"/>
      <c r="G16" s="55"/>
      <c r="H16" s="55"/>
      <c r="I16" s="55"/>
      <c r="J16" s="55"/>
      <c r="K16" s="55"/>
      <c r="L16" s="55"/>
      <c r="M16" s="55"/>
      <c r="N16" s="55"/>
      <c r="O16" s="56"/>
      <c r="P16" s="57"/>
    </row>
    <row r="18" spans="1:16" ht="12" thickBot="1">
      <c r="B18" s="33" t="s">
        <v>103</v>
      </c>
      <c r="C18" s="33"/>
      <c r="D18" s="33"/>
      <c r="E18" s="33"/>
      <c r="F18" s="34"/>
      <c r="G18" s="34"/>
      <c r="H18" s="34"/>
      <c r="I18" s="34"/>
      <c r="J18" s="34"/>
      <c r="K18" s="34"/>
      <c r="L18" s="34"/>
      <c r="M18" s="34"/>
      <c r="N18" s="34"/>
      <c r="O18" s="35"/>
      <c r="P18" s="35"/>
    </row>
    <row r="19" spans="1:16" s="30" customFormat="1">
      <c r="A19" s="1"/>
      <c r="B19" s="58" t="s">
        <v>35</v>
      </c>
      <c r="C19" s="63"/>
      <c r="D19" s="52"/>
      <c r="E19" s="52"/>
      <c r="F19" s="53"/>
      <c r="G19" s="59">
        <v>10</v>
      </c>
      <c r="H19" s="60"/>
      <c r="I19" s="61"/>
      <c r="J19" s="60"/>
      <c r="K19" s="59">
        <v>16</v>
      </c>
      <c r="L19" s="62"/>
      <c r="M19" s="59"/>
      <c r="N19" s="60"/>
      <c r="O19" s="36">
        <f t="shared" ref="O19:O20" si="6">SUM(F19:N19)</f>
        <v>26</v>
      </c>
      <c r="P19" s="195">
        <f t="shared" ref="P19:P20" si="7">(D19*$D$3)+(E19*$E$3)+(F19*$F$3)+(G19*$G$3)+(H19*$H$3)+(I19*$I$3)+(J19*$J$3)+(K19*$K$3)+(L19*$L$3)+(M19*$M$3)+(N19*$N$3)</f>
        <v>18.5</v>
      </c>
    </row>
    <row r="20" spans="1:16" s="30" customFormat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6"/>
        <v>0</v>
      </c>
      <c r="P20" s="195">
        <f t="shared" si="7"/>
        <v>0</v>
      </c>
    </row>
    <row r="21" spans="1:16" ht="12" thickBot="1">
      <c r="A21" s="38"/>
      <c r="B21" s="39" t="s">
        <v>21</v>
      </c>
      <c r="C21" s="39">
        <f>SUM(C20:C20)</f>
        <v>0</v>
      </c>
      <c r="D21" s="39">
        <f>SUM(D19:D20)</f>
        <v>0</v>
      </c>
      <c r="E21" s="39">
        <f>SUM(E19:E20)</f>
        <v>0</v>
      </c>
      <c r="F21" s="39">
        <f>SUM(F20:F20)</f>
        <v>0</v>
      </c>
      <c r="G21" s="43">
        <f t="shared" ref="G21:P21" si="8">SUM(G19:G20)</f>
        <v>10</v>
      </c>
      <c r="H21" s="43">
        <f t="shared" si="8"/>
        <v>0</v>
      </c>
      <c r="I21" s="43">
        <f t="shared" si="8"/>
        <v>0</v>
      </c>
      <c r="J21" s="43">
        <f t="shared" si="8"/>
        <v>0</v>
      </c>
      <c r="K21" s="43">
        <f t="shared" si="8"/>
        <v>16</v>
      </c>
      <c r="L21" s="43">
        <f t="shared" si="8"/>
        <v>0</v>
      </c>
      <c r="M21" s="43">
        <f t="shared" si="8"/>
        <v>0</v>
      </c>
      <c r="N21" s="43">
        <f t="shared" si="8"/>
        <v>0</v>
      </c>
      <c r="O21" s="44">
        <f t="shared" si="8"/>
        <v>26</v>
      </c>
      <c r="P21" s="45">
        <f t="shared" si="8"/>
        <v>18.5</v>
      </c>
    </row>
    <row r="23" spans="1:16" ht="11.25" customHeight="1"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  <row r="24" spans="1:16" ht="12.75">
      <c r="B24" s="2"/>
      <c r="C24" s="2"/>
      <c r="D24" s="2"/>
      <c r="E24" s="2"/>
      <c r="F24" s="47"/>
      <c r="G24" s="47"/>
      <c r="H24" s="47"/>
      <c r="I24" s="47"/>
      <c r="J24" s="47"/>
      <c r="K24" s="47"/>
      <c r="L24" s="47"/>
      <c r="M24" s="47"/>
      <c r="N24" s="47"/>
      <c r="O24" s="2"/>
      <c r="P24" s="2"/>
    </row>
    <row r="25" spans="1:16">
      <c r="M25" s="48" t="s">
        <v>21</v>
      </c>
      <c r="O25" s="49">
        <f>O21+O15+O9</f>
        <v>246</v>
      </c>
      <c r="P25" s="50">
        <f>P21+P15+P9</f>
        <v>158.75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0"/>
  <sheetViews>
    <sheetView zoomScaleNormal="100" workbookViewId="0">
      <pane xSplit="2" ySplit="4" topLeftCell="C51" activePane="bottomRight" state="frozen"/>
      <selection pane="topRight" activeCell="C1" sqref="C1"/>
      <selection pane="bottomLeft" activeCell="A5" sqref="A5"/>
      <selection pane="bottomRight" activeCell="O67" sqref="O67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2" hidden="1" thickBot="1">
      <c r="B7" s="190" t="s">
        <v>57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2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2" hidden="1" thickBot="1">
      <c r="B13" s="190" t="s">
        <v>58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2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/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/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/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/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/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2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104</v>
      </c>
      <c r="C30" s="64"/>
      <c r="D30" s="193"/>
      <c r="E30" s="193">
        <v>9</v>
      </c>
      <c r="F30" s="194"/>
      <c r="G30" s="123"/>
      <c r="H30" s="124"/>
      <c r="I30" s="123">
        <v>10</v>
      </c>
      <c r="J30" s="129"/>
      <c r="K30" s="123"/>
      <c r="L30" s="124"/>
      <c r="M30" s="123"/>
      <c r="N30" s="130">
        <v>89</v>
      </c>
      <c r="O30" s="184">
        <f t="shared" ref="O30" si="8">SUM(F30:N30)+(D30*9)+(E30*18)</f>
        <v>261</v>
      </c>
      <c r="P30" s="195">
        <f t="shared" ref="P30:P38" si="9">(D30*$D$3)+(E30*$E$3)+(F30*$F$3)+(G30*$G$3)+(H30*$H$3)+(I30*$I$3)+(J30*$J$3)+(K30*$K$3)+(L30*$L$3)+(M30*$M$3)+(N30*$N$3)</f>
        <v>831</v>
      </c>
    </row>
    <row r="31" spans="1:16" s="189" customFormat="1" ht="11.25" customHeight="1">
      <c r="A31" s="127"/>
      <c r="B31" s="128" t="s">
        <v>113</v>
      </c>
      <c r="C31" s="64"/>
      <c r="D31" s="193"/>
      <c r="E31" s="193">
        <v>22</v>
      </c>
      <c r="F31" s="194"/>
      <c r="G31" s="123"/>
      <c r="H31" s="124"/>
      <c r="I31" s="123"/>
      <c r="J31" s="129"/>
      <c r="K31" s="123"/>
      <c r="L31" s="124"/>
      <c r="M31" s="123"/>
      <c r="N31" s="130"/>
      <c r="O31" s="184">
        <f>SUM(F31:N31)+(D31*9)+(E31*18)</f>
        <v>396</v>
      </c>
      <c r="P31" s="195">
        <f t="shared" si="9"/>
        <v>1584</v>
      </c>
    </row>
    <row r="32" spans="1:16" s="189" customFormat="1" ht="11.25" customHeight="1">
      <c r="A32" s="127"/>
      <c r="B32" s="128" t="s">
        <v>105</v>
      </c>
      <c r="C32" s="64"/>
      <c r="D32" s="193"/>
      <c r="E32" s="193">
        <v>1</v>
      </c>
      <c r="F32" s="194"/>
      <c r="G32" s="123"/>
      <c r="H32" s="124"/>
      <c r="I32" s="123"/>
      <c r="J32" s="129"/>
      <c r="K32" s="123"/>
      <c r="L32" s="124"/>
      <c r="M32" s="123"/>
      <c r="N32" s="130"/>
      <c r="O32" s="184">
        <f t="shared" ref="O32:O38" si="10">SUM(F32:N32)+(D32*9)+(E32*18)</f>
        <v>18</v>
      </c>
      <c r="P32" s="195">
        <f t="shared" si="9"/>
        <v>72</v>
      </c>
    </row>
    <row r="33" spans="1:16" s="189" customFormat="1" ht="11.25" customHeight="1">
      <c r="A33" s="127"/>
      <c r="B33" s="65" t="s">
        <v>106</v>
      </c>
      <c r="C33" s="64"/>
      <c r="D33" s="193"/>
      <c r="E33" s="193"/>
      <c r="F33" s="194"/>
      <c r="G33" s="123">
        <v>349</v>
      </c>
      <c r="H33" s="124"/>
      <c r="I33" s="123"/>
      <c r="J33" s="129"/>
      <c r="K33" s="123"/>
      <c r="L33" s="124"/>
      <c r="M33" s="123"/>
      <c r="N33" s="130"/>
      <c r="O33" s="184">
        <f t="shared" si="10"/>
        <v>349</v>
      </c>
      <c r="P33" s="195">
        <f t="shared" si="9"/>
        <v>87.25</v>
      </c>
    </row>
    <row r="34" spans="1:16" s="189" customFormat="1" ht="11.25" customHeight="1">
      <c r="A34" s="127"/>
      <c r="B34" s="128" t="s">
        <v>112</v>
      </c>
      <c r="C34" s="64"/>
      <c r="D34" s="193"/>
      <c r="E34" s="193"/>
      <c r="F34" s="194">
        <v>2429</v>
      </c>
      <c r="G34" s="123"/>
      <c r="H34" s="124"/>
      <c r="I34" s="123"/>
      <c r="J34" s="129"/>
      <c r="K34" s="123"/>
      <c r="L34" s="124"/>
      <c r="M34" s="123"/>
      <c r="N34" s="130"/>
      <c r="O34" s="184">
        <f t="shared" si="10"/>
        <v>2429</v>
      </c>
      <c r="P34" s="195">
        <f t="shared" si="9"/>
        <v>242.9</v>
      </c>
    </row>
    <row r="35" spans="1:16" s="189" customFormat="1" ht="11.25" customHeight="1">
      <c r="A35" s="127"/>
      <c r="B35" s="65"/>
      <c r="C35" s="64"/>
      <c r="D35" s="193"/>
      <c r="E35" s="193"/>
      <c r="F35" s="194"/>
      <c r="G35" s="123"/>
      <c r="H35" s="124"/>
      <c r="I35" s="123"/>
      <c r="J35" s="129"/>
      <c r="K35" s="123"/>
      <c r="L35" s="124"/>
      <c r="M35" s="123"/>
      <c r="N35" s="130"/>
      <c r="O35" s="184">
        <f t="shared" si="10"/>
        <v>0</v>
      </c>
      <c r="P35" s="195">
        <f t="shared" si="9"/>
        <v>0</v>
      </c>
    </row>
    <row r="36" spans="1:16" s="189" customFormat="1" ht="11.25" customHeight="1">
      <c r="A36" s="127"/>
      <c r="B36" s="128"/>
      <c r="C36" s="64"/>
      <c r="D36" s="193"/>
      <c r="E36" s="193"/>
      <c r="F36" s="194"/>
      <c r="G36" s="123"/>
      <c r="H36" s="124"/>
      <c r="I36" s="123"/>
      <c r="J36" s="129"/>
      <c r="K36" s="123"/>
      <c r="L36" s="124"/>
      <c r="M36" s="123"/>
      <c r="N36" s="130"/>
      <c r="O36" s="184">
        <f t="shared" si="10"/>
        <v>0</v>
      </c>
      <c r="P36" s="195">
        <f t="shared" si="9"/>
        <v>0</v>
      </c>
    </row>
    <row r="37" spans="1:16" s="189" customFormat="1" ht="11.25" customHeight="1">
      <c r="A37" s="127"/>
      <c r="B37" s="65"/>
      <c r="C37" s="64"/>
      <c r="D37" s="193"/>
      <c r="E37" s="193"/>
      <c r="F37" s="194"/>
      <c r="G37" s="123"/>
      <c r="H37" s="124"/>
      <c r="I37" s="123"/>
      <c r="J37" s="129"/>
      <c r="K37" s="123"/>
      <c r="L37" s="124"/>
      <c r="M37" s="123"/>
      <c r="N37" s="130"/>
      <c r="O37" s="184">
        <f t="shared" si="10"/>
        <v>0</v>
      </c>
      <c r="P37" s="195">
        <f t="shared" si="9"/>
        <v>0</v>
      </c>
    </row>
    <row r="38" spans="1:16" s="189" customFormat="1" ht="11.25" customHeight="1">
      <c r="A38" s="127"/>
      <c r="B38" s="128"/>
      <c r="C38" s="64"/>
      <c r="D38" s="193"/>
      <c r="E38" s="193"/>
      <c r="F38" s="194"/>
      <c r="G38" s="123"/>
      <c r="H38" s="124"/>
      <c r="I38" s="123"/>
      <c r="J38" s="129"/>
      <c r="K38" s="123"/>
      <c r="L38" s="124"/>
      <c r="M38" s="123"/>
      <c r="N38" s="130"/>
      <c r="O38" s="184">
        <f t="shared" si="10"/>
        <v>0</v>
      </c>
      <c r="P38" s="195">
        <f t="shared" si="9"/>
        <v>0</v>
      </c>
    </row>
    <row r="39" spans="1:16" ht="12" thickBot="1">
      <c r="A39" s="38"/>
      <c r="B39" s="39"/>
      <c r="C39" s="43">
        <f t="shared" ref="C39:P39" si="11">SUM(C30:C38)</f>
        <v>0</v>
      </c>
      <c r="D39" s="43">
        <f t="shared" si="11"/>
        <v>0</v>
      </c>
      <c r="E39" s="43">
        <f t="shared" si="11"/>
        <v>32</v>
      </c>
      <c r="F39" s="43">
        <f t="shared" si="11"/>
        <v>2429</v>
      </c>
      <c r="G39" s="43">
        <f t="shared" si="11"/>
        <v>349</v>
      </c>
      <c r="H39" s="43">
        <f t="shared" si="11"/>
        <v>0</v>
      </c>
      <c r="I39" s="43">
        <f t="shared" si="11"/>
        <v>10</v>
      </c>
      <c r="J39" s="43">
        <f t="shared" si="11"/>
        <v>0</v>
      </c>
      <c r="K39" s="43">
        <f t="shared" si="11"/>
        <v>0</v>
      </c>
      <c r="L39" s="43">
        <f t="shared" si="11"/>
        <v>0</v>
      </c>
      <c r="M39" s="43">
        <f t="shared" si="11"/>
        <v>0</v>
      </c>
      <c r="N39" s="43">
        <f t="shared" si="11"/>
        <v>89</v>
      </c>
      <c r="O39" s="44">
        <f t="shared" si="11"/>
        <v>3453</v>
      </c>
      <c r="P39" s="45">
        <f t="shared" si="11"/>
        <v>2817.15</v>
      </c>
    </row>
    <row r="40" spans="1:16">
      <c r="G40" s="42"/>
    </row>
    <row r="41" spans="1:16">
      <c r="G41" s="42"/>
    </row>
    <row r="42" spans="1:16" ht="12" thickBot="1">
      <c r="B42" s="33" t="s">
        <v>51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30" customFormat="1">
      <c r="A43" s="127"/>
      <c r="B43" s="128" t="s">
        <v>63</v>
      </c>
      <c r="C43" s="64"/>
      <c r="D43" s="52"/>
      <c r="E43" s="52">
        <v>1</v>
      </c>
      <c r="F43" s="53"/>
      <c r="G43" s="123"/>
      <c r="H43" s="124"/>
      <c r="I43" s="123"/>
      <c r="J43" s="129"/>
      <c r="K43" s="123">
        <v>8</v>
      </c>
      <c r="L43" s="124"/>
      <c r="M43" s="123"/>
      <c r="N43" s="130"/>
      <c r="O43" s="184">
        <f>SUM(F43:N43)+(D43*9)+(E43*18)</f>
        <v>26</v>
      </c>
      <c r="P43" s="195">
        <f t="shared" ref="P43:P46" si="12">(D43*$D$3)+(E43*$E$3)+(F43*$F$3)+(G43*$G$3)+(H43*$H$3)+(I43*$I$3)+(J43*$J$3)+(K43*$K$3)+(L43*$L$3)+(M43*$M$3)+(N43*$N$3)</f>
        <v>80</v>
      </c>
    </row>
    <row r="44" spans="1:16" s="189" customFormat="1">
      <c r="A44" s="127"/>
      <c r="B44" s="128" t="s">
        <v>114</v>
      </c>
      <c r="C44" s="64"/>
      <c r="D44" s="193"/>
      <c r="E44" s="193"/>
      <c r="F44" s="194"/>
      <c r="G44" s="123">
        <v>4</v>
      </c>
      <c r="H44" s="124"/>
      <c r="I44" s="123"/>
      <c r="J44" s="129"/>
      <c r="K44" s="123">
        <v>1</v>
      </c>
      <c r="L44" s="124"/>
      <c r="M44" s="123"/>
      <c r="N44" s="130"/>
      <c r="O44" s="125">
        <f t="shared" ref="O44:O46" si="13">SUM(F44:N44)</f>
        <v>5</v>
      </c>
      <c r="P44" s="195">
        <f t="shared" si="12"/>
        <v>2</v>
      </c>
    </row>
    <row r="45" spans="1:16" s="189" customFormat="1">
      <c r="A45" s="127"/>
      <c r="B45" s="65" t="s">
        <v>64</v>
      </c>
      <c r="C45" s="64"/>
      <c r="D45" s="193"/>
      <c r="E45" s="193"/>
      <c r="F45" s="194"/>
      <c r="G45" s="123">
        <v>1</v>
      </c>
      <c r="H45" s="124"/>
      <c r="I45" s="123"/>
      <c r="J45" s="129"/>
      <c r="K45" s="123"/>
      <c r="L45" s="124"/>
      <c r="M45" s="123"/>
      <c r="N45" s="130"/>
      <c r="O45" s="125">
        <f t="shared" ref="O45" si="14">SUM(F45:N45)</f>
        <v>1</v>
      </c>
      <c r="P45" s="195">
        <f t="shared" si="12"/>
        <v>0.25</v>
      </c>
    </row>
    <row r="46" spans="1:16" s="30" customFormat="1" ht="12.75" customHeight="1">
      <c r="A46" s="127"/>
      <c r="B46" s="65" t="s">
        <v>115</v>
      </c>
      <c r="C46" s="64"/>
      <c r="D46" s="52"/>
      <c r="E46" s="52"/>
      <c r="F46" s="53">
        <v>7</v>
      </c>
      <c r="G46" s="133"/>
      <c r="H46" s="134"/>
      <c r="I46" s="131"/>
      <c r="J46" s="1"/>
      <c r="K46" s="131"/>
      <c r="L46" s="108"/>
      <c r="M46" s="131"/>
      <c r="N46" s="1"/>
      <c r="O46" s="126">
        <f t="shared" si="13"/>
        <v>7</v>
      </c>
      <c r="P46" s="195">
        <f t="shared" si="12"/>
        <v>0.70000000000000007</v>
      </c>
    </row>
    <row r="47" spans="1:16" ht="12" thickBot="1">
      <c r="A47" s="38"/>
      <c r="B47" s="39" t="s">
        <v>21</v>
      </c>
      <c r="C47" s="39">
        <f t="shared" ref="C47:P47" si="15">SUM(C43:C46)</f>
        <v>0</v>
      </c>
      <c r="D47" s="39">
        <f t="shared" si="15"/>
        <v>0</v>
      </c>
      <c r="E47" s="39">
        <f t="shared" si="15"/>
        <v>1</v>
      </c>
      <c r="F47" s="39">
        <f t="shared" si="15"/>
        <v>7</v>
      </c>
      <c r="G47" s="132">
        <f t="shared" si="15"/>
        <v>5</v>
      </c>
      <c r="H47" s="132">
        <f t="shared" si="15"/>
        <v>0</v>
      </c>
      <c r="I47" s="43">
        <f t="shared" si="15"/>
        <v>0</v>
      </c>
      <c r="J47" s="43">
        <f t="shared" si="15"/>
        <v>0</v>
      </c>
      <c r="K47" s="43">
        <f t="shared" si="15"/>
        <v>9</v>
      </c>
      <c r="L47" s="43">
        <f t="shared" si="15"/>
        <v>0</v>
      </c>
      <c r="M47" s="43">
        <f t="shared" si="15"/>
        <v>0</v>
      </c>
      <c r="N47" s="43">
        <f t="shared" si="15"/>
        <v>0</v>
      </c>
      <c r="O47" s="44">
        <f t="shared" si="15"/>
        <v>39</v>
      </c>
      <c r="P47" s="45">
        <f t="shared" si="15"/>
        <v>82.95</v>
      </c>
    </row>
    <row r="48" spans="1:16">
      <c r="A48" s="38"/>
      <c r="B48" s="54"/>
      <c r="C48" s="54"/>
      <c r="D48" s="54"/>
      <c r="E48" s="54"/>
      <c r="F48" s="54"/>
      <c r="G48" s="55"/>
      <c r="H48" s="55"/>
      <c r="I48" s="55"/>
      <c r="J48" s="55"/>
      <c r="K48" s="55"/>
      <c r="L48" s="55"/>
      <c r="M48" s="55"/>
      <c r="N48" s="55"/>
      <c r="O48" s="56"/>
      <c r="P48" s="57"/>
    </row>
    <row r="49" spans="1:16">
      <c r="A49" s="38"/>
      <c r="B49" s="54"/>
      <c r="C49" s="54"/>
      <c r="D49" s="54"/>
      <c r="E49" s="54"/>
      <c r="F49" s="54"/>
      <c r="G49" s="55"/>
      <c r="H49" s="55"/>
      <c r="I49" s="55"/>
      <c r="J49" s="55"/>
      <c r="K49" s="55"/>
      <c r="L49" s="55"/>
      <c r="M49" s="55"/>
      <c r="N49" s="55"/>
      <c r="O49" s="56"/>
      <c r="P49" s="57"/>
    </row>
    <row r="50" spans="1:16" ht="12" thickBot="1">
      <c r="B50" s="33" t="s">
        <v>119</v>
      </c>
      <c r="C50" s="176"/>
      <c r="D50" s="33"/>
      <c r="E50" s="33"/>
      <c r="F50" s="34"/>
      <c r="G50" s="34"/>
      <c r="H50" s="34"/>
      <c r="I50" s="34"/>
      <c r="J50" s="34"/>
      <c r="K50" s="34"/>
      <c r="L50" s="34"/>
      <c r="M50" s="34"/>
      <c r="N50" s="34"/>
      <c r="O50" s="35"/>
      <c r="P50" s="35"/>
    </row>
    <row r="51" spans="1:16" s="175" customFormat="1">
      <c r="A51" s="174"/>
      <c r="B51" s="177" t="s">
        <v>120</v>
      </c>
      <c r="C51" s="178"/>
      <c r="D51" s="178"/>
      <c r="E51" s="178"/>
      <c r="F51" s="179">
        <v>35</v>
      </c>
      <c r="G51" s="180">
        <v>80</v>
      </c>
      <c r="H51" s="181"/>
      <c r="I51" s="182">
        <v>19</v>
      </c>
      <c r="J51" s="181"/>
      <c r="K51" s="180">
        <v>92</v>
      </c>
      <c r="L51" s="183"/>
      <c r="M51" s="180"/>
      <c r="N51" s="181">
        <v>5</v>
      </c>
      <c r="O51" s="184">
        <f>SUM(F51:N51)</f>
        <v>231</v>
      </c>
      <c r="P51" s="195">
        <f t="shared" ref="P51:P52" si="16">(D51*$D$3)+(E51*$E$3)+(F51*$F$3)+(G51*$G$3)+(H51*$H$3)+(I51*$I$3)+(J51*$J$3)+(K51*$K$3)+(L51*$L$3)+(M51*$M$3)+(N51*$N$3)</f>
        <v>135</v>
      </c>
    </row>
    <row r="52" spans="1:16" s="30" customFormat="1">
      <c r="A52" s="1"/>
      <c r="B52" s="177"/>
      <c r="C52" s="64"/>
      <c r="D52" s="178"/>
      <c r="E52" s="178"/>
      <c r="F52" s="179"/>
      <c r="G52" s="180"/>
      <c r="H52" s="181"/>
      <c r="I52" s="182"/>
      <c r="J52" s="181"/>
      <c r="K52" s="180"/>
      <c r="L52" s="62"/>
      <c r="M52" s="59"/>
      <c r="N52" s="60"/>
      <c r="O52" s="36">
        <f>SUM(F52:N52)</f>
        <v>0</v>
      </c>
      <c r="P52" s="195">
        <f t="shared" si="16"/>
        <v>0</v>
      </c>
    </row>
    <row r="53" spans="1:16" ht="12" thickBot="1">
      <c r="A53" s="38"/>
      <c r="B53" s="39" t="s">
        <v>21</v>
      </c>
      <c r="C53" s="39">
        <f t="shared" ref="C53:D53" si="17">SUM(C52:C52)</f>
        <v>0</v>
      </c>
      <c r="D53" s="39">
        <f t="shared" si="17"/>
        <v>0</v>
      </c>
      <c r="E53" s="44">
        <f t="shared" ref="E53:N53" si="18">SUM(E51:E52)</f>
        <v>0</v>
      </c>
      <c r="F53" s="44">
        <f t="shared" si="18"/>
        <v>35</v>
      </c>
      <c r="G53" s="44">
        <f t="shared" si="18"/>
        <v>80</v>
      </c>
      <c r="H53" s="44">
        <f t="shared" si="18"/>
        <v>0</v>
      </c>
      <c r="I53" s="44">
        <f t="shared" si="18"/>
        <v>19</v>
      </c>
      <c r="J53" s="44">
        <f t="shared" si="18"/>
        <v>0</v>
      </c>
      <c r="K53" s="44">
        <f t="shared" si="18"/>
        <v>92</v>
      </c>
      <c r="L53" s="44">
        <f t="shared" si="18"/>
        <v>0</v>
      </c>
      <c r="M53" s="44">
        <f t="shared" si="18"/>
        <v>0</v>
      </c>
      <c r="N53" s="44">
        <f t="shared" si="18"/>
        <v>5</v>
      </c>
      <c r="O53" s="44">
        <f>SUM(O51:O52)</f>
        <v>231</v>
      </c>
      <c r="P53" s="45">
        <f>SUM(P51:P52)</f>
        <v>135</v>
      </c>
    </row>
    <row r="54" spans="1:16">
      <c r="A54" s="38"/>
      <c r="B54" s="54"/>
      <c r="C54" s="54"/>
      <c r="D54" s="54"/>
      <c r="E54" s="54"/>
      <c r="F54" s="54"/>
      <c r="G54" s="55"/>
      <c r="H54" s="55"/>
      <c r="I54" s="55"/>
      <c r="J54" s="55"/>
      <c r="K54" s="55"/>
      <c r="L54" s="55"/>
      <c r="M54" s="55"/>
      <c r="N54" s="55"/>
      <c r="O54" s="56"/>
      <c r="P54" s="57"/>
    </row>
    <row r="55" spans="1:16" s="188" customFormat="1">
      <c r="G55" s="42"/>
    </row>
    <row r="56" spans="1:16" s="188" customFormat="1" ht="12" thickBot="1">
      <c r="B56" s="190" t="s">
        <v>53</v>
      </c>
      <c r="C56" s="190"/>
      <c r="D56" s="190"/>
      <c r="E56" s="190"/>
      <c r="F56" s="191"/>
      <c r="G56" s="191"/>
      <c r="H56" s="191"/>
      <c r="I56" s="191"/>
      <c r="J56" s="191"/>
      <c r="K56" s="191"/>
      <c r="L56" s="191"/>
      <c r="M56" s="191"/>
      <c r="N56" s="191"/>
      <c r="O56" s="192"/>
      <c r="P56" s="192"/>
    </row>
    <row r="57" spans="1:16" s="189" customFormat="1">
      <c r="A57" s="127"/>
      <c r="B57" s="65" t="s">
        <v>116</v>
      </c>
      <c r="C57" s="64"/>
      <c r="D57" s="193"/>
      <c r="E57" s="193"/>
      <c r="F57" s="194">
        <v>536</v>
      </c>
      <c r="G57" s="123"/>
      <c r="H57" s="124"/>
      <c r="I57" s="123"/>
      <c r="J57" s="129"/>
      <c r="K57" s="123"/>
      <c r="L57" s="124"/>
      <c r="M57" s="123"/>
      <c r="N57" s="130"/>
      <c r="O57" s="125">
        <f t="shared" ref="O57:O61" si="19">SUM(F57:N57)</f>
        <v>536</v>
      </c>
      <c r="P57" s="195">
        <f t="shared" ref="P57:P61" si="20">(D57*$D$3)+(E57*$E$3)+(F57*$F$3)+(G57*$G$3)+(H57*$H$3)+(I57*$I$3)+(J57*$J$3)+(K57*$K$3)+(L57*$L$3)+(M57*$M$3)+(N57*$N$3)</f>
        <v>53.6</v>
      </c>
    </row>
    <row r="58" spans="1:16" s="189" customFormat="1">
      <c r="A58" s="127"/>
      <c r="B58" s="128" t="s">
        <v>117</v>
      </c>
      <c r="C58" s="64"/>
      <c r="D58" s="193"/>
      <c r="E58" s="193">
        <v>5</v>
      </c>
      <c r="F58" s="194"/>
      <c r="G58" s="123"/>
      <c r="H58" s="124"/>
      <c r="I58" s="123"/>
      <c r="J58" s="129"/>
      <c r="K58" s="123"/>
      <c r="L58" s="124"/>
      <c r="M58" s="123"/>
      <c r="N58" s="130"/>
      <c r="O58" s="184">
        <f>SUM(F58:N58)+(D58*9)+(E58*18)</f>
        <v>90</v>
      </c>
      <c r="P58" s="195">
        <f t="shared" si="20"/>
        <v>360</v>
      </c>
    </row>
    <row r="59" spans="1:16" s="189" customFormat="1">
      <c r="A59" s="127"/>
      <c r="B59" s="65" t="s">
        <v>118</v>
      </c>
      <c r="C59" s="64"/>
      <c r="D59" s="193"/>
      <c r="E59" s="193"/>
      <c r="F59" s="194"/>
      <c r="G59" s="123"/>
      <c r="H59" s="124"/>
      <c r="I59" s="123"/>
      <c r="J59" s="129"/>
      <c r="K59" s="123"/>
      <c r="L59" s="124"/>
      <c r="M59" s="123"/>
      <c r="N59" s="130">
        <v>5</v>
      </c>
      <c r="O59" s="125">
        <f t="shared" si="19"/>
        <v>5</v>
      </c>
      <c r="P59" s="195">
        <f t="shared" si="20"/>
        <v>10</v>
      </c>
    </row>
    <row r="60" spans="1:16" s="189" customFormat="1">
      <c r="A60" s="127"/>
      <c r="B60" s="128"/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/>
      <c r="O60" s="125">
        <f t="shared" ref="O60" si="21">SUM(F60:N60)</f>
        <v>0</v>
      </c>
      <c r="P60" s="195">
        <f t="shared" si="20"/>
        <v>0</v>
      </c>
    </row>
    <row r="61" spans="1:16" s="189" customFormat="1" ht="12.75" customHeight="1">
      <c r="A61" s="127"/>
      <c r="B61" s="65"/>
      <c r="C61" s="64"/>
      <c r="D61" s="193"/>
      <c r="E61" s="193"/>
      <c r="F61" s="194"/>
      <c r="G61" s="133"/>
      <c r="H61" s="134"/>
      <c r="I61" s="131"/>
      <c r="J61" s="188"/>
      <c r="K61" s="131"/>
      <c r="L61" s="108"/>
      <c r="M61" s="131"/>
      <c r="N61" s="188"/>
      <c r="O61" s="126">
        <f t="shared" si="19"/>
        <v>0</v>
      </c>
      <c r="P61" s="195">
        <f t="shared" si="20"/>
        <v>0</v>
      </c>
    </row>
    <row r="62" spans="1:16" s="188" customFormat="1" ht="12" thickBot="1">
      <c r="A62" s="196"/>
      <c r="B62" s="197" t="s">
        <v>21</v>
      </c>
      <c r="C62" s="197">
        <f t="shared" ref="C62:P62" si="22">SUM(C57:C61)</f>
        <v>0</v>
      </c>
      <c r="D62" s="197">
        <f t="shared" si="22"/>
        <v>0</v>
      </c>
      <c r="E62" s="197">
        <f t="shared" si="22"/>
        <v>5</v>
      </c>
      <c r="F62" s="197">
        <f t="shared" si="22"/>
        <v>536</v>
      </c>
      <c r="G62" s="132">
        <f t="shared" si="22"/>
        <v>0</v>
      </c>
      <c r="H62" s="132">
        <f t="shared" si="22"/>
        <v>0</v>
      </c>
      <c r="I62" s="43">
        <f t="shared" si="22"/>
        <v>0</v>
      </c>
      <c r="J62" s="43">
        <f t="shared" si="22"/>
        <v>0</v>
      </c>
      <c r="K62" s="43">
        <f t="shared" si="22"/>
        <v>0</v>
      </c>
      <c r="L62" s="43">
        <f t="shared" si="22"/>
        <v>0</v>
      </c>
      <c r="M62" s="43">
        <f t="shared" si="22"/>
        <v>0</v>
      </c>
      <c r="N62" s="43">
        <f t="shared" si="22"/>
        <v>5</v>
      </c>
      <c r="O62" s="44">
        <f t="shared" si="22"/>
        <v>631</v>
      </c>
      <c r="P62" s="45">
        <f t="shared" si="22"/>
        <v>423.6</v>
      </c>
    </row>
    <row r="63" spans="1:16" s="188" customFormat="1">
      <c r="A63" s="196"/>
      <c r="B63" s="54"/>
      <c r="C63" s="54"/>
      <c r="D63" s="54"/>
      <c r="E63" s="54"/>
      <c r="F63" s="54"/>
      <c r="G63" s="55"/>
      <c r="H63" s="55"/>
      <c r="I63" s="55"/>
      <c r="J63" s="55"/>
      <c r="K63" s="55"/>
      <c r="L63" s="55"/>
      <c r="M63" s="55"/>
      <c r="N63" s="55"/>
      <c r="O63" s="56"/>
      <c r="P63" s="57"/>
    </row>
    <row r="64" spans="1:16">
      <c r="A64" s="38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5" spans="1:16" ht="12" thickBot="1">
      <c r="B65" s="33" t="s">
        <v>42</v>
      </c>
      <c r="C65" s="33"/>
      <c r="D65" s="33"/>
      <c r="E65" s="33"/>
      <c r="F65" s="34"/>
      <c r="G65" s="34"/>
      <c r="H65" s="34"/>
      <c r="I65" s="34"/>
      <c r="J65" s="34"/>
      <c r="K65" s="34"/>
      <c r="L65" s="34"/>
      <c r="M65" s="34"/>
      <c r="N65" s="34"/>
      <c r="O65" s="35"/>
      <c r="P65" s="35"/>
    </row>
    <row r="66" spans="1:16" s="30" customFormat="1" ht="11.25" customHeight="1">
      <c r="A66" s="1"/>
      <c r="B66" s="58" t="s">
        <v>95</v>
      </c>
      <c r="C66" s="51"/>
      <c r="D66" s="193"/>
      <c r="E66" s="193"/>
      <c r="F66" s="194">
        <v>62</v>
      </c>
      <c r="G66" s="180"/>
      <c r="H66" s="181"/>
      <c r="I66" s="182"/>
      <c r="J66" s="181">
        <v>2</v>
      </c>
      <c r="K66" s="180"/>
      <c r="L66" s="183"/>
      <c r="M66" s="180"/>
      <c r="N66" s="181"/>
      <c r="O66" s="36">
        <f t="shared" ref="O66:O75" si="23">SUM(F66:N66)</f>
        <v>64</v>
      </c>
      <c r="P66" s="195">
        <f t="shared" ref="P66:P73" si="24">(D66*$D$3)+(E66*$E$3)+(F66*$F$3)+(G66*$G$3)+(H66*$H$3)+(I66*$I$3)+(J66*$J$3)+(K66*$K$3)+(L66*$L$3)+(M66*$M$3)+(N66*$N$3)</f>
        <v>7.2</v>
      </c>
    </row>
    <row r="67" spans="1:16" s="189" customFormat="1" ht="11.25" customHeight="1">
      <c r="A67" s="188"/>
      <c r="B67" s="187" t="s">
        <v>96</v>
      </c>
      <c r="C67" s="51"/>
      <c r="D67" s="193"/>
      <c r="E67" s="193">
        <v>1</v>
      </c>
      <c r="F67" s="194"/>
      <c r="G67" s="180"/>
      <c r="H67" s="181"/>
      <c r="I67" s="182"/>
      <c r="J67" s="181"/>
      <c r="K67" s="180"/>
      <c r="L67" s="183"/>
      <c r="M67" s="180"/>
      <c r="N67" s="181"/>
      <c r="O67" s="184">
        <f>SUM(F67:N67)+(D67*9)+(E67*18)</f>
        <v>18</v>
      </c>
      <c r="P67" s="195">
        <f t="shared" si="24"/>
        <v>72</v>
      </c>
    </row>
    <row r="68" spans="1:16" s="189" customFormat="1" ht="11.25" customHeight="1">
      <c r="A68" s="188"/>
      <c r="B68" s="187" t="s">
        <v>97</v>
      </c>
      <c r="C68" s="51"/>
      <c r="D68" s="193"/>
      <c r="E68" s="193">
        <v>1</v>
      </c>
      <c r="F68" s="194"/>
      <c r="G68" s="180"/>
      <c r="H68" s="181"/>
      <c r="I68" s="182"/>
      <c r="J68" s="181"/>
      <c r="K68" s="180"/>
      <c r="L68" s="183"/>
      <c r="M68" s="180"/>
      <c r="N68" s="181"/>
      <c r="O68" s="184">
        <f t="shared" ref="O68:O72" si="25">SUM(F68:N68)+(D68*9)+(E68*18)</f>
        <v>18</v>
      </c>
      <c r="P68" s="195">
        <f t="shared" si="24"/>
        <v>72</v>
      </c>
    </row>
    <row r="69" spans="1:16" s="189" customFormat="1" ht="11.25" customHeight="1">
      <c r="A69" s="188"/>
      <c r="B69" s="187" t="s">
        <v>98</v>
      </c>
      <c r="C69" s="51"/>
      <c r="D69" s="193"/>
      <c r="E69" s="193">
        <v>1</v>
      </c>
      <c r="F69" s="194"/>
      <c r="G69" s="180"/>
      <c r="H69" s="181"/>
      <c r="I69" s="182"/>
      <c r="J69" s="181"/>
      <c r="K69" s="180"/>
      <c r="L69" s="183"/>
      <c r="M69" s="180"/>
      <c r="N69" s="181"/>
      <c r="O69" s="184">
        <f t="shared" si="25"/>
        <v>18</v>
      </c>
      <c r="P69" s="195">
        <f t="shared" ref="P69:P70" si="26">(D69*$D$3)+(E69*$E$3)+(F69*$F$3)+(G69*$G$3)+(H69*$H$3)+(I69*$I$3)+(J69*$J$3)+(K69*$K$3)+(L69*$L$3)+(M69*$M$3)+(N69*$N$3)</f>
        <v>72</v>
      </c>
    </row>
    <row r="70" spans="1:16" s="189" customFormat="1" ht="11.25" customHeight="1">
      <c r="A70" s="188"/>
      <c r="B70" s="187" t="s">
        <v>99</v>
      </c>
      <c r="C70" s="51"/>
      <c r="D70" s="193"/>
      <c r="E70" s="193">
        <v>1</v>
      </c>
      <c r="F70" s="194"/>
      <c r="G70" s="180"/>
      <c r="H70" s="181"/>
      <c r="I70" s="182"/>
      <c r="J70" s="181"/>
      <c r="K70" s="180"/>
      <c r="L70" s="183"/>
      <c r="M70" s="180"/>
      <c r="N70" s="181"/>
      <c r="O70" s="184">
        <f t="shared" si="25"/>
        <v>18</v>
      </c>
      <c r="P70" s="195">
        <f t="shared" si="26"/>
        <v>72</v>
      </c>
    </row>
    <row r="71" spans="1:16" s="189" customFormat="1" ht="11.25" customHeight="1">
      <c r="A71" s="188"/>
      <c r="B71" s="187" t="s">
        <v>100</v>
      </c>
      <c r="C71" s="51"/>
      <c r="D71" s="193"/>
      <c r="E71" s="193">
        <v>2</v>
      </c>
      <c r="F71" s="194"/>
      <c r="G71" s="180"/>
      <c r="H71" s="181"/>
      <c r="I71" s="182"/>
      <c r="J71" s="181"/>
      <c r="K71" s="180"/>
      <c r="L71" s="183"/>
      <c r="M71" s="180"/>
      <c r="N71" s="181"/>
      <c r="O71" s="184">
        <f t="shared" si="25"/>
        <v>36</v>
      </c>
      <c r="P71" s="195">
        <f t="shared" ref="P71:P72" si="27">(D71*$D$3)+(E71*$E$3)+(F71*$F$3)+(G71*$G$3)+(H71*$H$3)+(I71*$I$3)+(J71*$J$3)+(K71*$K$3)+(L71*$L$3)+(M71*$M$3)+(N71*$N$3)</f>
        <v>144</v>
      </c>
    </row>
    <row r="72" spans="1:16" s="189" customFormat="1" ht="11.25" customHeight="1">
      <c r="A72" s="188"/>
      <c r="B72" s="187" t="s">
        <v>101</v>
      </c>
      <c r="C72" s="51"/>
      <c r="D72" s="193"/>
      <c r="E72" s="193">
        <v>1</v>
      </c>
      <c r="F72" s="194"/>
      <c r="G72" s="180"/>
      <c r="H72" s="181"/>
      <c r="I72" s="182"/>
      <c r="J72" s="181"/>
      <c r="K72" s="180"/>
      <c r="L72" s="183"/>
      <c r="M72" s="180"/>
      <c r="N72" s="181"/>
      <c r="O72" s="184">
        <f t="shared" si="25"/>
        <v>18</v>
      </c>
      <c r="P72" s="195">
        <f t="shared" si="27"/>
        <v>72</v>
      </c>
    </row>
    <row r="73" spans="1:16" s="189" customFormat="1" ht="11.25" customHeight="1">
      <c r="A73" s="188"/>
      <c r="B73" s="187"/>
      <c r="C73" s="51"/>
      <c r="D73" s="193"/>
      <c r="E73" s="193"/>
      <c r="F73" s="194"/>
      <c r="G73" s="180"/>
      <c r="H73" s="181"/>
      <c r="I73" s="182"/>
      <c r="J73" s="181"/>
      <c r="K73" s="180"/>
      <c r="L73" s="183"/>
      <c r="M73" s="180"/>
      <c r="N73" s="181"/>
      <c r="O73" s="184">
        <f t="shared" ref="O73" si="28">SUM(F73:N73)</f>
        <v>0</v>
      </c>
      <c r="P73" s="195">
        <f t="shared" si="24"/>
        <v>0</v>
      </c>
    </row>
    <row r="74" spans="1:16" s="30" customFormat="1" ht="11.25" customHeight="1">
      <c r="A74" s="1"/>
      <c r="B74" s="58"/>
      <c r="C74" s="51"/>
      <c r="D74" s="52"/>
      <c r="E74" s="52"/>
      <c r="F74" s="53"/>
      <c r="G74" s="59"/>
      <c r="H74" s="60"/>
      <c r="I74" s="61"/>
      <c r="J74" s="60"/>
      <c r="K74" s="59"/>
      <c r="L74" s="62"/>
      <c r="M74" s="59"/>
      <c r="N74" s="60"/>
      <c r="O74" s="36">
        <f t="shared" si="23"/>
        <v>0</v>
      </c>
      <c r="P74" s="195">
        <f t="shared" ref="P74:P75" si="29">(D74*$D$3)+(E74*$E$3)+(F74*$F$3)+(G74*$G$3)+(H74*$H$3)+(I74*$I$3)+(J74*$J$3)+(K74*$K$3)+(L74*$L$3)+(M74*$M$3)+(N74*$N$3)</f>
        <v>0</v>
      </c>
    </row>
    <row r="75" spans="1:16" s="30" customFormat="1" ht="11.25" customHeight="1">
      <c r="A75" s="1"/>
      <c r="B75" s="58"/>
      <c r="C75" s="51"/>
      <c r="D75" s="52"/>
      <c r="E75" s="52"/>
      <c r="F75" s="53"/>
      <c r="G75" s="59"/>
      <c r="H75" s="60"/>
      <c r="I75" s="61"/>
      <c r="J75" s="60"/>
      <c r="K75" s="59"/>
      <c r="L75" s="62"/>
      <c r="M75" s="59"/>
      <c r="N75" s="60"/>
      <c r="O75" s="36">
        <f t="shared" si="23"/>
        <v>0</v>
      </c>
      <c r="P75" s="195">
        <f t="shared" si="29"/>
        <v>0</v>
      </c>
    </row>
    <row r="76" spans="1:16" ht="12" thickBot="1">
      <c r="A76" s="38"/>
      <c r="B76" s="39" t="s">
        <v>21</v>
      </c>
      <c r="C76" s="39">
        <f t="shared" ref="C76:P76" si="30">SUM(C66:C75)</f>
        <v>0</v>
      </c>
      <c r="D76" s="39">
        <f t="shared" si="30"/>
        <v>0</v>
      </c>
      <c r="E76" s="39">
        <f t="shared" si="30"/>
        <v>7</v>
      </c>
      <c r="F76" s="39">
        <f t="shared" si="30"/>
        <v>62</v>
      </c>
      <c r="G76" s="43">
        <f t="shared" si="30"/>
        <v>0</v>
      </c>
      <c r="H76" s="43">
        <f t="shared" si="30"/>
        <v>0</v>
      </c>
      <c r="I76" s="43">
        <f t="shared" si="30"/>
        <v>0</v>
      </c>
      <c r="J76" s="43">
        <f t="shared" si="30"/>
        <v>2</v>
      </c>
      <c r="K76" s="43">
        <f t="shared" si="30"/>
        <v>0</v>
      </c>
      <c r="L76" s="43">
        <f t="shared" si="30"/>
        <v>0</v>
      </c>
      <c r="M76" s="43">
        <f t="shared" si="30"/>
        <v>0</v>
      </c>
      <c r="N76" s="43">
        <f t="shared" si="30"/>
        <v>0</v>
      </c>
      <c r="O76" s="44">
        <f t="shared" si="30"/>
        <v>190</v>
      </c>
      <c r="P76" s="45">
        <f t="shared" si="30"/>
        <v>511.2</v>
      </c>
    </row>
    <row r="77" spans="1:16" ht="11.25" customHeight="1">
      <c r="A77" s="38"/>
      <c r="B77" s="54"/>
      <c r="C77" s="54"/>
      <c r="D77" s="54"/>
      <c r="E77" s="54"/>
      <c r="F77" s="54"/>
      <c r="G77" s="55"/>
      <c r="H77" s="55"/>
      <c r="I77" s="55"/>
      <c r="J77" s="55"/>
      <c r="K77" s="55"/>
      <c r="L77" s="55"/>
      <c r="M77" s="55"/>
      <c r="N77" s="55"/>
      <c r="O77" s="56"/>
      <c r="P77" s="57"/>
    </row>
    <row r="78" spans="1:16" hidden="1"/>
    <row r="79" spans="1:16" ht="12" hidden="1" thickBot="1">
      <c r="B79" s="33" t="s">
        <v>29</v>
      </c>
      <c r="C79" s="33"/>
      <c r="D79" s="33"/>
      <c r="E79" s="33"/>
      <c r="F79" s="34"/>
      <c r="G79" s="34"/>
      <c r="H79" s="34"/>
      <c r="I79" s="34"/>
      <c r="J79" s="34"/>
      <c r="K79" s="34"/>
      <c r="L79" s="34"/>
      <c r="M79" s="34"/>
      <c r="N79" s="34"/>
      <c r="O79" s="35"/>
      <c r="P79" s="35"/>
    </row>
    <row r="80" spans="1:16" s="30" customFormat="1" ht="11.25" hidden="1" customHeight="1">
      <c r="A80" s="1"/>
      <c r="B80" s="58"/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>SUM(F80:N80)</f>
        <v>0</v>
      </c>
      <c r="P80" s="195">
        <f t="shared" ref="P80:P81" si="31">(D80*$D$3)+(E80*$E$3)+(F80*$F$3)+(G80*$G$3)+(H80*$H$3)+(I80*$I$3)+(J80*$J$3)+(K80*$K$3)+(L80*$L$3)+(M80*$M$3)+(N80*$N$3)</f>
        <v>0</v>
      </c>
    </row>
    <row r="81" spans="1:16" s="30" customFormat="1" ht="11.25" hidden="1" customHeight="1">
      <c r="A81" s="1"/>
      <c r="B81" s="58"/>
      <c r="C81" s="51"/>
      <c r="D81" s="52"/>
      <c r="E81" s="52"/>
      <c r="F81" s="53"/>
      <c r="G81" s="59"/>
      <c r="H81" s="60"/>
      <c r="I81" s="61"/>
      <c r="J81" s="60"/>
      <c r="K81" s="59"/>
      <c r="L81" s="62"/>
      <c r="M81" s="59"/>
      <c r="N81" s="60"/>
      <c r="O81" s="36">
        <f>SUM(F81:N81)</f>
        <v>0</v>
      </c>
      <c r="P81" s="195">
        <f t="shared" si="31"/>
        <v>0</v>
      </c>
    </row>
    <row r="82" spans="1:16" ht="12" hidden="1" thickBot="1">
      <c r="A82" s="38"/>
      <c r="B82" s="39" t="s">
        <v>21</v>
      </c>
      <c r="C82" s="39">
        <f t="shared" ref="C82:P82" si="32">SUM(C80:C81)</f>
        <v>0</v>
      </c>
      <c r="D82" s="39">
        <f t="shared" si="32"/>
        <v>0</v>
      </c>
      <c r="E82" s="39">
        <f t="shared" si="32"/>
        <v>0</v>
      </c>
      <c r="F82" s="39">
        <f t="shared" si="32"/>
        <v>0</v>
      </c>
      <c r="G82" s="43">
        <f t="shared" si="32"/>
        <v>0</v>
      </c>
      <c r="H82" s="43">
        <f t="shared" si="32"/>
        <v>0</v>
      </c>
      <c r="I82" s="43">
        <f t="shared" si="32"/>
        <v>0</v>
      </c>
      <c r="J82" s="43">
        <f t="shared" si="32"/>
        <v>0</v>
      </c>
      <c r="K82" s="43">
        <f t="shared" si="32"/>
        <v>0</v>
      </c>
      <c r="L82" s="43">
        <f t="shared" si="32"/>
        <v>0</v>
      </c>
      <c r="M82" s="43">
        <f t="shared" si="32"/>
        <v>0</v>
      </c>
      <c r="N82" s="43">
        <f t="shared" si="32"/>
        <v>0</v>
      </c>
      <c r="O82" s="44">
        <f t="shared" si="32"/>
        <v>0</v>
      </c>
      <c r="P82" s="45">
        <f t="shared" si="32"/>
        <v>0</v>
      </c>
    </row>
    <row r="83" spans="1:16" ht="11.25" hidden="1" customHeight="1">
      <c r="A83" s="38"/>
      <c r="B83" s="54"/>
      <c r="C83" s="54"/>
      <c r="D83" s="54"/>
      <c r="E83" s="54"/>
      <c r="F83" s="54"/>
      <c r="G83" s="55"/>
      <c r="H83" s="55"/>
      <c r="I83" s="55"/>
      <c r="J83" s="55"/>
      <c r="K83" s="55"/>
      <c r="L83" s="55"/>
      <c r="M83" s="55"/>
      <c r="N83" s="55"/>
      <c r="O83" s="56"/>
      <c r="P83" s="57"/>
    </row>
    <row r="84" spans="1:16" s="185" customFormat="1" hidden="1"/>
    <row r="85" spans="1:16" s="185" customFormat="1" ht="12" hidden="1" thickBot="1">
      <c r="B85" s="176" t="s">
        <v>52</v>
      </c>
      <c r="C85" s="176"/>
      <c r="D85" s="176"/>
      <c r="E85" s="176"/>
      <c r="F85" s="34"/>
      <c r="G85" s="34"/>
      <c r="H85" s="34"/>
      <c r="I85" s="34"/>
      <c r="J85" s="34"/>
      <c r="K85" s="34"/>
      <c r="L85" s="34"/>
      <c r="M85" s="34"/>
      <c r="N85" s="34"/>
      <c r="O85" s="35"/>
      <c r="P85" s="35"/>
    </row>
    <row r="86" spans="1:16" s="186" customFormat="1" hidden="1">
      <c r="A86" s="185"/>
      <c r="B86" s="187"/>
      <c r="C86" s="63"/>
      <c r="D86" s="178"/>
      <c r="E86" s="178"/>
      <c r="F86" s="179"/>
      <c r="G86" s="180"/>
      <c r="H86" s="181"/>
      <c r="I86" s="182"/>
      <c r="J86" s="181"/>
      <c r="K86" s="180"/>
      <c r="L86" s="183"/>
      <c r="M86" s="180"/>
      <c r="N86" s="181"/>
      <c r="O86" s="184">
        <f t="shared" ref="O86:O110" si="33">SUM(F86:N86)</f>
        <v>0</v>
      </c>
      <c r="P86" s="195">
        <f t="shared" ref="P86:P110" si="34">(D86*$D$3)+(E86*$E$3)+(F86*$F$3)+(G86*$G$3)+(H86*$H$3)+(I86*$I$3)+(J86*$J$3)+(K86*$K$3)+(L86*$L$3)+(M86*$M$3)+(N86*$N$3)</f>
        <v>0</v>
      </c>
    </row>
    <row r="87" spans="1:16" s="189" customFormat="1" hidden="1">
      <c r="A87" s="188"/>
      <c r="B87" s="187"/>
      <c r="C87" s="51"/>
      <c r="D87" s="193"/>
      <c r="E87" s="193"/>
      <c r="F87" s="194"/>
      <c r="G87" s="180"/>
      <c r="H87" s="181"/>
      <c r="I87" s="182"/>
      <c r="J87" s="181"/>
      <c r="K87" s="180"/>
      <c r="L87" s="183"/>
      <c r="M87" s="180"/>
      <c r="N87" s="181"/>
      <c r="O87" s="184">
        <f t="shared" si="33"/>
        <v>0</v>
      </c>
      <c r="P87" s="195">
        <f t="shared" si="34"/>
        <v>0</v>
      </c>
    </row>
    <row r="88" spans="1:16" s="189" customFormat="1" hidden="1">
      <c r="A88" s="188"/>
      <c r="B88" s="187"/>
      <c r="C88" s="51"/>
      <c r="D88" s="193"/>
      <c r="E88" s="193"/>
      <c r="F88" s="194"/>
      <c r="G88" s="180"/>
      <c r="H88" s="181"/>
      <c r="I88" s="182"/>
      <c r="J88" s="181"/>
      <c r="K88" s="180"/>
      <c r="L88" s="183"/>
      <c r="M88" s="180"/>
      <c r="N88" s="181"/>
      <c r="O88" s="184">
        <f t="shared" si="33"/>
        <v>0</v>
      </c>
      <c r="P88" s="195">
        <f t="shared" si="34"/>
        <v>0</v>
      </c>
    </row>
    <row r="89" spans="1:16" s="189" customFormat="1" hidden="1">
      <c r="A89" s="188"/>
      <c r="B89" s="187"/>
      <c r="C89" s="51"/>
      <c r="D89" s="193"/>
      <c r="E89" s="193"/>
      <c r="F89" s="194"/>
      <c r="G89" s="180"/>
      <c r="H89" s="181"/>
      <c r="I89" s="182"/>
      <c r="J89" s="181"/>
      <c r="K89" s="180"/>
      <c r="L89" s="183"/>
      <c r="M89" s="180"/>
      <c r="N89" s="181"/>
      <c r="O89" s="184">
        <f t="shared" si="33"/>
        <v>0</v>
      </c>
      <c r="P89" s="195">
        <f t="shared" si="34"/>
        <v>0</v>
      </c>
    </row>
    <row r="90" spans="1:16" s="189" customFormat="1" hidden="1">
      <c r="A90" s="188"/>
      <c r="B90" s="187"/>
      <c r="C90" s="51"/>
      <c r="D90" s="193"/>
      <c r="E90" s="193"/>
      <c r="F90" s="194"/>
      <c r="G90" s="180"/>
      <c r="H90" s="181"/>
      <c r="I90" s="182"/>
      <c r="J90" s="181"/>
      <c r="K90" s="180"/>
      <c r="L90" s="183"/>
      <c r="M90" s="180"/>
      <c r="N90" s="181"/>
      <c r="O90" s="184">
        <f t="shared" si="33"/>
        <v>0</v>
      </c>
      <c r="P90" s="195">
        <f t="shared" si="34"/>
        <v>0</v>
      </c>
    </row>
    <row r="91" spans="1:16" s="189" customFormat="1" hidden="1">
      <c r="A91" s="188"/>
      <c r="B91" s="187"/>
      <c r="C91" s="51"/>
      <c r="D91" s="193"/>
      <c r="E91" s="193"/>
      <c r="F91" s="194"/>
      <c r="G91" s="180"/>
      <c r="H91" s="181"/>
      <c r="I91" s="182"/>
      <c r="J91" s="181"/>
      <c r="K91" s="180"/>
      <c r="L91" s="183"/>
      <c r="M91" s="180"/>
      <c r="N91" s="181"/>
      <c r="O91" s="184">
        <f t="shared" si="33"/>
        <v>0</v>
      </c>
      <c r="P91" s="195">
        <f t="shared" si="34"/>
        <v>0</v>
      </c>
    </row>
    <row r="92" spans="1:16" s="189" customFormat="1" hidden="1">
      <c r="A92" s="188"/>
      <c r="B92" s="187"/>
      <c r="C92" s="51"/>
      <c r="D92" s="193"/>
      <c r="E92" s="193"/>
      <c r="F92" s="194"/>
      <c r="G92" s="180"/>
      <c r="H92" s="181"/>
      <c r="I92" s="182"/>
      <c r="J92" s="181"/>
      <c r="K92" s="180"/>
      <c r="L92" s="183"/>
      <c r="M92" s="180"/>
      <c r="N92" s="181"/>
      <c r="O92" s="184">
        <f t="shared" si="33"/>
        <v>0</v>
      </c>
      <c r="P92" s="195">
        <f t="shared" si="34"/>
        <v>0</v>
      </c>
    </row>
    <row r="93" spans="1:16" s="189" customFormat="1" hidden="1">
      <c r="A93" s="188"/>
      <c r="B93" s="187"/>
      <c r="C93" s="51"/>
      <c r="D93" s="193"/>
      <c r="E93" s="193"/>
      <c r="F93" s="194"/>
      <c r="G93" s="180"/>
      <c r="H93" s="181"/>
      <c r="I93" s="182"/>
      <c r="J93" s="181"/>
      <c r="K93" s="180"/>
      <c r="L93" s="183"/>
      <c r="M93" s="180"/>
      <c r="N93" s="181"/>
      <c r="O93" s="184">
        <f t="shared" si="33"/>
        <v>0</v>
      </c>
      <c r="P93" s="195">
        <f t="shared" si="34"/>
        <v>0</v>
      </c>
    </row>
    <row r="94" spans="1:16" s="189" customFormat="1" hidden="1">
      <c r="A94" s="188"/>
      <c r="B94" s="187"/>
      <c r="C94" s="51"/>
      <c r="D94" s="193"/>
      <c r="E94" s="193"/>
      <c r="F94" s="194"/>
      <c r="G94" s="180"/>
      <c r="H94" s="181"/>
      <c r="I94" s="182"/>
      <c r="J94" s="181"/>
      <c r="K94" s="180"/>
      <c r="L94" s="183"/>
      <c r="M94" s="180"/>
      <c r="N94" s="181"/>
      <c r="O94" s="184">
        <f t="shared" si="33"/>
        <v>0</v>
      </c>
      <c r="P94" s="195">
        <f t="shared" si="34"/>
        <v>0</v>
      </c>
    </row>
    <row r="95" spans="1:16" s="189" customFormat="1" hidden="1">
      <c r="A95" s="188"/>
      <c r="B95" s="187"/>
      <c r="C95" s="51"/>
      <c r="D95" s="193"/>
      <c r="E95" s="193"/>
      <c r="F95" s="194"/>
      <c r="G95" s="180"/>
      <c r="H95" s="181"/>
      <c r="I95" s="182"/>
      <c r="J95" s="181"/>
      <c r="K95" s="180"/>
      <c r="L95" s="183"/>
      <c r="M95" s="180"/>
      <c r="N95" s="181"/>
      <c r="O95" s="184">
        <f t="shared" si="33"/>
        <v>0</v>
      </c>
      <c r="P95" s="195">
        <f t="shared" si="34"/>
        <v>0</v>
      </c>
    </row>
    <row r="96" spans="1:16" s="189" customFormat="1" hidden="1">
      <c r="A96" s="188"/>
      <c r="B96" s="187"/>
      <c r="C96" s="51"/>
      <c r="D96" s="193"/>
      <c r="E96" s="193"/>
      <c r="F96" s="194"/>
      <c r="G96" s="180"/>
      <c r="H96" s="181"/>
      <c r="I96" s="182"/>
      <c r="J96" s="181"/>
      <c r="K96" s="180"/>
      <c r="L96" s="183"/>
      <c r="M96" s="180"/>
      <c r="N96" s="181"/>
      <c r="O96" s="184">
        <f t="shared" si="33"/>
        <v>0</v>
      </c>
      <c r="P96" s="195">
        <f t="shared" si="34"/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si="33"/>
        <v>0</v>
      </c>
      <c r="P97" s="195">
        <f t="shared" si="34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3"/>
        <v>0</v>
      </c>
      <c r="P98" s="195">
        <f t="shared" si="34"/>
        <v>0</v>
      </c>
    </row>
    <row r="99" spans="1:16" s="186" customFormat="1" hidden="1">
      <c r="A99" s="185"/>
      <c r="B99" s="187"/>
      <c r="C99" s="51"/>
      <c r="D99" s="178"/>
      <c r="E99" s="178"/>
      <c r="F99" s="179"/>
      <c r="G99" s="180"/>
      <c r="H99" s="181"/>
      <c r="I99" s="182"/>
      <c r="J99" s="181"/>
      <c r="K99" s="180"/>
      <c r="L99" s="183"/>
      <c r="M99" s="180"/>
      <c r="N99" s="181"/>
      <c r="O99" s="184">
        <f t="shared" si="33"/>
        <v>0</v>
      </c>
      <c r="P99" s="195">
        <f t="shared" si="34"/>
        <v>0</v>
      </c>
    </row>
    <row r="100" spans="1:16" s="186" customFormat="1" hidden="1">
      <c r="A100" s="185"/>
      <c r="B100" s="187"/>
      <c r="C100" s="51"/>
      <c r="D100" s="178"/>
      <c r="E100" s="178"/>
      <c r="F100" s="179"/>
      <c r="G100" s="180"/>
      <c r="H100" s="181"/>
      <c r="I100" s="182"/>
      <c r="J100" s="181"/>
      <c r="K100" s="180"/>
      <c r="L100" s="183"/>
      <c r="M100" s="180"/>
      <c r="N100" s="181"/>
      <c r="O100" s="184">
        <f t="shared" si="33"/>
        <v>0</v>
      </c>
      <c r="P100" s="195">
        <f t="shared" si="34"/>
        <v>0</v>
      </c>
    </row>
    <row r="101" spans="1:16" s="186" customFormat="1" hidden="1">
      <c r="A101" s="185"/>
      <c r="B101" s="187"/>
      <c r="C101" s="51"/>
      <c r="D101" s="178"/>
      <c r="E101" s="178"/>
      <c r="F101" s="179"/>
      <c r="G101" s="180"/>
      <c r="H101" s="181"/>
      <c r="I101" s="182"/>
      <c r="J101" s="181"/>
      <c r="K101" s="180"/>
      <c r="L101" s="183"/>
      <c r="M101" s="180"/>
      <c r="N101" s="181"/>
      <c r="O101" s="184">
        <f t="shared" si="33"/>
        <v>0</v>
      </c>
      <c r="P101" s="195">
        <f t="shared" si="34"/>
        <v>0</v>
      </c>
    </row>
    <row r="102" spans="1:16" s="186" customFormat="1" hidden="1">
      <c r="A102" s="185"/>
      <c r="B102" s="187"/>
      <c r="C102" s="51"/>
      <c r="D102" s="178"/>
      <c r="E102" s="178"/>
      <c r="F102" s="179"/>
      <c r="G102" s="180"/>
      <c r="H102" s="181"/>
      <c r="I102" s="182"/>
      <c r="J102" s="181"/>
      <c r="K102" s="180"/>
      <c r="L102" s="183"/>
      <c r="M102" s="180"/>
      <c r="N102" s="181"/>
      <c r="O102" s="184">
        <f t="shared" si="33"/>
        <v>0</v>
      </c>
      <c r="P102" s="195">
        <f t="shared" si="34"/>
        <v>0</v>
      </c>
    </row>
    <row r="103" spans="1:16" s="186" customFormat="1" hidden="1">
      <c r="A103" s="185"/>
      <c r="B103" s="187"/>
      <c r="C103" s="51"/>
      <c r="D103" s="178"/>
      <c r="E103" s="178"/>
      <c r="F103" s="179"/>
      <c r="G103" s="180"/>
      <c r="H103" s="181"/>
      <c r="I103" s="182"/>
      <c r="J103" s="181"/>
      <c r="K103" s="180"/>
      <c r="L103" s="183"/>
      <c r="M103" s="180"/>
      <c r="N103" s="181"/>
      <c r="O103" s="184">
        <f t="shared" si="33"/>
        <v>0</v>
      </c>
      <c r="P103" s="195">
        <f t="shared" si="34"/>
        <v>0</v>
      </c>
    </row>
    <row r="104" spans="1:16" s="189" customFormat="1" hidden="1">
      <c r="A104" s="188"/>
      <c r="B104" s="187"/>
      <c r="C104" s="51"/>
      <c r="D104" s="193"/>
      <c r="E104" s="193"/>
      <c r="F104" s="194"/>
      <c r="G104" s="180"/>
      <c r="H104" s="181"/>
      <c r="I104" s="182"/>
      <c r="J104" s="181"/>
      <c r="K104" s="180"/>
      <c r="L104" s="183"/>
      <c r="M104" s="180"/>
      <c r="N104" s="181"/>
      <c r="O104" s="184">
        <f t="shared" ref="O104:O109" si="35">SUM(F104:N104)</f>
        <v>0</v>
      </c>
      <c r="P104" s="195">
        <f t="shared" si="34"/>
        <v>0</v>
      </c>
    </row>
    <row r="105" spans="1:16" s="189" customFormat="1" hidden="1">
      <c r="A105" s="188"/>
      <c r="B105" s="187"/>
      <c r="C105" s="51"/>
      <c r="D105" s="193"/>
      <c r="E105" s="193"/>
      <c r="F105" s="194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5"/>
        <v>0</v>
      </c>
      <c r="P105" s="195">
        <f t="shared" si="34"/>
        <v>0</v>
      </c>
    </row>
    <row r="106" spans="1:16" s="189" customFormat="1" hidden="1">
      <c r="A106" s="188"/>
      <c r="B106" s="187"/>
      <c r="C106" s="51"/>
      <c r="D106" s="193"/>
      <c r="E106" s="193"/>
      <c r="F106" s="194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5"/>
        <v>0</v>
      </c>
      <c r="P106" s="195">
        <f t="shared" si="34"/>
        <v>0</v>
      </c>
    </row>
    <row r="107" spans="1:16" s="189" customFormat="1" hidden="1">
      <c r="A107" s="188"/>
      <c r="B107" s="187"/>
      <c r="C107" s="51"/>
      <c r="D107" s="193"/>
      <c r="E107" s="193"/>
      <c r="F107" s="194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5"/>
        <v>0</v>
      </c>
      <c r="P107" s="195">
        <f t="shared" si="34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5"/>
        <v>0</v>
      </c>
      <c r="P108" s="195">
        <f t="shared" si="34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5"/>
        <v>0</v>
      </c>
      <c r="P109" s="195">
        <f t="shared" si="34"/>
        <v>0</v>
      </c>
    </row>
    <row r="110" spans="1:16" s="186" customFormat="1" hidden="1">
      <c r="A110" s="185"/>
      <c r="B110" s="187"/>
      <c r="C110" s="51"/>
      <c r="D110" s="178"/>
      <c r="E110" s="178"/>
      <c r="F110" s="179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3"/>
        <v>0</v>
      </c>
      <c r="P110" s="195">
        <f t="shared" si="34"/>
        <v>0</v>
      </c>
    </row>
    <row r="111" spans="1:16" s="185" customFormat="1" ht="12" hidden="1" thickBot="1">
      <c r="A111" s="38"/>
      <c r="B111" s="39" t="s">
        <v>21</v>
      </c>
      <c r="C111" s="39">
        <f>SUM(C110:C110)</f>
        <v>0</v>
      </c>
      <c r="D111" s="39">
        <f>SUM(D86:D110)</f>
        <v>0</v>
      </c>
      <c r="E111" s="39">
        <f>SUM(E86:E110)</f>
        <v>0</v>
      </c>
      <c r="F111" s="39">
        <f>SUM(F110:F110)</f>
        <v>0</v>
      </c>
      <c r="G111" s="43">
        <f t="shared" ref="G111:P111" si="36">SUM(G86:G110)</f>
        <v>0</v>
      </c>
      <c r="H111" s="43">
        <f t="shared" si="36"/>
        <v>0</v>
      </c>
      <c r="I111" s="43">
        <f t="shared" si="36"/>
        <v>0</v>
      </c>
      <c r="J111" s="43">
        <f t="shared" si="36"/>
        <v>0</v>
      </c>
      <c r="K111" s="43">
        <f t="shared" si="36"/>
        <v>0</v>
      </c>
      <c r="L111" s="43">
        <f t="shared" si="36"/>
        <v>0</v>
      </c>
      <c r="M111" s="43">
        <f t="shared" si="36"/>
        <v>0</v>
      </c>
      <c r="N111" s="43">
        <f t="shared" si="36"/>
        <v>0</v>
      </c>
      <c r="O111" s="44">
        <f t="shared" si="36"/>
        <v>0</v>
      </c>
      <c r="P111" s="45">
        <f t="shared" si="36"/>
        <v>0</v>
      </c>
    </row>
    <row r="112" spans="1:16" s="185" customFormat="1" hidden="1"/>
    <row r="113" spans="1:16" s="188" customFormat="1" hidden="1"/>
    <row r="114" spans="1:16" s="188" customFormat="1" ht="12" hidden="1" thickBot="1">
      <c r="B114" s="190" t="s">
        <v>62</v>
      </c>
      <c r="C114" s="190"/>
      <c r="D114" s="190"/>
      <c r="E114" s="190"/>
      <c r="F114" s="191"/>
      <c r="G114" s="191"/>
      <c r="H114" s="191"/>
      <c r="I114" s="191"/>
      <c r="J114" s="191"/>
      <c r="K114" s="191"/>
      <c r="L114" s="191"/>
      <c r="M114" s="191"/>
      <c r="N114" s="191"/>
      <c r="O114" s="192"/>
      <c r="P114" s="192"/>
    </row>
    <row r="115" spans="1:16" s="189" customFormat="1" hidden="1">
      <c r="A115" s="188"/>
      <c r="B115" s="187"/>
      <c r="C115" s="63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/>
      <c r="O115" s="184">
        <f t="shared" ref="O115:O132" si="37">SUM(F115:N115)</f>
        <v>0</v>
      </c>
      <c r="P115" s="195">
        <f t="shared" ref="P115:P133" si="38">(D115*$D$3)+(E115*$E$3)+(F115*$F$3)+(G115*$G$3)+(H115*$H$3)+(I115*$I$3)+(J115*$J$3)+(K115*$K$3)+(L115*$L$3)+(M115*$M$3)+(N115*$N$3)</f>
        <v>0</v>
      </c>
    </row>
    <row r="116" spans="1:16" s="189" customFormat="1" hidden="1">
      <c r="A116" s="188"/>
      <c r="B116" s="187"/>
      <c r="C116" s="51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/>
      <c r="O116" s="184">
        <f t="shared" si="37"/>
        <v>0</v>
      </c>
      <c r="P116" s="195">
        <f t="shared" si="38"/>
        <v>0</v>
      </c>
    </row>
    <row r="117" spans="1:16" s="189" customFormat="1" hidden="1">
      <c r="A117" s="188"/>
      <c r="B117" s="187"/>
      <c r="C117" s="51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/>
      <c r="O117" s="184">
        <f t="shared" si="37"/>
        <v>0</v>
      </c>
      <c r="P117" s="195">
        <f t="shared" si="38"/>
        <v>0</v>
      </c>
    </row>
    <row r="118" spans="1:16" s="189" customFormat="1" hidden="1">
      <c r="A118" s="188"/>
      <c r="B118" s="187"/>
      <c r="C118" s="51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si="37"/>
        <v>0</v>
      </c>
      <c r="P118" s="195">
        <f t="shared" si="38"/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7"/>
        <v>0</v>
      </c>
      <c r="P119" s="195">
        <f t="shared" si="38"/>
        <v>0</v>
      </c>
    </row>
    <row r="120" spans="1:16" s="189" customFormat="1" hidden="1">
      <c r="A120" s="188"/>
      <c r="B120" s="187"/>
      <c r="C120" s="51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37"/>
        <v>0</v>
      </c>
      <c r="P120" s="195">
        <f t="shared" si="38"/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37"/>
        <v>0</v>
      </c>
      <c r="P121" s="195">
        <f t="shared" si="38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si="37"/>
        <v>0</v>
      </c>
      <c r="P122" s="195">
        <f t="shared" si="38"/>
        <v>0</v>
      </c>
    </row>
    <row r="123" spans="1:16" s="189" customFormat="1" hidden="1">
      <c r="A123" s="188"/>
      <c r="B123" s="187"/>
      <c r="C123" s="51"/>
      <c r="D123" s="193"/>
      <c r="E123" s="193"/>
      <c r="F123" s="194"/>
      <c r="G123" s="180"/>
      <c r="H123" s="181"/>
      <c r="I123" s="182"/>
      <c r="J123" s="181"/>
      <c r="K123" s="180"/>
      <c r="L123" s="183"/>
      <c r="M123" s="180"/>
      <c r="N123" s="181"/>
      <c r="O123" s="184">
        <f t="shared" si="37"/>
        <v>0</v>
      </c>
      <c r="P123" s="195">
        <f t="shared" si="38"/>
        <v>0</v>
      </c>
    </row>
    <row r="124" spans="1:16" s="189" customFormat="1" hidden="1">
      <c r="A124" s="188"/>
      <c r="B124" s="187"/>
      <c r="C124" s="51"/>
      <c r="D124" s="193"/>
      <c r="E124" s="193"/>
      <c r="F124" s="194"/>
      <c r="G124" s="180"/>
      <c r="H124" s="181"/>
      <c r="I124" s="182"/>
      <c r="J124" s="181"/>
      <c r="K124" s="180"/>
      <c r="L124" s="183"/>
      <c r="M124" s="180"/>
      <c r="N124" s="181"/>
      <c r="O124" s="184">
        <f t="shared" si="37"/>
        <v>0</v>
      </c>
      <c r="P124" s="195">
        <f t="shared" si="38"/>
        <v>0</v>
      </c>
    </row>
    <row r="125" spans="1:16" s="189" customFormat="1" hidden="1">
      <c r="A125" s="188"/>
      <c r="B125" s="187"/>
      <c r="C125" s="51"/>
      <c r="D125" s="193"/>
      <c r="E125" s="193"/>
      <c r="F125" s="194"/>
      <c r="G125" s="180"/>
      <c r="H125" s="181"/>
      <c r="I125" s="182"/>
      <c r="J125" s="181"/>
      <c r="K125" s="180"/>
      <c r="L125" s="183"/>
      <c r="M125" s="180"/>
      <c r="N125" s="181"/>
      <c r="O125" s="184">
        <f t="shared" si="37"/>
        <v>0</v>
      </c>
      <c r="P125" s="195">
        <f t="shared" si="38"/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si="37"/>
        <v>0</v>
      </c>
      <c r="P126" s="195">
        <f t="shared" si="38"/>
        <v>0</v>
      </c>
    </row>
    <row r="127" spans="1:16" s="189" customFormat="1" hidden="1">
      <c r="A127" s="188"/>
      <c r="B127" s="187"/>
      <c r="C127" s="51"/>
      <c r="D127" s="193"/>
      <c r="E127" s="193"/>
      <c r="F127" s="194"/>
      <c r="G127" s="180"/>
      <c r="H127" s="181"/>
      <c r="I127" s="182"/>
      <c r="J127" s="181"/>
      <c r="K127" s="180"/>
      <c r="L127" s="183"/>
      <c r="M127" s="180"/>
      <c r="N127" s="181"/>
      <c r="O127" s="184">
        <f t="shared" si="37"/>
        <v>0</v>
      </c>
      <c r="P127" s="195">
        <f t="shared" si="38"/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si="37"/>
        <v>0</v>
      </c>
      <c r="P128" s="195">
        <f t="shared" si="38"/>
        <v>0</v>
      </c>
    </row>
    <row r="129" spans="1:16" s="189" customFormat="1" hidden="1">
      <c r="A129" s="188"/>
      <c r="B129" s="187"/>
      <c r="C129" s="51"/>
      <c r="D129" s="193"/>
      <c r="E129" s="193"/>
      <c r="F129" s="194"/>
      <c r="G129" s="180"/>
      <c r="H129" s="181"/>
      <c r="I129" s="182"/>
      <c r="J129" s="181"/>
      <c r="K129" s="180"/>
      <c r="L129" s="183"/>
      <c r="M129" s="180"/>
      <c r="N129" s="181"/>
      <c r="O129" s="184">
        <f t="shared" si="37"/>
        <v>0</v>
      </c>
      <c r="P129" s="195">
        <f t="shared" si="38"/>
        <v>0</v>
      </c>
    </row>
    <row r="130" spans="1:16" s="189" customFormat="1" hidden="1">
      <c r="A130" s="188"/>
      <c r="B130" s="187"/>
      <c r="C130" s="51"/>
      <c r="D130" s="193"/>
      <c r="E130" s="193"/>
      <c r="F130" s="194"/>
      <c r="G130" s="180"/>
      <c r="H130" s="181"/>
      <c r="I130" s="182"/>
      <c r="J130" s="181"/>
      <c r="K130" s="180"/>
      <c r="L130" s="183"/>
      <c r="M130" s="180"/>
      <c r="N130" s="181"/>
      <c r="O130" s="184">
        <f t="shared" si="37"/>
        <v>0</v>
      </c>
      <c r="P130" s="195">
        <f t="shared" si="38"/>
        <v>0</v>
      </c>
    </row>
    <row r="131" spans="1:16" s="189" customFormat="1" hidden="1">
      <c r="A131" s="188"/>
      <c r="B131" s="187"/>
      <c r="C131" s="51"/>
      <c r="D131" s="193"/>
      <c r="E131" s="193"/>
      <c r="F131" s="194"/>
      <c r="G131" s="180"/>
      <c r="H131" s="181"/>
      <c r="I131" s="182"/>
      <c r="J131" s="181"/>
      <c r="K131" s="180"/>
      <c r="L131" s="183"/>
      <c r="M131" s="180"/>
      <c r="N131" s="181"/>
      <c r="O131" s="184">
        <f t="shared" si="37"/>
        <v>0</v>
      </c>
      <c r="P131" s="195">
        <f t="shared" si="38"/>
        <v>0</v>
      </c>
    </row>
    <row r="132" spans="1:16" s="189" customFormat="1" hidden="1">
      <c r="A132" s="188"/>
      <c r="B132" s="187"/>
      <c r="C132" s="51"/>
      <c r="D132" s="193"/>
      <c r="E132" s="193"/>
      <c r="F132" s="194"/>
      <c r="G132" s="180"/>
      <c r="H132" s="181"/>
      <c r="I132" s="182"/>
      <c r="J132" s="181"/>
      <c r="K132" s="180"/>
      <c r="L132" s="183"/>
      <c r="M132" s="180"/>
      <c r="N132" s="181"/>
      <c r="O132" s="184">
        <f t="shared" si="37"/>
        <v>0</v>
      </c>
      <c r="P132" s="195">
        <f t="shared" si="38"/>
        <v>0</v>
      </c>
    </row>
    <row r="133" spans="1:16" s="189" customFormat="1" hidden="1">
      <c r="A133" s="188"/>
      <c r="B133" s="187"/>
      <c r="C133" s="51"/>
      <c r="D133" s="193"/>
      <c r="E133" s="193"/>
      <c r="F133" s="194"/>
      <c r="G133" s="180"/>
      <c r="H133" s="181"/>
      <c r="I133" s="182"/>
      <c r="J133" s="181"/>
      <c r="K133" s="180"/>
      <c r="L133" s="183"/>
      <c r="M133" s="180"/>
      <c r="N133" s="181"/>
      <c r="O133" s="184">
        <f t="shared" ref="O133" si="39">SUM(F133:N133)</f>
        <v>0</v>
      </c>
      <c r="P133" s="195">
        <f t="shared" si="38"/>
        <v>0</v>
      </c>
    </row>
    <row r="134" spans="1:16" s="188" customFormat="1" ht="12" hidden="1" thickBot="1">
      <c r="A134" s="196"/>
      <c r="B134" s="197" t="s">
        <v>21</v>
      </c>
      <c r="C134" s="197">
        <f>SUM(C133:C133)</f>
        <v>0</v>
      </c>
      <c r="D134" s="197">
        <f>SUM(D115:D133)</f>
        <v>0</v>
      </c>
      <c r="E134" s="197">
        <f>SUM(E115:E133)</f>
        <v>0</v>
      </c>
      <c r="F134" s="197">
        <f>SUM(F133:F133)</f>
        <v>0</v>
      </c>
      <c r="G134" s="43">
        <f t="shared" ref="G134:P134" si="40">SUM(G115:G133)</f>
        <v>0</v>
      </c>
      <c r="H134" s="43">
        <f t="shared" si="40"/>
        <v>0</v>
      </c>
      <c r="I134" s="43">
        <f t="shared" si="40"/>
        <v>0</v>
      </c>
      <c r="J134" s="43">
        <f t="shared" si="40"/>
        <v>0</v>
      </c>
      <c r="K134" s="43">
        <f t="shared" si="40"/>
        <v>0</v>
      </c>
      <c r="L134" s="43">
        <f t="shared" si="40"/>
        <v>0</v>
      </c>
      <c r="M134" s="43">
        <f t="shared" si="40"/>
        <v>0</v>
      </c>
      <c r="N134" s="43">
        <f t="shared" si="40"/>
        <v>0</v>
      </c>
      <c r="O134" s="44">
        <f t="shared" si="40"/>
        <v>0</v>
      </c>
      <c r="P134" s="45">
        <f t="shared" si="40"/>
        <v>0</v>
      </c>
    </row>
    <row r="135" spans="1:16" s="188" customFormat="1" hidden="1"/>
    <row r="136" spans="1:16" hidden="1"/>
    <row r="137" spans="1:16" ht="12" hidden="1" thickBot="1">
      <c r="B137" s="33" t="s">
        <v>61</v>
      </c>
      <c r="C137" s="33"/>
      <c r="D137" s="33"/>
      <c r="E137" s="33"/>
      <c r="F137" s="34"/>
      <c r="G137" s="34"/>
      <c r="H137" s="34"/>
      <c r="I137" s="34"/>
      <c r="J137" s="34"/>
      <c r="K137" s="34"/>
      <c r="L137" s="34"/>
      <c r="M137" s="34"/>
      <c r="N137" s="34"/>
      <c r="O137" s="35"/>
      <c r="P137" s="35"/>
    </row>
    <row r="138" spans="1:16" s="30" customFormat="1" hidden="1">
      <c r="A138" s="1"/>
      <c r="B138" s="58"/>
      <c r="C138" s="63"/>
      <c r="D138" s="52"/>
      <c r="E138" s="52"/>
      <c r="F138" s="53"/>
      <c r="G138" s="59"/>
      <c r="H138" s="60"/>
      <c r="I138" s="61"/>
      <c r="J138" s="60"/>
      <c r="K138" s="59"/>
      <c r="L138" s="62"/>
      <c r="M138" s="59"/>
      <c r="N138" s="60"/>
      <c r="O138" s="36">
        <f t="shared" ref="O138:O140" si="41">SUM(F138:N138)</f>
        <v>0</v>
      </c>
      <c r="P138" s="195">
        <f t="shared" ref="P138:P140" si="42">(D138*$D$3)+(E138*$E$3)+(F138*$F$3)+(G138*$G$3)+(H138*$H$3)+(I138*$I$3)+(J138*$J$3)+(K138*$K$3)+(L138*$L$3)+(M138*$M$3)+(N138*$N$3)</f>
        <v>0</v>
      </c>
    </row>
    <row r="139" spans="1:16" s="189" customFormat="1" hidden="1">
      <c r="A139" s="188"/>
      <c r="B139" s="187"/>
      <c r="C139" s="51"/>
      <c r="D139" s="193"/>
      <c r="E139" s="193"/>
      <c r="F139" s="194"/>
      <c r="G139" s="180"/>
      <c r="H139" s="181"/>
      <c r="I139" s="182"/>
      <c r="J139" s="181"/>
      <c r="K139" s="180"/>
      <c r="L139" s="183"/>
      <c r="M139" s="180"/>
      <c r="N139" s="181"/>
      <c r="O139" s="184">
        <f t="shared" ref="O139" si="43">SUM(F139:N139)</f>
        <v>0</v>
      </c>
      <c r="P139" s="195">
        <f t="shared" si="42"/>
        <v>0</v>
      </c>
    </row>
    <row r="140" spans="1:16" s="30" customFormat="1" hidden="1">
      <c r="A140" s="1"/>
      <c r="B140" s="58"/>
      <c r="C140" s="51"/>
      <c r="D140" s="52"/>
      <c r="E140" s="52"/>
      <c r="F140" s="53"/>
      <c r="G140" s="59"/>
      <c r="H140" s="60"/>
      <c r="I140" s="61"/>
      <c r="J140" s="60"/>
      <c r="K140" s="59"/>
      <c r="L140" s="62"/>
      <c r="M140" s="59"/>
      <c r="N140" s="60"/>
      <c r="O140" s="36">
        <f t="shared" si="41"/>
        <v>0</v>
      </c>
      <c r="P140" s="195">
        <f t="shared" si="42"/>
        <v>0</v>
      </c>
    </row>
    <row r="141" spans="1:16" ht="12" hidden="1" thickBot="1">
      <c r="A141" s="38"/>
      <c r="B141" s="39" t="s">
        <v>21</v>
      </c>
      <c r="C141" s="39">
        <f>SUM(C140:C140)</f>
        <v>0</v>
      </c>
      <c r="D141" s="39">
        <f>SUM(D138:D140)</f>
        <v>0</v>
      </c>
      <c r="E141" s="39">
        <f>SUM(E138:E140)</f>
        <v>0</v>
      </c>
      <c r="F141" s="39">
        <f>SUM(F140:F140)</f>
        <v>0</v>
      </c>
      <c r="G141" s="43">
        <f t="shared" ref="G141:P141" si="44">SUM(G138:G140)</f>
        <v>0</v>
      </c>
      <c r="H141" s="43">
        <f t="shared" si="44"/>
        <v>0</v>
      </c>
      <c r="I141" s="43">
        <f t="shared" si="44"/>
        <v>0</v>
      </c>
      <c r="J141" s="43">
        <f t="shared" si="44"/>
        <v>0</v>
      </c>
      <c r="K141" s="43">
        <f t="shared" si="44"/>
        <v>0</v>
      </c>
      <c r="L141" s="43">
        <f t="shared" si="44"/>
        <v>0</v>
      </c>
      <c r="M141" s="43">
        <f t="shared" si="44"/>
        <v>0</v>
      </c>
      <c r="N141" s="43">
        <f t="shared" si="44"/>
        <v>0</v>
      </c>
      <c r="O141" s="44">
        <f t="shared" si="44"/>
        <v>0</v>
      </c>
      <c r="P141" s="45">
        <f t="shared" si="44"/>
        <v>0</v>
      </c>
    </row>
    <row r="142" spans="1:16" hidden="1"/>
    <row r="143" spans="1:16" s="188" customFormat="1"/>
    <row r="144" spans="1:16" s="188" customFormat="1" ht="12" thickBot="1">
      <c r="B144" s="190" t="s">
        <v>47</v>
      </c>
      <c r="C144" s="190"/>
      <c r="D144" s="190"/>
      <c r="E144" s="190"/>
      <c r="F144" s="191"/>
      <c r="G144" s="191"/>
      <c r="H144" s="191"/>
      <c r="I144" s="191"/>
      <c r="J144" s="191"/>
      <c r="K144" s="191"/>
      <c r="L144" s="191"/>
      <c r="M144" s="191"/>
      <c r="N144" s="191"/>
      <c r="O144" s="192"/>
      <c r="P144" s="192"/>
    </row>
    <row r="145" spans="1:16" s="189" customFormat="1">
      <c r="A145" s="188"/>
      <c r="B145" s="187" t="s">
        <v>35</v>
      </c>
      <c r="C145" s="63"/>
      <c r="D145" s="193"/>
      <c r="E145" s="193">
        <v>1</v>
      </c>
      <c r="F145" s="194"/>
      <c r="G145" s="180">
        <v>40</v>
      </c>
      <c r="H145" s="181"/>
      <c r="I145" s="182"/>
      <c r="J145" s="181"/>
      <c r="K145" s="180">
        <v>5</v>
      </c>
      <c r="L145" s="183"/>
      <c r="M145" s="180"/>
      <c r="N145" s="181"/>
      <c r="O145" s="184">
        <f t="shared" ref="O145" si="45">SUM(F145:N145)+(D145*9)+(E145*18)</f>
        <v>63</v>
      </c>
      <c r="P145" s="195">
        <f t="shared" ref="P145:P147" si="46">(D145*$D$3)+(E145*$E$3)+(F145*$F$3)+(G145*$G$3)+(H145*$H$3)+(I145*$I$3)+(J145*$J$3)+(K145*$K$3)+(L145*$L$3)+(M145*$M$3)+(N145*$N$3)</f>
        <v>87</v>
      </c>
    </row>
    <row r="146" spans="1:16" s="189" customFormat="1">
      <c r="A146" s="188"/>
      <c r="B146" s="187"/>
      <c r="C146" s="51"/>
      <c r="D146" s="193"/>
      <c r="E146" s="193"/>
      <c r="F146" s="194"/>
      <c r="G146" s="180"/>
      <c r="H146" s="181"/>
      <c r="I146" s="182"/>
      <c r="J146" s="181"/>
      <c r="K146" s="180"/>
      <c r="L146" s="183"/>
      <c r="M146" s="180"/>
      <c r="N146" s="181"/>
      <c r="O146" s="184">
        <f t="shared" ref="O146" si="47">SUM(F146:N146)</f>
        <v>0</v>
      </c>
      <c r="P146" s="195">
        <f t="shared" si="46"/>
        <v>0</v>
      </c>
    </row>
    <row r="147" spans="1:16" s="189" customFormat="1">
      <c r="A147" s="188"/>
      <c r="B147" s="187"/>
      <c r="C147" s="51"/>
      <c r="D147" s="193"/>
      <c r="E147" s="193"/>
      <c r="F147" s="194"/>
      <c r="G147" s="180"/>
      <c r="H147" s="181"/>
      <c r="I147" s="182"/>
      <c r="J147" s="181"/>
      <c r="K147" s="180"/>
      <c r="L147" s="183"/>
      <c r="M147" s="180"/>
      <c r="N147" s="181"/>
      <c r="O147" s="184">
        <f t="shared" ref="O147" si="48">SUM(F147:N147)</f>
        <v>0</v>
      </c>
      <c r="P147" s="195">
        <f t="shared" si="46"/>
        <v>0</v>
      </c>
    </row>
    <row r="148" spans="1:16" s="188" customFormat="1" ht="12" thickBot="1">
      <c r="A148" s="196"/>
      <c r="B148" s="197" t="s">
        <v>21</v>
      </c>
      <c r="C148" s="197">
        <f>SUM(C147:C147)</f>
        <v>0</v>
      </c>
      <c r="D148" s="197">
        <f>SUM(D145:D147)</f>
        <v>0</v>
      </c>
      <c r="E148" s="197">
        <f>SUM(E145:E147)</f>
        <v>1</v>
      </c>
      <c r="F148" s="197">
        <f>SUM(F147:F147)</f>
        <v>0</v>
      </c>
      <c r="G148" s="43">
        <f t="shared" ref="G148:P148" si="49">SUM(G145:G147)</f>
        <v>40</v>
      </c>
      <c r="H148" s="43">
        <f t="shared" si="49"/>
        <v>0</v>
      </c>
      <c r="I148" s="43">
        <f t="shared" si="49"/>
        <v>0</v>
      </c>
      <c r="J148" s="43">
        <f t="shared" si="49"/>
        <v>0</v>
      </c>
      <c r="K148" s="43">
        <f t="shared" si="49"/>
        <v>5</v>
      </c>
      <c r="L148" s="43">
        <f t="shared" si="49"/>
        <v>0</v>
      </c>
      <c r="M148" s="43">
        <f t="shared" si="49"/>
        <v>0</v>
      </c>
      <c r="N148" s="43">
        <f t="shared" si="49"/>
        <v>0</v>
      </c>
      <c r="O148" s="44">
        <f t="shared" si="49"/>
        <v>63</v>
      </c>
      <c r="P148" s="45">
        <f t="shared" si="49"/>
        <v>87</v>
      </c>
    </row>
    <row r="149" spans="1:16" s="188" customFormat="1"/>
    <row r="151" spans="1:16" ht="12" thickBot="1">
      <c r="B151" s="33" t="s">
        <v>54</v>
      </c>
      <c r="C151" s="33"/>
      <c r="D151" s="33"/>
      <c r="E151" s="33"/>
      <c r="F151" s="34"/>
      <c r="G151" s="34"/>
      <c r="H151" s="34"/>
      <c r="I151" s="34"/>
      <c r="J151" s="34"/>
      <c r="K151" s="34"/>
      <c r="L151" s="34"/>
      <c r="M151" s="34"/>
      <c r="N151" s="34"/>
      <c r="O151" s="35"/>
      <c r="P151" s="35"/>
    </row>
    <row r="152" spans="1:16" s="30" customFormat="1" ht="11.25" customHeight="1">
      <c r="A152" s="1"/>
      <c r="B152" s="58" t="s">
        <v>107</v>
      </c>
      <c r="C152" s="51"/>
      <c r="D152" s="52"/>
      <c r="E152" s="52"/>
      <c r="F152" s="53"/>
      <c r="G152" s="59">
        <v>3</v>
      </c>
      <c r="H152" s="60"/>
      <c r="I152" s="61">
        <v>2</v>
      </c>
      <c r="J152" s="60"/>
      <c r="K152" s="59"/>
      <c r="L152" s="62"/>
      <c r="M152" s="59"/>
      <c r="N152" s="60"/>
      <c r="O152" s="184">
        <f>SUM(F152:N152)+(D152*9)+(E152*18)</f>
        <v>5</v>
      </c>
      <c r="P152" s="195">
        <f t="shared" ref="P152:P160" si="50">(D152*$D$3)+(E152*$E$3)+(F152*$F$3)+(G152*$G$3)+(H152*$H$3)+(I152*$I$3)+(J152*$J$3)+(K152*$K$3)+(L152*$L$3)+(M152*$M$3)+(N152*$N$3)</f>
        <v>1.75</v>
      </c>
    </row>
    <row r="153" spans="1:16" s="189" customFormat="1" ht="11.25" customHeight="1">
      <c r="A153" s="188"/>
      <c r="B153" s="187" t="s">
        <v>65</v>
      </c>
      <c r="C153" s="51"/>
      <c r="D153" s="193"/>
      <c r="E153" s="193"/>
      <c r="F153" s="194">
        <v>1</v>
      </c>
      <c r="G153" s="180">
        <v>59</v>
      </c>
      <c r="H153" s="181"/>
      <c r="I153" s="182">
        <v>14</v>
      </c>
      <c r="J153" s="181"/>
      <c r="K153" s="180">
        <v>3</v>
      </c>
      <c r="L153" s="183">
        <v>3</v>
      </c>
      <c r="M153" s="180">
        <v>1</v>
      </c>
      <c r="N153" s="181">
        <v>3</v>
      </c>
      <c r="O153" s="184">
        <f t="shared" ref="O153:O160" si="51">SUM(F153:N153)+(D153*9)+(E153*18)</f>
        <v>84</v>
      </c>
      <c r="P153" s="195">
        <f t="shared" si="50"/>
        <v>35.85</v>
      </c>
    </row>
    <row r="154" spans="1:16" s="189" customFormat="1" ht="11.25" customHeight="1">
      <c r="A154" s="188"/>
      <c r="B154" s="187" t="s">
        <v>67</v>
      </c>
      <c r="C154" s="51"/>
      <c r="D154" s="193"/>
      <c r="E154" s="193">
        <v>2</v>
      </c>
      <c r="F154" s="194"/>
      <c r="G154" s="180"/>
      <c r="H154" s="181"/>
      <c r="I154" s="182"/>
      <c r="J154" s="181"/>
      <c r="K154" s="180"/>
      <c r="L154" s="183">
        <v>7</v>
      </c>
      <c r="M154" s="180"/>
      <c r="N154" s="181">
        <v>8</v>
      </c>
      <c r="O154" s="184">
        <f t="shared" si="51"/>
        <v>51</v>
      </c>
      <c r="P154" s="195">
        <f t="shared" si="50"/>
        <v>167</v>
      </c>
    </row>
    <row r="155" spans="1:16" s="189" customFormat="1" ht="11.25" customHeight="1">
      <c r="A155" s="188"/>
      <c r="B155" s="187" t="s">
        <v>108</v>
      </c>
      <c r="C155" s="51"/>
      <c r="D155" s="193"/>
      <c r="E155" s="193">
        <v>4</v>
      </c>
      <c r="F155" s="194"/>
      <c r="G155" s="180"/>
      <c r="H155" s="181"/>
      <c r="I155" s="182"/>
      <c r="J155" s="181"/>
      <c r="K155" s="180"/>
      <c r="L155" s="183"/>
      <c r="M155" s="180"/>
      <c r="N155" s="181"/>
      <c r="O155" s="184">
        <f t="shared" si="51"/>
        <v>72</v>
      </c>
      <c r="P155" s="195">
        <f t="shared" si="50"/>
        <v>288</v>
      </c>
    </row>
    <row r="156" spans="1:16" s="189" customFormat="1" ht="11.25" customHeight="1">
      <c r="A156" s="188"/>
      <c r="B156" s="187" t="s">
        <v>109</v>
      </c>
      <c r="C156" s="51"/>
      <c r="D156" s="193"/>
      <c r="E156" s="193"/>
      <c r="F156" s="194"/>
      <c r="G156" s="180"/>
      <c r="H156" s="181"/>
      <c r="I156" s="182"/>
      <c r="J156" s="181"/>
      <c r="K156" s="180"/>
      <c r="L156" s="183">
        <v>7</v>
      </c>
      <c r="M156" s="180"/>
      <c r="N156" s="181"/>
      <c r="O156" s="184">
        <f t="shared" si="51"/>
        <v>7</v>
      </c>
      <c r="P156" s="195">
        <f t="shared" si="50"/>
        <v>7</v>
      </c>
    </row>
    <row r="157" spans="1:16" s="189" customFormat="1" ht="11.25" customHeight="1">
      <c r="A157" s="188"/>
      <c r="B157" s="187" t="s">
        <v>110</v>
      </c>
      <c r="C157" s="51"/>
      <c r="D157" s="193"/>
      <c r="E157" s="193">
        <v>1</v>
      </c>
      <c r="F157" s="194"/>
      <c r="G157" s="180"/>
      <c r="H157" s="181"/>
      <c r="I157" s="182"/>
      <c r="J157" s="181">
        <v>1</v>
      </c>
      <c r="K157" s="180"/>
      <c r="L157" s="183"/>
      <c r="M157" s="180"/>
      <c r="N157" s="181">
        <v>6</v>
      </c>
      <c r="O157" s="184">
        <f t="shared" si="51"/>
        <v>25</v>
      </c>
      <c r="P157" s="195">
        <f t="shared" si="50"/>
        <v>84.5</v>
      </c>
    </row>
    <row r="158" spans="1:16" s="189" customFormat="1" ht="11.25" customHeight="1">
      <c r="A158" s="188"/>
      <c r="B158" s="187" t="s">
        <v>66</v>
      </c>
      <c r="C158" s="51"/>
      <c r="D158" s="193"/>
      <c r="E158" s="193">
        <v>13</v>
      </c>
      <c r="F158" s="194"/>
      <c r="G158" s="180">
        <v>49</v>
      </c>
      <c r="H158" s="181"/>
      <c r="I158" s="182">
        <v>4</v>
      </c>
      <c r="J158" s="181"/>
      <c r="K158" s="180">
        <v>4</v>
      </c>
      <c r="L158" s="183">
        <v>8</v>
      </c>
      <c r="M158" s="180"/>
      <c r="N158" s="181">
        <v>29</v>
      </c>
      <c r="O158" s="184">
        <f t="shared" si="51"/>
        <v>328</v>
      </c>
      <c r="P158" s="195">
        <f t="shared" si="50"/>
        <v>1020.25</v>
      </c>
    </row>
    <row r="159" spans="1:16" s="189" customFormat="1" ht="11.25" customHeight="1">
      <c r="A159" s="188"/>
      <c r="B159" s="187"/>
      <c r="C159" s="51"/>
      <c r="D159" s="193"/>
      <c r="E159" s="193"/>
      <c r="F159" s="194"/>
      <c r="G159" s="180"/>
      <c r="H159" s="181"/>
      <c r="I159" s="182"/>
      <c r="J159" s="181"/>
      <c r="K159" s="180"/>
      <c r="L159" s="183"/>
      <c r="M159" s="180"/>
      <c r="N159" s="181"/>
      <c r="O159" s="184">
        <f t="shared" si="51"/>
        <v>0</v>
      </c>
      <c r="P159" s="195">
        <f t="shared" si="50"/>
        <v>0</v>
      </c>
    </row>
    <row r="160" spans="1:16" s="30" customFormat="1" ht="11.25" customHeight="1">
      <c r="A160" s="1"/>
      <c r="B160" s="58"/>
      <c r="C160" s="51"/>
      <c r="D160" s="52"/>
      <c r="E160" s="52"/>
      <c r="F160" s="53"/>
      <c r="G160" s="59"/>
      <c r="H160" s="60"/>
      <c r="I160" s="61"/>
      <c r="J160" s="60"/>
      <c r="K160" s="59"/>
      <c r="L160" s="62"/>
      <c r="M160" s="59"/>
      <c r="N160" s="60"/>
      <c r="O160" s="184">
        <f t="shared" si="51"/>
        <v>0</v>
      </c>
      <c r="P160" s="195">
        <f t="shared" si="50"/>
        <v>0</v>
      </c>
    </row>
    <row r="161" spans="1:16" ht="12" thickBot="1">
      <c r="A161" s="38"/>
      <c r="B161" s="39" t="s">
        <v>21</v>
      </c>
      <c r="C161" s="39">
        <f t="shared" ref="C161:P161" si="52">SUM(C152:C160)</f>
        <v>0</v>
      </c>
      <c r="D161" s="39">
        <f t="shared" si="52"/>
        <v>0</v>
      </c>
      <c r="E161" s="39">
        <f t="shared" si="52"/>
        <v>20</v>
      </c>
      <c r="F161" s="39">
        <f t="shared" si="52"/>
        <v>1</v>
      </c>
      <c r="G161" s="43">
        <f t="shared" si="52"/>
        <v>111</v>
      </c>
      <c r="H161" s="43">
        <f t="shared" si="52"/>
        <v>0</v>
      </c>
      <c r="I161" s="43">
        <f t="shared" si="52"/>
        <v>20</v>
      </c>
      <c r="J161" s="43">
        <f t="shared" si="52"/>
        <v>1</v>
      </c>
      <c r="K161" s="43">
        <f t="shared" si="52"/>
        <v>7</v>
      </c>
      <c r="L161" s="43">
        <f t="shared" si="52"/>
        <v>25</v>
      </c>
      <c r="M161" s="43">
        <f t="shared" si="52"/>
        <v>1</v>
      </c>
      <c r="N161" s="43">
        <f t="shared" si="52"/>
        <v>46</v>
      </c>
      <c r="O161" s="44">
        <f t="shared" si="52"/>
        <v>572</v>
      </c>
      <c r="P161" s="45">
        <f t="shared" si="52"/>
        <v>1604.35</v>
      </c>
    </row>
    <row r="162" spans="1:16" ht="11.25" customHeight="1">
      <c r="A162" s="38"/>
      <c r="B162" s="54"/>
      <c r="C162" s="54"/>
      <c r="D162" s="54"/>
      <c r="E162" s="54"/>
      <c r="F162" s="54"/>
      <c r="G162" s="55"/>
      <c r="H162" s="55"/>
      <c r="I162" s="55"/>
      <c r="J162" s="55"/>
      <c r="K162" s="55"/>
      <c r="L162" s="55"/>
      <c r="M162" s="55"/>
      <c r="N162" s="55"/>
      <c r="O162" s="56"/>
      <c r="P162" s="57"/>
    </row>
    <row r="163" spans="1:16" ht="11.25" hidden="1" customHeight="1"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</row>
    <row r="164" spans="1:16" ht="12" hidden="1" thickBot="1">
      <c r="B164" s="33" t="s">
        <v>46</v>
      </c>
      <c r="C164" s="33"/>
      <c r="D164" s="33"/>
      <c r="E164" s="33"/>
      <c r="F164" s="34"/>
      <c r="G164" s="34"/>
      <c r="H164" s="34"/>
      <c r="I164" s="34"/>
      <c r="J164" s="34"/>
      <c r="K164" s="34"/>
      <c r="L164" s="34"/>
      <c r="M164" s="34"/>
      <c r="N164" s="34"/>
      <c r="O164" s="35"/>
      <c r="P164" s="35"/>
    </row>
    <row r="165" spans="1:16" s="30" customFormat="1" hidden="1">
      <c r="A165" s="1"/>
      <c r="B165" s="58"/>
      <c r="C165" s="51"/>
      <c r="D165" s="52"/>
      <c r="E165" s="52"/>
      <c r="F165" s="53"/>
      <c r="G165" s="59"/>
      <c r="H165" s="60"/>
      <c r="I165" s="61"/>
      <c r="J165" s="60"/>
      <c r="K165" s="59"/>
      <c r="L165" s="62"/>
      <c r="M165" s="59"/>
      <c r="N165" s="60"/>
      <c r="O165" s="36">
        <f>SUM(F165:N165)</f>
        <v>0</v>
      </c>
      <c r="P165" s="195">
        <f t="shared" ref="P165:P167" si="53">(D165*$D$3)+(E165*$E$3)+(F165*$F$3)+(G165*$G$3)+(H165*$H$3)+(I165*$I$3)+(J165*$J$3)+(K165*$K$3)+(L165*$L$3)+(M165*$M$3)+(N165*$N$3)</f>
        <v>0</v>
      </c>
    </row>
    <row r="166" spans="1:16" s="30" customFormat="1" hidden="1">
      <c r="A166" s="1"/>
      <c r="B166" s="58"/>
      <c r="C166" s="51"/>
      <c r="D166" s="52"/>
      <c r="E166" s="52"/>
      <c r="F166" s="53"/>
      <c r="G166" s="59"/>
      <c r="H166" s="60"/>
      <c r="I166" s="61"/>
      <c r="J166" s="60"/>
      <c r="K166" s="59"/>
      <c r="L166" s="62"/>
      <c r="M166" s="59"/>
      <c r="N166" s="60"/>
      <c r="O166" s="36">
        <f>SUM(F166:N166)</f>
        <v>0</v>
      </c>
      <c r="P166" s="195">
        <f t="shared" si="53"/>
        <v>0</v>
      </c>
    </row>
    <row r="167" spans="1:16" s="30" customFormat="1" hidden="1">
      <c r="A167" s="1"/>
      <c r="B167" s="58"/>
      <c r="C167" s="51"/>
      <c r="D167" s="52"/>
      <c r="E167" s="52"/>
      <c r="F167" s="53"/>
      <c r="G167" s="59"/>
      <c r="H167" s="60"/>
      <c r="I167" s="61"/>
      <c r="J167" s="60"/>
      <c r="K167" s="59"/>
      <c r="L167" s="62"/>
      <c r="M167" s="59"/>
      <c r="N167" s="60"/>
      <c r="O167" s="36">
        <f>SUM(F167:N167)</f>
        <v>0</v>
      </c>
      <c r="P167" s="195">
        <f t="shared" si="53"/>
        <v>0</v>
      </c>
    </row>
    <row r="168" spans="1:16" ht="12" hidden="1" thickBot="1">
      <c r="A168" s="38"/>
      <c r="B168" s="39" t="s">
        <v>21</v>
      </c>
      <c r="C168" s="39">
        <f t="shared" ref="C168:O168" si="54">SUM(C165:C167)</f>
        <v>0</v>
      </c>
      <c r="D168" s="39">
        <f t="shared" si="54"/>
        <v>0</v>
      </c>
      <c r="E168" s="39">
        <f t="shared" si="54"/>
        <v>0</v>
      </c>
      <c r="F168" s="39">
        <f t="shared" si="54"/>
        <v>0</v>
      </c>
      <c r="G168" s="43">
        <f t="shared" si="54"/>
        <v>0</v>
      </c>
      <c r="H168" s="43">
        <f t="shared" si="54"/>
        <v>0</v>
      </c>
      <c r="I168" s="43">
        <f t="shared" si="54"/>
        <v>0</v>
      </c>
      <c r="J168" s="43">
        <f t="shared" si="54"/>
        <v>0</v>
      </c>
      <c r="K168" s="43">
        <f t="shared" si="54"/>
        <v>0</v>
      </c>
      <c r="L168" s="43">
        <f t="shared" si="54"/>
        <v>0</v>
      </c>
      <c r="M168" s="43">
        <f t="shared" si="54"/>
        <v>0</v>
      </c>
      <c r="N168" s="43">
        <f t="shared" si="54"/>
        <v>0</v>
      </c>
      <c r="O168" s="44">
        <f t="shared" si="54"/>
        <v>0</v>
      </c>
      <c r="P168" s="45">
        <f>SUM(P165:P167)</f>
        <v>0</v>
      </c>
    </row>
    <row r="169" spans="1:16" ht="12.75">
      <c r="B169" s="2"/>
      <c r="C169" s="2"/>
      <c r="D169" s="2"/>
      <c r="E169" s="2"/>
      <c r="F169" s="47"/>
      <c r="G169" s="47"/>
      <c r="H169" s="47"/>
      <c r="I169" s="47"/>
      <c r="J169" s="47"/>
      <c r="K169" s="47"/>
      <c r="L169" s="47"/>
      <c r="M169" s="47"/>
      <c r="N169" s="47"/>
      <c r="O169" s="2"/>
      <c r="P169" s="2"/>
    </row>
    <row r="170" spans="1:16">
      <c r="M170" s="48" t="s">
        <v>21</v>
      </c>
      <c r="O170" s="49">
        <f>O168+O161+O148+O141+O134+O111+O82+O76+O53+O62+O47+O39+O26+O16+O10</f>
        <v>5179</v>
      </c>
      <c r="P170" s="50">
        <f>P168+P161+P148+P141+P134+P111+P82+P76+P53+P62+P47+P39+P26+P16+P10</f>
        <v>5661.25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44</v>
      </c>
    </row>
    <row r="3" spans="1:16" ht="12.75">
      <c r="B3" s="2" t="s">
        <v>94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48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43</v>
      </c>
    </row>
    <row r="3" spans="1:16" ht="12.75">
      <c r="B3" s="2" t="s">
        <v>102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48</v>
      </c>
      <c r="C9" s="105"/>
      <c r="D9" s="97"/>
      <c r="E9" s="97">
        <v>7</v>
      </c>
      <c r="F9" s="120">
        <v>20</v>
      </c>
      <c r="G9" s="121">
        <v>23</v>
      </c>
      <c r="H9" s="122"/>
      <c r="I9" s="101"/>
      <c r="J9" s="122"/>
      <c r="K9" s="121"/>
      <c r="L9" s="102">
        <v>6</v>
      </c>
      <c r="M9" s="121"/>
      <c r="N9" s="122">
        <v>14</v>
      </c>
      <c r="O9" s="184">
        <f t="shared" ref="O9" si="0">SUM(F9:N9)+(D9*9)+(E9*18)</f>
        <v>189</v>
      </c>
      <c r="P9" s="195">
        <f>(D9*$D$5)+(E9*$E$5)+(F9*$F$5)+(G9*$G$5)+(H9*$H$5)+(I9*$I$5)+(J9*$J$5)+(K9*$K$5)+(L9*$L$5)+(M9*$M$5)+(N9*$N$5)</f>
        <v>545.75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ref="O10:O11" si="1">SUM(F10:N10)</f>
        <v>0</v>
      </c>
      <c r="P10" s="195">
        <f t="shared" ref="P10:P11" si="2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1"/>
        <v>0</v>
      </c>
      <c r="P11" s="195">
        <f t="shared" si="2"/>
        <v>0</v>
      </c>
    </row>
    <row r="12" spans="1:16">
      <c r="A12" s="38"/>
      <c r="B12" s="106" t="s">
        <v>21</v>
      </c>
      <c r="C12" s="106">
        <f t="shared" ref="C12:P12" si="3">SUM(C9:C11)</f>
        <v>0</v>
      </c>
      <c r="D12" s="106">
        <f t="shared" si="3"/>
        <v>0</v>
      </c>
      <c r="E12" s="106">
        <f t="shared" si="3"/>
        <v>7</v>
      </c>
      <c r="F12" s="106">
        <f t="shared" si="3"/>
        <v>20</v>
      </c>
      <c r="G12" s="106">
        <f t="shared" si="3"/>
        <v>23</v>
      </c>
      <c r="H12" s="106">
        <f t="shared" si="3"/>
        <v>0</v>
      </c>
      <c r="I12" s="106">
        <f t="shared" si="3"/>
        <v>0</v>
      </c>
      <c r="J12" s="106">
        <f t="shared" si="3"/>
        <v>0</v>
      </c>
      <c r="K12" s="106">
        <f t="shared" si="3"/>
        <v>0</v>
      </c>
      <c r="L12" s="106">
        <f t="shared" si="3"/>
        <v>6</v>
      </c>
      <c r="M12" s="106">
        <f t="shared" si="3"/>
        <v>0</v>
      </c>
      <c r="N12" s="106">
        <f t="shared" si="3"/>
        <v>14</v>
      </c>
      <c r="O12" s="106">
        <f t="shared" si="3"/>
        <v>189</v>
      </c>
      <c r="P12" s="106">
        <f t="shared" si="3"/>
        <v>545.75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topLeftCell="A2" zoomScale="90" zoomScaleNormal="90" workbookViewId="0">
      <selection activeCell="A41" sqref="A41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98"/>
      <c r="B1" s="198"/>
      <c r="C1" s="198"/>
      <c r="D1" s="199"/>
    </row>
    <row r="2" spans="1:4" ht="15">
      <c r="A2" s="200" t="s">
        <v>33</v>
      </c>
      <c r="B2" s="201" t="s">
        <v>23</v>
      </c>
      <c r="C2" s="201" t="s">
        <v>24</v>
      </c>
      <c r="D2" s="199"/>
    </row>
    <row r="3" spans="1:4" ht="15">
      <c r="A3" s="202"/>
      <c r="B3" s="202"/>
      <c r="C3" s="202"/>
      <c r="D3" s="203"/>
    </row>
    <row r="4" spans="1:4" ht="15" hidden="1">
      <c r="A4" s="204" t="s">
        <v>60</v>
      </c>
      <c r="B4" s="205">
        <f>SUM(Botswana!O13)</f>
        <v>0</v>
      </c>
      <c r="C4" s="207">
        <f>SUM(Botswana!P13)</f>
        <v>0</v>
      </c>
      <c r="D4" s="203"/>
    </row>
    <row r="5" spans="1:4" ht="15">
      <c r="A5" s="204" t="s">
        <v>121</v>
      </c>
      <c r="B5" s="211">
        <f>SUM(Ghana!O18)</f>
        <v>172</v>
      </c>
      <c r="C5" s="208">
        <f>SUM(Ghana!P18)</f>
        <v>66</v>
      </c>
      <c r="D5" s="203"/>
    </row>
    <row r="6" spans="1:4" ht="15" hidden="1">
      <c r="A6" s="204" t="s">
        <v>50</v>
      </c>
      <c r="B6" s="206">
        <f>SUM('Ivory Coast'!O14)</f>
        <v>0</v>
      </c>
      <c r="C6" s="207">
        <f>SUM('Ivory Coast'!P14)</f>
        <v>0</v>
      </c>
      <c r="D6" s="203"/>
    </row>
    <row r="7" spans="1:4" ht="15" hidden="1">
      <c r="A7" s="204" t="s">
        <v>25</v>
      </c>
      <c r="B7" s="212">
        <f>SUM(Kenya!O36)</f>
        <v>0</v>
      </c>
      <c r="C7" s="207">
        <f>SUM(Kenya!P36)</f>
        <v>0</v>
      </c>
      <c r="D7" s="203"/>
    </row>
    <row r="8" spans="1:4" ht="15" hidden="1">
      <c r="A8" s="204" t="s">
        <v>56</v>
      </c>
      <c r="B8" s="209">
        <f>SUM(Malawi!O11)</f>
        <v>0</v>
      </c>
      <c r="C8" s="210">
        <f>SUM(Malawi!P11)</f>
        <v>0</v>
      </c>
      <c r="D8" s="203"/>
    </row>
    <row r="9" spans="1:4" ht="15">
      <c r="A9" s="204" t="s">
        <v>26</v>
      </c>
      <c r="B9" s="212">
        <f>SUM(Mauritius!O31)</f>
        <v>4583</v>
      </c>
      <c r="C9" s="207">
        <f>SUM(Mauritius!P31)</f>
        <v>4115</v>
      </c>
      <c r="D9" s="203"/>
    </row>
    <row r="10" spans="1:4" ht="15">
      <c r="A10" s="204" t="s">
        <v>34</v>
      </c>
      <c r="B10" s="211">
        <f>SUM(Nigeria!O25)</f>
        <v>246</v>
      </c>
      <c r="C10" s="208">
        <f>SUM(Nigeria!P25)</f>
        <v>158.75</v>
      </c>
      <c r="D10" s="203"/>
    </row>
    <row r="11" spans="1:4" ht="15">
      <c r="A11" s="204" t="s">
        <v>27</v>
      </c>
      <c r="B11" s="212">
        <f>SUM('South Africa'!O170)</f>
        <v>5179</v>
      </c>
      <c r="C11" s="207">
        <f>SUM('South Africa'!P170)</f>
        <v>5661.25</v>
      </c>
      <c r="D11" s="203"/>
    </row>
    <row r="12" spans="1:4" ht="15" hidden="1">
      <c r="A12" s="204" t="s">
        <v>39</v>
      </c>
      <c r="B12" s="211">
        <f>SUM(Togo!O12)</f>
        <v>0</v>
      </c>
      <c r="C12" s="208">
        <f>SUM(Togo!P12)</f>
        <v>0</v>
      </c>
      <c r="D12" s="203"/>
    </row>
    <row r="13" spans="1:4" ht="15">
      <c r="A13" s="204" t="s">
        <v>45</v>
      </c>
      <c r="B13" s="211">
        <f>SUM(Zambia!O12)</f>
        <v>189</v>
      </c>
      <c r="C13" s="208">
        <f>SUM(Zambia!P12)</f>
        <v>545.75</v>
      </c>
      <c r="D13" s="203"/>
    </row>
    <row r="14" spans="1:4" ht="15">
      <c r="A14" s="213"/>
      <c r="B14" s="212"/>
      <c r="C14" s="207"/>
      <c r="D14" s="203"/>
    </row>
    <row r="15" spans="1:4" ht="15">
      <c r="A15" s="214" t="s">
        <v>28</v>
      </c>
      <c r="B15" s="215">
        <f>SUM(B4:B14)</f>
        <v>10369</v>
      </c>
      <c r="C15" s="215">
        <f>SUM(C4:C14)</f>
        <v>10546.75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6"/>
      <c r="C20" s="216"/>
      <c r="D20" s="216"/>
      <c r="E20" s="216"/>
    </row>
    <row r="23" spans="1:5">
      <c r="B23" s="74" t="s">
        <v>93</v>
      </c>
      <c r="D23" s="74"/>
    </row>
    <row r="24" spans="1:5">
      <c r="A24" s="74" t="s">
        <v>92</v>
      </c>
      <c r="B24" s="74">
        <v>4888</v>
      </c>
      <c r="D24" s="74"/>
      <c r="E24" s="74"/>
    </row>
    <row r="25" spans="1:5">
      <c r="A25" s="74" t="s">
        <v>81</v>
      </c>
      <c r="B25" s="74">
        <v>3416</v>
      </c>
      <c r="D25" s="74"/>
      <c r="E25" s="74"/>
    </row>
    <row r="26" spans="1:5">
      <c r="A26" s="74" t="s">
        <v>82</v>
      </c>
      <c r="B26" s="74">
        <v>5045</v>
      </c>
      <c r="D26" s="74"/>
      <c r="E26" s="74"/>
    </row>
    <row r="27" spans="1:5">
      <c r="A27" s="74" t="s">
        <v>83</v>
      </c>
      <c r="B27" s="216">
        <v>2508</v>
      </c>
      <c r="C27" s="216"/>
      <c r="D27" s="216"/>
      <c r="E27" s="216"/>
    </row>
    <row r="28" spans="1:5">
      <c r="A28" s="74" t="s">
        <v>84</v>
      </c>
      <c r="B28" s="216">
        <v>3888</v>
      </c>
      <c r="D28" s="74"/>
    </row>
    <row r="29" spans="1:5">
      <c r="A29" s="74" t="s">
        <v>85</v>
      </c>
      <c r="B29" s="216">
        <v>570</v>
      </c>
      <c r="D29" s="74"/>
    </row>
    <row r="30" spans="1:5">
      <c r="A30" s="74" t="s">
        <v>86</v>
      </c>
      <c r="B30" s="216">
        <v>10263</v>
      </c>
      <c r="D30" s="74"/>
    </row>
    <row r="31" spans="1:5">
      <c r="A31" s="74" t="s">
        <v>87</v>
      </c>
      <c r="B31" s="216">
        <v>3322</v>
      </c>
      <c r="D31" s="74"/>
    </row>
    <row r="32" spans="1:5">
      <c r="A32" s="74" t="s">
        <v>88</v>
      </c>
      <c r="B32" s="216">
        <f>B15</f>
        <v>10369</v>
      </c>
    </row>
    <row r="33" spans="1:2">
      <c r="A33" s="74" t="s">
        <v>89</v>
      </c>
      <c r="B33" s="216"/>
    </row>
    <row r="34" spans="1:2">
      <c r="A34" s="74" t="s">
        <v>90</v>
      </c>
      <c r="B34" s="216"/>
    </row>
    <row r="35" spans="1:2">
      <c r="A35" s="74" t="s">
        <v>91</v>
      </c>
      <c r="B35" s="216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18" workbookViewId="0">
      <selection activeCell="Q47" sqref="Q47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2021-10-26T06:47:08Z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