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5CE17652-690A-4327-8649-B3F02C343C52}" xr6:coauthVersionLast="46" xr6:coauthVersionMax="46" xr10:uidLastSave="{00000000-0000-0000-0000-000000000000}"/>
  <bookViews>
    <workbookView xWindow="-120" yWindow="-120" windowWidth="29040" windowHeight="15225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O30" i="19" l="1"/>
  <c r="P11" i="17"/>
  <c r="P10" i="17"/>
  <c r="P9" i="17"/>
  <c r="P11" i="12"/>
  <c r="P10" i="12"/>
  <c r="P9" i="12"/>
  <c r="P60" i="19"/>
  <c r="P33" i="19"/>
  <c r="P32" i="19"/>
  <c r="P31" i="19"/>
  <c r="P30" i="19"/>
  <c r="P21" i="18"/>
  <c r="P20" i="18"/>
  <c r="P19" i="18"/>
  <c r="P14" i="18"/>
  <c r="P13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46" i="19"/>
  <c r="P46" i="19"/>
  <c r="O47" i="19"/>
  <c r="P47" i="19"/>
  <c r="O48" i="19"/>
  <c r="P48" i="19"/>
  <c r="O49" i="19"/>
  <c r="P49" i="19"/>
  <c r="C50" i="19"/>
  <c r="D50" i="19"/>
  <c r="E50" i="19"/>
  <c r="F50" i="19"/>
  <c r="G50" i="19"/>
  <c r="H50" i="19"/>
  <c r="I50" i="19"/>
  <c r="J50" i="19"/>
  <c r="K50" i="19"/>
  <c r="L50" i="19"/>
  <c r="M50" i="19"/>
  <c r="N50" i="19"/>
  <c r="O54" i="19"/>
  <c r="P54" i="19"/>
  <c r="O55" i="19"/>
  <c r="P55" i="19"/>
  <c r="C56" i="19"/>
  <c r="D56" i="19"/>
  <c r="E56" i="19"/>
  <c r="F56" i="19"/>
  <c r="G56" i="19"/>
  <c r="H56" i="19"/>
  <c r="I56" i="19"/>
  <c r="J56" i="19"/>
  <c r="K56" i="19"/>
  <c r="L56" i="19"/>
  <c r="M56" i="19"/>
  <c r="N56" i="19"/>
  <c r="P10" i="19" l="1"/>
  <c r="O10" i="19"/>
  <c r="P56" i="19"/>
  <c r="P50" i="19"/>
  <c r="O50" i="19"/>
  <c r="O56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50" i="19"/>
  <c r="P149" i="19"/>
  <c r="P148" i="19"/>
  <c r="P143" i="19"/>
  <c r="P142" i="19"/>
  <c r="P141" i="19"/>
  <c r="P140" i="19"/>
  <c r="P139" i="19"/>
  <c r="P134" i="19"/>
  <c r="P133" i="19"/>
  <c r="P132" i="19"/>
  <c r="P127" i="19"/>
  <c r="P126" i="19"/>
  <c r="P125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5" i="19"/>
  <c r="P84" i="19"/>
  <c r="P83" i="19"/>
  <c r="P82" i="19"/>
  <c r="P81" i="19"/>
  <c r="P80" i="19"/>
  <c r="P79" i="19"/>
  <c r="P78" i="19"/>
  <c r="P77" i="19"/>
  <c r="P76" i="19"/>
  <c r="P75" i="19"/>
  <c r="P74" i="19"/>
  <c r="P73" i="19"/>
  <c r="P68" i="19"/>
  <c r="P67" i="19"/>
  <c r="P62" i="19"/>
  <c r="P61" i="19"/>
  <c r="P41" i="19"/>
  <c r="P40" i="19"/>
  <c r="P39" i="19"/>
  <c r="P38" i="19"/>
  <c r="P25" i="19"/>
  <c r="P24" i="19"/>
  <c r="P23" i="19"/>
  <c r="P22" i="19"/>
  <c r="P21" i="19"/>
  <c r="P20" i="19"/>
  <c r="O20" i="19"/>
  <c r="O39" i="19" l="1"/>
  <c r="O23" i="19" l="1"/>
  <c r="O24" i="19"/>
  <c r="O133" i="19" l="1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42" i="19"/>
  <c r="O141" i="19"/>
  <c r="O140" i="19"/>
  <c r="O74" i="19" l="1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9" i="19"/>
  <c r="O118" i="19"/>
  <c r="O117" i="19"/>
  <c r="O116" i="19"/>
  <c r="O115" i="19"/>
  <c r="O114" i="19"/>
  <c r="O113" i="19"/>
  <c r="O112" i="19"/>
  <c r="O111" i="19"/>
  <c r="O110" i="19"/>
  <c r="O109" i="19"/>
  <c r="O108" i="19"/>
  <c r="O107" i="19"/>
  <c r="O106" i="19"/>
  <c r="O105" i="19"/>
  <c r="O104" i="19"/>
  <c r="O103" i="19"/>
  <c r="O102" i="19"/>
  <c r="P121" i="19" l="1"/>
  <c r="O121" i="19"/>
  <c r="O40" i="19"/>
  <c r="O85" i="19" l="1"/>
  <c r="O84" i="19"/>
  <c r="O83" i="19"/>
  <c r="O82" i="19"/>
  <c r="O81" i="19"/>
  <c r="O80" i="19"/>
  <c r="O79" i="19"/>
  <c r="O78" i="19"/>
  <c r="O77" i="19"/>
  <c r="O76" i="19"/>
  <c r="O75" i="19"/>
  <c r="O96" i="19"/>
  <c r="O95" i="19"/>
  <c r="O94" i="19"/>
  <c r="O93" i="19"/>
  <c r="O92" i="19"/>
  <c r="O91" i="19"/>
  <c r="O33" i="19" l="1"/>
  <c r="O32" i="19"/>
  <c r="O31" i="19"/>
  <c r="E34" i="19"/>
  <c r="F34" i="19"/>
  <c r="G34" i="19"/>
  <c r="H34" i="19"/>
  <c r="I34" i="19"/>
  <c r="J34" i="19"/>
  <c r="K34" i="19"/>
  <c r="L34" i="19"/>
  <c r="M34" i="19"/>
  <c r="N34" i="19"/>
  <c r="E42" i="19"/>
  <c r="F42" i="19"/>
  <c r="G42" i="19"/>
  <c r="H42" i="19"/>
  <c r="I42" i="19"/>
  <c r="J42" i="19"/>
  <c r="K42" i="19"/>
  <c r="L42" i="19"/>
  <c r="M42" i="19"/>
  <c r="N42" i="19"/>
  <c r="O9" i="11" l="1"/>
  <c r="O10" i="11"/>
  <c r="O11" i="11"/>
  <c r="O12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O132" i="19"/>
  <c r="N98" i="19"/>
  <c r="M98" i="19"/>
  <c r="L98" i="19"/>
  <c r="K98" i="19"/>
  <c r="J98" i="19"/>
  <c r="I98" i="19"/>
  <c r="H98" i="19"/>
  <c r="G98" i="19"/>
  <c r="F98" i="19"/>
  <c r="E98" i="19"/>
  <c r="D98" i="19"/>
  <c r="C98" i="19"/>
  <c r="O97" i="19"/>
  <c r="O90" i="19"/>
  <c r="O89" i="19"/>
  <c r="O88" i="19"/>
  <c r="O87" i="19"/>
  <c r="O86" i="19"/>
  <c r="O73" i="19"/>
  <c r="D34" i="19"/>
  <c r="C34" i="19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39" i="19"/>
  <c r="O61" i="19"/>
  <c r="O9" i="16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O149" i="19"/>
  <c r="O148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5" i="19"/>
  <c r="N69" i="19"/>
  <c r="M69" i="19"/>
  <c r="L69" i="19"/>
  <c r="K69" i="19"/>
  <c r="J69" i="19"/>
  <c r="I69" i="19"/>
  <c r="H69" i="19"/>
  <c r="G69" i="19"/>
  <c r="F69" i="19"/>
  <c r="E69" i="19"/>
  <c r="D69" i="19"/>
  <c r="C69" i="19"/>
  <c r="O68" i="19"/>
  <c r="O67" i="19"/>
  <c r="N63" i="19"/>
  <c r="M63" i="19"/>
  <c r="L63" i="19"/>
  <c r="K63" i="19"/>
  <c r="J63" i="19"/>
  <c r="I63" i="19"/>
  <c r="H63" i="19"/>
  <c r="G63" i="19"/>
  <c r="F63" i="19"/>
  <c r="E63" i="19"/>
  <c r="D63" i="19"/>
  <c r="C63" i="19"/>
  <c r="O62" i="19"/>
  <c r="O60" i="19"/>
  <c r="D42" i="19"/>
  <c r="C42" i="19"/>
  <c r="O41" i="19"/>
  <c r="O38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C9" i="18"/>
  <c r="D9" i="18"/>
  <c r="E9" i="18"/>
  <c r="F9" i="18"/>
  <c r="G9" i="18"/>
  <c r="H9" i="18"/>
  <c r="I9" i="18"/>
  <c r="J9" i="18"/>
  <c r="K9" i="18"/>
  <c r="L9" i="18"/>
  <c r="M9" i="18"/>
  <c r="N9" i="18"/>
  <c r="O13" i="18"/>
  <c r="P15" i="18"/>
  <c r="O14" i="18"/>
  <c r="C15" i="18"/>
  <c r="D15" i="18"/>
  <c r="E15" i="18"/>
  <c r="F15" i="18"/>
  <c r="G15" i="18"/>
  <c r="H15" i="18"/>
  <c r="I15" i="18"/>
  <c r="J15" i="18"/>
  <c r="K15" i="18"/>
  <c r="L15" i="18"/>
  <c r="M15" i="18"/>
  <c r="N15" i="18"/>
  <c r="O19" i="18"/>
  <c r="O20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P18" i="16" s="1"/>
  <c r="C5" i="4" s="1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18" i="16" l="1"/>
  <c r="B5" i="4" s="1"/>
  <c r="O28" i="8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35" i="19"/>
  <c r="P98" i="19"/>
  <c r="P34" i="10"/>
  <c r="O21" i="8"/>
  <c r="P22" i="18"/>
  <c r="P9" i="18"/>
  <c r="O22" i="18"/>
  <c r="O9" i="18"/>
  <c r="O15" i="18"/>
  <c r="O151" i="19"/>
  <c r="O63" i="19"/>
  <c r="O26" i="19"/>
  <c r="P34" i="19"/>
  <c r="P42" i="19"/>
  <c r="P144" i="19"/>
  <c r="O128" i="19"/>
  <c r="O69" i="19"/>
  <c r="P69" i="19"/>
  <c r="O42" i="19"/>
  <c r="P128" i="19"/>
  <c r="O34" i="19"/>
  <c r="O144" i="19"/>
  <c r="P135" i="19"/>
  <c r="P151" i="19"/>
  <c r="P63" i="19"/>
  <c r="O98" i="19"/>
  <c r="P26" i="19"/>
  <c r="O26" i="18" l="1"/>
  <c r="B10" i="4" s="1"/>
  <c r="O31" i="8"/>
  <c r="B9" i="4" s="1"/>
  <c r="O36" i="10"/>
  <c r="B7" i="4" s="1"/>
  <c r="P36" i="10"/>
  <c r="C7" i="4" s="1"/>
  <c r="O153" i="19"/>
  <c r="B11" i="4" s="1"/>
  <c r="P153" i="19"/>
  <c r="C11" i="4" s="1"/>
  <c r="P26" i="18"/>
  <c r="C10" i="4" s="1"/>
  <c r="P31" i="8"/>
  <c r="C9" i="4" s="1"/>
  <c r="B15" i="4" l="1"/>
  <c r="B25" i="4" s="1"/>
  <c r="C15" i="4"/>
</calcChain>
</file>

<file path=xl/sharedStrings.xml><?xml version="1.0" encoding="utf-8"?>
<sst xmlns="http://schemas.openxmlformats.org/spreadsheetml/2006/main" count="334" uniqueCount="112">
  <si>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</si>
  <si>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</si>
  <si>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</si>
  <si>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</si>
  <si>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</si>
  <si>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</si>
  <si>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</si>
  <si>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</si>
  <si>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</si>
  <si>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</si>
  <si>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</si>
  <si>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</si>
  <si>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</si>
  <si>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</si>
  <si>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</si>
  <si>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</si>
  <si>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</si>
  <si>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</si>
  <si>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</si>
  <si>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</si>
  <si>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</si>
  <si>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</si>
  <si>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</si>
  <si>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</si>
  <si>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</si>
  <si>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</si>
  <si>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</si>
  <si>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</si>
  <si>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</si>
  <si>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</si>
  <si>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</si>
  <si>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</si>
  <si>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</si>
  <si>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</si>
  <si>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</si>
  <si>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</si>
  <si>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</si>
  <si>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</si>
  <si>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</si>
  <si>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</si>
  <si>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</si>
  <si>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</si>
  <si>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</si>
  <si>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</si>
  <si>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MIDRAND</t>
  </si>
  <si>
    <t>TEMPLE: Zambia</t>
  </si>
  <si>
    <t>TEMPLE: Kinshasa</t>
  </si>
  <si>
    <t>TEMPLE: Togo</t>
  </si>
  <si>
    <t>Zambia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</si>
  <si>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</si>
  <si>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</si>
  <si>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</si>
  <si>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</si>
  <si>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</si>
  <si>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</si>
  <si>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</si>
  <si>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</si>
  <si>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</si>
  <si>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</si>
  <si>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</si>
  <si>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</si>
  <si>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</si>
  <si>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</si>
  <si>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</si>
  <si>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</si>
  <si>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</si>
  <si>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</si>
  <si>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Vibhu Caitanya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</si>
  <si>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</si>
  <si>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</si>
  <si>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</si>
  <si>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</si>
  <si>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</si>
  <si>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</si>
  <si>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</si>
  <si>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</si>
  <si>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</si>
  <si>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</si>
  <si>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</si>
  <si>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</si>
  <si>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</si>
  <si>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</si>
  <si>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</si>
  <si>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</si>
  <si>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</si>
  <si>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</si>
  <si>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</si>
  <si>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</si>
  <si>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</si>
  <si>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</si>
  <si>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</si>
  <si>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</si>
  <si>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</si>
  <si>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</si>
  <si>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</si>
  <si>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SOWETO</t>
  </si>
  <si>
    <t>Temple Scores</t>
  </si>
  <si>
    <t>MONTH : February 2021</t>
  </si>
  <si>
    <t>ISKCON KADUNA</t>
  </si>
  <si>
    <t>MONTH : FEBRUARY 2021</t>
  </si>
  <si>
    <t>ISKCON Midrand</t>
  </si>
  <si>
    <t xml:space="preserve"> BTG Office </t>
  </si>
  <si>
    <t xml:space="preserve"> Nadiya dasi </t>
  </si>
  <si>
    <t>Sandton BTG team</t>
  </si>
  <si>
    <t>Damodar das (BCais)</t>
  </si>
  <si>
    <t xml:space="preserve">Radhakund devi dasi </t>
  </si>
  <si>
    <t>Team AGTSP</t>
  </si>
  <si>
    <t>Patita pavana Nitai das</t>
  </si>
  <si>
    <t>Syama rtai devi dasi &amp; Family</t>
  </si>
  <si>
    <t>Devakinandan das</t>
  </si>
  <si>
    <t>Rama Priya Devi Dasi</t>
  </si>
  <si>
    <t>Jagat Bandu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</si>
</sst>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0" fontId="1" fillId="0" borderId="27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4" xfId="39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February</a:t>
            </a:r>
            <a:r>
              <a:rPr lang="en-ZA" baseline="0"/>
              <a:t> </a:t>
            </a:r>
            <a:r>
              <a:rPr lang="en-ZA"/>
              <a:t>2021 Sankirtan</a:t>
            </a:r>
            <a:r>
              <a:rPr lang="en-ZA" baseline="0"/>
              <a:t> Results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Botswana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4"/>
                <c:pt idx="1">
                  <c:v>59</c:v>
                </c:pt>
                <c:pt idx="2">
                  <c:v>368</c:v>
                </c:pt>
                <c:pt idx="3">
                  <c:v>1673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Botswana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4"/>
                <c:pt idx="1">
                  <c:v>20.5</c:v>
                </c:pt>
                <c:pt idx="2">
                  <c:v>167.75</c:v>
                </c:pt>
                <c:pt idx="3">
                  <c:v>1091.05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 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4520</c:v>
                </c:pt>
                <c:pt idx="1">
                  <c:v>2100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409575</xdr:colOff>
      <xdr:row>28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12</xdr:col>
      <xdr:colOff>466724</xdr:colOff>
      <xdr:row>54</xdr:row>
      <xdr:rowOff>95249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Normal="100" workbookViewId="0">
      <selection activeCell="C24" sqref="C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61</v>
      </c>
    </row>
    <row r="2" spans="1:16" ht="12.75">
      <c r="B2" s="2" t="s">
        <v>97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 t="s">
        <v>109</v>
      </c>
      <c r="C8" s="105"/>
      <c r="D8" s="97"/>
      <c r="E8" s="97"/>
      <c r="F8" s="120">
        <v>20</v>
      </c>
      <c r="G8" s="121">
        <v>14</v>
      </c>
      <c r="H8" s="122"/>
      <c r="I8" s="101"/>
      <c r="J8" s="122"/>
      <c r="K8" s="121"/>
      <c r="L8" s="102"/>
      <c r="M8" s="121"/>
      <c r="N8" s="122">
        <v>2</v>
      </c>
      <c r="O8" s="103">
        <f t="shared" ref="O8:O12" si="0">SUM(F8:N8)</f>
        <v>36</v>
      </c>
      <c r="P8" s="104">
        <f>(D8*$D$4)+(E8*$E$4)+(F8*$F$4)+(G8*$G$4)+(H8*$H$4)+(I8*$I$4)+(J8*$J$4)+(K8*$K$4)+(L8*$L$4)+(M8*$M$4)+(N8*$N$4)</f>
        <v>9.5</v>
      </c>
    </row>
    <row r="9" spans="1:16" s="189" customFormat="1">
      <c r="A9" s="188"/>
      <c r="B9" s="96" t="s">
        <v>110</v>
      </c>
      <c r="C9" s="105"/>
      <c r="D9" s="97"/>
      <c r="E9" s="97"/>
      <c r="F9" s="120"/>
      <c r="G9" s="121">
        <v>11</v>
      </c>
      <c r="H9" s="122"/>
      <c r="I9" s="101"/>
      <c r="J9" s="122"/>
      <c r="K9" s="121"/>
      <c r="L9" s="102"/>
      <c r="M9" s="121"/>
      <c r="N9" s="122">
        <v>1</v>
      </c>
      <c r="O9" s="103">
        <f t="shared" si="0"/>
        <v>12</v>
      </c>
      <c r="P9" s="104">
        <f t="shared" ref="P9:P12" si="1">(D9*$D$4)+(E9*$E$4)+(F9*$F$4)+(G9*$G$4)+(H9*$H$4)+(I9*$I$4)+(J9*$J$4)+(K9*$K$4)+(L9*$L$4)+(M9*$M$4)+(N9*$N$4)</f>
        <v>4.75</v>
      </c>
    </row>
    <row r="10" spans="1:16" s="189" customFormat="1">
      <c r="A10" s="188"/>
      <c r="B10" s="96" t="s">
        <v>111</v>
      </c>
      <c r="C10" s="105"/>
      <c r="D10" s="97"/>
      <c r="E10" s="97"/>
      <c r="F10" s="120"/>
      <c r="G10" s="121">
        <v>9</v>
      </c>
      <c r="H10" s="122"/>
      <c r="I10" s="101"/>
      <c r="J10" s="122"/>
      <c r="K10" s="121"/>
      <c r="L10" s="102"/>
      <c r="M10" s="121"/>
      <c r="N10" s="122">
        <v>2</v>
      </c>
      <c r="O10" s="103">
        <f t="shared" si="0"/>
        <v>11</v>
      </c>
      <c r="P10" s="104">
        <f t="shared" si="1"/>
        <v>6.25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20</v>
      </c>
      <c r="G13" s="106">
        <f t="shared" si="2"/>
        <v>34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5</v>
      </c>
      <c r="O13" s="106">
        <f t="shared" si="2"/>
        <v>59</v>
      </c>
      <c r="P13" s="217">
        <f t="shared" si="2"/>
        <v>20.5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51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94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40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57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50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68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>
      <c r="A8" s="188"/>
      <c r="B8" s="187" t="s">
        <v>69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>
      <c r="A9" s="188"/>
      <c r="B9" s="187" t="s">
        <v>70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>
      <c r="A10" s="188"/>
      <c r="B10" s="187" t="s">
        <v>71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>
      <c r="A11" s="188"/>
      <c r="B11" s="187" t="s">
        <v>72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>
      <c r="A12" s="188"/>
      <c r="B12" s="187" t="s">
        <v>73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>
      <c r="A13" s="188"/>
      <c r="B13" s="187" t="s">
        <v>74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>
      <c r="A14" s="188"/>
      <c r="B14" s="152" t="s">
        <v>75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>
      <c r="A15" s="188"/>
      <c r="B15" s="152" t="s">
        <v>76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>
      <c r="A16" s="188"/>
      <c r="B16" s="187" t="s">
        <v>77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>
      <c r="A17" s="188"/>
      <c r="B17" s="187" t="s">
        <v>78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>
      <c r="A18" s="188"/>
      <c r="B18" s="187" t="s">
        <v>79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>
      <c r="A19" s="188"/>
      <c r="B19" s="187" t="s">
        <v>80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50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95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6"/>
  <sheetViews>
    <sheetView zoomScaleNormal="100" workbookViewId="0">
      <selection activeCell="N45" sqref="N45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98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>
        <v>105</v>
      </c>
      <c r="G7" s="59">
        <v>58</v>
      </c>
      <c r="H7" s="60"/>
      <c r="I7" s="61"/>
      <c r="J7" s="60"/>
      <c r="K7" s="59"/>
      <c r="L7" s="62"/>
      <c r="M7" s="59"/>
      <c r="N7" s="60">
        <v>28</v>
      </c>
      <c r="O7" s="36">
        <f>SUM(C7:N7)</f>
        <v>191</v>
      </c>
      <c r="P7" s="195">
        <f>(D7*$D$3)+(E7*$E$3)+(F7*$F$3)+(G7*$G$3)+(H7*$H$3)+(I7*$I$3)+(J7*$J$3)+(K7*$K$3)+(L7*$L$3)+(M7*$M$3)+(N7*$N$3)</f>
        <v>81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" si="0">SUM(F8:N8)</f>
        <v>0</v>
      </c>
      <c r="P8" s="195">
        <f t="shared" ref="P8" si="1">(D8*$D$3)+(E8*$E$3)+(F8*$F$3)+(G8*$G$3)+(H8*$H$3)+(I8*$I$3)+(J8*$J$3)+(K8*$K$3)+(L8*$L$3)+(M8*$M$3)+(N8*$N$3)</f>
        <v>0</v>
      </c>
    </row>
    <row r="9" spans="1:16" ht="12" thickBot="1">
      <c r="A9" s="38"/>
      <c r="B9" s="39" t="s">
        <v>21</v>
      </c>
      <c r="C9" s="39">
        <f t="shared" ref="C9:P9" si="2">SUM(C7:C8)</f>
        <v>0</v>
      </c>
      <c r="D9" s="39">
        <f t="shared" si="2"/>
        <v>0</v>
      </c>
      <c r="E9" s="39">
        <f t="shared" si="2"/>
        <v>0</v>
      </c>
      <c r="F9" s="39">
        <f t="shared" si="2"/>
        <v>105</v>
      </c>
      <c r="G9" s="39">
        <f t="shared" si="2"/>
        <v>58</v>
      </c>
      <c r="H9" s="39">
        <f t="shared" si="2"/>
        <v>0</v>
      </c>
      <c r="I9" s="39">
        <f t="shared" si="2"/>
        <v>0</v>
      </c>
      <c r="J9" s="39">
        <f t="shared" si="2"/>
        <v>0</v>
      </c>
      <c r="K9" s="39">
        <f t="shared" si="2"/>
        <v>0</v>
      </c>
      <c r="L9" s="39">
        <f t="shared" si="2"/>
        <v>0</v>
      </c>
      <c r="M9" s="39">
        <f t="shared" si="2"/>
        <v>0</v>
      </c>
      <c r="N9" s="39">
        <f t="shared" si="2"/>
        <v>28</v>
      </c>
      <c r="O9" s="107">
        <f t="shared" si="2"/>
        <v>191</v>
      </c>
      <c r="P9" s="39">
        <f t="shared" si="2"/>
        <v>81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A11" s="38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ht="12" thickBot="1">
      <c r="B12" s="33" t="s">
        <v>43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"/>
      <c r="B13" s="187" t="s">
        <v>37</v>
      </c>
      <c r="C13" s="63"/>
      <c r="D13" s="52"/>
      <c r="E13" s="52"/>
      <c r="F13" s="53">
        <v>90</v>
      </c>
      <c r="G13" s="59">
        <v>55</v>
      </c>
      <c r="H13" s="60"/>
      <c r="I13" s="61"/>
      <c r="J13" s="60"/>
      <c r="K13" s="59"/>
      <c r="L13" s="62"/>
      <c r="M13" s="59"/>
      <c r="N13" s="60">
        <v>32</v>
      </c>
      <c r="O13" s="36">
        <f t="shared" ref="O13:O14" si="3">SUM(F13:N13)</f>
        <v>177</v>
      </c>
      <c r="P13" s="195">
        <f t="shared" ref="P13:P14" si="4">(D13*$D$3)+(E13*$E$3)+(F13*$F$3)+(G13*$G$3)+(H13*$H$3)+(I13*$I$3)+(J13*$J$3)+(K13*$K$3)+(L13*$L$3)+(M13*$M$3)+(N13*$N$3)</f>
        <v>86.75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3"/>
        <v>0</v>
      </c>
      <c r="P14" s="195">
        <f t="shared" si="4"/>
        <v>0</v>
      </c>
    </row>
    <row r="15" spans="1:16" ht="12" thickBot="1">
      <c r="A15" s="38"/>
      <c r="B15" s="39" t="s">
        <v>21</v>
      </c>
      <c r="C15" s="39">
        <f t="shared" ref="C15:P15" si="5">SUM(C13:C14)</f>
        <v>0</v>
      </c>
      <c r="D15" s="39">
        <f t="shared" si="5"/>
        <v>0</v>
      </c>
      <c r="E15" s="39">
        <f t="shared" si="5"/>
        <v>0</v>
      </c>
      <c r="F15" s="39">
        <f t="shared" si="5"/>
        <v>90</v>
      </c>
      <c r="G15" s="43">
        <f t="shared" si="5"/>
        <v>55</v>
      </c>
      <c r="H15" s="43">
        <f t="shared" si="5"/>
        <v>0</v>
      </c>
      <c r="I15" s="43">
        <f t="shared" si="5"/>
        <v>0</v>
      </c>
      <c r="J15" s="43">
        <f t="shared" si="5"/>
        <v>0</v>
      </c>
      <c r="K15" s="43">
        <f t="shared" si="5"/>
        <v>0</v>
      </c>
      <c r="L15" s="43">
        <f t="shared" si="5"/>
        <v>0</v>
      </c>
      <c r="M15" s="43">
        <f t="shared" si="5"/>
        <v>0</v>
      </c>
      <c r="N15" s="43">
        <f t="shared" si="5"/>
        <v>32</v>
      </c>
      <c r="O15" s="44">
        <f t="shared" si="5"/>
        <v>177</v>
      </c>
      <c r="P15" s="45">
        <f t="shared" si="5"/>
        <v>86.75</v>
      </c>
    </row>
    <row r="16" spans="1:16">
      <c r="A16" s="38"/>
      <c r="B16" s="54"/>
      <c r="C16" s="54"/>
      <c r="D16" s="54"/>
      <c r="E16" s="54"/>
      <c r="F16" s="54"/>
      <c r="G16" s="55"/>
      <c r="H16" s="55"/>
      <c r="I16" s="55"/>
      <c r="J16" s="55"/>
      <c r="K16" s="55"/>
      <c r="L16" s="55"/>
      <c r="M16" s="55"/>
      <c r="N16" s="55"/>
      <c r="O16" s="56"/>
      <c r="P16" s="57"/>
    </row>
    <row r="17" spans="1:16" hidden="1"/>
    <row r="18" spans="1:16" ht="12" hidden="1" thickBot="1">
      <c r="B18" s="33" t="s">
        <v>42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1:16" s="30" customFormat="1" hidden="1">
      <c r="A19" s="1"/>
      <c r="B19" s="58"/>
      <c r="C19" s="63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ref="O19:O21" si="6">SUM(F19:N19)</f>
        <v>0</v>
      </c>
      <c r="P19" s="195">
        <f t="shared" ref="P19:P21" si="7">(D19*$D$3)+(E19*$E$3)+(F19*$F$3)+(G19*$G$3)+(H19*$H$3)+(I19*$I$3)+(J19*$J$3)+(K19*$K$3)+(L19*$L$3)+(M19*$M$3)+(N19*$N$3)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6"/>
        <v>0</v>
      </c>
      <c r="P20" s="195">
        <f t="shared" si="7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6"/>
        <v>0</v>
      </c>
      <c r="P21" s="195">
        <f t="shared" si="7"/>
        <v>0</v>
      </c>
    </row>
    <row r="22" spans="1:16" ht="12" hidden="1" thickBot="1">
      <c r="A22" s="38"/>
      <c r="B22" s="39" t="s">
        <v>21</v>
      </c>
      <c r="C22" s="39">
        <f>SUM(C20:C21)</f>
        <v>0</v>
      </c>
      <c r="D22" s="39">
        <f>SUM(D19:D21)</f>
        <v>0</v>
      </c>
      <c r="E22" s="39">
        <f>SUM(E19:E21)</f>
        <v>0</v>
      </c>
      <c r="F22" s="39">
        <f>SUM(F20:F21)</f>
        <v>0</v>
      </c>
      <c r="G22" s="43">
        <f t="shared" ref="G22:P22" si="8">SUM(G19:G21)</f>
        <v>0</v>
      </c>
      <c r="H22" s="43">
        <f t="shared" si="8"/>
        <v>0</v>
      </c>
      <c r="I22" s="43">
        <f t="shared" si="8"/>
        <v>0</v>
      </c>
      <c r="J22" s="43">
        <f t="shared" si="8"/>
        <v>0</v>
      </c>
      <c r="K22" s="43">
        <f t="shared" si="8"/>
        <v>0</v>
      </c>
      <c r="L22" s="43">
        <f t="shared" si="8"/>
        <v>0</v>
      </c>
      <c r="M22" s="43">
        <f t="shared" si="8"/>
        <v>0</v>
      </c>
      <c r="N22" s="43">
        <f t="shared" si="8"/>
        <v>0</v>
      </c>
      <c r="O22" s="44">
        <f t="shared" si="8"/>
        <v>0</v>
      </c>
      <c r="P22" s="45">
        <f t="shared" si="8"/>
        <v>0</v>
      </c>
    </row>
    <row r="23" spans="1:16" hidden="1"/>
    <row r="24" spans="1:16" ht="11.25" hidden="1" customHeight="1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</row>
    <row r="25" spans="1:16" ht="12.75">
      <c r="B25" s="2"/>
      <c r="C25" s="2"/>
      <c r="D25" s="2"/>
      <c r="E25" s="2"/>
      <c r="F25" s="47"/>
      <c r="G25" s="47"/>
      <c r="H25" s="47"/>
      <c r="I25" s="47"/>
      <c r="J25" s="47"/>
      <c r="K25" s="47"/>
      <c r="L25" s="47"/>
      <c r="M25" s="47"/>
      <c r="N25" s="47"/>
      <c r="O25" s="2"/>
      <c r="P25" s="2"/>
    </row>
    <row r="26" spans="1:16">
      <c r="M26" s="48" t="s">
        <v>21</v>
      </c>
      <c r="O26" s="49">
        <f>O22+O15+O9</f>
        <v>368</v>
      </c>
      <c r="P26" s="50">
        <f>P22+P15+P9</f>
        <v>167.75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3"/>
  <sheetViews>
    <sheetView zoomScale="140" zoomScaleNormal="14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142" sqref="G142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97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59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60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/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/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/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/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/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67</v>
      </c>
      <c r="C30" s="64"/>
      <c r="D30" s="193">
        <v>2</v>
      </c>
      <c r="E30" s="193">
        <v>3</v>
      </c>
      <c r="F30" s="194"/>
      <c r="G30" s="123">
        <v>245</v>
      </c>
      <c r="H30" s="124"/>
      <c r="I30" s="123">
        <v>11</v>
      </c>
      <c r="J30" s="129"/>
      <c r="K30" s="123">
        <v>162</v>
      </c>
      <c r="L30" s="124"/>
      <c r="M30" s="123"/>
      <c r="N30" s="130">
        <v>136</v>
      </c>
      <c r="O30" s="184">
        <f>SUM(F30:N30)+(D30*9)+(E30*18)</f>
        <v>626</v>
      </c>
      <c r="P30" s="195">
        <f t="shared" ref="P30:P33" si="8">(D30*$D$3)+(E30*$E$3)+(F30*$F$3)+(G30*$G$3)+(H30*$H$3)+(I30*$I$3)+(J30*$J$3)+(K30*$K$3)+(L30*$L$3)+(M30*$M$3)+(N30*$N$3)</f>
        <v>788.75</v>
      </c>
    </row>
    <row r="31" spans="1:16" s="189" customFormat="1" ht="11.25" customHeight="1">
      <c r="A31" s="127"/>
      <c r="B31" s="128" t="s">
        <v>107</v>
      </c>
      <c r="C31" s="64"/>
      <c r="D31" s="193"/>
      <c r="E31" s="193"/>
      <c r="F31" s="194"/>
      <c r="G31" s="123">
        <v>15</v>
      </c>
      <c r="H31" s="124"/>
      <c r="I31" s="123">
        <v>5</v>
      </c>
      <c r="J31" s="129"/>
      <c r="K31" s="123">
        <v>4</v>
      </c>
      <c r="L31" s="124"/>
      <c r="M31" s="123"/>
      <c r="N31" s="130">
        <v>7</v>
      </c>
      <c r="O31" s="184">
        <f t="shared" ref="O31:O32" si="9">SUM(F31:N31)</f>
        <v>31</v>
      </c>
      <c r="P31" s="195">
        <f t="shared" si="8"/>
        <v>24.25</v>
      </c>
    </row>
    <row r="32" spans="1:16" s="189" customFormat="1" ht="11.25" customHeight="1">
      <c r="A32" s="127"/>
      <c r="B32" s="128" t="s">
        <v>108</v>
      </c>
      <c r="C32" s="64"/>
      <c r="D32" s="193"/>
      <c r="E32" s="193"/>
      <c r="F32" s="194"/>
      <c r="G32" s="123">
        <v>5</v>
      </c>
      <c r="H32" s="124"/>
      <c r="I32" s="123">
        <v>2</v>
      </c>
      <c r="J32" s="129"/>
      <c r="K32" s="123">
        <v>2</v>
      </c>
      <c r="L32" s="124"/>
      <c r="M32" s="123"/>
      <c r="N32" s="130"/>
      <c r="O32" s="184">
        <f t="shared" si="9"/>
        <v>9</v>
      </c>
      <c r="P32" s="195">
        <f t="shared" si="8"/>
        <v>4.25</v>
      </c>
    </row>
    <row r="33" spans="1:16" s="189" customFormat="1" ht="11.25" customHeight="1">
      <c r="A33" s="127"/>
      <c r="B33" s="128"/>
      <c r="C33" s="64"/>
      <c r="D33" s="193"/>
      <c r="E33" s="193"/>
      <c r="F33" s="194"/>
      <c r="G33" s="123"/>
      <c r="H33" s="124"/>
      <c r="I33" s="123"/>
      <c r="J33" s="129"/>
      <c r="K33" s="123"/>
      <c r="L33" s="124"/>
      <c r="M33" s="123"/>
      <c r="N33" s="130"/>
      <c r="O33" s="184">
        <f t="shared" ref="O33" si="10">SUM(F33:N33)</f>
        <v>0</v>
      </c>
      <c r="P33" s="195">
        <f t="shared" si="8"/>
        <v>0</v>
      </c>
    </row>
    <row r="34" spans="1:16" ht="12" thickBot="1">
      <c r="A34" s="38"/>
      <c r="B34" s="39"/>
      <c r="C34" s="43">
        <f t="shared" ref="C34:P34" si="11">SUM(C30:C33)</f>
        <v>0</v>
      </c>
      <c r="D34" s="43">
        <f t="shared" si="11"/>
        <v>2</v>
      </c>
      <c r="E34" s="43">
        <f t="shared" si="11"/>
        <v>3</v>
      </c>
      <c r="F34" s="43">
        <f t="shared" si="11"/>
        <v>0</v>
      </c>
      <c r="G34" s="43">
        <f t="shared" si="11"/>
        <v>265</v>
      </c>
      <c r="H34" s="43">
        <f t="shared" si="11"/>
        <v>0</v>
      </c>
      <c r="I34" s="43">
        <f t="shared" si="11"/>
        <v>18</v>
      </c>
      <c r="J34" s="43">
        <f t="shared" si="11"/>
        <v>0</v>
      </c>
      <c r="K34" s="43">
        <f t="shared" si="11"/>
        <v>168</v>
      </c>
      <c r="L34" s="43">
        <f t="shared" si="11"/>
        <v>0</v>
      </c>
      <c r="M34" s="43">
        <f t="shared" si="11"/>
        <v>0</v>
      </c>
      <c r="N34" s="43">
        <f t="shared" si="11"/>
        <v>143</v>
      </c>
      <c r="O34" s="44">
        <f t="shared" si="11"/>
        <v>666</v>
      </c>
      <c r="P34" s="45">
        <f t="shared" si="11"/>
        <v>817.25</v>
      </c>
    </row>
    <row r="35" spans="1:16">
      <c r="G35" s="42"/>
    </row>
    <row r="36" spans="1:16">
      <c r="G36" s="42"/>
    </row>
    <row r="37" spans="1:16" ht="12" thickBot="1">
      <c r="B37" s="33" t="s">
        <v>53</v>
      </c>
      <c r="C37" s="33"/>
      <c r="D37" s="3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</row>
    <row r="38" spans="1:16" s="30" customFormat="1">
      <c r="A38" s="127"/>
      <c r="B38" s="128" t="s">
        <v>65</v>
      </c>
      <c r="C38" s="64"/>
      <c r="D38" s="52"/>
      <c r="E38" s="52"/>
      <c r="F38" s="53"/>
      <c r="G38" s="123">
        <v>2</v>
      </c>
      <c r="H38" s="124"/>
      <c r="I38" s="123"/>
      <c r="J38" s="129"/>
      <c r="K38" s="123">
        <v>1</v>
      </c>
      <c r="L38" s="124"/>
      <c r="M38" s="123"/>
      <c r="N38" s="130"/>
      <c r="O38" s="125">
        <f t="shared" ref="O38:O41" si="12">SUM(F38:N38)</f>
        <v>3</v>
      </c>
      <c r="P38" s="195">
        <f t="shared" ref="P38:P41" si="13">(D38*$D$3)+(E38*$E$3)+(F38*$F$3)+(G38*$G$3)+(H38*$H$3)+(I38*$I$3)+(J38*$J$3)+(K38*$K$3)+(L38*$L$3)+(M38*$M$3)+(N38*$N$3)</f>
        <v>1.5</v>
      </c>
    </row>
    <row r="39" spans="1:16" s="189" customFormat="1">
      <c r="A39" s="127"/>
      <c r="B39" s="128" t="s">
        <v>66</v>
      </c>
      <c r="C39" s="64"/>
      <c r="D39" s="193"/>
      <c r="E39" s="193"/>
      <c r="F39" s="194"/>
      <c r="G39" s="123">
        <v>1</v>
      </c>
      <c r="H39" s="124"/>
      <c r="I39" s="123"/>
      <c r="J39" s="129"/>
      <c r="K39" s="123"/>
      <c r="L39" s="124"/>
      <c r="M39" s="123"/>
      <c r="N39" s="130"/>
      <c r="O39" s="125">
        <f t="shared" si="12"/>
        <v>1</v>
      </c>
      <c r="P39" s="195">
        <f t="shared" si="13"/>
        <v>0.25</v>
      </c>
    </row>
    <row r="40" spans="1:16" s="189" customFormat="1">
      <c r="A40" s="127"/>
      <c r="B40" s="65"/>
      <c r="C40" s="64"/>
      <c r="D40" s="193"/>
      <c r="E40" s="193"/>
      <c r="F40" s="194"/>
      <c r="G40" s="123"/>
      <c r="H40" s="124"/>
      <c r="I40" s="123"/>
      <c r="J40" s="129"/>
      <c r="K40" s="123"/>
      <c r="L40" s="124"/>
      <c r="M40" s="123"/>
      <c r="N40" s="130"/>
      <c r="O40" s="125">
        <f t="shared" ref="O40" si="14">SUM(F40:N40)</f>
        <v>0</v>
      </c>
      <c r="P40" s="195">
        <f t="shared" si="13"/>
        <v>0</v>
      </c>
    </row>
    <row r="41" spans="1:16" s="30" customFormat="1" ht="12.75" customHeight="1">
      <c r="A41" s="127"/>
      <c r="B41" s="65"/>
      <c r="C41" s="64"/>
      <c r="D41" s="52"/>
      <c r="E41" s="52"/>
      <c r="F41" s="53"/>
      <c r="G41" s="133"/>
      <c r="H41" s="134"/>
      <c r="I41" s="131"/>
      <c r="J41" s="1"/>
      <c r="K41" s="131"/>
      <c r="L41" s="108"/>
      <c r="M41" s="131"/>
      <c r="N41" s="1"/>
      <c r="O41" s="126">
        <f t="shared" si="12"/>
        <v>0</v>
      </c>
      <c r="P41" s="195">
        <f t="shared" si="13"/>
        <v>0</v>
      </c>
    </row>
    <row r="42" spans="1:16" ht="12" thickBot="1">
      <c r="A42" s="38"/>
      <c r="B42" s="39" t="s">
        <v>21</v>
      </c>
      <c r="C42" s="39">
        <f t="shared" ref="C42:P42" si="15">SUM(C38:C41)</f>
        <v>0</v>
      </c>
      <c r="D42" s="39">
        <f t="shared" si="15"/>
        <v>0</v>
      </c>
      <c r="E42" s="39">
        <f t="shared" si="15"/>
        <v>0</v>
      </c>
      <c r="F42" s="39">
        <f t="shared" si="15"/>
        <v>0</v>
      </c>
      <c r="G42" s="132">
        <f t="shared" si="15"/>
        <v>3</v>
      </c>
      <c r="H42" s="132">
        <f t="shared" si="15"/>
        <v>0</v>
      </c>
      <c r="I42" s="43">
        <f t="shared" si="15"/>
        <v>0</v>
      </c>
      <c r="J42" s="43">
        <f t="shared" si="15"/>
        <v>0</v>
      </c>
      <c r="K42" s="43">
        <f t="shared" si="15"/>
        <v>1</v>
      </c>
      <c r="L42" s="43">
        <f t="shared" si="15"/>
        <v>0</v>
      </c>
      <c r="M42" s="43">
        <f t="shared" si="15"/>
        <v>0</v>
      </c>
      <c r="N42" s="43">
        <f t="shared" si="15"/>
        <v>0</v>
      </c>
      <c r="O42" s="44">
        <f t="shared" si="15"/>
        <v>4</v>
      </c>
      <c r="P42" s="45">
        <f t="shared" si="15"/>
        <v>1.75</v>
      </c>
    </row>
    <row r="43" spans="1:16">
      <c r="A43" s="38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s="188" customFormat="1">
      <c r="G44" s="42"/>
    </row>
    <row r="45" spans="1:16" s="188" customFormat="1" ht="12" thickBot="1">
      <c r="B45" s="190" t="s">
        <v>55</v>
      </c>
      <c r="C45" s="190"/>
      <c r="D45" s="190"/>
      <c r="E45" s="190"/>
      <c r="F45" s="191"/>
      <c r="G45" s="191"/>
      <c r="H45" s="191"/>
      <c r="I45" s="191"/>
      <c r="J45" s="191"/>
      <c r="K45" s="191"/>
      <c r="L45" s="191"/>
      <c r="M45" s="191"/>
      <c r="N45" s="191"/>
      <c r="O45" s="192"/>
      <c r="P45" s="192"/>
    </row>
    <row r="46" spans="1:16" s="189" customFormat="1">
      <c r="A46" s="127"/>
      <c r="B46" s="128" t="s">
        <v>101</v>
      </c>
      <c r="C46" s="64"/>
      <c r="D46" s="193"/>
      <c r="E46" s="193"/>
      <c r="F46" s="194">
        <v>536</v>
      </c>
      <c r="G46" s="123"/>
      <c r="H46" s="124"/>
      <c r="I46" s="123"/>
      <c r="J46" s="129"/>
      <c r="K46" s="123"/>
      <c r="L46" s="124"/>
      <c r="M46" s="123"/>
      <c r="N46" s="130"/>
      <c r="O46" s="125">
        <f t="shared" ref="O46:O49" si="16">SUM(F46:N46)</f>
        <v>536</v>
      </c>
      <c r="P46" s="195">
        <f t="shared" ref="P46:P49" si="17">(D46*$D$3)+(E46*$E$3)+(F46*$F$3)+(G46*$G$3)+(H46*$H$3)+(I46*$I$3)+(J46*$J$3)+(K46*$K$3)+(L46*$L$3)+(M46*$M$3)+(N46*$N$3)</f>
        <v>53.6</v>
      </c>
    </row>
    <row r="47" spans="1:16" s="189" customFormat="1">
      <c r="A47" s="127"/>
      <c r="B47" s="65" t="s">
        <v>102</v>
      </c>
      <c r="C47" s="64"/>
      <c r="D47" s="193"/>
      <c r="E47" s="193"/>
      <c r="F47" s="194"/>
      <c r="G47" s="123"/>
      <c r="H47" s="124"/>
      <c r="I47" s="123"/>
      <c r="J47" s="129"/>
      <c r="K47" s="123"/>
      <c r="L47" s="124"/>
      <c r="M47" s="123"/>
      <c r="N47" s="130">
        <v>5</v>
      </c>
      <c r="O47" s="125">
        <f t="shared" si="16"/>
        <v>5</v>
      </c>
      <c r="P47" s="195">
        <f t="shared" si="17"/>
        <v>10</v>
      </c>
    </row>
    <row r="48" spans="1:16" s="189" customFormat="1">
      <c r="A48" s="127"/>
      <c r="B48" s="128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si="16"/>
        <v>0</v>
      </c>
      <c r="P48" s="195">
        <f t="shared" si="17"/>
        <v>0</v>
      </c>
    </row>
    <row r="49" spans="1:16" s="189" customFormat="1" ht="12.75" customHeight="1">
      <c r="A49" s="127"/>
      <c r="B49" s="65"/>
      <c r="C49" s="64"/>
      <c r="D49" s="193"/>
      <c r="E49" s="193"/>
      <c r="F49" s="194"/>
      <c r="G49" s="133"/>
      <c r="H49" s="134"/>
      <c r="I49" s="131"/>
      <c r="J49" s="188"/>
      <c r="K49" s="131"/>
      <c r="L49" s="108"/>
      <c r="M49" s="131"/>
      <c r="N49" s="188"/>
      <c r="O49" s="126">
        <f t="shared" si="16"/>
        <v>0</v>
      </c>
      <c r="P49" s="195">
        <f t="shared" si="17"/>
        <v>0</v>
      </c>
    </row>
    <row r="50" spans="1:16" s="188" customFormat="1" ht="12" thickBot="1">
      <c r="A50" s="196"/>
      <c r="B50" s="197" t="s">
        <v>21</v>
      </c>
      <c r="C50" s="197">
        <f t="shared" ref="C50:P50" si="18">SUM(C46:C49)</f>
        <v>0</v>
      </c>
      <c r="D50" s="197">
        <f t="shared" si="18"/>
        <v>0</v>
      </c>
      <c r="E50" s="197">
        <f t="shared" si="18"/>
        <v>0</v>
      </c>
      <c r="F50" s="197">
        <f t="shared" si="18"/>
        <v>536</v>
      </c>
      <c r="G50" s="132">
        <f t="shared" si="18"/>
        <v>0</v>
      </c>
      <c r="H50" s="132">
        <f t="shared" si="18"/>
        <v>0</v>
      </c>
      <c r="I50" s="43">
        <f t="shared" si="18"/>
        <v>0</v>
      </c>
      <c r="J50" s="43">
        <f t="shared" si="18"/>
        <v>0</v>
      </c>
      <c r="K50" s="43">
        <f t="shared" si="18"/>
        <v>0</v>
      </c>
      <c r="L50" s="43">
        <f t="shared" si="18"/>
        <v>0</v>
      </c>
      <c r="M50" s="43">
        <f t="shared" si="18"/>
        <v>0</v>
      </c>
      <c r="N50" s="43">
        <f t="shared" si="18"/>
        <v>5</v>
      </c>
      <c r="O50" s="44">
        <f t="shared" si="18"/>
        <v>541</v>
      </c>
      <c r="P50" s="45">
        <f t="shared" si="18"/>
        <v>63.6</v>
      </c>
    </row>
    <row r="51" spans="1:16" s="188" customFormat="1">
      <c r="A51" s="196"/>
      <c r="B51" s="54"/>
      <c r="C51" s="54"/>
      <c r="D51" s="54"/>
      <c r="E51" s="54"/>
      <c r="F51" s="54"/>
      <c r="G51" s="55"/>
      <c r="H51" s="55"/>
      <c r="I51" s="55"/>
      <c r="J51" s="55"/>
      <c r="K51" s="55"/>
      <c r="L51" s="55"/>
      <c r="M51" s="55"/>
      <c r="N51" s="55"/>
      <c r="O51" s="56"/>
      <c r="P51" s="57"/>
    </row>
    <row r="52" spans="1:16" hidden="1">
      <c r="A52" s="38"/>
      <c r="B52" s="54"/>
      <c r="C52" s="54"/>
      <c r="D52" s="54"/>
      <c r="E52" s="54"/>
      <c r="F52" s="54"/>
      <c r="G52" s="55"/>
      <c r="H52" s="55"/>
      <c r="I52" s="55"/>
      <c r="J52" s="55"/>
      <c r="K52" s="55"/>
      <c r="L52" s="55"/>
      <c r="M52" s="55"/>
      <c r="N52" s="55"/>
      <c r="O52" s="56"/>
      <c r="P52" s="57"/>
    </row>
    <row r="53" spans="1:16" ht="12" hidden="1" thickBot="1">
      <c r="B53" s="33" t="s">
        <v>23</v>
      </c>
      <c r="C53" s="176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175" customFormat="1" hidden="1">
      <c r="A54" s="174"/>
      <c r="B54" s="177"/>
      <c r="C54" s="178"/>
      <c r="D54" s="178"/>
      <c r="E54" s="178"/>
      <c r="F54" s="179"/>
      <c r="G54" s="180"/>
      <c r="H54" s="181"/>
      <c r="I54" s="182"/>
      <c r="J54" s="181"/>
      <c r="K54" s="180"/>
      <c r="L54" s="183"/>
      <c r="M54" s="180"/>
      <c r="N54" s="181"/>
      <c r="O54" s="184">
        <f>SUM(F54:N54)</f>
        <v>0</v>
      </c>
      <c r="P54" s="195">
        <f t="shared" ref="P54:P55" si="19">(D54*$D$3)+(E54*$E$3)+(F54*$F$3)+(G54*$G$3)+(H54*$H$3)+(I54*$I$3)+(J54*$J$3)+(K54*$K$3)+(L54*$L$3)+(M54*$M$3)+(N54*$N$3)</f>
        <v>0</v>
      </c>
    </row>
    <row r="55" spans="1:16" s="30" customFormat="1" hidden="1">
      <c r="A55" s="1"/>
      <c r="B55" s="177"/>
      <c r="C55" s="64"/>
      <c r="D55" s="178"/>
      <c r="E55" s="178"/>
      <c r="F55" s="179"/>
      <c r="G55" s="180"/>
      <c r="H55" s="181"/>
      <c r="I55" s="182"/>
      <c r="J55" s="181"/>
      <c r="K55" s="180"/>
      <c r="L55" s="62"/>
      <c r="M55" s="59"/>
      <c r="N55" s="60"/>
      <c r="O55" s="36">
        <f>SUM(F55:N55)</f>
        <v>0</v>
      </c>
      <c r="P55" s="195">
        <f t="shared" si="19"/>
        <v>0</v>
      </c>
    </row>
    <row r="56" spans="1:16" ht="12" hidden="1" thickBot="1">
      <c r="A56" s="38"/>
      <c r="B56" s="39" t="s">
        <v>21</v>
      </c>
      <c r="C56" s="39">
        <f t="shared" ref="C56:D56" si="20">SUM(C55:C55)</f>
        <v>0</v>
      </c>
      <c r="D56" s="39">
        <f t="shared" si="20"/>
        <v>0</v>
      </c>
      <c r="E56" s="44">
        <f t="shared" ref="E56:N56" si="21">SUM(E54:E55)</f>
        <v>0</v>
      </c>
      <c r="F56" s="44">
        <f t="shared" si="21"/>
        <v>0</v>
      </c>
      <c r="G56" s="44">
        <f t="shared" si="21"/>
        <v>0</v>
      </c>
      <c r="H56" s="44">
        <f t="shared" si="21"/>
        <v>0</v>
      </c>
      <c r="I56" s="44">
        <f t="shared" si="21"/>
        <v>0</v>
      </c>
      <c r="J56" s="44">
        <f t="shared" si="21"/>
        <v>0</v>
      </c>
      <c r="K56" s="44">
        <f t="shared" si="21"/>
        <v>0</v>
      </c>
      <c r="L56" s="44">
        <f t="shared" si="21"/>
        <v>0</v>
      </c>
      <c r="M56" s="44">
        <f t="shared" si="21"/>
        <v>0</v>
      </c>
      <c r="N56" s="44">
        <f t="shared" si="21"/>
        <v>0</v>
      </c>
      <c r="O56" s="44">
        <f>SUM(O54:O55)</f>
        <v>0</v>
      </c>
      <c r="P56" s="45">
        <f>SUM(P54:P55)</f>
        <v>0</v>
      </c>
    </row>
    <row r="57" spans="1:16" hidden="1">
      <c r="A57" s="38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>
      <c r="A58" s="38"/>
      <c r="B58" s="54"/>
      <c r="C58" s="54"/>
      <c r="D58" s="54"/>
      <c r="E58" s="54"/>
      <c r="F58" s="54"/>
      <c r="G58" s="55"/>
      <c r="H58" s="55"/>
      <c r="I58" s="55"/>
      <c r="J58" s="55"/>
      <c r="K58" s="55"/>
      <c r="L58" s="55"/>
      <c r="M58" s="55"/>
      <c r="N58" s="55"/>
      <c r="O58" s="56"/>
      <c r="P58" s="57"/>
    </row>
    <row r="59" spans="1:16" ht="12" thickBot="1">
      <c r="B59" s="33" t="s">
        <v>44</v>
      </c>
      <c r="C59" s="33"/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5"/>
      <c r="P59" s="35"/>
    </row>
    <row r="60" spans="1:16" s="30" customFormat="1" ht="11.25" customHeight="1">
      <c r="A60" s="1"/>
      <c r="B60" s="218" t="s">
        <v>100</v>
      </c>
      <c r="C60" s="221"/>
      <c r="D60" s="219"/>
      <c r="E60" s="219"/>
      <c r="F60" s="220">
        <v>62</v>
      </c>
      <c r="G60" s="180"/>
      <c r="H60" s="181"/>
      <c r="I60" s="182"/>
      <c r="J60" s="181"/>
      <c r="K60" s="180"/>
      <c r="L60" s="183"/>
      <c r="M60" s="180"/>
      <c r="N60" s="181"/>
      <c r="O60" s="36">
        <f t="shared" ref="O60:O62" si="22">SUM(F60:N60)</f>
        <v>62</v>
      </c>
      <c r="P60" s="195">
        <f t="shared" ref="P60" si="23">(D60*$D$3)+(E60*$E$3)+(F60*$F$3)+(G60*$G$3)+(H60*$H$3)+(I60*$I$3)+(J60*$J$3)+(K60*$K$3)+(L60*$L$3)+(M60*$M$3)+(N60*$N$3)</f>
        <v>6.2</v>
      </c>
    </row>
    <row r="61" spans="1:16" s="30" customFormat="1" ht="11.25" customHeight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22"/>
        <v>0</v>
      </c>
      <c r="P61" s="195">
        <f t="shared" ref="P61:P62" si="24">(D61*$D$3)+(E61*$E$3)+(F61*$F$3)+(G61*$G$3)+(H61*$H$3)+(I61*$I$3)+(J61*$J$3)+(K61*$K$3)+(L61*$L$3)+(M61*$M$3)+(N61*$N$3)</f>
        <v>0</v>
      </c>
    </row>
    <row r="62" spans="1:16" s="30" customFormat="1" ht="11.25" customHeight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22"/>
        <v>0</v>
      </c>
      <c r="P62" s="195">
        <f t="shared" si="24"/>
        <v>0</v>
      </c>
    </row>
    <row r="63" spans="1:16" ht="12" thickBot="1">
      <c r="A63" s="38"/>
      <c r="B63" s="39" t="s">
        <v>21</v>
      </c>
      <c r="C63" s="39">
        <f t="shared" ref="C63:P63" si="25">SUM(C60:C62)</f>
        <v>0</v>
      </c>
      <c r="D63" s="39">
        <f t="shared" si="25"/>
        <v>0</v>
      </c>
      <c r="E63" s="39">
        <f t="shared" si="25"/>
        <v>0</v>
      </c>
      <c r="F63" s="39">
        <f t="shared" si="25"/>
        <v>62</v>
      </c>
      <c r="G63" s="43">
        <f t="shared" si="25"/>
        <v>0</v>
      </c>
      <c r="H63" s="43">
        <f t="shared" si="25"/>
        <v>0</v>
      </c>
      <c r="I63" s="43">
        <f t="shared" si="25"/>
        <v>0</v>
      </c>
      <c r="J63" s="43">
        <f t="shared" si="25"/>
        <v>0</v>
      </c>
      <c r="K63" s="43">
        <f t="shared" si="25"/>
        <v>0</v>
      </c>
      <c r="L63" s="43">
        <f t="shared" si="25"/>
        <v>0</v>
      </c>
      <c r="M63" s="43">
        <f t="shared" si="25"/>
        <v>0</v>
      </c>
      <c r="N63" s="43">
        <f t="shared" si="25"/>
        <v>0</v>
      </c>
      <c r="O63" s="44">
        <f t="shared" si="25"/>
        <v>62</v>
      </c>
      <c r="P63" s="45">
        <f t="shared" si="25"/>
        <v>6.2</v>
      </c>
    </row>
    <row r="64" spans="1:16" ht="11.25" customHeight="1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hidden="1"/>
    <row r="66" spans="1:16" ht="12" hidden="1" thickBot="1">
      <c r="B66" s="33" t="s">
        <v>30</v>
      </c>
      <c r="C66" s="33"/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  <c r="P66" s="35"/>
    </row>
    <row r="67" spans="1:16" s="30" customFormat="1" ht="11.25" hidden="1" customHeight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>SUM(F67:N67)</f>
        <v>0</v>
      </c>
      <c r="P67" s="195">
        <f t="shared" ref="P67:P68" si="26">(D67*$D$3)+(E67*$E$3)+(F67*$F$3)+(G67*$G$3)+(H67*$H$3)+(I67*$I$3)+(J67*$J$3)+(K67*$K$3)+(L67*$L$3)+(M67*$M$3)+(N67*$N$3)</f>
        <v>0</v>
      </c>
    </row>
    <row r="68" spans="1:16" s="30" customFormat="1" ht="11.25" hidden="1" customHeight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>SUM(F68:N68)</f>
        <v>0</v>
      </c>
      <c r="P68" s="195">
        <f t="shared" si="26"/>
        <v>0</v>
      </c>
    </row>
    <row r="69" spans="1:16" ht="12" hidden="1" thickBot="1">
      <c r="A69" s="38"/>
      <c r="B69" s="39" t="s">
        <v>21</v>
      </c>
      <c r="C69" s="39">
        <f t="shared" ref="C69:P69" si="27">SUM(C67:C68)</f>
        <v>0</v>
      </c>
      <c r="D69" s="39">
        <f t="shared" si="27"/>
        <v>0</v>
      </c>
      <c r="E69" s="39">
        <f t="shared" si="27"/>
        <v>0</v>
      </c>
      <c r="F69" s="39">
        <f t="shared" si="27"/>
        <v>0</v>
      </c>
      <c r="G69" s="43">
        <f t="shared" si="27"/>
        <v>0</v>
      </c>
      <c r="H69" s="43">
        <f t="shared" si="27"/>
        <v>0</v>
      </c>
      <c r="I69" s="43">
        <f t="shared" si="27"/>
        <v>0</v>
      </c>
      <c r="J69" s="43">
        <f t="shared" si="27"/>
        <v>0</v>
      </c>
      <c r="K69" s="43">
        <f t="shared" si="27"/>
        <v>0</v>
      </c>
      <c r="L69" s="43">
        <f t="shared" si="27"/>
        <v>0</v>
      </c>
      <c r="M69" s="43">
        <f t="shared" si="27"/>
        <v>0</v>
      </c>
      <c r="N69" s="43">
        <f t="shared" si="27"/>
        <v>0</v>
      </c>
      <c r="O69" s="44">
        <f t="shared" si="27"/>
        <v>0</v>
      </c>
      <c r="P69" s="45">
        <f t="shared" si="27"/>
        <v>0</v>
      </c>
    </row>
    <row r="70" spans="1:16" ht="11.25" hidden="1" customHeight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s="185" customFormat="1" hidden="1"/>
    <row r="72" spans="1:16" s="185" customFormat="1" ht="12" hidden="1" thickBot="1">
      <c r="B72" s="176" t="s">
        <v>54</v>
      </c>
      <c r="C72" s="176"/>
      <c r="D72" s="176"/>
      <c r="E72" s="176"/>
      <c r="F72" s="34"/>
      <c r="G72" s="34"/>
      <c r="H72" s="34"/>
      <c r="I72" s="34"/>
      <c r="J72" s="34"/>
      <c r="K72" s="34"/>
      <c r="L72" s="34"/>
      <c r="M72" s="34"/>
      <c r="N72" s="34"/>
      <c r="O72" s="35"/>
      <c r="P72" s="35"/>
    </row>
    <row r="73" spans="1:16" s="186" customFormat="1" hidden="1">
      <c r="A73" s="185"/>
      <c r="B73" s="187"/>
      <c r="C73" s="63"/>
      <c r="D73" s="178"/>
      <c r="E73" s="178"/>
      <c r="F73" s="179"/>
      <c r="G73" s="180"/>
      <c r="H73" s="181"/>
      <c r="I73" s="182"/>
      <c r="J73" s="181"/>
      <c r="K73" s="180"/>
      <c r="L73" s="183"/>
      <c r="M73" s="180"/>
      <c r="N73" s="181"/>
      <c r="O73" s="184">
        <f t="shared" ref="O73:O97" si="28">SUM(F73:N73)</f>
        <v>0</v>
      </c>
      <c r="P73" s="195">
        <f t="shared" ref="P73:P97" si="29">(D73*$D$3)+(E73*$E$3)+(F73*$F$3)+(G73*$G$3)+(H73*$H$3)+(I73*$I$3)+(J73*$J$3)+(K73*$K$3)+(L73*$L$3)+(M73*$M$3)+(N73*$N$3)</f>
        <v>0</v>
      </c>
    </row>
    <row r="74" spans="1:16" s="189" customFormat="1" hidden="1">
      <c r="A74" s="188"/>
      <c r="B74" s="187"/>
      <c r="C74" s="51"/>
      <c r="D74" s="193"/>
      <c r="E74" s="193"/>
      <c r="F74" s="194"/>
      <c r="G74" s="180"/>
      <c r="H74" s="181"/>
      <c r="I74" s="182"/>
      <c r="J74" s="181"/>
      <c r="K74" s="180"/>
      <c r="L74" s="183"/>
      <c r="M74" s="180"/>
      <c r="N74" s="181"/>
      <c r="O74" s="184">
        <f t="shared" si="28"/>
        <v>0</v>
      </c>
      <c r="P74" s="195">
        <f t="shared" si="29"/>
        <v>0</v>
      </c>
    </row>
    <row r="75" spans="1:16" s="189" customFormat="1" hidden="1">
      <c r="A75" s="188"/>
      <c r="B75" s="187"/>
      <c r="C75" s="51"/>
      <c r="D75" s="193"/>
      <c r="E75" s="193"/>
      <c r="F75" s="194"/>
      <c r="G75" s="180"/>
      <c r="H75" s="181"/>
      <c r="I75" s="182"/>
      <c r="J75" s="181"/>
      <c r="K75" s="180"/>
      <c r="L75" s="183"/>
      <c r="M75" s="180"/>
      <c r="N75" s="181"/>
      <c r="O75" s="184">
        <f t="shared" si="28"/>
        <v>0</v>
      </c>
      <c r="P75" s="195">
        <f t="shared" si="29"/>
        <v>0</v>
      </c>
    </row>
    <row r="76" spans="1:16" s="189" customFormat="1" hidden="1">
      <c r="A76" s="188"/>
      <c r="B76" s="187"/>
      <c r="C76" s="51"/>
      <c r="D76" s="193"/>
      <c r="E76" s="193"/>
      <c r="F76" s="194"/>
      <c r="G76" s="180"/>
      <c r="H76" s="181"/>
      <c r="I76" s="182"/>
      <c r="J76" s="181"/>
      <c r="K76" s="180"/>
      <c r="L76" s="183"/>
      <c r="M76" s="180"/>
      <c r="N76" s="181"/>
      <c r="O76" s="184">
        <f t="shared" si="28"/>
        <v>0</v>
      </c>
      <c r="P76" s="195">
        <f t="shared" si="29"/>
        <v>0</v>
      </c>
    </row>
    <row r="77" spans="1:16" s="189" customFormat="1" hidden="1">
      <c r="A77" s="188"/>
      <c r="B77" s="187"/>
      <c r="C77" s="51"/>
      <c r="D77" s="193"/>
      <c r="E77" s="193"/>
      <c r="F77" s="194"/>
      <c r="G77" s="180"/>
      <c r="H77" s="181"/>
      <c r="I77" s="182"/>
      <c r="J77" s="181"/>
      <c r="K77" s="180"/>
      <c r="L77" s="183"/>
      <c r="M77" s="180"/>
      <c r="N77" s="181"/>
      <c r="O77" s="184">
        <f t="shared" si="28"/>
        <v>0</v>
      </c>
      <c r="P77" s="195">
        <f t="shared" si="29"/>
        <v>0</v>
      </c>
    </row>
    <row r="78" spans="1:16" s="189" customFormat="1" hidden="1">
      <c r="A78" s="188"/>
      <c r="B78" s="187"/>
      <c r="C78" s="51"/>
      <c r="D78" s="193"/>
      <c r="E78" s="193"/>
      <c r="F78" s="194"/>
      <c r="G78" s="180"/>
      <c r="H78" s="181"/>
      <c r="I78" s="182"/>
      <c r="J78" s="181"/>
      <c r="K78" s="180"/>
      <c r="L78" s="183"/>
      <c r="M78" s="180"/>
      <c r="N78" s="181"/>
      <c r="O78" s="184">
        <f t="shared" si="28"/>
        <v>0</v>
      </c>
      <c r="P78" s="195">
        <f t="shared" si="29"/>
        <v>0</v>
      </c>
    </row>
    <row r="79" spans="1:16" s="189" customFormat="1" hidden="1">
      <c r="A79" s="188"/>
      <c r="B79" s="187"/>
      <c r="C79" s="51"/>
      <c r="D79" s="193"/>
      <c r="E79" s="193"/>
      <c r="F79" s="194"/>
      <c r="G79" s="180"/>
      <c r="H79" s="181"/>
      <c r="I79" s="182"/>
      <c r="J79" s="181"/>
      <c r="K79" s="180"/>
      <c r="L79" s="183"/>
      <c r="M79" s="180"/>
      <c r="N79" s="181"/>
      <c r="O79" s="184">
        <f t="shared" si="28"/>
        <v>0</v>
      </c>
      <c r="P79" s="195">
        <f t="shared" si="29"/>
        <v>0</v>
      </c>
    </row>
    <row r="80" spans="1:16" s="189" customFormat="1" hidden="1">
      <c r="A80" s="188"/>
      <c r="B80" s="187"/>
      <c r="C80" s="51"/>
      <c r="D80" s="193"/>
      <c r="E80" s="193"/>
      <c r="F80" s="194"/>
      <c r="G80" s="180"/>
      <c r="H80" s="181"/>
      <c r="I80" s="182"/>
      <c r="J80" s="181"/>
      <c r="K80" s="180"/>
      <c r="L80" s="183"/>
      <c r="M80" s="180"/>
      <c r="N80" s="181"/>
      <c r="O80" s="184">
        <f t="shared" si="28"/>
        <v>0</v>
      </c>
      <c r="P80" s="195">
        <f t="shared" si="29"/>
        <v>0</v>
      </c>
    </row>
    <row r="81" spans="1:16" s="189" customFormat="1" hidden="1">
      <c r="A81" s="188"/>
      <c r="B81" s="187"/>
      <c r="C81" s="51"/>
      <c r="D81" s="193"/>
      <c r="E81" s="193"/>
      <c r="F81" s="194"/>
      <c r="G81" s="180"/>
      <c r="H81" s="181"/>
      <c r="I81" s="182"/>
      <c r="J81" s="181"/>
      <c r="K81" s="180"/>
      <c r="L81" s="183"/>
      <c r="M81" s="180"/>
      <c r="N81" s="181"/>
      <c r="O81" s="184">
        <f t="shared" si="28"/>
        <v>0</v>
      </c>
      <c r="P81" s="195">
        <f t="shared" si="29"/>
        <v>0</v>
      </c>
    </row>
    <row r="82" spans="1:16" s="189" customFormat="1" hidden="1">
      <c r="A82" s="188"/>
      <c r="B82" s="187"/>
      <c r="C82" s="51"/>
      <c r="D82" s="193"/>
      <c r="E82" s="193"/>
      <c r="F82" s="194"/>
      <c r="G82" s="180"/>
      <c r="H82" s="181"/>
      <c r="I82" s="182"/>
      <c r="J82" s="181"/>
      <c r="K82" s="180"/>
      <c r="L82" s="183"/>
      <c r="M82" s="180"/>
      <c r="N82" s="181"/>
      <c r="O82" s="184">
        <f t="shared" si="28"/>
        <v>0</v>
      </c>
      <c r="P82" s="195">
        <f t="shared" si="29"/>
        <v>0</v>
      </c>
    </row>
    <row r="83" spans="1:16" s="189" customFormat="1" hidden="1">
      <c r="A83" s="188"/>
      <c r="B83" s="187"/>
      <c r="C83" s="51"/>
      <c r="D83" s="193"/>
      <c r="E83" s="193"/>
      <c r="F83" s="194"/>
      <c r="G83" s="180"/>
      <c r="H83" s="181"/>
      <c r="I83" s="182"/>
      <c r="J83" s="181"/>
      <c r="K83" s="180"/>
      <c r="L83" s="183"/>
      <c r="M83" s="180"/>
      <c r="N83" s="181"/>
      <c r="O83" s="184">
        <f t="shared" si="28"/>
        <v>0</v>
      </c>
      <c r="P83" s="195">
        <f t="shared" si="29"/>
        <v>0</v>
      </c>
    </row>
    <row r="84" spans="1:16" s="189" customFormat="1" hidden="1">
      <c r="A84" s="188"/>
      <c r="B84" s="187"/>
      <c r="C84" s="51"/>
      <c r="D84" s="193"/>
      <c r="E84" s="193"/>
      <c r="F84" s="194"/>
      <c r="G84" s="180"/>
      <c r="H84" s="181"/>
      <c r="I84" s="182"/>
      <c r="J84" s="181"/>
      <c r="K84" s="180"/>
      <c r="L84" s="183"/>
      <c r="M84" s="180"/>
      <c r="N84" s="181"/>
      <c r="O84" s="184">
        <f t="shared" si="28"/>
        <v>0</v>
      </c>
      <c r="P84" s="195">
        <f t="shared" si="29"/>
        <v>0</v>
      </c>
    </row>
    <row r="85" spans="1:16" s="189" customFormat="1" hidden="1">
      <c r="A85" s="188"/>
      <c r="B85" s="187"/>
      <c r="C85" s="51"/>
      <c r="D85" s="193"/>
      <c r="E85" s="193"/>
      <c r="F85" s="194"/>
      <c r="G85" s="180"/>
      <c r="H85" s="181"/>
      <c r="I85" s="182"/>
      <c r="J85" s="181"/>
      <c r="K85" s="180"/>
      <c r="L85" s="183"/>
      <c r="M85" s="180"/>
      <c r="N85" s="181"/>
      <c r="O85" s="184">
        <f t="shared" si="28"/>
        <v>0</v>
      </c>
      <c r="P85" s="195">
        <f t="shared" si="29"/>
        <v>0</v>
      </c>
    </row>
    <row r="86" spans="1:16" s="186" customFormat="1" hidden="1">
      <c r="A86" s="185"/>
      <c r="B86" s="187"/>
      <c r="C86" s="51"/>
      <c r="D86" s="178"/>
      <c r="E86" s="178"/>
      <c r="F86" s="179"/>
      <c r="G86" s="180"/>
      <c r="H86" s="181"/>
      <c r="I86" s="182"/>
      <c r="J86" s="181"/>
      <c r="K86" s="180"/>
      <c r="L86" s="183"/>
      <c r="M86" s="180"/>
      <c r="N86" s="181"/>
      <c r="O86" s="184">
        <f t="shared" si="28"/>
        <v>0</v>
      </c>
      <c r="P86" s="195">
        <f t="shared" si="29"/>
        <v>0</v>
      </c>
    </row>
    <row r="87" spans="1:16" s="186" customFormat="1" hidden="1">
      <c r="A87" s="185"/>
      <c r="B87" s="187"/>
      <c r="C87" s="51"/>
      <c r="D87" s="178"/>
      <c r="E87" s="178"/>
      <c r="F87" s="179"/>
      <c r="G87" s="180"/>
      <c r="H87" s="181"/>
      <c r="I87" s="182"/>
      <c r="J87" s="181"/>
      <c r="K87" s="180"/>
      <c r="L87" s="183"/>
      <c r="M87" s="180"/>
      <c r="N87" s="181"/>
      <c r="O87" s="184">
        <f t="shared" si="28"/>
        <v>0</v>
      </c>
      <c r="P87" s="195">
        <f t="shared" si="29"/>
        <v>0</v>
      </c>
    </row>
    <row r="88" spans="1:16" s="186" customFormat="1" hidden="1">
      <c r="A88" s="185"/>
      <c r="B88" s="187"/>
      <c r="C88" s="51"/>
      <c r="D88" s="178"/>
      <c r="E88" s="178"/>
      <c r="F88" s="179"/>
      <c r="G88" s="180"/>
      <c r="H88" s="181"/>
      <c r="I88" s="182"/>
      <c r="J88" s="181"/>
      <c r="K88" s="180"/>
      <c r="L88" s="183"/>
      <c r="M88" s="180"/>
      <c r="N88" s="181"/>
      <c r="O88" s="184">
        <f t="shared" si="28"/>
        <v>0</v>
      </c>
      <c r="P88" s="195">
        <f t="shared" si="29"/>
        <v>0</v>
      </c>
    </row>
    <row r="89" spans="1:16" s="186" customFormat="1" hidden="1">
      <c r="A89" s="185"/>
      <c r="B89" s="187"/>
      <c r="C89" s="51"/>
      <c r="D89" s="178"/>
      <c r="E89" s="178"/>
      <c r="F89" s="179"/>
      <c r="G89" s="180"/>
      <c r="H89" s="181"/>
      <c r="I89" s="182"/>
      <c r="J89" s="181"/>
      <c r="K89" s="180"/>
      <c r="L89" s="183"/>
      <c r="M89" s="180"/>
      <c r="N89" s="181"/>
      <c r="O89" s="184">
        <f t="shared" si="28"/>
        <v>0</v>
      </c>
      <c r="P89" s="195">
        <f t="shared" si="29"/>
        <v>0</v>
      </c>
    </row>
    <row r="90" spans="1:16" s="186" customFormat="1" hidden="1">
      <c r="A90" s="185"/>
      <c r="B90" s="187"/>
      <c r="C90" s="51"/>
      <c r="D90" s="178"/>
      <c r="E90" s="178"/>
      <c r="F90" s="179"/>
      <c r="G90" s="180"/>
      <c r="H90" s="181"/>
      <c r="I90" s="182"/>
      <c r="J90" s="181"/>
      <c r="K90" s="180"/>
      <c r="L90" s="183"/>
      <c r="M90" s="180"/>
      <c r="N90" s="181"/>
      <c r="O90" s="184">
        <f t="shared" si="28"/>
        <v>0</v>
      </c>
      <c r="P90" s="195">
        <f t="shared" si="29"/>
        <v>0</v>
      </c>
    </row>
    <row r="91" spans="1:16" s="189" customFormat="1" hidden="1">
      <c r="A91" s="188"/>
      <c r="B91" s="187"/>
      <c r="C91" s="51"/>
      <c r="D91" s="193"/>
      <c r="E91" s="193"/>
      <c r="F91" s="194"/>
      <c r="G91" s="180"/>
      <c r="H91" s="181"/>
      <c r="I91" s="182"/>
      <c r="J91" s="181"/>
      <c r="K91" s="180"/>
      <c r="L91" s="183"/>
      <c r="M91" s="180"/>
      <c r="N91" s="181"/>
      <c r="O91" s="184">
        <f t="shared" ref="O91:O96" si="30">SUM(F91:N91)</f>
        <v>0</v>
      </c>
      <c r="P91" s="195">
        <f t="shared" si="29"/>
        <v>0</v>
      </c>
    </row>
    <row r="92" spans="1:16" s="189" customFormat="1" hidden="1">
      <c r="A92" s="188"/>
      <c r="B92" s="187"/>
      <c r="C92" s="51"/>
      <c r="D92" s="193"/>
      <c r="E92" s="193"/>
      <c r="F92" s="194"/>
      <c r="G92" s="180"/>
      <c r="H92" s="181"/>
      <c r="I92" s="182"/>
      <c r="J92" s="181"/>
      <c r="K92" s="180"/>
      <c r="L92" s="183"/>
      <c r="M92" s="180"/>
      <c r="N92" s="181"/>
      <c r="O92" s="184">
        <f t="shared" si="30"/>
        <v>0</v>
      </c>
      <c r="P92" s="195">
        <f t="shared" si="29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si="30"/>
        <v>0</v>
      </c>
      <c r="P93" s="195">
        <f t="shared" si="29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0"/>
        <v>0</v>
      </c>
      <c r="P94" s="195">
        <f t="shared" si="29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0"/>
        <v>0</v>
      </c>
      <c r="P95" s="195">
        <f t="shared" si="29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0"/>
        <v>0</v>
      </c>
      <c r="P96" s="195">
        <f t="shared" si="29"/>
        <v>0</v>
      </c>
    </row>
    <row r="97" spans="1:16" s="186" customFormat="1" hidden="1">
      <c r="A97" s="185"/>
      <c r="B97" s="187"/>
      <c r="C97" s="51"/>
      <c r="D97" s="178"/>
      <c r="E97" s="178"/>
      <c r="F97" s="179"/>
      <c r="G97" s="180"/>
      <c r="H97" s="181"/>
      <c r="I97" s="182"/>
      <c r="J97" s="181"/>
      <c r="K97" s="180"/>
      <c r="L97" s="183"/>
      <c r="M97" s="180"/>
      <c r="N97" s="181"/>
      <c r="O97" s="184">
        <f t="shared" si="28"/>
        <v>0</v>
      </c>
      <c r="P97" s="195">
        <f t="shared" si="29"/>
        <v>0</v>
      </c>
    </row>
    <row r="98" spans="1:16" s="185" customFormat="1" ht="12" hidden="1" thickBot="1">
      <c r="A98" s="38"/>
      <c r="B98" s="39" t="s">
        <v>21</v>
      </c>
      <c r="C98" s="39">
        <f>SUM(C97:C97)</f>
        <v>0</v>
      </c>
      <c r="D98" s="39">
        <f>SUM(D73:D97)</f>
        <v>0</v>
      </c>
      <c r="E98" s="39">
        <f>SUM(E73:E97)</f>
        <v>0</v>
      </c>
      <c r="F98" s="39">
        <f>SUM(F97:F97)</f>
        <v>0</v>
      </c>
      <c r="G98" s="43">
        <f t="shared" ref="G98:P98" si="31">SUM(G73:G97)</f>
        <v>0</v>
      </c>
      <c r="H98" s="43">
        <f t="shared" si="31"/>
        <v>0</v>
      </c>
      <c r="I98" s="43">
        <f t="shared" si="31"/>
        <v>0</v>
      </c>
      <c r="J98" s="43">
        <f t="shared" si="31"/>
        <v>0</v>
      </c>
      <c r="K98" s="43">
        <f t="shared" si="31"/>
        <v>0</v>
      </c>
      <c r="L98" s="43">
        <f t="shared" si="31"/>
        <v>0</v>
      </c>
      <c r="M98" s="43">
        <f t="shared" si="31"/>
        <v>0</v>
      </c>
      <c r="N98" s="43">
        <f t="shared" si="31"/>
        <v>0</v>
      </c>
      <c r="O98" s="44">
        <f t="shared" si="31"/>
        <v>0</v>
      </c>
      <c r="P98" s="45">
        <f t="shared" si="31"/>
        <v>0</v>
      </c>
    </row>
    <row r="99" spans="1:16" s="185" customFormat="1" hidden="1"/>
    <row r="100" spans="1:16" s="188" customFormat="1" hidden="1"/>
    <row r="101" spans="1:16" s="188" customFormat="1" ht="12" hidden="1" thickBot="1">
      <c r="B101" s="190" t="s">
        <v>64</v>
      </c>
      <c r="C101" s="190"/>
      <c r="D101" s="190"/>
      <c r="E101" s="190"/>
      <c r="F101" s="191"/>
      <c r="G101" s="191"/>
      <c r="H101" s="191"/>
      <c r="I101" s="191"/>
      <c r="J101" s="191"/>
      <c r="K101" s="191"/>
      <c r="L101" s="191"/>
      <c r="M101" s="191"/>
      <c r="N101" s="191"/>
      <c r="O101" s="192"/>
      <c r="P101" s="192"/>
    </row>
    <row r="102" spans="1:16" s="189" customFormat="1" hidden="1">
      <c r="A102" s="188"/>
      <c r="B102" s="187"/>
      <c r="C102" s="63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ref="O102:O119" si="32">SUM(F102:N102)</f>
        <v>0</v>
      </c>
      <c r="P102" s="195">
        <f t="shared" ref="P102:P120" si="33">(D102*$D$3)+(E102*$E$3)+(F102*$F$3)+(G102*$G$3)+(H102*$H$3)+(I102*$I$3)+(J102*$J$3)+(K102*$K$3)+(L102*$L$3)+(M102*$M$3)+(N102*$N$3)</f>
        <v>0</v>
      </c>
    </row>
    <row r="103" spans="1:16" s="189" customFormat="1" hidden="1">
      <c r="A103" s="188"/>
      <c r="B103" s="187"/>
      <c r="C103" s="51"/>
      <c r="D103" s="193"/>
      <c r="E103" s="193"/>
      <c r="F103" s="194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2"/>
        <v>0</v>
      </c>
      <c r="P103" s="195">
        <f t="shared" si="33"/>
        <v>0</v>
      </c>
    </row>
    <row r="104" spans="1:16" s="189" customFormat="1" hidden="1">
      <c r="A104" s="188"/>
      <c r="B104" s="187"/>
      <c r="C104" s="51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2"/>
        <v>0</v>
      </c>
      <c r="P104" s="195">
        <f t="shared" si="33"/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2"/>
        <v>0</v>
      </c>
      <c r="P105" s="195">
        <f t="shared" si="33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2"/>
        <v>0</v>
      </c>
      <c r="P106" s="195">
        <f t="shared" si="33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2"/>
        <v>0</v>
      </c>
      <c r="P107" s="195">
        <f t="shared" si="33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2"/>
        <v>0</v>
      </c>
      <c r="P108" s="195">
        <f t="shared" si="33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2"/>
        <v>0</v>
      </c>
      <c r="P109" s="195">
        <f t="shared" si="33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2"/>
        <v>0</v>
      </c>
      <c r="P110" s="195">
        <f t="shared" si="33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2"/>
        <v>0</v>
      </c>
      <c r="P111" s="195">
        <f t="shared" si="33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2"/>
        <v>0</v>
      </c>
      <c r="P112" s="195">
        <f t="shared" si="33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2"/>
        <v>0</v>
      </c>
      <c r="P113" s="195">
        <f t="shared" si="33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2"/>
        <v>0</v>
      </c>
      <c r="P114" s="195">
        <f t="shared" si="33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2"/>
        <v>0</v>
      </c>
      <c r="P115" s="195">
        <f t="shared" si="33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2"/>
        <v>0</v>
      </c>
      <c r="P116" s="195">
        <f t="shared" si="33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2"/>
        <v>0</v>
      </c>
      <c r="P117" s="195">
        <f t="shared" si="33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2"/>
        <v>0</v>
      </c>
      <c r="P118" s="195">
        <f t="shared" si="33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2"/>
        <v>0</v>
      </c>
      <c r="P119" s="195">
        <f t="shared" si="33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ref="O120" si="34">SUM(F120:N120)</f>
        <v>0</v>
      </c>
      <c r="P120" s="195">
        <f t="shared" si="33"/>
        <v>0</v>
      </c>
    </row>
    <row r="121" spans="1:16" s="188" customFormat="1" ht="12" hidden="1" thickBot="1">
      <c r="A121" s="196"/>
      <c r="B121" s="197" t="s">
        <v>21</v>
      </c>
      <c r="C121" s="197">
        <f>SUM(C120:C120)</f>
        <v>0</v>
      </c>
      <c r="D121" s="197">
        <f>SUM(D102:D120)</f>
        <v>0</v>
      </c>
      <c r="E121" s="197">
        <f>SUM(E102:E120)</f>
        <v>0</v>
      </c>
      <c r="F121" s="197">
        <f>SUM(F120:F120)</f>
        <v>0</v>
      </c>
      <c r="G121" s="43">
        <f t="shared" ref="G121:P121" si="35">SUM(G102:G120)</f>
        <v>0</v>
      </c>
      <c r="H121" s="43">
        <f t="shared" si="35"/>
        <v>0</v>
      </c>
      <c r="I121" s="43">
        <f t="shared" si="35"/>
        <v>0</v>
      </c>
      <c r="J121" s="43">
        <f t="shared" si="35"/>
        <v>0</v>
      </c>
      <c r="K121" s="43">
        <f t="shared" si="35"/>
        <v>0</v>
      </c>
      <c r="L121" s="43">
        <f t="shared" si="35"/>
        <v>0</v>
      </c>
      <c r="M121" s="43">
        <f t="shared" si="35"/>
        <v>0</v>
      </c>
      <c r="N121" s="43">
        <f t="shared" si="35"/>
        <v>0</v>
      </c>
      <c r="O121" s="44">
        <f t="shared" si="35"/>
        <v>0</v>
      </c>
      <c r="P121" s="45">
        <f t="shared" si="35"/>
        <v>0</v>
      </c>
    </row>
    <row r="122" spans="1:16" s="188" customFormat="1" hidden="1"/>
    <row r="123" spans="1:16" hidden="1"/>
    <row r="124" spans="1:16" ht="12" hidden="1" thickBot="1">
      <c r="B124" s="33" t="s">
        <v>63</v>
      </c>
      <c r="C124" s="33"/>
      <c r="D124" s="33"/>
      <c r="E124" s="33"/>
      <c r="F124" s="34"/>
      <c r="G124" s="34"/>
      <c r="H124" s="34"/>
      <c r="I124" s="34"/>
      <c r="J124" s="34"/>
      <c r="K124" s="34"/>
      <c r="L124" s="34"/>
      <c r="M124" s="34"/>
      <c r="N124" s="34"/>
      <c r="O124" s="35"/>
      <c r="P124" s="35"/>
    </row>
    <row r="125" spans="1:16" s="30" customFormat="1" hidden="1">
      <c r="A125" s="1"/>
      <c r="B125" s="58"/>
      <c r="C125" s="63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 t="shared" ref="O125:O127" si="36">SUM(F125:N125)</f>
        <v>0</v>
      </c>
      <c r="P125" s="195">
        <f t="shared" ref="P125:P127" si="37">(D125*$D$3)+(E125*$E$3)+(F125*$F$3)+(G125*$G$3)+(H125*$H$3)+(I125*$I$3)+(J125*$J$3)+(K125*$K$3)+(L125*$L$3)+(M125*$M$3)+(N125*$N$3)</f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ref="O126" si="38">SUM(F126:N126)</f>
        <v>0</v>
      </c>
      <c r="P126" s="195">
        <f t="shared" si="37"/>
        <v>0</v>
      </c>
    </row>
    <row r="127" spans="1:16" s="30" customFormat="1" hidden="1">
      <c r="A127" s="1"/>
      <c r="B127" s="58"/>
      <c r="C127" s="51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si="36"/>
        <v>0</v>
      </c>
      <c r="P127" s="195">
        <f t="shared" si="37"/>
        <v>0</v>
      </c>
    </row>
    <row r="128" spans="1:16" ht="12" hidden="1" thickBot="1">
      <c r="A128" s="38"/>
      <c r="B128" s="39" t="s">
        <v>21</v>
      </c>
      <c r="C128" s="39">
        <f>SUM(C127:C127)</f>
        <v>0</v>
      </c>
      <c r="D128" s="39">
        <f>SUM(D125:D127)</f>
        <v>0</v>
      </c>
      <c r="E128" s="39">
        <f>SUM(E125:E127)</f>
        <v>0</v>
      </c>
      <c r="F128" s="39">
        <f>SUM(F127:F127)</f>
        <v>0</v>
      </c>
      <c r="G128" s="43">
        <f t="shared" ref="G128:P128" si="39">SUM(G125:G127)</f>
        <v>0</v>
      </c>
      <c r="H128" s="43">
        <f t="shared" si="39"/>
        <v>0</v>
      </c>
      <c r="I128" s="43">
        <f t="shared" si="39"/>
        <v>0</v>
      </c>
      <c r="J128" s="43">
        <f t="shared" si="39"/>
        <v>0</v>
      </c>
      <c r="K128" s="43">
        <f t="shared" si="39"/>
        <v>0</v>
      </c>
      <c r="L128" s="43">
        <f t="shared" si="39"/>
        <v>0</v>
      </c>
      <c r="M128" s="43">
        <f t="shared" si="39"/>
        <v>0</v>
      </c>
      <c r="N128" s="43">
        <f t="shared" si="39"/>
        <v>0</v>
      </c>
      <c r="O128" s="44">
        <f t="shared" si="39"/>
        <v>0</v>
      </c>
      <c r="P128" s="45">
        <f t="shared" si="39"/>
        <v>0</v>
      </c>
    </row>
    <row r="129" spans="1:16" hidden="1"/>
    <row r="130" spans="1:16" s="188" customFormat="1"/>
    <row r="131" spans="1:16" s="188" customFormat="1" ht="12" thickBot="1">
      <c r="B131" s="190" t="s">
        <v>49</v>
      </c>
      <c r="C131" s="190"/>
      <c r="D131" s="190"/>
      <c r="E131" s="190"/>
      <c r="F131" s="191"/>
      <c r="G131" s="191"/>
      <c r="H131" s="191"/>
      <c r="I131" s="191"/>
      <c r="J131" s="191"/>
      <c r="K131" s="191"/>
      <c r="L131" s="191"/>
      <c r="M131" s="191"/>
      <c r="N131" s="191"/>
      <c r="O131" s="192"/>
      <c r="P131" s="192"/>
    </row>
    <row r="132" spans="1:16" s="189" customFormat="1">
      <c r="A132" s="188"/>
      <c r="B132" s="187" t="s">
        <v>37</v>
      </c>
      <c r="C132" s="63"/>
      <c r="D132" s="193"/>
      <c r="E132" s="193"/>
      <c r="F132" s="194"/>
      <c r="G132" s="180">
        <v>58</v>
      </c>
      <c r="H132" s="181"/>
      <c r="I132" s="182">
        <v>4</v>
      </c>
      <c r="J132" s="181"/>
      <c r="K132" s="180">
        <v>60</v>
      </c>
      <c r="L132" s="183"/>
      <c r="M132" s="180"/>
      <c r="N132" s="181">
        <v>20</v>
      </c>
      <c r="O132" s="184">
        <f t="shared" ref="O132:O134" si="40">SUM(F132:N132)</f>
        <v>142</v>
      </c>
      <c r="P132" s="195">
        <f t="shared" ref="P132:P134" si="41">(D132*$D$3)+(E132*$E$3)+(F132*$F$3)+(G132*$G$3)+(H132*$H$3)+(I132*$I$3)+(J132*$J$3)+(K132*$K$3)+(L132*$L$3)+(M132*$M$3)+(N132*$N$3)</f>
        <v>116.5</v>
      </c>
    </row>
    <row r="133" spans="1:16" s="189" customFormat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ref="O133" si="42">SUM(F133:N133)</f>
        <v>0</v>
      </c>
      <c r="P133" s="195">
        <f t="shared" si="41"/>
        <v>0</v>
      </c>
    </row>
    <row r="134" spans="1:16" s="189" customFormat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40"/>
        <v>0</v>
      </c>
      <c r="P134" s="195">
        <f t="shared" si="41"/>
        <v>0</v>
      </c>
    </row>
    <row r="135" spans="1:16" s="188" customFormat="1" ht="12" thickBot="1">
      <c r="A135" s="196"/>
      <c r="B135" s="197" t="s">
        <v>21</v>
      </c>
      <c r="C135" s="197">
        <f>SUM(C134:C134)</f>
        <v>0</v>
      </c>
      <c r="D135" s="197">
        <f>SUM(D132:D134)</f>
        <v>0</v>
      </c>
      <c r="E135" s="197">
        <f>SUM(E132:E134)</f>
        <v>0</v>
      </c>
      <c r="F135" s="197">
        <f>SUM(F134:F134)</f>
        <v>0</v>
      </c>
      <c r="G135" s="43">
        <f t="shared" ref="G135:P135" si="43">SUM(G132:G134)</f>
        <v>58</v>
      </c>
      <c r="H135" s="43">
        <f t="shared" si="43"/>
        <v>0</v>
      </c>
      <c r="I135" s="43">
        <f t="shared" si="43"/>
        <v>4</v>
      </c>
      <c r="J135" s="43">
        <f t="shared" si="43"/>
        <v>0</v>
      </c>
      <c r="K135" s="43">
        <f t="shared" si="43"/>
        <v>60</v>
      </c>
      <c r="L135" s="43">
        <f t="shared" si="43"/>
        <v>0</v>
      </c>
      <c r="M135" s="43">
        <f t="shared" si="43"/>
        <v>0</v>
      </c>
      <c r="N135" s="43">
        <f t="shared" si="43"/>
        <v>20</v>
      </c>
      <c r="O135" s="44">
        <f t="shared" si="43"/>
        <v>142</v>
      </c>
      <c r="P135" s="45">
        <f t="shared" si="43"/>
        <v>116.5</v>
      </c>
    </row>
    <row r="136" spans="1:16" s="188" customFormat="1"/>
    <row r="138" spans="1:16" ht="12" thickBot="1">
      <c r="B138" s="33" t="s">
        <v>56</v>
      </c>
      <c r="C138" s="33"/>
      <c r="D138" s="33"/>
      <c r="E138" s="33"/>
      <c r="F138" s="34"/>
      <c r="G138" s="34"/>
      <c r="H138" s="34"/>
      <c r="I138" s="34"/>
      <c r="J138" s="34"/>
      <c r="K138" s="34"/>
      <c r="L138" s="34"/>
      <c r="M138" s="34"/>
      <c r="N138" s="34"/>
      <c r="O138" s="35"/>
      <c r="P138" s="35"/>
    </row>
    <row r="139" spans="1:16" s="30" customFormat="1" ht="11.25" customHeight="1">
      <c r="A139" s="1"/>
      <c r="B139" s="58" t="s">
        <v>103</v>
      </c>
      <c r="C139" s="51"/>
      <c r="D139" s="52"/>
      <c r="E139" s="52"/>
      <c r="F139" s="53">
        <v>155</v>
      </c>
      <c r="G139" s="59"/>
      <c r="H139" s="60"/>
      <c r="I139" s="61"/>
      <c r="J139" s="60"/>
      <c r="K139" s="59"/>
      <c r="L139" s="62"/>
      <c r="M139" s="59"/>
      <c r="N139" s="60"/>
      <c r="O139" s="36">
        <f t="shared" ref="O139:O143" si="44">SUM(F139:N139)</f>
        <v>155</v>
      </c>
      <c r="P139" s="195">
        <f t="shared" ref="P139:P143" si="45">(D139*$D$3)+(E139*$E$3)+(F139*$F$3)+(G139*$G$3)+(H139*$H$3)+(I139*$I$3)+(J139*$J$3)+(K139*$K$3)+(L139*$L$3)+(M139*$M$3)+(N139*$N$3)</f>
        <v>15.5</v>
      </c>
    </row>
    <row r="140" spans="1:16" s="189" customFormat="1" ht="11.25" customHeight="1">
      <c r="A140" s="188"/>
      <c r="B140" s="187" t="s">
        <v>104</v>
      </c>
      <c r="C140" s="51"/>
      <c r="D140" s="193"/>
      <c r="E140" s="193"/>
      <c r="F140" s="194"/>
      <c r="G140" s="180">
        <v>5</v>
      </c>
      <c r="H140" s="181"/>
      <c r="I140" s="182"/>
      <c r="J140" s="181"/>
      <c r="K140" s="180"/>
      <c r="L140" s="183"/>
      <c r="M140" s="180"/>
      <c r="N140" s="181"/>
      <c r="O140" s="184">
        <f t="shared" si="44"/>
        <v>5</v>
      </c>
      <c r="P140" s="195">
        <f t="shared" si="45"/>
        <v>1.25</v>
      </c>
    </row>
    <row r="141" spans="1:16" s="189" customFormat="1" ht="11.25" customHeight="1">
      <c r="A141" s="188"/>
      <c r="B141" s="187" t="s">
        <v>105</v>
      </c>
      <c r="C141" s="51"/>
      <c r="D141" s="193"/>
      <c r="E141" s="193"/>
      <c r="F141" s="194"/>
      <c r="G141" s="180">
        <v>50</v>
      </c>
      <c r="H141" s="181"/>
      <c r="I141" s="182"/>
      <c r="J141" s="181"/>
      <c r="K141" s="180"/>
      <c r="L141" s="183"/>
      <c r="M141" s="180"/>
      <c r="N141" s="181"/>
      <c r="O141" s="184">
        <f t="shared" si="44"/>
        <v>50</v>
      </c>
      <c r="P141" s="195">
        <f t="shared" si="45"/>
        <v>12.5</v>
      </c>
    </row>
    <row r="142" spans="1:16" s="189" customFormat="1" ht="11.25" customHeight="1">
      <c r="A142" s="188"/>
      <c r="B142" s="187" t="s">
        <v>106</v>
      </c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>
        <v>9</v>
      </c>
      <c r="O142" s="184">
        <f t="shared" si="44"/>
        <v>9</v>
      </c>
      <c r="P142" s="195">
        <f t="shared" si="45"/>
        <v>18</v>
      </c>
    </row>
    <row r="143" spans="1:16" s="30" customFormat="1" ht="11.25" customHeight="1">
      <c r="A143" s="1"/>
      <c r="B143" s="58"/>
      <c r="C143" s="51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si="44"/>
        <v>0</v>
      </c>
      <c r="P143" s="195">
        <f t="shared" si="45"/>
        <v>0</v>
      </c>
    </row>
    <row r="144" spans="1:16" ht="12" thickBot="1">
      <c r="A144" s="38"/>
      <c r="B144" s="39" t="s">
        <v>21</v>
      </c>
      <c r="C144" s="39">
        <f t="shared" ref="C144:P144" si="46">SUM(C139:C143)</f>
        <v>0</v>
      </c>
      <c r="D144" s="39">
        <f t="shared" si="46"/>
        <v>0</v>
      </c>
      <c r="E144" s="39">
        <f t="shared" si="46"/>
        <v>0</v>
      </c>
      <c r="F144" s="39">
        <f t="shared" si="46"/>
        <v>155</v>
      </c>
      <c r="G144" s="43">
        <f t="shared" si="46"/>
        <v>55</v>
      </c>
      <c r="H144" s="43">
        <f t="shared" si="46"/>
        <v>0</v>
      </c>
      <c r="I144" s="43">
        <f t="shared" si="46"/>
        <v>0</v>
      </c>
      <c r="J144" s="43">
        <f t="shared" si="46"/>
        <v>0</v>
      </c>
      <c r="K144" s="43">
        <f t="shared" si="46"/>
        <v>0</v>
      </c>
      <c r="L144" s="43">
        <f t="shared" si="46"/>
        <v>0</v>
      </c>
      <c r="M144" s="43">
        <f t="shared" si="46"/>
        <v>0</v>
      </c>
      <c r="N144" s="43">
        <f t="shared" si="46"/>
        <v>9</v>
      </c>
      <c r="O144" s="44">
        <f t="shared" si="46"/>
        <v>219</v>
      </c>
      <c r="P144" s="45">
        <f t="shared" si="46"/>
        <v>47.25</v>
      </c>
    </row>
    <row r="145" spans="1:16" ht="11.25" customHeight="1">
      <c r="A145" s="38"/>
      <c r="B145" s="54"/>
      <c r="C145" s="54"/>
      <c r="D145" s="54"/>
      <c r="E145" s="54"/>
      <c r="F145" s="54"/>
      <c r="G145" s="55"/>
      <c r="H145" s="55"/>
      <c r="I145" s="55"/>
      <c r="J145" s="55"/>
      <c r="K145" s="55"/>
      <c r="L145" s="55"/>
      <c r="M145" s="55"/>
      <c r="N145" s="55"/>
      <c r="O145" s="56"/>
      <c r="P145" s="57"/>
    </row>
    <row r="146" spans="1:16" ht="11.25" customHeight="1"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</row>
    <row r="147" spans="1:16" ht="12" thickBot="1">
      <c r="B147" s="33" t="s">
        <v>95</v>
      </c>
      <c r="C147" s="33"/>
      <c r="D147" s="33"/>
      <c r="E147" s="33"/>
      <c r="F147" s="34"/>
      <c r="G147" s="34"/>
      <c r="H147" s="34"/>
      <c r="I147" s="34"/>
      <c r="J147" s="34"/>
      <c r="K147" s="34"/>
      <c r="L147" s="34"/>
      <c r="M147" s="34"/>
      <c r="N147" s="34"/>
      <c r="O147" s="35"/>
      <c r="P147" s="35"/>
    </row>
    <row r="148" spans="1:16" s="30" customFormat="1">
      <c r="A148" s="1"/>
      <c r="B148" s="58" t="s">
        <v>96</v>
      </c>
      <c r="C148" s="51"/>
      <c r="D148" s="52"/>
      <c r="E148" s="52"/>
      <c r="F148" s="53"/>
      <c r="G148" s="59"/>
      <c r="H148" s="60"/>
      <c r="I148" s="61">
        <v>3</v>
      </c>
      <c r="J148" s="60"/>
      <c r="K148" s="59">
        <v>35</v>
      </c>
      <c r="L148" s="62"/>
      <c r="M148" s="59"/>
      <c r="N148" s="60">
        <v>1</v>
      </c>
      <c r="O148" s="36">
        <f>SUM(F148:N148)</f>
        <v>39</v>
      </c>
      <c r="P148" s="195">
        <f t="shared" ref="P148:P150" si="47">(D148*$D$3)+(E148*$E$3)+(F148*$F$3)+(G148*$G$3)+(H148*$H$3)+(I148*$I$3)+(J148*$J$3)+(K148*$K$3)+(L148*$L$3)+(M148*$M$3)+(N148*$N$3)</f>
        <v>38.5</v>
      </c>
    </row>
    <row r="149" spans="1:16" s="30" customFormat="1">
      <c r="A149" s="1"/>
      <c r="B149" s="58"/>
      <c r="C149" s="51"/>
      <c r="D149" s="52"/>
      <c r="E149" s="52"/>
      <c r="F149" s="53"/>
      <c r="G149" s="59"/>
      <c r="H149" s="60"/>
      <c r="I149" s="61"/>
      <c r="J149" s="60"/>
      <c r="K149" s="59"/>
      <c r="L149" s="62"/>
      <c r="M149" s="59"/>
      <c r="N149" s="60"/>
      <c r="O149" s="36">
        <f>SUM(F149:N149)</f>
        <v>0</v>
      </c>
      <c r="P149" s="195">
        <f t="shared" si="47"/>
        <v>0</v>
      </c>
    </row>
    <row r="150" spans="1:16" s="30" customFormat="1">
      <c r="A150" s="1"/>
      <c r="B150" s="58"/>
      <c r="C150" s="51"/>
      <c r="D150" s="52"/>
      <c r="E150" s="52"/>
      <c r="F150" s="53"/>
      <c r="G150" s="59"/>
      <c r="H150" s="60"/>
      <c r="I150" s="61"/>
      <c r="J150" s="60"/>
      <c r="K150" s="59"/>
      <c r="L150" s="62"/>
      <c r="M150" s="59"/>
      <c r="N150" s="60"/>
      <c r="O150" s="36">
        <f>SUM(F150:N150)</f>
        <v>0</v>
      </c>
      <c r="P150" s="195">
        <f t="shared" si="47"/>
        <v>0</v>
      </c>
    </row>
    <row r="151" spans="1:16" ht="12" thickBot="1">
      <c r="A151" s="38"/>
      <c r="B151" s="39" t="s">
        <v>21</v>
      </c>
      <c r="C151" s="39">
        <f t="shared" ref="C151:O151" si="48">SUM(C148:C150)</f>
        <v>0</v>
      </c>
      <c r="D151" s="39">
        <f t="shared" si="48"/>
        <v>0</v>
      </c>
      <c r="E151" s="39">
        <f t="shared" si="48"/>
        <v>0</v>
      </c>
      <c r="F151" s="39">
        <f t="shared" si="48"/>
        <v>0</v>
      </c>
      <c r="G151" s="43">
        <f t="shared" si="48"/>
        <v>0</v>
      </c>
      <c r="H151" s="43">
        <f t="shared" si="48"/>
        <v>0</v>
      </c>
      <c r="I151" s="43">
        <f t="shared" si="48"/>
        <v>3</v>
      </c>
      <c r="J151" s="43">
        <f t="shared" si="48"/>
        <v>0</v>
      </c>
      <c r="K151" s="43">
        <f t="shared" si="48"/>
        <v>35</v>
      </c>
      <c r="L151" s="43">
        <f t="shared" si="48"/>
        <v>0</v>
      </c>
      <c r="M151" s="43">
        <f t="shared" si="48"/>
        <v>0</v>
      </c>
      <c r="N151" s="43">
        <f t="shared" si="48"/>
        <v>1</v>
      </c>
      <c r="O151" s="44">
        <f t="shared" si="48"/>
        <v>39</v>
      </c>
      <c r="P151" s="45">
        <f>SUM(P148:P150)</f>
        <v>38.5</v>
      </c>
    </row>
    <row r="152" spans="1:16" ht="12.75">
      <c r="B152" s="2"/>
      <c r="C152" s="2"/>
      <c r="D152" s="2"/>
      <c r="E152" s="2"/>
      <c r="F152" s="47"/>
      <c r="G152" s="47"/>
      <c r="H152" s="47"/>
      <c r="I152" s="47"/>
      <c r="J152" s="47"/>
      <c r="K152" s="47"/>
      <c r="L152" s="47"/>
      <c r="M152" s="47"/>
      <c r="N152" s="47"/>
      <c r="O152" s="2"/>
      <c r="P152" s="2"/>
    </row>
    <row r="153" spans="1:16">
      <c r="M153" s="48" t="s">
        <v>21</v>
      </c>
      <c r="O153" s="49">
        <f>O151+O144+O135+O128+O121+O98+O69+O63+O56+O50+O42+O34+O26+O16+O10</f>
        <v>1673</v>
      </c>
      <c r="P153" s="50">
        <f>P151+P144+P135+P128+P121+P98+P69+P63+P56+P50+P42+P34+P26+P16+P10</f>
        <v>1091.05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1:O32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94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50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50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B25" sqref="B25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11"/>
      <c r="C3" s="208"/>
      <c r="D3" s="203"/>
    </row>
    <row r="4" spans="1:4" ht="15">
      <c r="A4" s="204" t="s">
        <v>62</v>
      </c>
      <c r="B4" s="212">
        <f>SUM(Botswana!O13)</f>
        <v>59</v>
      </c>
      <c r="C4" s="207">
        <f>SUM(Botswana!P13)</f>
        <v>20.5</v>
      </c>
      <c r="D4" s="203"/>
    </row>
    <row r="5" spans="1:4" ht="15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</row>
    <row r="6" spans="1:4" ht="15" hidden="1">
      <c r="A6" s="204" t="s">
        <v>52</v>
      </c>
      <c r="B6" s="206">
        <f>SUM('Ivory Coast'!O14)</f>
        <v>0</v>
      </c>
      <c r="C6" s="207">
        <f>SUM('Ivory Coast'!P14)</f>
        <v>0</v>
      </c>
      <c r="D6" s="203"/>
    </row>
    <row r="7" spans="1:4" ht="15" hidden="1">
      <c r="A7" s="204" t="s">
        <v>26</v>
      </c>
      <c r="B7" s="212">
        <f>SUM(Kenya!O36)</f>
        <v>0</v>
      </c>
      <c r="C7" s="207">
        <f>SUM(Kenya!P36)</f>
        <v>0</v>
      </c>
      <c r="D7" s="203"/>
    </row>
    <row r="8" spans="1:4" ht="15" hidden="1">
      <c r="A8" s="204" t="s">
        <v>58</v>
      </c>
      <c r="B8" s="209">
        <f>SUM(Malawi!O11)</f>
        <v>0</v>
      </c>
      <c r="C8" s="210">
        <f>SUM(Malawi!P11)</f>
        <v>0</v>
      </c>
      <c r="D8" s="203"/>
    </row>
    <row r="9" spans="1:4" ht="15" hidden="1">
      <c r="A9" s="204" t="s">
        <v>27</v>
      </c>
      <c r="B9" s="205">
        <f>SUM(Mauritius!O31)</f>
        <v>0</v>
      </c>
      <c r="C9" s="210">
        <f>SUM(Mauritius!P31)</f>
        <v>0</v>
      </c>
      <c r="D9" s="203"/>
    </row>
    <row r="10" spans="1:4" ht="15">
      <c r="A10" s="204" t="s">
        <v>36</v>
      </c>
      <c r="B10" s="211">
        <f>SUM(Nigeria!O26)</f>
        <v>368</v>
      </c>
      <c r="C10" s="208">
        <f>SUM(Nigeria!P26)</f>
        <v>167.75</v>
      </c>
      <c r="D10" s="203"/>
    </row>
    <row r="11" spans="1:4" ht="15">
      <c r="A11" s="204" t="s">
        <v>28</v>
      </c>
      <c r="B11" s="212">
        <f>SUM('South Africa'!O153)</f>
        <v>1673</v>
      </c>
      <c r="C11" s="207">
        <f>SUM('South Africa'!P153)</f>
        <v>1091.05</v>
      </c>
      <c r="D11" s="203"/>
    </row>
    <row r="12" spans="1:4" ht="15" hidden="1">
      <c r="A12" s="204" t="s">
        <v>41</v>
      </c>
      <c r="B12" s="211">
        <f>SUM(Togo!O12)</f>
        <v>0</v>
      </c>
      <c r="C12" s="208">
        <f>SUM(Togo!P12)</f>
        <v>0</v>
      </c>
      <c r="D12" s="203"/>
    </row>
    <row r="13" spans="1:4" ht="15" hidden="1">
      <c r="A13" s="204" t="s">
        <v>48</v>
      </c>
      <c r="B13" s="206">
        <f>SUM(Zambia!O12)</f>
        <v>0</v>
      </c>
      <c r="C13" s="207">
        <f>SUM(Zambia!P12)</f>
        <v>0</v>
      </c>
      <c r="D13" s="203"/>
    </row>
    <row r="14" spans="1:4" ht="15">
      <c r="A14" s="213"/>
      <c r="B14" s="211"/>
      <c r="C14" s="208"/>
      <c r="D14" s="203"/>
    </row>
    <row r="15" spans="1:4" ht="15">
      <c r="A15" s="214" t="s">
        <v>29</v>
      </c>
      <c r="B15" s="215">
        <f>SUM(B4:B14)</f>
        <v>2100</v>
      </c>
      <c r="C15" s="215">
        <f>SUM(C4:C14)</f>
        <v>1279.3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93</v>
      </c>
      <c r="D23" s="74"/>
    </row>
    <row r="24" spans="1:5">
      <c r="A24" s="74" t="s">
        <v>92</v>
      </c>
      <c r="B24" s="74">
        <v>4520</v>
      </c>
      <c r="D24" s="74"/>
      <c r="E24" s="74"/>
    </row>
    <row r="25" spans="1:5">
      <c r="A25" s="74" t="s">
        <v>81</v>
      </c>
      <c r="B25" s="74">
        <f>B15</f>
        <v>2100</v>
      </c>
      <c r="D25" s="74"/>
      <c r="E25" s="74"/>
    </row>
    <row r="26" spans="1:5">
      <c r="A26" s="74" t="s">
        <v>82</v>
      </c>
      <c r="D26" s="74"/>
      <c r="E26" s="74"/>
    </row>
    <row r="27" spans="1:5">
      <c r="A27" s="74" t="s">
        <v>83</v>
      </c>
      <c r="B27" s="216"/>
      <c r="C27" s="216"/>
      <c r="D27" s="216"/>
      <c r="E27" s="216"/>
    </row>
    <row r="28" spans="1:5">
      <c r="A28" s="74" t="s">
        <v>84</v>
      </c>
      <c r="B28" s="216"/>
      <c r="D28" s="74"/>
    </row>
    <row r="29" spans="1:5">
      <c r="A29" s="74" t="s">
        <v>85</v>
      </c>
      <c r="B29" s="216"/>
      <c r="D29" s="74"/>
    </row>
    <row r="30" spans="1:5">
      <c r="A30" s="74" t="s">
        <v>86</v>
      </c>
      <c r="B30" s="216"/>
      <c r="D30" s="74"/>
    </row>
    <row r="31" spans="1:5">
      <c r="A31" s="74" t="s">
        <v>87</v>
      </c>
      <c r="B31" s="216"/>
      <c r="D31" s="74"/>
    </row>
    <row r="32" spans="1:5">
      <c r="A32" s="74" t="s">
        <v>88</v>
      </c>
      <c r="B32" s="216"/>
    </row>
    <row r="33" spans="1:2">
      <c r="A33" s="74" t="s">
        <v>89</v>
      </c>
      <c r="B33" s="216"/>
    </row>
    <row r="34" spans="1:2">
      <c r="A34" s="74" t="s">
        <v>90</v>
      </c>
      <c r="B34" s="216"/>
    </row>
    <row r="35" spans="1:2">
      <c r="A35" s="74" t="s">
        <v>91</v>
      </c>
      <c r="B35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7" workbookViewId="0">
      <selection activeCell="P35" sqref="P35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2021-03-30T06:55:45Z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