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21\"/>
    </mc:Choice>
  </mc:AlternateContent>
  <xr:revisionPtr revIDLastSave="764" documentId="8_{2B5C1C91-775D-404A-8E8F-42F6469FFA84}" xr6:coauthVersionLast="45" xr6:coauthVersionMax="45" xr10:uidLastSave="{7D82EFAA-7236-4BE0-951E-2558C0C56691}"/>
  <bookViews>
    <workbookView xWindow="-108" yWindow="-108" windowWidth="23256" windowHeight="12252" tabRatio="875" xr2:uid="{00000000-000D-0000-FFFF-FFFF00000000}"/>
  </bookViews>
  <sheets>
    <sheet name="Botswana" sheetId="11" r:id="rId1"/>
    <sheet name="Ghana" sheetId="16" r:id="rId2"/>
    <sheet name="Ivory Coast" sheetId="14" state="hidden" r:id="rId3"/>
    <sheet name="Kenya" sheetId="10" state="hidden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Zambia" sheetId="17" r:id="rId9"/>
    <sheet name="Zimbabwe" sheetId="12" r:id="rId10"/>
    <sheet name="Summary" sheetId="4" r:id="rId11"/>
    <sheet name="Graphs" sheetId="22" state="hidden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8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9">Zimbabwe!#REF!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9" i="8" l="1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O30" i="19" l="1"/>
  <c r="P61" i="19" l="1"/>
  <c r="P60" i="19"/>
  <c r="P59" i="19"/>
  <c r="P58" i="19"/>
  <c r="P57" i="19"/>
  <c r="P56" i="19"/>
  <c r="P55" i="19"/>
  <c r="P54" i="19"/>
  <c r="P53" i="19"/>
  <c r="P52" i="19"/>
  <c r="O61" i="19"/>
  <c r="O60" i="19"/>
  <c r="O59" i="19"/>
  <c r="O58" i="19"/>
  <c r="O57" i="19"/>
  <c r="O56" i="19"/>
  <c r="O55" i="19"/>
  <c r="O54" i="19"/>
  <c r="O53" i="19"/>
  <c r="O52" i="19"/>
  <c r="P11" i="17" l="1"/>
  <c r="P10" i="17"/>
  <c r="P9" i="17"/>
  <c r="P11" i="12"/>
  <c r="P10" i="12"/>
  <c r="P9" i="12"/>
  <c r="P67" i="19"/>
  <c r="P33" i="19"/>
  <c r="P32" i="19"/>
  <c r="P31" i="19"/>
  <c r="P30" i="19"/>
  <c r="P36" i="18"/>
  <c r="P35" i="18"/>
  <c r="P34" i="18"/>
  <c r="P33" i="18"/>
  <c r="P32" i="18"/>
  <c r="P31" i="18"/>
  <c r="P30" i="18"/>
  <c r="P29" i="18"/>
  <c r="P28" i="18"/>
  <c r="P27" i="18"/>
  <c r="P26" i="18"/>
  <c r="P21" i="18"/>
  <c r="P20" i="18"/>
  <c r="P15" i="18"/>
  <c r="P14" i="18"/>
  <c r="P13" i="18"/>
  <c r="P12" i="18"/>
  <c r="P11" i="18"/>
  <c r="P10" i="18"/>
  <c r="P9" i="18"/>
  <c r="P8" i="18"/>
  <c r="P7" i="18"/>
  <c r="P33" i="8"/>
  <c r="P32" i="8"/>
  <c r="P31" i="8"/>
  <c r="P26" i="8"/>
  <c r="P25" i="8"/>
  <c r="P24" i="8"/>
  <c r="P23" i="8"/>
  <c r="P22" i="8"/>
  <c r="P21" i="8"/>
  <c r="P2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C16" i="19"/>
  <c r="D16" i="19"/>
  <c r="E16" i="19"/>
  <c r="F16" i="19"/>
  <c r="G16" i="19"/>
  <c r="H16" i="19"/>
  <c r="I16" i="19"/>
  <c r="J16" i="19"/>
  <c r="K16" i="19"/>
  <c r="L16" i="19"/>
  <c r="M16" i="19"/>
  <c r="N16" i="19"/>
  <c r="O45" i="19"/>
  <c r="P45" i="19"/>
  <c r="O46" i="19"/>
  <c r="P46" i="19"/>
  <c r="C47" i="19"/>
  <c r="D47" i="19"/>
  <c r="E47" i="19"/>
  <c r="F47" i="19"/>
  <c r="G47" i="19"/>
  <c r="H47" i="19"/>
  <c r="I47" i="19"/>
  <c r="J47" i="19"/>
  <c r="K47" i="19"/>
  <c r="L47" i="19"/>
  <c r="M47" i="19"/>
  <c r="N47" i="19"/>
  <c r="O51" i="19"/>
  <c r="P51" i="19"/>
  <c r="O62" i="19"/>
  <c r="P62" i="19"/>
  <c r="C63" i="19"/>
  <c r="D63" i="19"/>
  <c r="E63" i="19"/>
  <c r="F63" i="19"/>
  <c r="G63" i="19"/>
  <c r="H63" i="19"/>
  <c r="I63" i="19"/>
  <c r="J63" i="19"/>
  <c r="K63" i="19"/>
  <c r="L63" i="19"/>
  <c r="M63" i="19"/>
  <c r="N63" i="19"/>
  <c r="O16" i="19" l="1"/>
  <c r="O10" i="19"/>
  <c r="P16" i="19"/>
  <c r="P10" i="19"/>
  <c r="P63" i="19"/>
  <c r="P47" i="19"/>
  <c r="O47" i="19"/>
  <c r="O63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70" i="19"/>
  <c r="P169" i="19"/>
  <c r="P168" i="19"/>
  <c r="P163" i="19"/>
  <c r="P162" i="19"/>
  <c r="P161" i="19"/>
  <c r="P156" i="19"/>
  <c r="P155" i="19"/>
  <c r="P154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9" i="19"/>
  <c r="P138" i="19"/>
  <c r="P133" i="19"/>
  <c r="P132" i="19"/>
  <c r="P131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9" i="19"/>
  <c r="P88" i="19"/>
  <c r="P87" i="19"/>
  <c r="P86" i="19"/>
  <c r="P85" i="19"/>
  <c r="P84" i="19"/>
  <c r="P83" i="19"/>
  <c r="P82" i="19"/>
  <c r="P81" i="19"/>
  <c r="P80" i="19"/>
  <c r="P79" i="19"/>
  <c r="P74" i="19"/>
  <c r="P73" i="19"/>
  <c r="P68" i="19"/>
  <c r="P40" i="19"/>
  <c r="P39" i="19"/>
  <c r="P38" i="19"/>
  <c r="P25" i="19"/>
  <c r="P24" i="19"/>
  <c r="P23" i="19"/>
  <c r="P22" i="19"/>
  <c r="P21" i="19"/>
  <c r="P20" i="19"/>
  <c r="O20" i="19"/>
  <c r="O39" i="19" l="1"/>
  <c r="O23" i="19" l="1"/>
  <c r="O24" i="19"/>
  <c r="O143" i="19" l="1"/>
  <c r="O142" i="19"/>
  <c r="O148" i="19"/>
  <c r="O147" i="19"/>
  <c r="O146" i="19"/>
  <c r="O145" i="19"/>
  <c r="O144" i="19"/>
  <c r="O141" i="19"/>
  <c r="O140" i="19"/>
  <c r="O139" i="19"/>
  <c r="O152" i="19"/>
  <c r="O151" i="19"/>
  <c r="O150" i="19"/>
  <c r="O149" i="19"/>
  <c r="O154" i="19"/>
  <c r="O153" i="19"/>
  <c r="O155" i="19"/>
  <c r="O22" i="8" l="1"/>
  <c r="O21" i="8"/>
  <c r="O20" i="8"/>
  <c r="O25" i="8"/>
  <c r="O24" i="8"/>
  <c r="O23" i="8"/>
  <c r="O9" i="8"/>
  <c r="O8" i="8"/>
  <c r="O7" i="8"/>
  <c r="O162" i="19"/>
  <c r="O80" i="19" l="1"/>
  <c r="N127" i="19"/>
  <c r="M127" i="19"/>
  <c r="L127" i="19"/>
  <c r="K127" i="19"/>
  <c r="J127" i="19"/>
  <c r="I127" i="19"/>
  <c r="H127" i="19"/>
  <c r="G127" i="19"/>
  <c r="F127" i="19"/>
  <c r="E127" i="19"/>
  <c r="D127" i="19"/>
  <c r="C127" i="19"/>
  <c r="O126" i="19"/>
  <c r="O125" i="19"/>
  <c r="O124" i="19"/>
  <c r="O123" i="19"/>
  <c r="O122" i="19"/>
  <c r="O121" i="19"/>
  <c r="O120" i="19"/>
  <c r="O119" i="19"/>
  <c r="O118" i="19"/>
  <c r="O117" i="19"/>
  <c r="O116" i="19"/>
  <c r="O115" i="19"/>
  <c r="O114" i="19"/>
  <c r="O113" i="19"/>
  <c r="O112" i="19"/>
  <c r="O111" i="19"/>
  <c r="O110" i="19"/>
  <c r="O109" i="19"/>
  <c r="O108" i="19"/>
  <c r="P127" i="19" l="1"/>
  <c r="O127" i="19"/>
  <c r="O91" i="19" l="1"/>
  <c r="O90" i="19"/>
  <c r="O89" i="19"/>
  <c r="O88" i="19"/>
  <c r="O87" i="19"/>
  <c r="O86" i="19"/>
  <c r="O85" i="19"/>
  <c r="O84" i="19"/>
  <c r="O83" i="19"/>
  <c r="O82" i="19"/>
  <c r="O81" i="19"/>
  <c r="O102" i="19"/>
  <c r="O101" i="19"/>
  <c r="O100" i="19"/>
  <c r="O99" i="19"/>
  <c r="O98" i="19"/>
  <c r="O97" i="19"/>
  <c r="O33" i="19" l="1"/>
  <c r="O32" i="19"/>
  <c r="O31" i="19"/>
  <c r="E34" i="19"/>
  <c r="F34" i="19"/>
  <c r="G34" i="19"/>
  <c r="H34" i="19"/>
  <c r="I34" i="19"/>
  <c r="J34" i="19"/>
  <c r="K34" i="19"/>
  <c r="L34" i="19"/>
  <c r="M34" i="19"/>
  <c r="N34" i="19"/>
  <c r="E41" i="19"/>
  <c r="F41" i="19"/>
  <c r="G41" i="19"/>
  <c r="H41" i="19"/>
  <c r="I41" i="19"/>
  <c r="J41" i="19"/>
  <c r="K41" i="19"/>
  <c r="L41" i="19"/>
  <c r="M41" i="19"/>
  <c r="N41" i="19"/>
  <c r="O9" i="11" l="1"/>
  <c r="O10" i="11"/>
  <c r="O11" i="11"/>
  <c r="O132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O138" i="19"/>
  <c r="N104" i="19"/>
  <c r="M104" i="19"/>
  <c r="L104" i="19"/>
  <c r="K104" i="19"/>
  <c r="J104" i="19"/>
  <c r="I104" i="19"/>
  <c r="H104" i="19"/>
  <c r="G104" i="19"/>
  <c r="F104" i="19"/>
  <c r="E104" i="19"/>
  <c r="D104" i="19"/>
  <c r="C104" i="19"/>
  <c r="O103" i="19"/>
  <c r="O96" i="19"/>
  <c r="O95" i="19"/>
  <c r="O94" i="19"/>
  <c r="O93" i="19"/>
  <c r="O92" i="19"/>
  <c r="O79" i="19"/>
  <c r="D34" i="19"/>
  <c r="C34" i="19"/>
  <c r="N164" i="19"/>
  <c r="M164" i="19"/>
  <c r="L164" i="19"/>
  <c r="K164" i="19"/>
  <c r="J164" i="19"/>
  <c r="I164" i="19"/>
  <c r="H164" i="19"/>
  <c r="G164" i="19"/>
  <c r="F164" i="19"/>
  <c r="E164" i="19"/>
  <c r="D164" i="19"/>
  <c r="C164" i="19"/>
  <c r="O163" i="19"/>
  <c r="O161" i="19"/>
  <c r="O9" i="16"/>
  <c r="N171" i="19"/>
  <c r="M171" i="19"/>
  <c r="L171" i="19"/>
  <c r="K171" i="19"/>
  <c r="J171" i="19"/>
  <c r="I171" i="19"/>
  <c r="H171" i="19"/>
  <c r="G171" i="19"/>
  <c r="F171" i="19"/>
  <c r="E171" i="19"/>
  <c r="D171" i="19"/>
  <c r="C171" i="19"/>
  <c r="O170" i="19"/>
  <c r="O169" i="19"/>
  <c r="O168" i="19"/>
  <c r="N134" i="19"/>
  <c r="M134" i="19"/>
  <c r="L134" i="19"/>
  <c r="K134" i="19"/>
  <c r="J134" i="19"/>
  <c r="I134" i="19"/>
  <c r="H134" i="19"/>
  <c r="G134" i="19"/>
  <c r="F134" i="19"/>
  <c r="E134" i="19"/>
  <c r="D134" i="19"/>
  <c r="C134" i="19"/>
  <c r="O133" i="19"/>
  <c r="O131" i="19"/>
  <c r="N75" i="19"/>
  <c r="M75" i="19"/>
  <c r="L75" i="19"/>
  <c r="K75" i="19"/>
  <c r="J75" i="19"/>
  <c r="I75" i="19"/>
  <c r="H75" i="19"/>
  <c r="G75" i="19"/>
  <c r="F75" i="19"/>
  <c r="E75" i="19"/>
  <c r="D75" i="19"/>
  <c r="C75" i="19"/>
  <c r="O74" i="19"/>
  <c r="O73" i="19"/>
  <c r="N69" i="19"/>
  <c r="M69" i="19"/>
  <c r="L69" i="19"/>
  <c r="K69" i="19"/>
  <c r="J69" i="19"/>
  <c r="I69" i="19"/>
  <c r="H69" i="19"/>
  <c r="G69" i="19"/>
  <c r="F69" i="19"/>
  <c r="E69" i="19"/>
  <c r="D69" i="19"/>
  <c r="C69" i="19"/>
  <c r="O68" i="19"/>
  <c r="O67" i="19"/>
  <c r="D41" i="19"/>
  <c r="C41" i="19"/>
  <c r="O40" i="19"/>
  <c r="O38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O9" i="18"/>
  <c r="O10" i="18"/>
  <c r="O11" i="18"/>
  <c r="O12" i="18"/>
  <c r="O13" i="18"/>
  <c r="O14" i="18"/>
  <c r="O15" i="18"/>
  <c r="C16" i="18"/>
  <c r="D16" i="18"/>
  <c r="E16" i="18"/>
  <c r="F16" i="18"/>
  <c r="G16" i="18"/>
  <c r="H16" i="18"/>
  <c r="I16" i="18"/>
  <c r="J16" i="18"/>
  <c r="K16" i="18"/>
  <c r="L16" i="18"/>
  <c r="M16" i="18"/>
  <c r="N16" i="18"/>
  <c r="O20" i="18"/>
  <c r="P22" i="18"/>
  <c r="O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27" i="18"/>
  <c r="O28" i="18"/>
  <c r="O29" i="18"/>
  <c r="O30" i="18"/>
  <c r="O31" i="18"/>
  <c r="O32" i="18"/>
  <c r="O33" i="18"/>
  <c r="O34" i="18"/>
  <c r="O35" i="18"/>
  <c r="O36" i="18"/>
  <c r="C37" i="18"/>
  <c r="D37" i="18"/>
  <c r="E37" i="18"/>
  <c r="F37" i="18"/>
  <c r="G37" i="18"/>
  <c r="H37" i="18"/>
  <c r="I37" i="18"/>
  <c r="J37" i="18"/>
  <c r="K37" i="18"/>
  <c r="L37" i="18"/>
  <c r="M37" i="18"/>
  <c r="N37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7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P18" i="16" s="1"/>
  <c r="C5" i="4" s="1"/>
  <c r="O12" i="16"/>
  <c r="P11" i="16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6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34" i="8"/>
  <c r="M34" i="8"/>
  <c r="L34" i="8"/>
  <c r="K34" i="8"/>
  <c r="J34" i="8"/>
  <c r="I34" i="8"/>
  <c r="H34" i="8"/>
  <c r="G34" i="8"/>
  <c r="F34" i="8"/>
  <c r="E34" i="8"/>
  <c r="D34" i="8"/>
  <c r="C34" i="8"/>
  <c r="O33" i="8"/>
  <c r="O32" i="8"/>
  <c r="O31" i="8"/>
  <c r="N27" i="8"/>
  <c r="M27" i="8"/>
  <c r="L27" i="8"/>
  <c r="K27" i="8"/>
  <c r="J27" i="8"/>
  <c r="I27" i="8"/>
  <c r="H27" i="8"/>
  <c r="F27" i="8"/>
  <c r="E27" i="8"/>
  <c r="D27" i="8"/>
  <c r="C27" i="8"/>
  <c r="P12" i="17"/>
  <c r="C12" i="4" s="1"/>
  <c r="O18" i="16" l="1"/>
  <c r="B5" i="4" s="1"/>
  <c r="O34" i="8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2" i="4" s="1"/>
  <c r="O13" i="11"/>
  <c r="B4" i="4" s="1"/>
  <c r="P12" i="12"/>
  <c r="C13" i="4" s="1"/>
  <c r="O12" i="12"/>
  <c r="B13" i="4" s="1"/>
  <c r="P27" i="8"/>
  <c r="P34" i="8"/>
  <c r="O157" i="19"/>
  <c r="P104" i="19"/>
  <c r="P34" i="10"/>
  <c r="O27" i="8"/>
  <c r="P37" i="18"/>
  <c r="P16" i="18"/>
  <c r="O37" i="18"/>
  <c r="O16" i="18"/>
  <c r="O22" i="18"/>
  <c r="O171" i="19"/>
  <c r="O69" i="19"/>
  <c r="O26" i="19"/>
  <c r="P34" i="19"/>
  <c r="P41" i="19"/>
  <c r="P164" i="19"/>
  <c r="O134" i="19"/>
  <c r="O75" i="19"/>
  <c r="P75" i="19"/>
  <c r="O41" i="19"/>
  <c r="P134" i="19"/>
  <c r="O34" i="19"/>
  <c r="O164" i="19"/>
  <c r="P157" i="19"/>
  <c r="P171" i="19"/>
  <c r="P69" i="19"/>
  <c r="O104" i="19"/>
  <c r="P26" i="19"/>
  <c r="O41" i="18" l="1"/>
  <c r="B10" i="4" s="1"/>
  <c r="O37" i="8"/>
  <c r="B9" i="4" s="1"/>
  <c r="O36" i="10"/>
  <c r="B7" i="4" s="1"/>
  <c r="P36" i="10"/>
  <c r="C7" i="4" s="1"/>
  <c r="O173" i="19"/>
  <c r="B11" i="4" s="1"/>
  <c r="P173" i="19"/>
  <c r="C11" i="4" s="1"/>
  <c r="P41" i="18"/>
  <c r="C10" i="4" s="1"/>
  <c r="P37" i="8"/>
  <c r="C9" i="4" s="1"/>
  <c r="B15" i="4" l="1"/>
  <c r="C15" i="4"/>
  <c r="B24" i="4" l="1"/>
</calcChain>
</file>

<file path=xl/sharedStrings.xml><?xml version="1.0" encoding="utf-8"?>
<sst xmlns="http://schemas.openxmlformats.org/spreadsheetml/2006/main" count="347" uniqueCount="125">
  <si>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</si>
  <si>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</si>
  <si>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</si>
  <si>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</si>
  <si>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</si>
  <si>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</si>
  <si>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</si>
  <si>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</si>
  <si>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</si>
  <si>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</si>
  <si>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</si>
  <si>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</si>
  <si>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</si>
  <si>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</si>
  <si>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</si>
  <si>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</si>
  <si>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</si>
  <si>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</si>
  <si>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</si>
  <si>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</si>
  <si>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</si>
  <si>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</si>
  <si>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</si>
  <si>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</si>
  <si>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</si>
  <si>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</si>
  <si>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</si>
  <si>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</si>
  <si>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</si>
  <si>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</si>
  <si>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</si>
  <si>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</si>
  <si>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</si>
  <si>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</si>
  <si>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</si>
  <si>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</si>
  <si>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</si>
  <si>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</si>
  <si>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</si>
  <si>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ISKCON PORT HARCOURT</t>
  </si>
  <si>
    <t>ISKCON LAGOS</t>
  </si>
  <si>
    <t>ISKCON BENIN CITY</t>
  </si>
  <si>
    <t>ISKCON MIDRAND</t>
  </si>
  <si>
    <t>TEMPLE: Zambia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</si>
  <si>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</si>
  <si>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</si>
  <si>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</si>
  <si>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</si>
  <si>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</si>
  <si>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</si>
  <si>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</si>
  <si>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</si>
  <si>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</si>
  <si>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</si>
  <si>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</si>
  <si>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</si>
  <si>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</si>
  <si>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</si>
  <si>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</si>
  <si>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</si>
  <si>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</si>
  <si>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</si>
  <si>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</si>
  <si>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</si>
  <si>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>Team AGTSP</t>
  </si>
  <si>
    <t>Vibhu Caitanya das</t>
  </si>
  <si>
    <t>B T 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</si>
  <si>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</si>
  <si>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</si>
  <si>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</si>
  <si>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</si>
  <si>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</si>
  <si>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</si>
  <si>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</si>
  <si>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</si>
  <si>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</si>
  <si>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</si>
  <si>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</si>
  <si>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</si>
  <si>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</si>
  <si>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</si>
  <si>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MONTH : January 2021</t>
  </si>
  <si>
    <t>Devakinandan das</t>
  </si>
  <si>
    <t>Rama Priya Devi Dasi</t>
  </si>
  <si>
    <t>Jagat Bandu Das</t>
  </si>
  <si>
    <t>Temple Scores</t>
  </si>
  <si>
    <t>TEMPLE: Accra</t>
  </si>
  <si>
    <t>Ghana</t>
  </si>
  <si>
    <t>Temple scores</t>
  </si>
  <si>
    <t>ISKCON HAMMANSKRAAL</t>
  </si>
  <si>
    <t>Ciksoli dasi</t>
  </si>
  <si>
    <t xml:space="preserve"> BTG Office </t>
  </si>
  <si>
    <t xml:space="preserve"> Gaura Premi Devi Dasi  </t>
  </si>
  <si>
    <t xml:space="preserve"> Damodar Prasad Das </t>
  </si>
  <si>
    <t xml:space="preserve"> Shyama-lila dasi </t>
  </si>
  <si>
    <t xml:space="preserve"> Sanvir Chotoki  </t>
  </si>
  <si>
    <t xml:space="preserve"> Dilon Sewnarain </t>
  </si>
  <si>
    <t xml:space="preserve"> Sitala Devi Dasi  </t>
  </si>
  <si>
    <t xml:space="preserve"> Ramola Naidoo </t>
  </si>
  <si>
    <t xml:space="preserve"> Ramapriya Dasi </t>
  </si>
  <si>
    <t xml:space="preserve"> Candrasekhara dasa </t>
  </si>
  <si>
    <t xml:space="preserve"> Jagdish Mithal </t>
  </si>
  <si>
    <t>TEMPLE: Harare</t>
  </si>
  <si>
    <t>Zimbabwe Sankirtana Team</t>
  </si>
  <si>
    <t>Zimbabwe</t>
  </si>
  <si>
    <t>Patita pavana Nitai das</t>
  </si>
  <si>
    <t>Mataji Satyabhama/Vinata/Akuti Devi Dasi</t>
  </si>
  <si>
    <t>Pr Naranarayana Das</t>
  </si>
  <si>
    <t>Mataji Taruna</t>
  </si>
  <si>
    <t>Mataji Danghati Lila devi dasi</t>
  </si>
  <si>
    <t>Mataji Vaisnavi priya dasi</t>
  </si>
  <si>
    <t>Mataji Prishnee</t>
  </si>
  <si>
    <t>Mataji Sri Manjari devi dasi</t>
  </si>
  <si>
    <t>Pr Acarya Nishtha Das</t>
  </si>
  <si>
    <t>Mataji Carubala devi dasi</t>
  </si>
  <si>
    <t>Pr Mahajan das</t>
  </si>
  <si>
    <t>Mataji Swasti devi dasi</t>
  </si>
  <si>
    <t>Mataji Manita</t>
  </si>
  <si>
    <t>Mataji Veena Ramdhary</t>
  </si>
  <si>
    <t>Mataji Anju</t>
  </si>
  <si>
    <t>Sundar Caitanya Goswami</t>
  </si>
  <si>
    <t>Pr Pranlada das</t>
  </si>
  <si>
    <t>Mataji Priti ramburn</t>
  </si>
  <si>
    <t>Mataji Sudevi dasi</t>
  </si>
  <si>
    <t>Pr kashyap muni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</si>
</sst>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/>
      <right/>
      <top/>
      <bottom style="hair">
        <color indexed="64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January 2021</a:t>
            </a:r>
            <a:r>
              <a:rPr lang="en-ZA" baseline="0"/>
              <a:t> Results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Summary!$A$3:$A$13</c15:sqref>
                  </c15:fullRef>
                </c:ext>
              </c:extLst>
              <c:f>Summary!$A$4:$A$13</c:f>
              <c:strCache>
                <c:ptCount val="6"/>
                <c:pt idx="0">
                  <c:v>Botswana</c:v>
                </c:pt>
                <c:pt idx="1">
                  <c:v>Ghana</c:v>
                </c:pt>
                <c:pt idx="2">
                  <c:v>Mauritius</c:v>
                </c:pt>
                <c:pt idx="3">
                  <c:v>South Africa</c:v>
                </c:pt>
                <c:pt idx="4">
                  <c:v>Zambia</c:v>
                </c:pt>
                <c:pt idx="5">
                  <c:v>Zimbabwe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Summary!$B$3:$B$13</c15:sqref>
                  </c15:fullRef>
                </c:ext>
              </c:extLst>
              <c:f>Summary!$B$4:$B$13</c:f>
              <c:numCache>
                <c:formatCode>General</c:formatCode>
                <c:ptCount val="6"/>
                <c:pt idx="0">
                  <c:v>51</c:v>
                </c:pt>
                <c:pt idx="1" formatCode="0">
                  <c:v>205</c:v>
                </c:pt>
                <c:pt idx="2">
                  <c:v>842</c:v>
                </c:pt>
                <c:pt idx="3" formatCode="0">
                  <c:v>3388</c:v>
                </c:pt>
                <c:pt idx="4">
                  <c:v>16</c:v>
                </c:pt>
                <c:pt idx="5" formatCode="0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Summary!$A$3:$A$13</c15:sqref>
                  </c15:fullRef>
                </c:ext>
              </c:extLst>
              <c:f>Summary!$A$4:$A$13</c:f>
              <c:strCache>
                <c:ptCount val="6"/>
                <c:pt idx="0">
                  <c:v>Botswana</c:v>
                </c:pt>
                <c:pt idx="1">
                  <c:v>Ghana</c:v>
                </c:pt>
                <c:pt idx="2">
                  <c:v>Mauritius</c:v>
                </c:pt>
                <c:pt idx="3">
                  <c:v>South Africa</c:v>
                </c:pt>
                <c:pt idx="4">
                  <c:v>Zambia</c:v>
                </c:pt>
                <c:pt idx="5">
                  <c:v>Zimbabwe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Summary!$C$3:$C$13</c15:sqref>
                  </c15:fullRef>
                </c:ext>
              </c:extLst>
              <c:f>Summary!$C$4:$C$13</c:f>
              <c:numCache>
                <c:formatCode>0.00</c:formatCode>
                <c:ptCount val="6"/>
                <c:pt idx="0">
                  <c:v>10.75</c:v>
                </c:pt>
                <c:pt idx="1">
                  <c:v>36.25</c:v>
                </c:pt>
                <c:pt idx="2">
                  <c:v>267.2</c:v>
                </c:pt>
                <c:pt idx="3">
                  <c:v>747.9</c:v>
                </c:pt>
                <c:pt idx="4">
                  <c:v>10.5</c:v>
                </c:pt>
                <c:pt idx="5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0</c:formatCode>
                <c:ptCount val="12"/>
                <c:pt idx="0">
                  <c:v>4520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7</xdr:col>
      <xdr:colOff>304800</xdr:colOff>
      <xdr:row>41</xdr:row>
      <xdr:rowOff>60960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zoomScaleNormal="100" workbookViewId="0">
      <selection activeCell="B19" sqref="B1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1" spans="1:16" ht="13.2">
      <c r="B1" s="2" t="s">
        <v>58</v>
      </c>
    </row>
    <row r="2" spans="1:16" ht="13.2">
      <c r="B2" s="2" t="s">
        <v>81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 t="s">
        <v>82</v>
      </c>
      <c r="C8" s="105"/>
      <c r="D8" s="97"/>
      <c r="E8" s="97"/>
      <c r="F8" s="120">
        <v>25</v>
      </c>
      <c r="G8" s="121">
        <v>9</v>
      </c>
      <c r="H8" s="122"/>
      <c r="I8" s="101"/>
      <c r="J8" s="122"/>
      <c r="K8" s="121"/>
      <c r="L8" s="102"/>
      <c r="M8" s="121"/>
      <c r="N8" s="122"/>
      <c r="O8" s="103">
        <f t="shared" ref="O8:O12" si="0">SUM(F8:N8)</f>
        <v>34</v>
      </c>
      <c r="P8" s="104">
        <f>(D8*$D$4)+(E8*$E$4)+(F8*$F$4)+(G8*$G$4)+(H8*$H$4)+(I8*$I$4)+(J8*$J$4)+(K8*$K$4)+(L8*$L$4)+(M8*$M$4)+(N8*$N$4)</f>
        <v>4.75</v>
      </c>
    </row>
    <row r="9" spans="1:16" s="189" customFormat="1">
      <c r="A9" s="188"/>
      <c r="B9" s="96" t="s">
        <v>83</v>
      </c>
      <c r="C9" s="105"/>
      <c r="D9" s="97"/>
      <c r="E9" s="97"/>
      <c r="F9" s="120"/>
      <c r="G9" s="121">
        <v>8</v>
      </c>
      <c r="H9" s="122"/>
      <c r="I9" s="101"/>
      <c r="J9" s="122"/>
      <c r="K9" s="121"/>
      <c r="L9" s="102"/>
      <c r="M9" s="121"/>
      <c r="N9" s="122"/>
      <c r="O9" s="103">
        <f t="shared" si="0"/>
        <v>8</v>
      </c>
      <c r="P9" s="104">
        <f t="shared" ref="P9:P12" si="1">(D9*$D$4)+(E9*$E$4)+(F9*$F$4)+(G9*$G$4)+(H9*$H$4)+(I9*$I$4)+(J9*$J$4)+(K9*$K$4)+(L9*$L$4)+(M9*$M$4)+(N9*$N$4)</f>
        <v>2</v>
      </c>
    </row>
    <row r="10" spans="1:16" s="189" customFormat="1">
      <c r="A10" s="188"/>
      <c r="B10" s="96" t="s">
        <v>84</v>
      </c>
      <c r="C10" s="105"/>
      <c r="D10" s="97"/>
      <c r="E10" s="97"/>
      <c r="F10" s="120"/>
      <c r="G10" s="121">
        <v>8</v>
      </c>
      <c r="H10" s="122"/>
      <c r="I10" s="101"/>
      <c r="J10" s="122"/>
      <c r="K10" s="121"/>
      <c r="L10" s="102"/>
      <c r="M10" s="121"/>
      <c r="N10" s="122">
        <v>1</v>
      </c>
      <c r="O10" s="103">
        <f t="shared" si="0"/>
        <v>9</v>
      </c>
      <c r="P10" s="104">
        <f t="shared" si="1"/>
        <v>4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25</v>
      </c>
      <c r="G13" s="106">
        <f t="shared" si="2"/>
        <v>25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1</v>
      </c>
      <c r="O13" s="106">
        <f t="shared" si="2"/>
        <v>51</v>
      </c>
      <c r="P13" s="216">
        <f t="shared" si="2"/>
        <v>10.75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10" sqref="B10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86</v>
      </c>
    </row>
    <row r="3" spans="1:16" ht="13.2">
      <c r="B3" s="2" t="s">
        <v>81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 t="s">
        <v>88</v>
      </c>
      <c r="C9" s="105"/>
      <c r="D9" s="97"/>
      <c r="E9" s="97"/>
      <c r="F9" s="147">
        <v>100</v>
      </c>
      <c r="G9" s="148">
        <v>105</v>
      </c>
      <c r="H9" s="149"/>
      <c r="I9" s="150"/>
      <c r="J9" s="149"/>
      <c r="K9" s="148"/>
      <c r="L9" s="151"/>
      <c r="M9" s="148"/>
      <c r="N9" s="149"/>
      <c r="O9" s="103">
        <f t="shared" ref="O9:O17" si="0">SUM(F9:N9)</f>
        <v>205</v>
      </c>
      <c r="P9" s="104">
        <f>(D9*$D$5)+(E9*$E$5)+(F9*$F$5)+(G9*$G$5)+(H9*$H$5)+(I9*$I$5)+(J9*$J$5)+(K9*$K$5)+(L9*$L$5)+(M9*$M$5)+(N9*$N$5)</f>
        <v>36.25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100</v>
      </c>
      <c r="G18" s="106">
        <f t="shared" si="2"/>
        <v>105</v>
      </c>
      <c r="H18" s="106">
        <f t="shared" si="2"/>
        <v>0</v>
      </c>
      <c r="I18" s="106">
        <f t="shared" si="2"/>
        <v>0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0</v>
      </c>
      <c r="O18" s="106">
        <f t="shared" si="2"/>
        <v>205</v>
      </c>
      <c r="P18" s="106">
        <f t="shared" si="2"/>
        <v>36.25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E19" sqref="E19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80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B18" sqref="B18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80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36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0.8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0.8" thickBot="1">
      <c r="B24" s="33" t="s">
        <v>37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0.8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0.8" thickBot="1">
      <c r="B30" s="33" t="s">
        <v>38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0.8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28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09375" defaultRowHeight="10.199999999999999"/>
  <cols>
    <col min="1" max="1" width="3.109375" style="188" customWidth="1"/>
    <col min="2" max="2" width="23.33203125" style="188" customWidth="1"/>
    <col min="3" max="3" width="9.6640625" style="188" customWidth="1"/>
    <col min="4" max="4" width="6.33203125" style="188" customWidth="1"/>
    <col min="5" max="5" width="6" style="188" customWidth="1"/>
    <col min="6" max="6" width="5.6640625" style="188" customWidth="1"/>
    <col min="7" max="7" width="7.44140625" style="188" customWidth="1"/>
    <col min="8" max="9" width="5.6640625" style="188" customWidth="1"/>
    <col min="10" max="10" width="7" style="188" customWidth="1"/>
    <col min="11" max="12" width="5.6640625" style="188" customWidth="1"/>
    <col min="13" max="13" width="7.44140625" style="188" customWidth="1"/>
    <col min="14" max="14" width="6.88671875" style="188" customWidth="1"/>
    <col min="15" max="15" width="6.6640625" style="188" customWidth="1"/>
    <col min="16" max="16" width="9.6640625" style="188" customWidth="1"/>
    <col min="17" max="17" width="10" style="188" customWidth="1"/>
    <col min="18" max="16384" width="9.109375" style="188"/>
  </cols>
  <sheetData>
    <row r="2" spans="1:16" ht="13.2">
      <c r="B2" s="2" t="s">
        <v>54</v>
      </c>
    </row>
    <row r="3" spans="1:16" ht="13.2">
      <c r="B3" s="2" t="s">
        <v>80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47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7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36" sqref="A36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81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106</v>
      </c>
      <c r="C7" s="159"/>
      <c r="D7" s="153"/>
      <c r="E7" s="153"/>
      <c r="F7" s="154"/>
      <c r="G7" s="155">
        <v>375</v>
      </c>
      <c r="H7" s="156"/>
      <c r="I7" s="157"/>
      <c r="J7" s="156"/>
      <c r="K7" s="155"/>
      <c r="L7" s="158"/>
      <c r="M7" s="155">
        <v>5</v>
      </c>
      <c r="N7" s="156"/>
      <c r="O7" s="184">
        <f t="shared" ref="O7:O9" si="0">SUM(F7:N7)</f>
        <v>380</v>
      </c>
      <c r="P7" s="195">
        <f>(D7*$D$3)+(E7*$E$3)+(F7*$F$3)+(G7*$G$3)+(H7*$H$3)+(I7*$I$3)+(J7*$J$3)+(K7*$K$3)+(L7*$L$3)+(M7*$M$3)+(N7*$N$3)</f>
        <v>103.75</v>
      </c>
    </row>
    <row r="8" spans="1:16" s="189" customFormat="1">
      <c r="A8" s="188"/>
      <c r="B8" s="187" t="s">
        <v>107</v>
      </c>
      <c r="C8" s="159"/>
      <c r="D8" s="153"/>
      <c r="E8" s="153"/>
      <c r="F8" s="154">
        <v>4</v>
      </c>
      <c r="G8" s="155">
        <v>42</v>
      </c>
      <c r="H8" s="156"/>
      <c r="I8" s="157"/>
      <c r="J8" s="156"/>
      <c r="K8" s="155"/>
      <c r="L8" s="158"/>
      <c r="M8" s="155">
        <v>8</v>
      </c>
      <c r="N8" s="156"/>
      <c r="O8" s="184">
        <f t="shared" si="0"/>
        <v>54</v>
      </c>
      <c r="P8" s="195">
        <f t="shared" ref="P8:P26" si="1">(D8*$D$3)+(E8*$E$3)+(F8*$F$3)+(G8*$G$3)+(H8*$H$3)+(I8*$I$3)+(J8*$J$3)+(K8*$K$3)+(L8*$L$3)+(M8*$M$3)+(N8*$N$3)</f>
        <v>26.9</v>
      </c>
    </row>
    <row r="9" spans="1:16" s="189" customFormat="1">
      <c r="A9" s="188"/>
      <c r="B9" s="187" t="s">
        <v>108</v>
      </c>
      <c r="C9" s="159"/>
      <c r="D9" s="153"/>
      <c r="E9" s="153"/>
      <c r="F9" s="154">
        <v>3</v>
      </c>
      <c r="G9" s="155">
        <v>14</v>
      </c>
      <c r="H9" s="156"/>
      <c r="I9" s="157"/>
      <c r="J9" s="156"/>
      <c r="K9" s="155"/>
      <c r="L9" s="158"/>
      <c r="M9" s="155">
        <v>3</v>
      </c>
      <c r="N9" s="156"/>
      <c r="O9" s="184">
        <f t="shared" si="0"/>
        <v>20</v>
      </c>
      <c r="P9" s="195">
        <f t="shared" si="1"/>
        <v>9.8000000000000007</v>
      </c>
    </row>
    <row r="10" spans="1:16" s="189" customFormat="1">
      <c r="A10" s="188"/>
      <c r="B10" s="187" t="s">
        <v>109</v>
      </c>
      <c r="C10" s="159"/>
      <c r="D10" s="153"/>
      <c r="E10" s="153"/>
      <c r="F10" s="154">
        <v>1</v>
      </c>
      <c r="G10" s="155">
        <v>20</v>
      </c>
      <c r="H10" s="156"/>
      <c r="I10" s="157"/>
      <c r="J10" s="156"/>
      <c r="K10" s="155"/>
      <c r="L10" s="158"/>
      <c r="M10" s="155">
        <v>1</v>
      </c>
      <c r="N10" s="156"/>
      <c r="O10" s="184">
        <f t="shared" ref="O10:O12" si="2">SUM(F10:N10)</f>
        <v>22</v>
      </c>
      <c r="P10" s="195">
        <f t="shared" ref="P10:P19" si="3">(D10*$D$3)+(E10*$E$3)+(F10*$F$3)+(G10*$G$3)+(H10*$H$3)+(I10*$I$3)+(J10*$J$3)+(K10*$K$3)+(L10*$L$3)+(M10*$M$3)+(N10*$N$3)</f>
        <v>7.1</v>
      </c>
    </row>
    <row r="11" spans="1:16" s="189" customFormat="1">
      <c r="A11" s="188"/>
      <c r="B11" s="187" t="s">
        <v>110</v>
      </c>
      <c r="C11" s="159"/>
      <c r="D11" s="153"/>
      <c r="E11" s="153"/>
      <c r="F11" s="154"/>
      <c r="G11" s="155">
        <v>1</v>
      </c>
      <c r="H11" s="156"/>
      <c r="I11" s="157"/>
      <c r="J11" s="156"/>
      <c r="K11" s="155"/>
      <c r="L11" s="158"/>
      <c r="M11" s="155"/>
      <c r="N11" s="156"/>
      <c r="O11" s="184">
        <f t="shared" si="2"/>
        <v>1</v>
      </c>
      <c r="P11" s="195">
        <f t="shared" si="3"/>
        <v>0.25</v>
      </c>
    </row>
    <row r="12" spans="1:16" s="189" customFormat="1">
      <c r="A12" s="188"/>
      <c r="B12" s="187" t="s">
        <v>111</v>
      </c>
      <c r="C12" s="159"/>
      <c r="D12" s="153"/>
      <c r="E12" s="153"/>
      <c r="F12" s="154">
        <v>6</v>
      </c>
      <c r="G12" s="155">
        <v>7</v>
      </c>
      <c r="H12" s="156"/>
      <c r="I12" s="157"/>
      <c r="J12" s="156"/>
      <c r="K12" s="155"/>
      <c r="L12" s="158"/>
      <c r="M12" s="155">
        <v>2</v>
      </c>
      <c r="N12" s="156"/>
      <c r="O12" s="184">
        <f t="shared" si="2"/>
        <v>15</v>
      </c>
      <c r="P12" s="195">
        <f t="shared" si="3"/>
        <v>6.35</v>
      </c>
    </row>
    <row r="13" spans="1:16" s="189" customFormat="1">
      <c r="A13" s="188"/>
      <c r="B13" s="187" t="s">
        <v>112</v>
      </c>
      <c r="C13" s="159"/>
      <c r="D13" s="153"/>
      <c r="E13" s="153"/>
      <c r="F13" s="154"/>
      <c r="G13" s="155">
        <v>2</v>
      </c>
      <c r="H13" s="156"/>
      <c r="I13" s="157"/>
      <c r="J13" s="156"/>
      <c r="K13" s="155"/>
      <c r="L13" s="158"/>
      <c r="M13" s="155"/>
      <c r="N13" s="156"/>
      <c r="O13" s="184">
        <f t="shared" ref="O13:O19" si="4">SUM(F13:N13)</f>
        <v>2</v>
      </c>
      <c r="P13" s="195">
        <f t="shared" si="3"/>
        <v>0.5</v>
      </c>
    </row>
    <row r="14" spans="1:16" s="189" customFormat="1">
      <c r="A14" s="188"/>
      <c r="B14" s="152" t="s">
        <v>113</v>
      </c>
      <c r="C14" s="159"/>
      <c r="D14" s="153"/>
      <c r="E14" s="153"/>
      <c r="F14" s="154"/>
      <c r="G14" s="155">
        <v>3</v>
      </c>
      <c r="H14" s="156"/>
      <c r="I14" s="157">
        <v>1</v>
      </c>
      <c r="J14" s="156"/>
      <c r="K14" s="155"/>
      <c r="L14" s="158"/>
      <c r="M14" s="155">
        <v>1</v>
      </c>
      <c r="N14" s="156"/>
      <c r="O14" s="184">
        <f t="shared" si="4"/>
        <v>5</v>
      </c>
      <c r="P14" s="195">
        <f t="shared" si="3"/>
        <v>3.25</v>
      </c>
    </row>
    <row r="15" spans="1:16" s="189" customFormat="1">
      <c r="A15" s="188"/>
      <c r="B15" s="152" t="s">
        <v>114</v>
      </c>
      <c r="C15" s="159"/>
      <c r="D15" s="153"/>
      <c r="E15" s="153"/>
      <c r="F15" s="154"/>
      <c r="G15" s="155">
        <v>6</v>
      </c>
      <c r="H15" s="156"/>
      <c r="I15" s="157">
        <v>3</v>
      </c>
      <c r="J15" s="156"/>
      <c r="K15" s="155">
        <v>1</v>
      </c>
      <c r="L15" s="158"/>
      <c r="M15" s="155">
        <v>1</v>
      </c>
      <c r="N15" s="156"/>
      <c r="O15" s="184">
        <f t="shared" si="4"/>
        <v>11</v>
      </c>
      <c r="P15" s="195">
        <f t="shared" si="3"/>
        <v>6</v>
      </c>
    </row>
    <row r="16" spans="1:16" s="189" customFormat="1">
      <c r="A16" s="188"/>
      <c r="B16" s="187" t="s">
        <v>115</v>
      </c>
      <c r="C16" s="159"/>
      <c r="D16" s="153"/>
      <c r="E16" s="153"/>
      <c r="F16" s="154">
        <v>1</v>
      </c>
      <c r="G16" s="155">
        <v>15</v>
      </c>
      <c r="H16" s="156"/>
      <c r="I16" s="157">
        <v>1</v>
      </c>
      <c r="J16" s="156"/>
      <c r="K16" s="155">
        <v>1</v>
      </c>
      <c r="L16" s="158"/>
      <c r="M16" s="155"/>
      <c r="N16" s="156"/>
      <c r="O16" s="184">
        <f t="shared" si="4"/>
        <v>18</v>
      </c>
      <c r="P16" s="195">
        <f t="shared" si="3"/>
        <v>5.35</v>
      </c>
    </row>
    <row r="17" spans="1:16" s="189" customFormat="1">
      <c r="A17" s="188"/>
      <c r="B17" s="187" t="s">
        <v>116</v>
      </c>
      <c r="C17" s="159"/>
      <c r="D17" s="153"/>
      <c r="E17" s="153"/>
      <c r="F17" s="154">
        <v>2</v>
      </c>
      <c r="G17" s="155">
        <v>11</v>
      </c>
      <c r="H17" s="156"/>
      <c r="I17" s="157">
        <v>2</v>
      </c>
      <c r="J17" s="156"/>
      <c r="K17" s="155">
        <v>1</v>
      </c>
      <c r="L17" s="158"/>
      <c r="M17" s="155"/>
      <c r="N17" s="156"/>
      <c r="O17" s="184">
        <f t="shared" si="4"/>
        <v>16</v>
      </c>
      <c r="P17" s="195">
        <f t="shared" si="3"/>
        <v>4.95</v>
      </c>
    </row>
    <row r="18" spans="1:16" s="189" customFormat="1">
      <c r="A18" s="188"/>
      <c r="B18" s="187" t="s">
        <v>117</v>
      </c>
      <c r="C18" s="159"/>
      <c r="D18" s="153"/>
      <c r="E18" s="153"/>
      <c r="F18" s="154"/>
      <c r="G18" s="155">
        <v>2</v>
      </c>
      <c r="H18" s="156"/>
      <c r="I18" s="157"/>
      <c r="J18" s="156"/>
      <c r="K18" s="155"/>
      <c r="L18" s="158"/>
      <c r="M18" s="155">
        <v>1</v>
      </c>
      <c r="N18" s="156"/>
      <c r="O18" s="184">
        <f t="shared" si="4"/>
        <v>3</v>
      </c>
      <c r="P18" s="195">
        <f t="shared" si="3"/>
        <v>2.5</v>
      </c>
    </row>
    <row r="19" spans="1:16" s="189" customFormat="1">
      <c r="A19" s="188"/>
      <c r="B19" s="187" t="s">
        <v>118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>
        <v>1</v>
      </c>
      <c r="N19" s="156"/>
      <c r="O19" s="184">
        <f t="shared" si="4"/>
        <v>1</v>
      </c>
      <c r="P19" s="195">
        <f t="shared" si="3"/>
        <v>2</v>
      </c>
    </row>
    <row r="20" spans="1:16" s="189" customFormat="1">
      <c r="A20" s="188"/>
      <c r="B20" s="187" t="s">
        <v>119</v>
      </c>
      <c r="C20" s="159"/>
      <c r="D20" s="153"/>
      <c r="E20" s="153"/>
      <c r="F20" s="154"/>
      <c r="G20" s="155">
        <v>1</v>
      </c>
      <c r="H20" s="156"/>
      <c r="I20" s="157"/>
      <c r="J20" s="156"/>
      <c r="K20" s="155"/>
      <c r="L20" s="158"/>
      <c r="M20" s="155"/>
      <c r="N20" s="156"/>
      <c r="O20" s="184">
        <f t="shared" ref="O20:O22" si="5">SUM(F20:N20)</f>
        <v>1</v>
      </c>
      <c r="P20" s="195">
        <f t="shared" si="1"/>
        <v>0.25</v>
      </c>
    </row>
    <row r="21" spans="1:16" s="189" customFormat="1">
      <c r="A21" s="188"/>
      <c r="B21" s="187" t="s">
        <v>120</v>
      </c>
      <c r="C21" s="159"/>
      <c r="D21" s="153"/>
      <c r="E21" s="153"/>
      <c r="F21" s="154"/>
      <c r="G21" s="155">
        <v>52</v>
      </c>
      <c r="H21" s="156"/>
      <c r="I21" s="157"/>
      <c r="J21" s="156"/>
      <c r="K21" s="155"/>
      <c r="L21" s="158"/>
      <c r="M21" s="155"/>
      <c r="N21" s="156"/>
      <c r="O21" s="184">
        <f t="shared" si="5"/>
        <v>52</v>
      </c>
      <c r="P21" s="195">
        <f t="shared" si="1"/>
        <v>13</v>
      </c>
    </row>
    <row r="22" spans="1:16" s="189" customFormat="1">
      <c r="A22" s="188"/>
      <c r="B22" s="187" t="s">
        <v>121</v>
      </c>
      <c r="C22" s="159"/>
      <c r="D22" s="153"/>
      <c r="E22" s="153"/>
      <c r="F22" s="154"/>
      <c r="G22" s="155">
        <v>9</v>
      </c>
      <c r="H22" s="156"/>
      <c r="I22" s="157">
        <v>1</v>
      </c>
      <c r="J22" s="156"/>
      <c r="K22" s="155">
        <v>1</v>
      </c>
      <c r="L22" s="158"/>
      <c r="M22" s="155"/>
      <c r="N22" s="156"/>
      <c r="O22" s="184">
        <f t="shared" si="5"/>
        <v>11</v>
      </c>
      <c r="P22" s="195">
        <f t="shared" si="1"/>
        <v>3.75</v>
      </c>
    </row>
    <row r="23" spans="1:16" s="189" customFormat="1">
      <c r="A23" s="188"/>
      <c r="B23" s="187" t="s">
        <v>122</v>
      </c>
      <c r="C23" s="159"/>
      <c r="D23" s="153"/>
      <c r="E23" s="153"/>
      <c r="F23" s="154"/>
      <c r="G23" s="155">
        <v>125</v>
      </c>
      <c r="H23" s="156"/>
      <c r="I23" s="157"/>
      <c r="J23" s="156"/>
      <c r="K23" s="155"/>
      <c r="L23" s="158"/>
      <c r="M23" s="155"/>
      <c r="N23" s="156"/>
      <c r="O23" s="184">
        <f t="shared" ref="O23:O25" si="6">SUM(F23:N23)</f>
        <v>125</v>
      </c>
      <c r="P23" s="195">
        <f t="shared" si="1"/>
        <v>31.25</v>
      </c>
    </row>
    <row r="24" spans="1:16" s="189" customFormat="1">
      <c r="A24" s="188"/>
      <c r="B24" s="152" t="s">
        <v>123</v>
      </c>
      <c r="C24" s="159"/>
      <c r="D24" s="153"/>
      <c r="E24" s="153"/>
      <c r="F24" s="154"/>
      <c r="G24" s="155">
        <v>83</v>
      </c>
      <c r="H24" s="156"/>
      <c r="I24" s="157">
        <v>11</v>
      </c>
      <c r="J24" s="156"/>
      <c r="K24" s="155">
        <v>2</v>
      </c>
      <c r="L24" s="158"/>
      <c r="M24" s="155">
        <v>5</v>
      </c>
      <c r="N24" s="156"/>
      <c r="O24" s="184">
        <f t="shared" si="6"/>
        <v>101</v>
      </c>
      <c r="P24" s="195">
        <f t="shared" si="1"/>
        <v>38.25</v>
      </c>
    </row>
    <row r="25" spans="1:16" s="189" customFormat="1">
      <c r="A25" s="188"/>
      <c r="B25" s="152" t="s">
        <v>124</v>
      </c>
      <c r="C25" s="159"/>
      <c r="D25" s="153"/>
      <c r="E25" s="153"/>
      <c r="F25" s="154"/>
      <c r="G25" s="155"/>
      <c r="H25" s="156"/>
      <c r="I25" s="157">
        <v>4</v>
      </c>
      <c r="J25" s="156"/>
      <c r="K25" s="155"/>
      <c r="L25" s="158"/>
      <c r="M25" s="155"/>
      <c r="N25" s="156"/>
      <c r="O25" s="184">
        <f t="shared" si="6"/>
        <v>4</v>
      </c>
      <c r="P25" s="195">
        <f t="shared" si="1"/>
        <v>2</v>
      </c>
    </row>
    <row r="26" spans="1:16" s="30" customFormat="1">
      <c r="A26" s="1"/>
      <c r="B26" s="136"/>
      <c r="C26" s="143"/>
      <c r="D26" s="137"/>
      <c r="E26" s="137"/>
      <c r="F26" s="138"/>
      <c r="G26" s="139"/>
      <c r="H26" s="140"/>
      <c r="I26" s="141"/>
      <c r="J26" s="140"/>
      <c r="K26" s="139"/>
      <c r="L26" s="142"/>
      <c r="M26" s="139"/>
      <c r="N26" s="140"/>
      <c r="O26" s="36">
        <f>SUM(F26:N26)</f>
        <v>0</v>
      </c>
      <c r="P26" s="195">
        <f t="shared" si="1"/>
        <v>0</v>
      </c>
    </row>
    <row r="27" spans="1:16" ht="10.8" thickBot="1">
      <c r="A27" s="38"/>
      <c r="B27" s="39" t="s">
        <v>21</v>
      </c>
      <c r="C27" s="39">
        <f t="shared" ref="C27:P27" si="7">SUM(C7:C26)</f>
        <v>0</v>
      </c>
      <c r="D27" s="39">
        <f t="shared" si="7"/>
        <v>0</v>
      </c>
      <c r="E27" s="39">
        <f t="shared" si="7"/>
        <v>0</v>
      </c>
      <c r="F27" s="39">
        <f t="shared" si="7"/>
        <v>17</v>
      </c>
      <c r="G27" s="39">
        <f t="shared" si="7"/>
        <v>768</v>
      </c>
      <c r="H27" s="39">
        <f t="shared" si="7"/>
        <v>0</v>
      </c>
      <c r="I27" s="39">
        <f t="shared" si="7"/>
        <v>23</v>
      </c>
      <c r="J27" s="39">
        <f t="shared" si="7"/>
        <v>0</v>
      </c>
      <c r="K27" s="39">
        <f t="shared" si="7"/>
        <v>6</v>
      </c>
      <c r="L27" s="39">
        <f t="shared" si="7"/>
        <v>0</v>
      </c>
      <c r="M27" s="39">
        <f t="shared" si="7"/>
        <v>28</v>
      </c>
      <c r="N27" s="39">
        <f t="shared" si="7"/>
        <v>0</v>
      </c>
      <c r="O27" s="39">
        <f t="shared" si="7"/>
        <v>842</v>
      </c>
      <c r="P27" s="39">
        <f t="shared" si="7"/>
        <v>267.2</v>
      </c>
    </row>
    <row r="28" spans="1:16">
      <c r="B28" s="38"/>
      <c r="C28" s="38"/>
      <c r="D28" s="38"/>
      <c r="E28" s="38"/>
      <c r="F28" s="40"/>
      <c r="G28" s="40"/>
      <c r="H28" s="40"/>
      <c r="I28" s="40"/>
      <c r="J28" s="40"/>
      <c r="K28" s="40"/>
      <c r="L28" s="40"/>
      <c r="M28" s="40"/>
      <c r="N28" s="40"/>
      <c r="O28" s="38"/>
      <c r="P28" s="38"/>
    </row>
    <row r="29" spans="1:16" hidden="1">
      <c r="B29" s="13"/>
      <c r="C29" s="13"/>
      <c r="D29" s="13"/>
      <c r="E29" s="13"/>
      <c r="F29" s="31"/>
      <c r="G29" s="31"/>
      <c r="H29" s="31"/>
      <c r="I29" s="31"/>
      <c r="J29" s="31"/>
      <c r="K29" s="31"/>
      <c r="L29" s="31"/>
      <c r="M29" s="31"/>
      <c r="N29" s="31"/>
      <c r="O29" s="13"/>
      <c r="P29" s="13"/>
    </row>
    <row r="30" spans="1:16" ht="10.8" hidden="1" thickBot="1">
      <c r="B30" s="33" t="s">
        <v>30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30" customFormat="1" hidden="1">
      <c r="A31" s="1"/>
      <c r="B31" s="58" t="s">
        <v>47</v>
      </c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8">(D31*$D$3)+(E31*$E$3)+(F31*$F$3)+(G31*$G$3)+(H31*$H$3)+(I31*$I$3)+(J31*$J$3)+(K31*$K$3)+(L31*$L$3)+(M31*$M$3)+(N31*$N$3)</f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8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195">
        <f t="shared" si="8"/>
        <v>0</v>
      </c>
    </row>
    <row r="34" spans="1:16" ht="10.8" hidden="1" thickBot="1">
      <c r="A34" s="38"/>
      <c r="B34" s="39" t="s">
        <v>21</v>
      </c>
      <c r="C34" s="39">
        <f>SUM(C31:C33)</f>
        <v>0</v>
      </c>
      <c r="D34" s="39">
        <f>SUM(D31:D33)</f>
        <v>0</v>
      </c>
      <c r="E34" s="39">
        <f>SUM(E31:E33)</f>
        <v>0</v>
      </c>
      <c r="F34" s="39">
        <f>SUM(F31:F33)</f>
        <v>0</v>
      </c>
      <c r="G34" s="39">
        <f>SUM(G31:G33)</f>
        <v>0</v>
      </c>
      <c r="H34" s="39">
        <f t="shared" ref="H34:P34" si="9">SUM(H31:H33)</f>
        <v>0</v>
      </c>
      <c r="I34" s="39">
        <f t="shared" si="9"/>
        <v>0</v>
      </c>
      <c r="J34" s="39">
        <f t="shared" si="9"/>
        <v>0</v>
      </c>
      <c r="K34" s="39">
        <f t="shared" si="9"/>
        <v>0</v>
      </c>
      <c r="L34" s="39">
        <f t="shared" si="9"/>
        <v>0</v>
      </c>
      <c r="M34" s="39">
        <f t="shared" si="9"/>
        <v>0</v>
      </c>
      <c r="N34" s="39">
        <f t="shared" si="9"/>
        <v>0</v>
      </c>
      <c r="O34" s="41">
        <f t="shared" si="9"/>
        <v>0</v>
      </c>
      <c r="P34" s="41">
        <f t="shared" si="9"/>
        <v>0</v>
      </c>
    </row>
    <row r="35" spans="1:16" hidden="1">
      <c r="G35" s="42"/>
    </row>
    <row r="36" spans="1:16" ht="13.2">
      <c r="B36" s="2"/>
      <c r="C36" s="2"/>
      <c r="D36" s="2"/>
      <c r="E36" s="2"/>
      <c r="F36" s="47"/>
      <c r="G36" s="47"/>
      <c r="H36" s="47"/>
      <c r="I36" s="47"/>
      <c r="J36" s="47"/>
      <c r="K36" s="47"/>
      <c r="L36" s="47"/>
      <c r="M36" s="47"/>
      <c r="N36" s="47"/>
      <c r="O36" s="2"/>
      <c r="P36" s="2"/>
    </row>
    <row r="37" spans="1:16">
      <c r="M37" s="48" t="s">
        <v>21</v>
      </c>
      <c r="O37" s="49">
        <f>+O34+O27</f>
        <v>842</v>
      </c>
      <c r="P37" s="50">
        <f>+P34+P27</f>
        <v>267.2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24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41"/>
  <sheetViews>
    <sheetView zoomScaleNormal="100" workbookViewId="0">
      <selection activeCell="D7" sqref="D7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80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41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35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195">
        <f>(D7*$D$3)+(E7*$E$3)+(F7*$F$3)+(G7*$G$3)+(H7*$H$3)+(I7*$I$3)+(J7*$J$3)+(K7*$K$3)+(L7*$L$3)+(M7*$M$3)+(N7*$N$3)</f>
        <v>0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15" si="0">SUM(F8:N8)</f>
        <v>0</v>
      </c>
      <c r="P8" s="195">
        <f t="shared" ref="P8:P15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95">
        <f t="shared" si="1"/>
        <v>0</v>
      </c>
    </row>
    <row r="10" spans="1:16" s="30" customFormat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195">
        <f t="shared" si="1"/>
        <v>0</v>
      </c>
    </row>
    <row r="11" spans="1:16" s="30" customFormat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195">
        <f t="shared" si="1"/>
        <v>0</v>
      </c>
    </row>
    <row r="12" spans="1:16" s="30" customFormat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195">
        <f t="shared" si="1"/>
        <v>0</v>
      </c>
    </row>
    <row r="13" spans="1:16" s="30" customFormat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195">
        <f t="shared" si="1"/>
        <v>0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195">
        <f t="shared" si="1"/>
        <v>0</v>
      </c>
    </row>
    <row r="15" spans="1:16" s="30" customFormat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195">
        <f t="shared" si="1"/>
        <v>0</v>
      </c>
    </row>
    <row r="16" spans="1:16" ht="10.8" thickBot="1">
      <c r="A16" s="38"/>
      <c r="B16" s="39" t="s">
        <v>21</v>
      </c>
      <c r="C16" s="39">
        <f t="shared" ref="C16:P16" si="2">SUM(C7:C15)</f>
        <v>0</v>
      </c>
      <c r="D16" s="39">
        <f t="shared" si="2"/>
        <v>0</v>
      </c>
      <c r="E16" s="39">
        <f t="shared" si="2"/>
        <v>0</v>
      </c>
      <c r="F16" s="39">
        <f t="shared" si="2"/>
        <v>0</v>
      </c>
      <c r="G16" s="39">
        <f t="shared" si="2"/>
        <v>0</v>
      </c>
      <c r="H16" s="39">
        <f t="shared" si="2"/>
        <v>0</v>
      </c>
      <c r="I16" s="39">
        <f t="shared" si="2"/>
        <v>0</v>
      </c>
      <c r="J16" s="39">
        <f t="shared" si="2"/>
        <v>0</v>
      </c>
      <c r="K16" s="39">
        <f t="shared" si="2"/>
        <v>0</v>
      </c>
      <c r="L16" s="39">
        <f t="shared" si="2"/>
        <v>0</v>
      </c>
      <c r="M16" s="39">
        <f t="shared" si="2"/>
        <v>0</v>
      </c>
      <c r="N16" s="39">
        <f t="shared" si="2"/>
        <v>0</v>
      </c>
      <c r="O16" s="107">
        <f t="shared" si="2"/>
        <v>0</v>
      </c>
      <c r="P16" s="39">
        <f t="shared" si="2"/>
        <v>0</v>
      </c>
    </row>
    <row r="17" spans="1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thickBot="1">
      <c r="B19" s="33" t="s">
        <v>40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87" t="s">
        <v>35</v>
      </c>
      <c r="C20" s="63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ref="O20:O21" si="3">SUM(F20:N20)</f>
        <v>0</v>
      </c>
      <c r="P20" s="195">
        <f t="shared" ref="P20:P21" si="4">(D20*$D$3)+(E20*$E$3)+(F20*$F$3)+(G20*$G$3)+(H20*$H$3)+(I20*$I$3)+(J20*$J$3)+(K20*$K$3)+(L20*$L$3)+(M20*$M$3)+(N20*$N$3)</f>
        <v>0</v>
      </c>
    </row>
    <row r="21" spans="1:16" s="30" customFormat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3"/>
        <v>0</v>
      </c>
      <c r="P21" s="195">
        <f t="shared" si="4"/>
        <v>0</v>
      </c>
    </row>
    <row r="22" spans="1:16" ht="10.8" thickBot="1">
      <c r="A22" s="38"/>
      <c r="B22" s="39" t="s">
        <v>21</v>
      </c>
      <c r="C22" s="39">
        <f t="shared" ref="C22:P22" si="5">SUM(C20:C21)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43">
        <f t="shared" si="5"/>
        <v>0</v>
      </c>
      <c r="H22" s="43">
        <f t="shared" si="5"/>
        <v>0</v>
      </c>
      <c r="I22" s="43">
        <f t="shared" si="5"/>
        <v>0</v>
      </c>
      <c r="J22" s="43">
        <f t="shared" si="5"/>
        <v>0</v>
      </c>
      <c r="K22" s="43">
        <f t="shared" si="5"/>
        <v>0</v>
      </c>
      <c r="L22" s="43">
        <f t="shared" si="5"/>
        <v>0</v>
      </c>
      <c r="M22" s="43">
        <f t="shared" si="5"/>
        <v>0</v>
      </c>
      <c r="N22" s="43">
        <f t="shared" si="5"/>
        <v>0</v>
      </c>
      <c r="O22" s="44">
        <f t="shared" si="5"/>
        <v>0</v>
      </c>
      <c r="P22" s="45">
        <f t="shared" si="5"/>
        <v>0</v>
      </c>
    </row>
    <row r="23" spans="1:16">
      <c r="A23" s="38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5" spans="1:16" ht="10.8" thickBot="1">
      <c r="B25" s="33" t="s">
        <v>39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58"/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36" si="6">SUM(F26:N26)</f>
        <v>0</v>
      </c>
      <c r="P26" s="195">
        <f t="shared" ref="P26:P36" si="7">(D26*$D$3)+(E26*$E$3)+(F26*$F$3)+(G26*$G$3)+(H26*$H$3)+(I26*$I$3)+(J26*$J$3)+(K26*$K$3)+(L26*$L$3)+(M26*$M$3)+(N26*$N$3)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6"/>
        <v>0</v>
      </c>
      <c r="P27" s="195">
        <f t="shared" si="7"/>
        <v>0</v>
      </c>
    </row>
    <row r="28" spans="1:16" s="30" customFormat="1">
      <c r="A28" s="1"/>
      <c r="B28" s="58"/>
      <c r="C28" s="51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6"/>
        <v>0</v>
      </c>
      <c r="P28" s="195">
        <f t="shared" si="7"/>
        <v>0</v>
      </c>
    </row>
    <row r="29" spans="1:16" s="30" customFormat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6"/>
        <v>0</v>
      </c>
      <c r="P29" s="195">
        <f t="shared" si="7"/>
        <v>0</v>
      </c>
    </row>
    <row r="30" spans="1:16" s="30" customFormat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6"/>
        <v>0</v>
      </c>
      <c r="P30" s="195">
        <f t="shared" si="7"/>
        <v>0</v>
      </c>
    </row>
    <row r="31" spans="1:16" s="30" customFormat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195">
        <f t="shared" si="7"/>
        <v>0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195">
        <f t="shared" si="7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195">
        <f t="shared" si="7"/>
        <v>0</v>
      </c>
    </row>
    <row r="34" spans="1:16" s="30" customFormat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195">
        <f t="shared" si="7"/>
        <v>0</v>
      </c>
    </row>
    <row r="35" spans="1:16" s="30" customFormat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195">
        <f t="shared" si="7"/>
        <v>0</v>
      </c>
    </row>
    <row r="36" spans="1:16" s="30" customFormat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195">
        <f t="shared" si="7"/>
        <v>0</v>
      </c>
    </row>
    <row r="37" spans="1:16" ht="10.8" thickBot="1">
      <c r="A37" s="38"/>
      <c r="B37" s="39" t="s">
        <v>21</v>
      </c>
      <c r="C37" s="39">
        <f>SUM(C34:C36)</f>
        <v>0</v>
      </c>
      <c r="D37" s="39">
        <f>SUM(D26:D36)</f>
        <v>0</v>
      </c>
      <c r="E37" s="39">
        <f>SUM(E26:E36)</f>
        <v>0</v>
      </c>
      <c r="F37" s="39">
        <f>SUM(F34:F36)</f>
        <v>0</v>
      </c>
      <c r="G37" s="43">
        <f t="shared" ref="G37:P37" si="8">SUM(G26:G36)</f>
        <v>0</v>
      </c>
      <c r="H37" s="43">
        <f t="shared" si="8"/>
        <v>0</v>
      </c>
      <c r="I37" s="43">
        <f t="shared" si="8"/>
        <v>0</v>
      </c>
      <c r="J37" s="43">
        <f t="shared" si="8"/>
        <v>0</v>
      </c>
      <c r="K37" s="43">
        <f t="shared" si="8"/>
        <v>0</v>
      </c>
      <c r="L37" s="43">
        <f t="shared" si="8"/>
        <v>0</v>
      </c>
      <c r="M37" s="43">
        <f t="shared" si="8"/>
        <v>0</v>
      </c>
      <c r="N37" s="43">
        <f t="shared" si="8"/>
        <v>0</v>
      </c>
      <c r="O37" s="44">
        <f t="shared" si="8"/>
        <v>0</v>
      </c>
      <c r="P37" s="45">
        <f t="shared" si="8"/>
        <v>0</v>
      </c>
    </row>
    <row r="39" spans="1:16" ht="11.25" customHeight="1"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</row>
    <row r="40" spans="1:16" ht="13.2">
      <c r="B40" s="2"/>
      <c r="C40" s="2"/>
      <c r="D40" s="2"/>
      <c r="E40" s="2"/>
      <c r="F40" s="47"/>
      <c r="G40" s="47"/>
      <c r="H40" s="47"/>
      <c r="I40" s="47"/>
      <c r="J40" s="47"/>
      <c r="K40" s="47"/>
      <c r="L40" s="47"/>
      <c r="M40" s="47"/>
      <c r="N40" s="47"/>
      <c r="O40" s="2"/>
      <c r="P40" s="2"/>
    </row>
    <row r="41" spans="1:16">
      <c r="M41" s="48" t="s">
        <v>21</v>
      </c>
      <c r="O41" s="49">
        <f>O37+O22+O16</f>
        <v>0</v>
      </c>
      <c r="P41" s="50">
        <f>P37+P22+P16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74" sqref="B174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81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0.8" hidden="1" thickBot="1">
      <c r="B7" s="190" t="s">
        <v>56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0.8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0.8" hidden="1" thickBot="1">
      <c r="B13" s="190" t="s">
        <v>57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0.8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/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/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/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/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/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0.8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0.8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65</v>
      </c>
      <c r="C30" s="64"/>
      <c r="D30" s="193">
        <v>1</v>
      </c>
      <c r="E30" s="193"/>
      <c r="F30" s="194"/>
      <c r="G30" s="123">
        <v>38</v>
      </c>
      <c r="H30" s="124"/>
      <c r="I30" s="123">
        <v>1</v>
      </c>
      <c r="J30" s="129"/>
      <c r="K30" s="123">
        <v>28</v>
      </c>
      <c r="L30" s="124"/>
      <c r="M30" s="123"/>
      <c r="N30" s="130">
        <v>101</v>
      </c>
      <c r="O30" s="184">
        <f>SUM(F30:N30)+(D30*9)</f>
        <v>177</v>
      </c>
      <c r="P30" s="195">
        <f t="shared" ref="P30:P33" si="8">(D30*$D$3)+(E30*$E$3)+(F30*$F$3)+(G30*$G$3)+(H30*$H$3)+(I30*$I$3)+(J30*$J$3)+(K30*$K$3)+(L30*$L$3)+(M30*$M$3)+(N30*$N$3)</f>
        <v>276</v>
      </c>
    </row>
    <row r="31" spans="1:16" s="189" customFormat="1" ht="11.25" customHeight="1">
      <c r="A31" s="127"/>
      <c r="B31" s="128" t="s">
        <v>105</v>
      </c>
      <c r="C31" s="64"/>
      <c r="D31" s="193"/>
      <c r="E31" s="193"/>
      <c r="F31" s="194"/>
      <c r="G31" s="123">
        <v>15</v>
      </c>
      <c r="H31" s="124"/>
      <c r="I31" s="123">
        <v>5</v>
      </c>
      <c r="J31" s="129"/>
      <c r="K31" s="123">
        <v>4</v>
      </c>
      <c r="L31" s="124"/>
      <c r="M31" s="123"/>
      <c r="N31" s="130">
        <v>7</v>
      </c>
      <c r="O31" s="184">
        <f t="shared" ref="O31:O32" si="9">SUM(F31:N31)</f>
        <v>31</v>
      </c>
      <c r="P31" s="195">
        <f t="shared" si="8"/>
        <v>24.25</v>
      </c>
    </row>
    <row r="32" spans="1:16" s="189" customFormat="1" ht="11.25" customHeight="1">
      <c r="A32" s="127"/>
      <c r="B32" s="128" t="s">
        <v>66</v>
      </c>
      <c r="C32" s="64"/>
      <c r="D32" s="193"/>
      <c r="E32" s="193"/>
      <c r="F32" s="194">
        <v>2380</v>
      </c>
      <c r="G32" s="123"/>
      <c r="H32" s="124"/>
      <c r="I32" s="123"/>
      <c r="J32" s="129"/>
      <c r="K32" s="123"/>
      <c r="L32" s="124"/>
      <c r="M32" s="123"/>
      <c r="N32" s="130"/>
      <c r="O32" s="184">
        <f t="shared" si="9"/>
        <v>2380</v>
      </c>
      <c r="P32" s="195">
        <f t="shared" si="8"/>
        <v>238</v>
      </c>
    </row>
    <row r="33" spans="1:16" s="189" customFormat="1" ht="11.25" customHeight="1">
      <c r="A33" s="127"/>
      <c r="B33" s="128"/>
      <c r="C33" s="64"/>
      <c r="D33" s="193"/>
      <c r="E33" s="193"/>
      <c r="F33" s="194"/>
      <c r="G33" s="123"/>
      <c r="H33" s="124"/>
      <c r="I33" s="123"/>
      <c r="J33" s="129"/>
      <c r="K33" s="123"/>
      <c r="L33" s="124"/>
      <c r="M33" s="123"/>
      <c r="N33" s="130"/>
      <c r="O33" s="184">
        <f t="shared" ref="O33" si="10">SUM(F33:N33)</f>
        <v>0</v>
      </c>
      <c r="P33" s="195">
        <f t="shared" si="8"/>
        <v>0</v>
      </c>
    </row>
    <row r="34" spans="1:16" ht="10.8" thickBot="1">
      <c r="A34" s="38"/>
      <c r="B34" s="39"/>
      <c r="C34" s="43">
        <f t="shared" ref="C34:P34" si="11">SUM(C30:C33)</f>
        <v>0</v>
      </c>
      <c r="D34" s="43">
        <f t="shared" si="11"/>
        <v>1</v>
      </c>
      <c r="E34" s="43">
        <f t="shared" si="11"/>
        <v>0</v>
      </c>
      <c r="F34" s="43">
        <f t="shared" si="11"/>
        <v>2380</v>
      </c>
      <c r="G34" s="43">
        <f t="shared" si="11"/>
        <v>53</v>
      </c>
      <c r="H34" s="43">
        <f t="shared" si="11"/>
        <v>0</v>
      </c>
      <c r="I34" s="43">
        <f t="shared" si="11"/>
        <v>6</v>
      </c>
      <c r="J34" s="43">
        <f t="shared" si="11"/>
        <v>0</v>
      </c>
      <c r="K34" s="43">
        <f t="shared" si="11"/>
        <v>32</v>
      </c>
      <c r="L34" s="43">
        <f t="shared" si="11"/>
        <v>0</v>
      </c>
      <c r="M34" s="43">
        <f t="shared" si="11"/>
        <v>0</v>
      </c>
      <c r="N34" s="43">
        <f t="shared" si="11"/>
        <v>108</v>
      </c>
      <c r="O34" s="44">
        <f t="shared" si="11"/>
        <v>2588</v>
      </c>
      <c r="P34" s="45">
        <f t="shared" si="11"/>
        <v>538.25</v>
      </c>
    </row>
    <row r="35" spans="1:16">
      <c r="G35" s="42"/>
    </row>
    <row r="36" spans="1:16">
      <c r="G36" s="42"/>
    </row>
    <row r="37" spans="1:16" ht="10.8" thickBot="1">
      <c r="B37" s="33" t="s">
        <v>50</v>
      </c>
      <c r="C37" s="33"/>
      <c r="D37" s="33"/>
      <c r="E37" s="33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5"/>
    </row>
    <row r="38" spans="1:16" s="30" customFormat="1">
      <c r="A38" s="127"/>
      <c r="B38" s="128" t="s">
        <v>62</v>
      </c>
      <c r="C38" s="64"/>
      <c r="D38" s="52"/>
      <c r="E38" s="52"/>
      <c r="F38" s="53"/>
      <c r="G38" s="123">
        <v>6</v>
      </c>
      <c r="H38" s="124"/>
      <c r="I38" s="123"/>
      <c r="J38" s="129"/>
      <c r="K38" s="123">
        <v>1</v>
      </c>
      <c r="L38" s="124"/>
      <c r="M38" s="123"/>
      <c r="N38" s="130"/>
      <c r="O38" s="125">
        <f t="shared" ref="O38:O40" si="12">SUM(F38:N38)</f>
        <v>7</v>
      </c>
      <c r="P38" s="195">
        <f t="shared" ref="P38:P40" si="13">(D38*$D$3)+(E38*$E$3)+(F38*$F$3)+(G38*$G$3)+(H38*$H$3)+(I38*$I$3)+(J38*$J$3)+(K38*$K$3)+(L38*$L$3)+(M38*$M$3)+(N38*$N$3)</f>
        <v>2.5</v>
      </c>
    </row>
    <row r="39" spans="1:16" s="189" customFormat="1">
      <c r="A39" s="127"/>
      <c r="B39" s="128" t="s">
        <v>63</v>
      </c>
      <c r="C39" s="64"/>
      <c r="D39" s="193"/>
      <c r="E39" s="193"/>
      <c r="F39" s="194"/>
      <c r="G39" s="123">
        <v>2</v>
      </c>
      <c r="H39" s="124"/>
      <c r="I39" s="123"/>
      <c r="J39" s="129"/>
      <c r="K39" s="123"/>
      <c r="L39" s="124"/>
      <c r="M39" s="123"/>
      <c r="N39" s="130"/>
      <c r="O39" s="125">
        <f t="shared" si="12"/>
        <v>2</v>
      </c>
      <c r="P39" s="195">
        <f t="shared" si="13"/>
        <v>0.5</v>
      </c>
    </row>
    <row r="40" spans="1:16" s="30" customFormat="1" ht="12.75" customHeight="1">
      <c r="A40" s="127"/>
      <c r="B40" s="65"/>
      <c r="C40" s="64"/>
      <c r="D40" s="52"/>
      <c r="E40" s="52"/>
      <c r="F40" s="53"/>
      <c r="G40" s="133"/>
      <c r="H40" s="134"/>
      <c r="I40" s="131"/>
      <c r="J40" s="1"/>
      <c r="K40" s="131"/>
      <c r="L40" s="108"/>
      <c r="M40" s="131"/>
      <c r="N40" s="1"/>
      <c r="O40" s="126">
        <f t="shared" si="12"/>
        <v>0</v>
      </c>
      <c r="P40" s="195">
        <f t="shared" si="13"/>
        <v>0</v>
      </c>
    </row>
    <row r="41" spans="1:16" ht="10.8" thickBot="1">
      <c r="A41" s="38"/>
      <c r="B41" s="39" t="s">
        <v>21</v>
      </c>
      <c r="C41" s="39">
        <f t="shared" ref="C41:P41" si="14">SUM(C38:C40)</f>
        <v>0</v>
      </c>
      <c r="D41" s="39">
        <f t="shared" si="14"/>
        <v>0</v>
      </c>
      <c r="E41" s="39">
        <f t="shared" si="14"/>
        <v>0</v>
      </c>
      <c r="F41" s="39">
        <f t="shared" si="14"/>
        <v>0</v>
      </c>
      <c r="G41" s="132">
        <f t="shared" si="14"/>
        <v>8</v>
      </c>
      <c r="H41" s="132">
        <f t="shared" si="14"/>
        <v>0</v>
      </c>
      <c r="I41" s="43">
        <f t="shared" si="14"/>
        <v>0</v>
      </c>
      <c r="J41" s="43">
        <f t="shared" si="14"/>
        <v>0</v>
      </c>
      <c r="K41" s="43">
        <f t="shared" si="14"/>
        <v>1</v>
      </c>
      <c r="L41" s="43">
        <f t="shared" si="14"/>
        <v>0</v>
      </c>
      <c r="M41" s="43">
        <f t="shared" si="14"/>
        <v>0</v>
      </c>
      <c r="N41" s="43">
        <f t="shared" si="14"/>
        <v>0</v>
      </c>
      <c r="O41" s="44">
        <f t="shared" si="14"/>
        <v>9</v>
      </c>
      <c r="P41" s="45">
        <f t="shared" si="14"/>
        <v>3</v>
      </c>
    </row>
    <row r="42" spans="1:16">
      <c r="A42" s="38"/>
      <c r="B42" s="54"/>
      <c r="C42" s="54"/>
      <c r="D42" s="54"/>
      <c r="E42" s="54"/>
      <c r="F42" s="54"/>
      <c r="G42" s="55"/>
      <c r="H42" s="55"/>
      <c r="I42" s="55"/>
      <c r="J42" s="55"/>
      <c r="K42" s="55"/>
      <c r="L42" s="55"/>
      <c r="M42" s="55"/>
      <c r="N42" s="55"/>
      <c r="O42" s="56"/>
      <c r="P42" s="57"/>
    </row>
    <row r="43" spans="1:16" s="188" customFormat="1">
      <c r="G43" s="42"/>
    </row>
    <row r="44" spans="1:16" s="188" customFormat="1" ht="10.8" thickBot="1">
      <c r="B44" s="190" t="s">
        <v>89</v>
      </c>
      <c r="C44" s="190"/>
      <c r="D44" s="190"/>
      <c r="E44" s="190"/>
      <c r="F44" s="191"/>
      <c r="G44" s="191"/>
      <c r="H44" s="191"/>
      <c r="I44" s="191"/>
      <c r="J44" s="191"/>
      <c r="K44" s="191"/>
      <c r="L44" s="191"/>
      <c r="M44" s="191"/>
      <c r="N44" s="191"/>
      <c r="O44" s="192"/>
      <c r="P44" s="192"/>
    </row>
    <row r="45" spans="1:16" s="189" customFormat="1">
      <c r="A45" s="127"/>
      <c r="B45" s="128" t="s">
        <v>85</v>
      </c>
      <c r="C45" s="64"/>
      <c r="D45" s="193"/>
      <c r="E45" s="193"/>
      <c r="F45" s="194"/>
      <c r="G45" s="123">
        <v>14</v>
      </c>
      <c r="H45" s="124"/>
      <c r="I45" s="123">
        <v>4</v>
      </c>
      <c r="J45" s="129"/>
      <c r="K45" s="123">
        <v>14</v>
      </c>
      <c r="L45" s="124"/>
      <c r="M45" s="123"/>
      <c r="N45" s="130"/>
      <c r="O45" s="125">
        <f t="shared" ref="O45:O46" si="15">SUM(F45:N45)</f>
        <v>32</v>
      </c>
      <c r="P45" s="195">
        <f t="shared" ref="P45:P46" si="16">(D45*$D$3)+(E45*$E$3)+(F45*$F$3)+(G45*$G$3)+(H45*$H$3)+(I45*$I$3)+(J45*$J$3)+(K45*$K$3)+(L45*$L$3)+(M45*$M$3)+(N45*$N$3)</f>
        <v>19.5</v>
      </c>
    </row>
    <row r="46" spans="1:16" s="189" customFormat="1" ht="12.75" customHeight="1">
      <c r="A46" s="127"/>
      <c r="B46" s="65"/>
      <c r="C46" s="64"/>
      <c r="D46" s="193"/>
      <c r="E46" s="193"/>
      <c r="F46" s="194"/>
      <c r="G46" s="133"/>
      <c r="H46" s="134"/>
      <c r="I46" s="131"/>
      <c r="J46" s="188"/>
      <c r="K46" s="131"/>
      <c r="L46" s="108"/>
      <c r="M46" s="131"/>
      <c r="N46" s="188"/>
      <c r="O46" s="126">
        <f t="shared" si="15"/>
        <v>0</v>
      </c>
      <c r="P46" s="195">
        <f t="shared" si="16"/>
        <v>0</v>
      </c>
    </row>
    <row r="47" spans="1:16" s="188" customFormat="1" ht="10.8" thickBot="1">
      <c r="A47" s="196"/>
      <c r="B47" s="197" t="s">
        <v>21</v>
      </c>
      <c r="C47" s="197">
        <f t="shared" ref="C47:P47" si="17">SUM(C45:C46)</f>
        <v>0</v>
      </c>
      <c r="D47" s="197">
        <f t="shared" si="17"/>
        <v>0</v>
      </c>
      <c r="E47" s="197">
        <f t="shared" si="17"/>
        <v>0</v>
      </c>
      <c r="F47" s="197">
        <f t="shared" si="17"/>
        <v>0</v>
      </c>
      <c r="G47" s="132">
        <f t="shared" si="17"/>
        <v>14</v>
      </c>
      <c r="H47" s="132">
        <f t="shared" si="17"/>
        <v>0</v>
      </c>
      <c r="I47" s="43">
        <f t="shared" si="17"/>
        <v>4</v>
      </c>
      <c r="J47" s="43">
        <f t="shared" si="17"/>
        <v>0</v>
      </c>
      <c r="K47" s="43">
        <f t="shared" si="17"/>
        <v>14</v>
      </c>
      <c r="L47" s="43">
        <f t="shared" si="17"/>
        <v>0</v>
      </c>
      <c r="M47" s="43">
        <f t="shared" si="17"/>
        <v>0</v>
      </c>
      <c r="N47" s="43">
        <f t="shared" si="17"/>
        <v>0</v>
      </c>
      <c r="O47" s="44">
        <f t="shared" si="17"/>
        <v>32</v>
      </c>
      <c r="P47" s="45">
        <f t="shared" si="17"/>
        <v>19.5</v>
      </c>
    </row>
    <row r="48" spans="1:16" s="188" customFormat="1">
      <c r="A48" s="196"/>
      <c r="B48" s="54"/>
      <c r="C48" s="54"/>
      <c r="D48" s="54"/>
      <c r="E48" s="54"/>
      <c r="F48" s="54"/>
      <c r="G48" s="55"/>
      <c r="H48" s="55"/>
      <c r="I48" s="55"/>
      <c r="J48" s="55"/>
      <c r="K48" s="55"/>
      <c r="L48" s="55"/>
      <c r="M48" s="55"/>
      <c r="N48" s="55"/>
      <c r="O48" s="56"/>
      <c r="P48" s="57"/>
    </row>
    <row r="49" spans="1:16">
      <c r="A49" s="38"/>
      <c r="B49" s="54"/>
      <c r="C49" s="54"/>
      <c r="D49" s="54"/>
      <c r="E49" s="54"/>
      <c r="F49" s="54"/>
      <c r="G49" s="55"/>
      <c r="H49" s="55"/>
      <c r="I49" s="55"/>
      <c r="J49" s="55"/>
      <c r="K49" s="55"/>
      <c r="L49" s="55"/>
      <c r="M49" s="55"/>
      <c r="N49" s="55"/>
      <c r="O49" s="56"/>
      <c r="P49" s="57"/>
    </row>
    <row r="50" spans="1:16" ht="10.8" thickBot="1">
      <c r="B50" s="33" t="s">
        <v>52</v>
      </c>
      <c r="C50" s="176"/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5"/>
    </row>
    <row r="51" spans="1:16" s="175" customFormat="1">
      <c r="A51" s="174"/>
      <c r="B51" s="177" t="s">
        <v>91</v>
      </c>
      <c r="C51" s="178"/>
      <c r="D51" s="178"/>
      <c r="E51" s="178"/>
      <c r="F51" s="179">
        <v>536</v>
      </c>
      <c r="G51" s="180"/>
      <c r="H51" s="181"/>
      <c r="I51" s="182"/>
      <c r="J51" s="181"/>
      <c r="K51" s="180"/>
      <c r="L51" s="183"/>
      <c r="M51" s="180"/>
      <c r="N51" s="181"/>
      <c r="O51" s="184">
        <f>SUM(F51:N51)</f>
        <v>536</v>
      </c>
      <c r="P51" s="195">
        <f t="shared" ref="P51:P62" si="18">(D51*$D$3)+(E51*$E$3)+(F51*$F$3)+(G51*$G$3)+(H51*$H$3)+(I51*$I$3)+(J51*$J$3)+(K51*$K$3)+(L51*$L$3)+(M51*$M$3)+(N51*$N$3)</f>
        <v>53.6</v>
      </c>
    </row>
    <row r="52" spans="1:16" s="189" customFormat="1">
      <c r="A52" s="188"/>
      <c r="B52" s="187" t="s">
        <v>92</v>
      </c>
      <c r="C52" s="217"/>
      <c r="D52" s="193"/>
      <c r="E52" s="193"/>
      <c r="F52" s="194"/>
      <c r="G52" s="180">
        <v>4</v>
      </c>
      <c r="H52" s="181"/>
      <c r="I52" s="182">
        <v>1</v>
      </c>
      <c r="J52" s="181">
        <v>1</v>
      </c>
      <c r="K52" s="180"/>
      <c r="L52" s="183"/>
      <c r="M52" s="180">
        <v>1</v>
      </c>
      <c r="N52" s="181">
        <v>14</v>
      </c>
      <c r="O52" s="184">
        <f t="shared" ref="O52:O61" si="19">SUM(F52:N52)</f>
        <v>21</v>
      </c>
      <c r="P52" s="195">
        <f t="shared" si="18"/>
        <v>32</v>
      </c>
    </row>
    <row r="53" spans="1:16" s="189" customFormat="1">
      <c r="A53" s="188"/>
      <c r="B53" s="187" t="s">
        <v>93</v>
      </c>
      <c r="C53" s="217"/>
      <c r="D53" s="193"/>
      <c r="E53" s="193"/>
      <c r="F53" s="194"/>
      <c r="G53" s="180"/>
      <c r="H53" s="181"/>
      <c r="I53" s="182"/>
      <c r="J53" s="181"/>
      <c r="K53" s="180"/>
      <c r="L53" s="183"/>
      <c r="M53" s="180"/>
      <c r="N53" s="181">
        <v>9</v>
      </c>
      <c r="O53" s="184">
        <f t="shared" si="19"/>
        <v>9</v>
      </c>
      <c r="P53" s="195">
        <f t="shared" si="18"/>
        <v>18</v>
      </c>
    </row>
    <row r="54" spans="1:16" s="189" customFormat="1">
      <c r="A54" s="188"/>
      <c r="B54" s="187" t="s">
        <v>94</v>
      </c>
      <c r="C54" s="217"/>
      <c r="D54" s="193"/>
      <c r="E54" s="193"/>
      <c r="F54" s="194"/>
      <c r="G54" s="180">
        <v>12</v>
      </c>
      <c r="H54" s="181"/>
      <c r="I54" s="182">
        <v>2</v>
      </c>
      <c r="J54" s="181"/>
      <c r="K54" s="180">
        <v>1</v>
      </c>
      <c r="L54" s="183">
        <v>2</v>
      </c>
      <c r="M54" s="180"/>
      <c r="N54" s="181">
        <v>4</v>
      </c>
      <c r="O54" s="184">
        <f t="shared" si="19"/>
        <v>21</v>
      </c>
      <c r="P54" s="195">
        <f t="shared" si="18"/>
        <v>15</v>
      </c>
    </row>
    <row r="55" spans="1:16" s="189" customFormat="1">
      <c r="A55" s="188"/>
      <c r="B55" s="187" t="s">
        <v>95</v>
      </c>
      <c r="C55" s="217"/>
      <c r="D55" s="193"/>
      <c r="E55" s="193"/>
      <c r="F55" s="194"/>
      <c r="G55" s="180"/>
      <c r="H55" s="181"/>
      <c r="I55" s="182">
        <v>1</v>
      </c>
      <c r="J55" s="181"/>
      <c r="K55" s="180"/>
      <c r="L55" s="183"/>
      <c r="M55" s="180"/>
      <c r="N55" s="181">
        <v>7</v>
      </c>
      <c r="O55" s="184">
        <f t="shared" si="19"/>
        <v>8</v>
      </c>
      <c r="P55" s="195">
        <f t="shared" si="18"/>
        <v>14.5</v>
      </c>
    </row>
    <row r="56" spans="1:16" s="189" customFormat="1">
      <c r="A56" s="188"/>
      <c r="B56" s="187" t="s">
        <v>96</v>
      </c>
      <c r="C56" s="217"/>
      <c r="D56" s="193"/>
      <c r="E56" s="193"/>
      <c r="F56" s="194"/>
      <c r="G56" s="180"/>
      <c r="H56" s="181"/>
      <c r="I56" s="182"/>
      <c r="J56" s="181"/>
      <c r="K56" s="180"/>
      <c r="L56" s="183"/>
      <c r="M56" s="180"/>
      <c r="N56" s="181">
        <v>5</v>
      </c>
      <c r="O56" s="184">
        <f t="shared" si="19"/>
        <v>5</v>
      </c>
      <c r="P56" s="195">
        <f t="shared" si="18"/>
        <v>10</v>
      </c>
    </row>
    <row r="57" spans="1:16" s="189" customFormat="1">
      <c r="A57" s="188"/>
      <c r="B57" s="187" t="s">
        <v>97</v>
      </c>
      <c r="C57" s="217"/>
      <c r="D57" s="193"/>
      <c r="E57" s="193"/>
      <c r="F57" s="194"/>
      <c r="G57" s="180">
        <v>21</v>
      </c>
      <c r="H57" s="181"/>
      <c r="I57" s="182"/>
      <c r="J57" s="181"/>
      <c r="K57" s="180"/>
      <c r="L57" s="183"/>
      <c r="M57" s="180"/>
      <c r="N57" s="181">
        <v>2</v>
      </c>
      <c r="O57" s="184">
        <f t="shared" si="19"/>
        <v>23</v>
      </c>
      <c r="P57" s="195">
        <f t="shared" si="18"/>
        <v>9.25</v>
      </c>
    </row>
    <row r="58" spans="1:16" s="189" customFormat="1">
      <c r="A58" s="188"/>
      <c r="B58" s="187" t="s">
        <v>98</v>
      </c>
      <c r="C58" s="217"/>
      <c r="D58" s="193"/>
      <c r="E58" s="193"/>
      <c r="F58" s="194"/>
      <c r="G58" s="180"/>
      <c r="H58" s="181"/>
      <c r="I58" s="182"/>
      <c r="J58" s="181"/>
      <c r="K58" s="180">
        <v>1</v>
      </c>
      <c r="L58" s="183"/>
      <c r="M58" s="180"/>
      <c r="N58" s="181">
        <v>2</v>
      </c>
      <c r="O58" s="184">
        <f t="shared" si="19"/>
        <v>3</v>
      </c>
      <c r="P58" s="195">
        <f t="shared" si="18"/>
        <v>5</v>
      </c>
    </row>
    <row r="59" spans="1:16" s="189" customFormat="1">
      <c r="A59" s="188"/>
      <c r="B59" s="187" t="s">
        <v>99</v>
      </c>
      <c r="C59" s="217"/>
      <c r="D59" s="193"/>
      <c r="E59" s="193"/>
      <c r="F59" s="194"/>
      <c r="G59" s="180"/>
      <c r="H59" s="181"/>
      <c r="I59" s="182">
        <v>6</v>
      </c>
      <c r="J59" s="181"/>
      <c r="K59" s="180"/>
      <c r="L59" s="183"/>
      <c r="M59" s="180"/>
      <c r="N59" s="181"/>
      <c r="O59" s="184">
        <f t="shared" si="19"/>
        <v>6</v>
      </c>
      <c r="P59" s="195">
        <f t="shared" si="18"/>
        <v>3</v>
      </c>
    </row>
    <row r="60" spans="1:16" s="189" customFormat="1">
      <c r="A60" s="188"/>
      <c r="B60" s="187" t="s">
        <v>100</v>
      </c>
      <c r="C60" s="217"/>
      <c r="D60" s="193"/>
      <c r="E60" s="193"/>
      <c r="F60" s="194"/>
      <c r="G60" s="180">
        <v>1</v>
      </c>
      <c r="H60" s="181"/>
      <c r="I60" s="182">
        <v>1</v>
      </c>
      <c r="J60" s="181"/>
      <c r="K60" s="180">
        <v>1</v>
      </c>
      <c r="L60" s="183">
        <v>1</v>
      </c>
      <c r="M60" s="180"/>
      <c r="N60" s="181"/>
      <c r="O60" s="184">
        <f t="shared" si="19"/>
        <v>4</v>
      </c>
      <c r="P60" s="195">
        <f t="shared" si="18"/>
        <v>2.75</v>
      </c>
    </row>
    <row r="61" spans="1:16" s="189" customFormat="1">
      <c r="A61" s="188"/>
      <c r="B61" s="187" t="s">
        <v>101</v>
      </c>
      <c r="C61" s="217"/>
      <c r="D61" s="193"/>
      <c r="E61" s="193"/>
      <c r="F61" s="194"/>
      <c r="G61" s="180"/>
      <c r="H61" s="181"/>
      <c r="I61" s="182"/>
      <c r="J61" s="181"/>
      <c r="K61" s="180"/>
      <c r="L61" s="183"/>
      <c r="M61" s="180"/>
      <c r="N61" s="181">
        <v>1</v>
      </c>
      <c r="O61" s="184">
        <f t="shared" si="19"/>
        <v>1</v>
      </c>
      <c r="P61" s="195">
        <f t="shared" si="18"/>
        <v>2</v>
      </c>
    </row>
    <row r="62" spans="1:16" s="30" customFormat="1">
      <c r="A62" s="1"/>
      <c r="B62" s="177"/>
      <c r="C62" s="64"/>
      <c r="D62" s="178"/>
      <c r="E62" s="178"/>
      <c r="F62" s="179"/>
      <c r="G62" s="180"/>
      <c r="H62" s="181"/>
      <c r="I62" s="182"/>
      <c r="J62" s="181"/>
      <c r="K62" s="180"/>
      <c r="L62" s="62"/>
      <c r="M62" s="59"/>
      <c r="N62" s="60"/>
      <c r="O62" s="36">
        <f>SUM(F62:N62)</f>
        <v>0</v>
      </c>
      <c r="P62" s="195">
        <f t="shared" si="18"/>
        <v>0</v>
      </c>
    </row>
    <row r="63" spans="1:16" ht="10.8" thickBot="1">
      <c r="A63" s="38"/>
      <c r="B63" s="39" t="s">
        <v>21</v>
      </c>
      <c r="C63" s="39">
        <f t="shared" ref="C63:D63" si="20">SUM(C62:C62)</f>
        <v>0</v>
      </c>
      <c r="D63" s="39">
        <f t="shared" si="20"/>
        <v>0</v>
      </c>
      <c r="E63" s="44">
        <f t="shared" ref="E63:P63" si="21">SUM(E51:E62)</f>
        <v>0</v>
      </c>
      <c r="F63" s="44">
        <f t="shared" si="21"/>
        <v>536</v>
      </c>
      <c r="G63" s="44">
        <f t="shared" si="21"/>
        <v>38</v>
      </c>
      <c r="H63" s="44">
        <f t="shared" si="21"/>
        <v>0</v>
      </c>
      <c r="I63" s="44">
        <f t="shared" si="21"/>
        <v>11</v>
      </c>
      <c r="J63" s="44">
        <f t="shared" si="21"/>
        <v>1</v>
      </c>
      <c r="K63" s="44">
        <f t="shared" si="21"/>
        <v>3</v>
      </c>
      <c r="L63" s="44">
        <f t="shared" si="21"/>
        <v>3</v>
      </c>
      <c r="M63" s="44">
        <f t="shared" si="21"/>
        <v>1</v>
      </c>
      <c r="N63" s="44">
        <f t="shared" si="21"/>
        <v>44</v>
      </c>
      <c r="O63" s="44">
        <f t="shared" si="21"/>
        <v>637</v>
      </c>
      <c r="P63" s="45">
        <f t="shared" si="21"/>
        <v>165.1</v>
      </c>
    </row>
    <row r="64" spans="1:16">
      <c r="A64" s="38"/>
      <c r="B64" s="54"/>
      <c r="C64" s="54"/>
      <c r="D64" s="54"/>
      <c r="E64" s="54"/>
      <c r="F64" s="54"/>
      <c r="G64" s="55"/>
      <c r="H64" s="55"/>
      <c r="I64" s="55"/>
      <c r="J64" s="55"/>
      <c r="K64" s="55"/>
      <c r="L64" s="55"/>
      <c r="M64" s="55"/>
      <c r="N64" s="55"/>
      <c r="O64" s="56"/>
      <c r="P64" s="57"/>
    </row>
    <row r="65" spans="1:16">
      <c r="A65" s="38"/>
      <c r="B65" s="54"/>
      <c r="C65" s="54"/>
      <c r="D65" s="54"/>
      <c r="E65" s="54"/>
      <c r="F65" s="54"/>
      <c r="G65" s="55"/>
      <c r="H65" s="55"/>
      <c r="I65" s="55"/>
      <c r="J65" s="55"/>
      <c r="K65" s="55"/>
      <c r="L65" s="55"/>
      <c r="M65" s="55"/>
      <c r="N65" s="55"/>
      <c r="O65" s="56"/>
      <c r="P65" s="57"/>
    </row>
    <row r="66" spans="1:16" ht="10.8" thickBot="1">
      <c r="B66" s="33" t="s">
        <v>42</v>
      </c>
      <c r="C66" s="33"/>
      <c r="D66" s="33"/>
      <c r="E66" s="33"/>
      <c r="F66" s="34"/>
      <c r="G66" s="34"/>
      <c r="H66" s="34"/>
      <c r="I66" s="34"/>
      <c r="J66" s="34"/>
      <c r="K66" s="34"/>
      <c r="L66" s="34"/>
      <c r="M66" s="34"/>
      <c r="N66" s="34"/>
      <c r="O66" s="35"/>
      <c r="P66" s="35"/>
    </row>
    <row r="67" spans="1:16" s="30" customFormat="1" ht="11.25" customHeight="1">
      <c r="A67" s="1"/>
      <c r="B67" s="58" t="s">
        <v>85</v>
      </c>
      <c r="C67" s="51"/>
      <c r="D67" s="193"/>
      <c r="E67" s="193"/>
      <c r="F67" s="194">
        <v>63</v>
      </c>
      <c r="G67" s="180"/>
      <c r="H67" s="181"/>
      <c r="I67" s="182"/>
      <c r="J67" s="181"/>
      <c r="K67" s="180"/>
      <c r="L67" s="183"/>
      <c r="M67" s="180"/>
      <c r="N67" s="181"/>
      <c r="O67" s="36">
        <f t="shared" ref="O67:O68" si="22">SUM(F67:N67)</f>
        <v>63</v>
      </c>
      <c r="P67" s="195">
        <f t="shared" ref="P67" si="23">(D67*$D$3)+(E67*$E$3)+(F67*$F$3)+(G67*$G$3)+(H67*$H$3)+(I67*$I$3)+(J67*$J$3)+(K67*$K$3)+(L67*$L$3)+(M67*$M$3)+(N67*$N$3)</f>
        <v>6.3000000000000007</v>
      </c>
    </row>
    <row r="68" spans="1:16" s="30" customFormat="1" ht="11.25" customHeight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22"/>
        <v>0</v>
      </c>
      <c r="P68" s="195">
        <f t="shared" ref="P68" si="24">(D68*$D$3)+(E68*$E$3)+(F68*$F$3)+(G68*$G$3)+(H68*$H$3)+(I68*$I$3)+(J68*$J$3)+(K68*$K$3)+(L68*$L$3)+(M68*$M$3)+(N68*$N$3)</f>
        <v>0</v>
      </c>
    </row>
    <row r="69" spans="1:16" ht="10.8" thickBot="1">
      <c r="A69" s="38"/>
      <c r="B69" s="39" t="s">
        <v>21</v>
      </c>
      <c r="C69" s="39">
        <f t="shared" ref="C69:P69" si="25">SUM(C67:C68)</f>
        <v>0</v>
      </c>
      <c r="D69" s="39">
        <f t="shared" si="25"/>
        <v>0</v>
      </c>
      <c r="E69" s="39">
        <f t="shared" si="25"/>
        <v>0</v>
      </c>
      <c r="F69" s="39">
        <f t="shared" si="25"/>
        <v>63</v>
      </c>
      <c r="G69" s="43">
        <f t="shared" si="25"/>
        <v>0</v>
      </c>
      <c r="H69" s="43">
        <f t="shared" si="25"/>
        <v>0</v>
      </c>
      <c r="I69" s="43">
        <f t="shared" si="25"/>
        <v>0</v>
      </c>
      <c r="J69" s="43">
        <f t="shared" si="25"/>
        <v>0</v>
      </c>
      <c r="K69" s="43">
        <f t="shared" si="25"/>
        <v>0</v>
      </c>
      <c r="L69" s="43">
        <f t="shared" si="25"/>
        <v>0</v>
      </c>
      <c r="M69" s="43">
        <f t="shared" si="25"/>
        <v>0</v>
      </c>
      <c r="N69" s="43">
        <f t="shared" si="25"/>
        <v>0</v>
      </c>
      <c r="O69" s="44">
        <f t="shared" si="25"/>
        <v>63</v>
      </c>
      <c r="P69" s="45">
        <f t="shared" si="25"/>
        <v>6.3000000000000007</v>
      </c>
    </row>
    <row r="70" spans="1:16" ht="11.25" customHeight="1">
      <c r="A70" s="38"/>
      <c r="B70" s="54"/>
      <c r="C70" s="54"/>
      <c r="D70" s="54"/>
      <c r="E70" s="54"/>
      <c r="F70" s="54"/>
      <c r="G70" s="55"/>
      <c r="H70" s="55"/>
      <c r="I70" s="55"/>
      <c r="J70" s="55"/>
      <c r="K70" s="55"/>
      <c r="L70" s="55"/>
      <c r="M70" s="55"/>
      <c r="N70" s="55"/>
      <c r="O70" s="56"/>
      <c r="P70" s="57"/>
    </row>
    <row r="71" spans="1:16" hidden="1"/>
    <row r="72" spans="1:16" ht="10.8" hidden="1" thickBot="1">
      <c r="B72" s="33" t="s">
        <v>29</v>
      </c>
      <c r="C72" s="33"/>
      <c r="D72" s="33"/>
      <c r="E72" s="33"/>
      <c r="F72" s="34"/>
      <c r="G72" s="34"/>
      <c r="H72" s="34"/>
      <c r="I72" s="34"/>
      <c r="J72" s="34"/>
      <c r="K72" s="34"/>
      <c r="L72" s="34"/>
      <c r="M72" s="34"/>
      <c r="N72" s="34"/>
      <c r="O72" s="35"/>
      <c r="P72" s="35"/>
    </row>
    <row r="73" spans="1:16" s="30" customFormat="1" ht="11.25" hidden="1" customHeight="1">
      <c r="A73" s="1"/>
      <c r="B73" s="58"/>
      <c r="C73" s="51"/>
      <c r="D73" s="52"/>
      <c r="E73" s="52"/>
      <c r="F73" s="53"/>
      <c r="G73" s="59"/>
      <c r="H73" s="60"/>
      <c r="I73" s="61"/>
      <c r="J73" s="60"/>
      <c r="K73" s="59"/>
      <c r="L73" s="62"/>
      <c r="M73" s="59"/>
      <c r="N73" s="60"/>
      <c r="O73" s="36">
        <f>SUM(F73:N73)</f>
        <v>0</v>
      </c>
      <c r="P73" s="195">
        <f t="shared" ref="P73:P74" si="26">(D73*$D$3)+(E73*$E$3)+(F73*$F$3)+(G73*$G$3)+(H73*$H$3)+(I73*$I$3)+(J73*$J$3)+(K73*$K$3)+(L73*$L$3)+(M73*$M$3)+(N73*$N$3)</f>
        <v>0</v>
      </c>
    </row>
    <row r="74" spans="1:16" s="30" customFormat="1" ht="11.25" hidden="1" customHeight="1">
      <c r="A74" s="1"/>
      <c r="B74" s="58"/>
      <c r="C74" s="51"/>
      <c r="D74" s="52"/>
      <c r="E74" s="52"/>
      <c r="F74" s="53"/>
      <c r="G74" s="59"/>
      <c r="H74" s="60"/>
      <c r="I74" s="61"/>
      <c r="J74" s="60"/>
      <c r="K74" s="59"/>
      <c r="L74" s="62"/>
      <c r="M74" s="59"/>
      <c r="N74" s="60"/>
      <c r="O74" s="36">
        <f>SUM(F74:N74)</f>
        <v>0</v>
      </c>
      <c r="P74" s="195">
        <f t="shared" si="26"/>
        <v>0</v>
      </c>
    </row>
    <row r="75" spans="1:16" ht="10.8" hidden="1" thickBot="1">
      <c r="A75" s="38"/>
      <c r="B75" s="39" t="s">
        <v>21</v>
      </c>
      <c r="C75" s="39">
        <f t="shared" ref="C75:P75" si="27">SUM(C73:C74)</f>
        <v>0</v>
      </c>
      <c r="D75" s="39">
        <f t="shared" si="27"/>
        <v>0</v>
      </c>
      <c r="E75" s="39">
        <f t="shared" si="27"/>
        <v>0</v>
      </c>
      <c r="F75" s="39">
        <f t="shared" si="27"/>
        <v>0</v>
      </c>
      <c r="G75" s="43">
        <f t="shared" si="27"/>
        <v>0</v>
      </c>
      <c r="H75" s="43">
        <f t="shared" si="27"/>
        <v>0</v>
      </c>
      <c r="I75" s="43">
        <f t="shared" si="27"/>
        <v>0</v>
      </c>
      <c r="J75" s="43">
        <f t="shared" si="27"/>
        <v>0</v>
      </c>
      <c r="K75" s="43">
        <f t="shared" si="27"/>
        <v>0</v>
      </c>
      <c r="L75" s="43">
        <f t="shared" si="27"/>
        <v>0</v>
      </c>
      <c r="M75" s="43">
        <f t="shared" si="27"/>
        <v>0</v>
      </c>
      <c r="N75" s="43">
        <f t="shared" si="27"/>
        <v>0</v>
      </c>
      <c r="O75" s="44">
        <f t="shared" si="27"/>
        <v>0</v>
      </c>
      <c r="P75" s="45">
        <f t="shared" si="27"/>
        <v>0</v>
      </c>
    </row>
    <row r="76" spans="1:16" ht="11.25" hidden="1" customHeight="1">
      <c r="A76" s="38"/>
      <c r="B76" s="54"/>
      <c r="C76" s="54"/>
      <c r="D76" s="54"/>
      <c r="E76" s="54"/>
      <c r="F76" s="54"/>
      <c r="G76" s="55"/>
      <c r="H76" s="55"/>
      <c r="I76" s="55"/>
      <c r="J76" s="55"/>
      <c r="K76" s="55"/>
      <c r="L76" s="55"/>
      <c r="M76" s="55"/>
      <c r="N76" s="55"/>
      <c r="O76" s="56"/>
      <c r="P76" s="57"/>
    </row>
    <row r="77" spans="1:16" s="185" customFormat="1" hidden="1"/>
    <row r="78" spans="1:16" s="185" customFormat="1" ht="10.8" hidden="1" thickBot="1">
      <c r="B78" s="176" t="s">
        <v>51</v>
      </c>
      <c r="C78" s="176"/>
      <c r="D78" s="176"/>
      <c r="E78" s="176"/>
      <c r="F78" s="34"/>
      <c r="G78" s="34"/>
      <c r="H78" s="34"/>
      <c r="I78" s="34"/>
      <c r="J78" s="34"/>
      <c r="K78" s="34"/>
      <c r="L78" s="34"/>
      <c r="M78" s="34"/>
      <c r="N78" s="34"/>
      <c r="O78" s="35"/>
      <c r="P78" s="35"/>
    </row>
    <row r="79" spans="1:16" s="186" customFormat="1" hidden="1">
      <c r="A79" s="185"/>
      <c r="B79" s="187"/>
      <c r="C79" s="63"/>
      <c r="D79" s="178"/>
      <c r="E79" s="178"/>
      <c r="F79" s="179"/>
      <c r="G79" s="180"/>
      <c r="H79" s="181"/>
      <c r="I79" s="182"/>
      <c r="J79" s="181"/>
      <c r="K79" s="180"/>
      <c r="L79" s="183"/>
      <c r="M79" s="180"/>
      <c r="N79" s="181"/>
      <c r="O79" s="184">
        <f t="shared" ref="O79:O103" si="28">SUM(F79:N79)</f>
        <v>0</v>
      </c>
      <c r="P79" s="195">
        <f t="shared" ref="P79:P103" si="29">(D79*$D$3)+(E79*$E$3)+(F79*$F$3)+(G79*$G$3)+(H79*$H$3)+(I79*$I$3)+(J79*$J$3)+(K79*$K$3)+(L79*$L$3)+(M79*$M$3)+(N79*$N$3)</f>
        <v>0</v>
      </c>
    </row>
    <row r="80" spans="1:16" s="189" customFormat="1" hidden="1">
      <c r="A80" s="188"/>
      <c r="B80" s="187"/>
      <c r="C80" s="51"/>
      <c r="D80" s="193"/>
      <c r="E80" s="193"/>
      <c r="F80" s="194"/>
      <c r="G80" s="180"/>
      <c r="H80" s="181"/>
      <c r="I80" s="182"/>
      <c r="J80" s="181"/>
      <c r="K80" s="180"/>
      <c r="L80" s="183"/>
      <c r="M80" s="180"/>
      <c r="N80" s="181"/>
      <c r="O80" s="184">
        <f t="shared" si="28"/>
        <v>0</v>
      </c>
      <c r="P80" s="195">
        <f t="shared" si="29"/>
        <v>0</v>
      </c>
    </row>
    <row r="81" spans="1:16" s="189" customFormat="1" hidden="1">
      <c r="A81" s="188"/>
      <c r="B81" s="187"/>
      <c r="C81" s="51"/>
      <c r="D81" s="193"/>
      <c r="E81" s="193"/>
      <c r="F81" s="194"/>
      <c r="G81" s="180"/>
      <c r="H81" s="181"/>
      <c r="I81" s="182"/>
      <c r="J81" s="181"/>
      <c r="K81" s="180"/>
      <c r="L81" s="183"/>
      <c r="M81" s="180"/>
      <c r="N81" s="181"/>
      <c r="O81" s="184">
        <f t="shared" si="28"/>
        <v>0</v>
      </c>
      <c r="P81" s="195">
        <f t="shared" si="29"/>
        <v>0</v>
      </c>
    </row>
    <row r="82" spans="1:16" s="189" customFormat="1" hidden="1">
      <c r="A82" s="188"/>
      <c r="B82" s="187"/>
      <c r="C82" s="51"/>
      <c r="D82" s="193"/>
      <c r="E82" s="193"/>
      <c r="F82" s="194"/>
      <c r="G82" s="180"/>
      <c r="H82" s="181"/>
      <c r="I82" s="182"/>
      <c r="J82" s="181"/>
      <c r="K82" s="180"/>
      <c r="L82" s="183"/>
      <c r="M82" s="180"/>
      <c r="N82" s="181"/>
      <c r="O82" s="184">
        <f t="shared" si="28"/>
        <v>0</v>
      </c>
      <c r="P82" s="195">
        <f t="shared" si="29"/>
        <v>0</v>
      </c>
    </row>
    <row r="83" spans="1:16" s="189" customFormat="1" hidden="1">
      <c r="A83" s="188"/>
      <c r="B83" s="187"/>
      <c r="C83" s="51"/>
      <c r="D83" s="193"/>
      <c r="E83" s="193"/>
      <c r="F83" s="194"/>
      <c r="G83" s="180"/>
      <c r="H83" s="181"/>
      <c r="I83" s="182"/>
      <c r="J83" s="181"/>
      <c r="K83" s="180"/>
      <c r="L83" s="183"/>
      <c r="M83" s="180"/>
      <c r="N83" s="181"/>
      <c r="O83" s="184">
        <f t="shared" si="28"/>
        <v>0</v>
      </c>
      <c r="P83" s="195">
        <f t="shared" si="29"/>
        <v>0</v>
      </c>
    </row>
    <row r="84" spans="1:16" s="189" customFormat="1" hidden="1">
      <c r="A84" s="188"/>
      <c r="B84" s="187"/>
      <c r="C84" s="51"/>
      <c r="D84" s="193"/>
      <c r="E84" s="193"/>
      <c r="F84" s="194"/>
      <c r="G84" s="180"/>
      <c r="H84" s="181"/>
      <c r="I84" s="182"/>
      <c r="J84" s="181"/>
      <c r="K84" s="180"/>
      <c r="L84" s="183"/>
      <c r="M84" s="180"/>
      <c r="N84" s="181"/>
      <c r="O84" s="184">
        <f t="shared" si="28"/>
        <v>0</v>
      </c>
      <c r="P84" s="195">
        <f t="shared" si="29"/>
        <v>0</v>
      </c>
    </row>
    <row r="85" spans="1:16" s="189" customFormat="1" hidden="1">
      <c r="A85" s="188"/>
      <c r="B85" s="187"/>
      <c r="C85" s="51"/>
      <c r="D85" s="193"/>
      <c r="E85" s="193"/>
      <c r="F85" s="194"/>
      <c r="G85" s="180"/>
      <c r="H85" s="181"/>
      <c r="I85" s="182"/>
      <c r="J85" s="181"/>
      <c r="K85" s="180"/>
      <c r="L85" s="183"/>
      <c r="M85" s="180"/>
      <c r="N85" s="181"/>
      <c r="O85" s="184">
        <f t="shared" si="28"/>
        <v>0</v>
      </c>
      <c r="P85" s="195">
        <f t="shared" si="29"/>
        <v>0</v>
      </c>
    </row>
    <row r="86" spans="1:16" s="189" customFormat="1" hidden="1">
      <c r="A86" s="188"/>
      <c r="B86" s="187"/>
      <c r="C86" s="51"/>
      <c r="D86" s="193"/>
      <c r="E86" s="193"/>
      <c r="F86" s="194"/>
      <c r="G86" s="180"/>
      <c r="H86" s="181"/>
      <c r="I86" s="182"/>
      <c r="J86" s="181"/>
      <c r="K86" s="180"/>
      <c r="L86" s="183"/>
      <c r="M86" s="180"/>
      <c r="N86" s="181"/>
      <c r="O86" s="184">
        <f t="shared" si="28"/>
        <v>0</v>
      </c>
      <c r="P86" s="195">
        <f t="shared" si="29"/>
        <v>0</v>
      </c>
    </row>
    <row r="87" spans="1:16" s="189" customFormat="1" hidden="1">
      <c r="A87" s="188"/>
      <c r="B87" s="187"/>
      <c r="C87" s="51"/>
      <c r="D87" s="193"/>
      <c r="E87" s="193"/>
      <c r="F87" s="194"/>
      <c r="G87" s="180"/>
      <c r="H87" s="181"/>
      <c r="I87" s="182"/>
      <c r="J87" s="181"/>
      <c r="K87" s="180"/>
      <c r="L87" s="183"/>
      <c r="M87" s="180"/>
      <c r="N87" s="181"/>
      <c r="O87" s="184">
        <f t="shared" si="28"/>
        <v>0</v>
      </c>
      <c r="P87" s="195">
        <f t="shared" si="29"/>
        <v>0</v>
      </c>
    </row>
    <row r="88" spans="1:16" s="189" customFormat="1" hidden="1">
      <c r="A88" s="188"/>
      <c r="B88" s="187"/>
      <c r="C88" s="51"/>
      <c r="D88" s="193"/>
      <c r="E88" s="193"/>
      <c r="F88" s="194"/>
      <c r="G88" s="180"/>
      <c r="H88" s="181"/>
      <c r="I88" s="182"/>
      <c r="J88" s="181"/>
      <c r="K88" s="180"/>
      <c r="L88" s="183"/>
      <c r="M88" s="180"/>
      <c r="N88" s="181"/>
      <c r="O88" s="184">
        <f t="shared" si="28"/>
        <v>0</v>
      </c>
      <c r="P88" s="195">
        <f t="shared" si="29"/>
        <v>0</v>
      </c>
    </row>
    <row r="89" spans="1:16" s="189" customFormat="1" hidden="1">
      <c r="A89" s="188"/>
      <c r="B89" s="187"/>
      <c r="C89" s="51"/>
      <c r="D89" s="193"/>
      <c r="E89" s="193"/>
      <c r="F89" s="194"/>
      <c r="G89" s="180"/>
      <c r="H89" s="181"/>
      <c r="I89" s="182"/>
      <c r="J89" s="181"/>
      <c r="K89" s="180"/>
      <c r="L89" s="183"/>
      <c r="M89" s="180"/>
      <c r="N89" s="181"/>
      <c r="O89" s="184">
        <f t="shared" si="28"/>
        <v>0</v>
      </c>
      <c r="P89" s="195">
        <f t="shared" si="29"/>
        <v>0</v>
      </c>
    </row>
    <row r="90" spans="1:16" s="189" customFormat="1" hidden="1">
      <c r="A90" s="188"/>
      <c r="B90" s="187"/>
      <c r="C90" s="51"/>
      <c r="D90" s="193"/>
      <c r="E90" s="193"/>
      <c r="F90" s="194"/>
      <c r="G90" s="180"/>
      <c r="H90" s="181"/>
      <c r="I90" s="182"/>
      <c r="J90" s="181"/>
      <c r="K90" s="180"/>
      <c r="L90" s="183"/>
      <c r="M90" s="180"/>
      <c r="N90" s="181"/>
      <c r="O90" s="184">
        <f t="shared" si="28"/>
        <v>0</v>
      </c>
      <c r="P90" s="195">
        <f t="shared" si="29"/>
        <v>0</v>
      </c>
    </row>
    <row r="91" spans="1:16" s="189" customFormat="1" hidden="1">
      <c r="A91" s="188"/>
      <c r="B91" s="187"/>
      <c r="C91" s="51"/>
      <c r="D91" s="193"/>
      <c r="E91" s="193"/>
      <c r="F91" s="194"/>
      <c r="G91" s="180"/>
      <c r="H91" s="181"/>
      <c r="I91" s="182"/>
      <c r="J91" s="181"/>
      <c r="K91" s="180"/>
      <c r="L91" s="183"/>
      <c r="M91" s="180"/>
      <c r="N91" s="181"/>
      <c r="O91" s="184">
        <f t="shared" si="28"/>
        <v>0</v>
      </c>
      <c r="P91" s="195">
        <f t="shared" si="29"/>
        <v>0</v>
      </c>
    </row>
    <row r="92" spans="1:16" s="186" customFormat="1" hidden="1">
      <c r="A92" s="185"/>
      <c r="B92" s="187"/>
      <c r="C92" s="51"/>
      <c r="D92" s="178"/>
      <c r="E92" s="178"/>
      <c r="F92" s="179"/>
      <c r="G92" s="180"/>
      <c r="H92" s="181"/>
      <c r="I92" s="182"/>
      <c r="J92" s="181"/>
      <c r="K92" s="180"/>
      <c r="L92" s="183"/>
      <c r="M92" s="180"/>
      <c r="N92" s="181"/>
      <c r="O92" s="184">
        <f t="shared" si="28"/>
        <v>0</v>
      </c>
      <c r="P92" s="195">
        <f t="shared" si="29"/>
        <v>0</v>
      </c>
    </row>
    <row r="93" spans="1:16" s="186" customFormat="1" hidden="1">
      <c r="A93" s="185"/>
      <c r="B93" s="187"/>
      <c r="C93" s="51"/>
      <c r="D93" s="178"/>
      <c r="E93" s="178"/>
      <c r="F93" s="179"/>
      <c r="G93" s="180"/>
      <c r="H93" s="181"/>
      <c r="I93" s="182"/>
      <c r="J93" s="181"/>
      <c r="K93" s="180"/>
      <c r="L93" s="183"/>
      <c r="M93" s="180"/>
      <c r="N93" s="181"/>
      <c r="O93" s="184">
        <f t="shared" si="28"/>
        <v>0</v>
      </c>
      <c r="P93" s="195">
        <f t="shared" si="29"/>
        <v>0</v>
      </c>
    </row>
    <row r="94" spans="1:16" s="186" customFormat="1" hidden="1">
      <c r="A94" s="185"/>
      <c r="B94" s="187"/>
      <c r="C94" s="51"/>
      <c r="D94" s="178"/>
      <c r="E94" s="178"/>
      <c r="F94" s="179"/>
      <c r="G94" s="180"/>
      <c r="H94" s="181"/>
      <c r="I94" s="182"/>
      <c r="J94" s="181"/>
      <c r="K94" s="180"/>
      <c r="L94" s="183"/>
      <c r="M94" s="180"/>
      <c r="N94" s="181"/>
      <c r="O94" s="184">
        <f t="shared" si="28"/>
        <v>0</v>
      </c>
      <c r="P94" s="195">
        <f t="shared" si="29"/>
        <v>0</v>
      </c>
    </row>
    <row r="95" spans="1:16" s="186" customFormat="1" hidden="1">
      <c r="A95" s="185"/>
      <c r="B95" s="187"/>
      <c r="C95" s="51"/>
      <c r="D95" s="178"/>
      <c r="E95" s="178"/>
      <c r="F95" s="179"/>
      <c r="G95" s="180"/>
      <c r="H95" s="181"/>
      <c r="I95" s="182"/>
      <c r="J95" s="181"/>
      <c r="K95" s="180"/>
      <c r="L95" s="183"/>
      <c r="M95" s="180"/>
      <c r="N95" s="181"/>
      <c r="O95" s="184">
        <f t="shared" si="28"/>
        <v>0</v>
      </c>
      <c r="P95" s="195">
        <f t="shared" si="29"/>
        <v>0</v>
      </c>
    </row>
    <row r="96" spans="1:16" s="186" customFormat="1" hidden="1">
      <c r="A96" s="185"/>
      <c r="B96" s="187"/>
      <c r="C96" s="51"/>
      <c r="D96" s="178"/>
      <c r="E96" s="178"/>
      <c r="F96" s="179"/>
      <c r="G96" s="180"/>
      <c r="H96" s="181"/>
      <c r="I96" s="182"/>
      <c r="J96" s="181"/>
      <c r="K96" s="180"/>
      <c r="L96" s="183"/>
      <c r="M96" s="180"/>
      <c r="N96" s="181"/>
      <c r="O96" s="184">
        <f t="shared" si="28"/>
        <v>0</v>
      </c>
      <c r="P96" s="195">
        <f t="shared" si="29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ref="O97:O102" si="30">SUM(F97:N97)</f>
        <v>0</v>
      </c>
      <c r="P97" s="195">
        <f t="shared" si="29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0"/>
        <v>0</v>
      </c>
      <c r="P98" s="195">
        <f t="shared" si="29"/>
        <v>0</v>
      </c>
    </row>
    <row r="99" spans="1:16" s="189" customFormat="1" hidden="1">
      <c r="A99" s="188"/>
      <c r="B99" s="187"/>
      <c r="C99" s="51"/>
      <c r="D99" s="193"/>
      <c r="E99" s="193"/>
      <c r="F99" s="194"/>
      <c r="G99" s="180"/>
      <c r="H99" s="181"/>
      <c r="I99" s="182"/>
      <c r="J99" s="181"/>
      <c r="K99" s="180"/>
      <c r="L99" s="183"/>
      <c r="M99" s="180"/>
      <c r="N99" s="181"/>
      <c r="O99" s="184">
        <f t="shared" si="30"/>
        <v>0</v>
      </c>
      <c r="P99" s="195">
        <f t="shared" si="29"/>
        <v>0</v>
      </c>
    </row>
    <row r="100" spans="1:16" s="189" customFormat="1" hidden="1">
      <c r="A100" s="188"/>
      <c r="B100" s="187"/>
      <c r="C100" s="51"/>
      <c r="D100" s="193"/>
      <c r="E100" s="193"/>
      <c r="F100" s="194"/>
      <c r="G100" s="180"/>
      <c r="H100" s="181"/>
      <c r="I100" s="182"/>
      <c r="J100" s="181"/>
      <c r="K100" s="180"/>
      <c r="L100" s="183"/>
      <c r="M100" s="180"/>
      <c r="N100" s="181"/>
      <c r="O100" s="184">
        <f t="shared" si="30"/>
        <v>0</v>
      </c>
      <c r="P100" s="195">
        <f t="shared" si="29"/>
        <v>0</v>
      </c>
    </row>
    <row r="101" spans="1:16" s="189" customFormat="1" hidden="1">
      <c r="A101" s="188"/>
      <c r="B101" s="187"/>
      <c r="C101" s="51"/>
      <c r="D101" s="193"/>
      <c r="E101" s="193"/>
      <c r="F101" s="194"/>
      <c r="G101" s="180"/>
      <c r="H101" s="181"/>
      <c r="I101" s="182"/>
      <c r="J101" s="181"/>
      <c r="K101" s="180"/>
      <c r="L101" s="183"/>
      <c r="M101" s="180"/>
      <c r="N101" s="181"/>
      <c r="O101" s="184">
        <f t="shared" si="30"/>
        <v>0</v>
      </c>
      <c r="P101" s="195">
        <f t="shared" si="29"/>
        <v>0</v>
      </c>
    </row>
    <row r="102" spans="1:16" s="189" customFormat="1" hidden="1">
      <c r="A102" s="188"/>
      <c r="B102" s="187"/>
      <c r="C102" s="51"/>
      <c r="D102" s="193"/>
      <c r="E102" s="193"/>
      <c r="F102" s="194"/>
      <c r="G102" s="180"/>
      <c r="H102" s="181"/>
      <c r="I102" s="182"/>
      <c r="J102" s="181"/>
      <c r="K102" s="180"/>
      <c r="L102" s="183"/>
      <c r="M102" s="180"/>
      <c r="N102" s="181"/>
      <c r="O102" s="184">
        <f t="shared" si="30"/>
        <v>0</v>
      </c>
      <c r="P102" s="195">
        <f t="shared" si="29"/>
        <v>0</v>
      </c>
    </row>
    <row r="103" spans="1:16" s="186" customFormat="1" hidden="1">
      <c r="A103" s="185"/>
      <c r="B103" s="187"/>
      <c r="C103" s="51"/>
      <c r="D103" s="178"/>
      <c r="E103" s="178"/>
      <c r="F103" s="179"/>
      <c r="G103" s="180"/>
      <c r="H103" s="181"/>
      <c r="I103" s="182"/>
      <c r="J103" s="181"/>
      <c r="K103" s="180"/>
      <c r="L103" s="183"/>
      <c r="M103" s="180"/>
      <c r="N103" s="181"/>
      <c r="O103" s="184">
        <f t="shared" si="28"/>
        <v>0</v>
      </c>
      <c r="P103" s="195">
        <f t="shared" si="29"/>
        <v>0</v>
      </c>
    </row>
    <row r="104" spans="1:16" s="185" customFormat="1" ht="10.8" hidden="1" thickBot="1">
      <c r="A104" s="38"/>
      <c r="B104" s="39" t="s">
        <v>21</v>
      </c>
      <c r="C104" s="39">
        <f>SUM(C103:C103)</f>
        <v>0</v>
      </c>
      <c r="D104" s="39">
        <f>SUM(D79:D103)</f>
        <v>0</v>
      </c>
      <c r="E104" s="39">
        <f>SUM(E79:E103)</f>
        <v>0</v>
      </c>
      <c r="F104" s="39">
        <f>SUM(F103:F103)</f>
        <v>0</v>
      </c>
      <c r="G104" s="43">
        <f t="shared" ref="G104:P104" si="31">SUM(G79:G103)</f>
        <v>0</v>
      </c>
      <c r="H104" s="43">
        <f t="shared" si="31"/>
        <v>0</v>
      </c>
      <c r="I104" s="43">
        <f t="shared" si="31"/>
        <v>0</v>
      </c>
      <c r="J104" s="43">
        <f t="shared" si="31"/>
        <v>0</v>
      </c>
      <c r="K104" s="43">
        <f t="shared" si="31"/>
        <v>0</v>
      </c>
      <c r="L104" s="43">
        <f t="shared" si="31"/>
        <v>0</v>
      </c>
      <c r="M104" s="43">
        <f t="shared" si="31"/>
        <v>0</v>
      </c>
      <c r="N104" s="43">
        <f t="shared" si="31"/>
        <v>0</v>
      </c>
      <c r="O104" s="44">
        <f t="shared" si="31"/>
        <v>0</v>
      </c>
      <c r="P104" s="45">
        <f t="shared" si="31"/>
        <v>0</v>
      </c>
    </row>
    <row r="105" spans="1:16" s="185" customFormat="1" hidden="1"/>
    <row r="106" spans="1:16" s="188" customFormat="1" hidden="1"/>
    <row r="107" spans="1:16" s="188" customFormat="1" ht="10.8" hidden="1" thickBot="1">
      <c r="B107" s="190" t="s">
        <v>61</v>
      </c>
      <c r="C107" s="190"/>
      <c r="D107" s="190"/>
      <c r="E107" s="190"/>
      <c r="F107" s="191"/>
      <c r="G107" s="191"/>
      <c r="H107" s="191"/>
      <c r="I107" s="191"/>
      <c r="J107" s="191"/>
      <c r="K107" s="191"/>
      <c r="L107" s="191"/>
      <c r="M107" s="191"/>
      <c r="N107" s="191"/>
      <c r="O107" s="192"/>
      <c r="P107" s="192"/>
    </row>
    <row r="108" spans="1:16" s="189" customFormat="1" hidden="1">
      <c r="A108" s="188"/>
      <c r="B108" s="187"/>
      <c r="C108" s="63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ref="O108:O125" si="32">SUM(F108:N108)</f>
        <v>0</v>
      </c>
      <c r="P108" s="195">
        <f t="shared" ref="P108:P126" si="33">(D108*$D$3)+(E108*$E$3)+(F108*$F$3)+(G108*$G$3)+(H108*$H$3)+(I108*$I$3)+(J108*$J$3)+(K108*$K$3)+(L108*$L$3)+(M108*$M$3)+(N108*$N$3)</f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2"/>
        <v>0</v>
      </c>
      <c r="P109" s="195">
        <f t="shared" si="33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2"/>
        <v>0</v>
      </c>
      <c r="P110" s="195">
        <f t="shared" si="33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2"/>
        <v>0</v>
      </c>
      <c r="P111" s="195">
        <f t="shared" si="33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2"/>
        <v>0</v>
      </c>
      <c r="P112" s="195">
        <f t="shared" si="33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2"/>
        <v>0</v>
      </c>
      <c r="P113" s="195">
        <f t="shared" si="33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2"/>
        <v>0</v>
      </c>
      <c r="P114" s="195">
        <f t="shared" si="33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2"/>
        <v>0</v>
      </c>
      <c r="P115" s="195">
        <f t="shared" si="33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2"/>
        <v>0</v>
      </c>
      <c r="P116" s="195">
        <f t="shared" si="33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2"/>
        <v>0</v>
      </c>
      <c r="P117" s="195">
        <f t="shared" si="33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2"/>
        <v>0</v>
      </c>
      <c r="P118" s="195">
        <f t="shared" si="33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2"/>
        <v>0</v>
      </c>
      <c r="P119" s="195">
        <f t="shared" si="33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2"/>
        <v>0</v>
      </c>
      <c r="P120" s="195">
        <f t="shared" si="33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2"/>
        <v>0</v>
      </c>
      <c r="P121" s="195">
        <f t="shared" si="33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si="32"/>
        <v>0</v>
      </c>
      <c r="P122" s="195">
        <f t="shared" si="33"/>
        <v>0</v>
      </c>
    </row>
    <row r="123" spans="1:16" s="189" customFormat="1" hidden="1">
      <c r="A123" s="188"/>
      <c r="B123" s="187"/>
      <c r="C123" s="51"/>
      <c r="D123" s="193"/>
      <c r="E123" s="193"/>
      <c r="F123" s="194"/>
      <c r="G123" s="180"/>
      <c r="H123" s="181"/>
      <c r="I123" s="182"/>
      <c r="J123" s="181"/>
      <c r="K123" s="180"/>
      <c r="L123" s="183"/>
      <c r="M123" s="180"/>
      <c r="N123" s="181"/>
      <c r="O123" s="184">
        <f t="shared" si="32"/>
        <v>0</v>
      </c>
      <c r="P123" s="195">
        <f t="shared" si="33"/>
        <v>0</v>
      </c>
    </row>
    <row r="124" spans="1:16" s="189" customFormat="1" hidden="1">
      <c r="A124" s="188"/>
      <c r="B124" s="187"/>
      <c r="C124" s="51"/>
      <c r="D124" s="193"/>
      <c r="E124" s="193"/>
      <c r="F124" s="194"/>
      <c r="G124" s="180"/>
      <c r="H124" s="181"/>
      <c r="I124" s="182"/>
      <c r="J124" s="181"/>
      <c r="K124" s="180"/>
      <c r="L124" s="183"/>
      <c r="M124" s="180"/>
      <c r="N124" s="181"/>
      <c r="O124" s="184">
        <f t="shared" si="32"/>
        <v>0</v>
      </c>
      <c r="P124" s="195">
        <f t="shared" si="33"/>
        <v>0</v>
      </c>
    </row>
    <row r="125" spans="1:16" s="189" customFormat="1" hidden="1">
      <c r="A125" s="188"/>
      <c r="B125" s="187"/>
      <c r="C125" s="51"/>
      <c r="D125" s="193"/>
      <c r="E125" s="193"/>
      <c r="F125" s="194"/>
      <c r="G125" s="180"/>
      <c r="H125" s="181"/>
      <c r="I125" s="182"/>
      <c r="J125" s="181"/>
      <c r="K125" s="180"/>
      <c r="L125" s="183"/>
      <c r="M125" s="180"/>
      <c r="N125" s="181"/>
      <c r="O125" s="184">
        <f t="shared" si="32"/>
        <v>0</v>
      </c>
      <c r="P125" s="195">
        <f t="shared" si="33"/>
        <v>0</v>
      </c>
    </row>
    <row r="126" spans="1:16" s="189" customFormat="1" hidden="1">
      <c r="A126" s="188"/>
      <c r="B126" s="187"/>
      <c r="C126" s="51"/>
      <c r="D126" s="193"/>
      <c r="E126" s="193"/>
      <c r="F126" s="194"/>
      <c r="G126" s="180"/>
      <c r="H126" s="181"/>
      <c r="I126" s="182"/>
      <c r="J126" s="181"/>
      <c r="K126" s="180"/>
      <c r="L126" s="183"/>
      <c r="M126" s="180"/>
      <c r="N126" s="181"/>
      <c r="O126" s="184">
        <f t="shared" ref="O126" si="34">SUM(F126:N126)</f>
        <v>0</v>
      </c>
      <c r="P126" s="195">
        <f t="shared" si="33"/>
        <v>0</v>
      </c>
    </row>
    <row r="127" spans="1:16" s="188" customFormat="1" ht="10.8" hidden="1" thickBot="1">
      <c r="A127" s="196"/>
      <c r="B127" s="197" t="s">
        <v>21</v>
      </c>
      <c r="C127" s="197">
        <f>SUM(C126:C126)</f>
        <v>0</v>
      </c>
      <c r="D127" s="197">
        <f>SUM(D108:D126)</f>
        <v>0</v>
      </c>
      <c r="E127" s="197">
        <f>SUM(E108:E126)</f>
        <v>0</v>
      </c>
      <c r="F127" s="197">
        <f>SUM(F126:F126)</f>
        <v>0</v>
      </c>
      <c r="G127" s="43">
        <f t="shared" ref="G127:P127" si="35">SUM(G108:G126)</f>
        <v>0</v>
      </c>
      <c r="H127" s="43">
        <f t="shared" si="35"/>
        <v>0</v>
      </c>
      <c r="I127" s="43">
        <f t="shared" si="35"/>
        <v>0</v>
      </c>
      <c r="J127" s="43">
        <f t="shared" si="35"/>
        <v>0</v>
      </c>
      <c r="K127" s="43">
        <f t="shared" si="35"/>
        <v>0</v>
      </c>
      <c r="L127" s="43">
        <f t="shared" si="35"/>
        <v>0</v>
      </c>
      <c r="M127" s="43">
        <f t="shared" si="35"/>
        <v>0</v>
      </c>
      <c r="N127" s="43">
        <f t="shared" si="35"/>
        <v>0</v>
      </c>
      <c r="O127" s="44">
        <f t="shared" si="35"/>
        <v>0</v>
      </c>
      <c r="P127" s="45">
        <f t="shared" si="35"/>
        <v>0</v>
      </c>
    </row>
    <row r="128" spans="1:16" s="188" customFormat="1" hidden="1"/>
    <row r="129" spans="1:16" hidden="1"/>
    <row r="130" spans="1:16" ht="10.8" hidden="1" thickBot="1">
      <c r="B130" s="33" t="s">
        <v>60</v>
      </c>
      <c r="C130" s="33"/>
      <c r="D130" s="33"/>
      <c r="E130" s="33"/>
      <c r="F130" s="34"/>
      <c r="G130" s="34"/>
      <c r="H130" s="34"/>
      <c r="I130" s="34"/>
      <c r="J130" s="34"/>
      <c r="K130" s="34"/>
      <c r="L130" s="34"/>
      <c r="M130" s="34"/>
      <c r="N130" s="34"/>
      <c r="O130" s="35"/>
      <c r="P130" s="35"/>
    </row>
    <row r="131" spans="1:16" s="30" customFormat="1" hidden="1">
      <c r="A131" s="1"/>
      <c r="B131" s="58"/>
      <c r="C131" s="63"/>
      <c r="D131" s="52"/>
      <c r="E131" s="52"/>
      <c r="F131" s="53"/>
      <c r="G131" s="59"/>
      <c r="H131" s="60"/>
      <c r="I131" s="61"/>
      <c r="J131" s="60"/>
      <c r="K131" s="59"/>
      <c r="L131" s="62"/>
      <c r="M131" s="59"/>
      <c r="N131" s="60"/>
      <c r="O131" s="36">
        <f t="shared" ref="O131:O133" si="36">SUM(F131:N131)</f>
        <v>0</v>
      </c>
      <c r="P131" s="195">
        <f t="shared" ref="P131:P133" si="37">(D131*$D$3)+(E131*$E$3)+(F131*$F$3)+(G131*$G$3)+(H131*$H$3)+(I131*$I$3)+(J131*$J$3)+(K131*$K$3)+(L131*$L$3)+(M131*$M$3)+(N131*$N$3)</f>
        <v>0</v>
      </c>
    </row>
    <row r="132" spans="1:16" s="189" customFormat="1" hidden="1">
      <c r="A132" s="188"/>
      <c r="B132" s="187"/>
      <c r="C132" s="51"/>
      <c r="D132" s="193"/>
      <c r="E132" s="193"/>
      <c r="F132" s="194"/>
      <c r="G132" s="180"/>
      <c r="H132" s="181"/>
      <c r="I132" s="182"/>
      <c r="J132" s="181"/>
      <c r="K132" s="180"/>
      <c r="L132" s="183"/>
      <c r="M132" s="180"/>
      <c r="N132" s="181"/>
      <c r="O132" s="184">
        <f t="shared" ref="O132" si="38">SUM(F132:N132)</f>
        <v>0</v>
      </c>
      <c r="P132" s="195">
        <f t="shared" si="37"/>
        <v>0</v>
      </c>
    </row>
    <row r="133" spans="1:16" s="30" customFormat="1" hidden="1">
      <c r="A133" s="1"/>
      <c r="B133" s="58"/>
      <c r="C133" s="51"/>
      <c r="D133" s="52"/>
      <c r="E133" s="52"/>
      <c r="F133" s="53"/>
      <c r="G133" s="59"/>
      <c r="H133" s="60"/>
      <c r="I133" s="61"/>
      <c r="J133" s="60"/>
      <c r="K133" s="59"/>
      <c r="L133" s="62"/>
      <c r="M133" s="59"/>
      <c r="N133" s="60"/>
      <c r="O133" s="36">
        <f t="shared" si="36"/>
        <v>0</v>
      </c>
      <c r="P133" s="195">
        <f t="shared" si="37"/>
        <v>0</v>
      </c>
    </row>
    <row r="134" spans="1:16" ht="10.8" hidden="1" thickBot="1">
      <c r="A134" s="38"/>
      <c r="B134" s="39" t="s">
        <v>21</v>
      </c>
      <c r="C134" s="39">
        <f>SUM(C133:C133)</f>
        <v>0</v>
      </c>
      <c r="D134" s="39">
        <f>SUM(D131:D133)</f>
        <v>0</v>
      </c>
      <c r="E134" s="39">
        <f>SUM(E131:E133)</f>
        <v>0</v>
      </c>
      <c r="F134" s="39">
        <f>SUM(F133:F133)</f>
        <v>0</v>
      </c>
      <c r="G134" s="43">
        <f t="shared" ref="G134:P134" si="39">SUM(G131:G133)</f>
        <v>0</v>
      </c>
      <c r="H134" s="43">
        <f t="shared" si="39"/>
        <v>0</v>
      </c>
      <c r="I134" s="43">
        <f t="shared" si="39"/>
        <v>0</v>
      </c>
      <c r="J134" s="43">
        <f t="shared" si="39"/>
        <v>0</v>
      </c>
      <c r="K134" s="43">
        <f t="shared" si="39"/>
        <v>0</v>
      </c>
      <c r="L134" s="43">
        <f t="shared" si="39"/>
        <v>0</v>
      </c>
      <c r="M134" s="43">
        <f t="shared" si="39"/>
        <v>0</v>
      </c>
      <c r="N134" s="43">
        <f t="shared" si="39"/>
        <v>0</v>
      </c>
      <c r="O134" s="44">
        <f t="shared" si="39"/>
        <v>0</v>
      </c>
      <c r="P134" s="45">
        <f t="shared" si="39"/>
        <v>0</v>
      </c>
    </row>
    <row r="135" spans="1:16" hidden="1"/>
    <row r="136" spans="1:16" s="188" customFormat="1" hidden="1"/>
    <row r="137" spans="1:16" s="188" customFormat="1" ht="10.8" hidden="1" thickBot="1">
      <c r="B137" s="190" t="s">
        <v>46</v>
      </c>
      <c r="C137" s="190"/>
      <c r="D137" s="190"/>
      <c r="E137" s="190"/>
      <c r="F137" s="191"/>
      <c r="G137" s="191"/>
      <c r="H137" s="191"/>
      <c r="I137" s="191"/>
      <c r="J137" s="191"/>
      <c r="K137" s="191"/>
      <c r="L137" s="191"/>
      <c r="M137" s="191"/>
      <c r="N137" s="191"/>
      <c r="O137" s="192"/>
      <c r="P137" s="192"/>
    </row>
    <row r="138" spans="1:16" s="189" customFormat="1" hidden="1">
      <c r="A138" s="188"/>
      <c r="B138" s="187"/>
      <c r="C138" s="63"/>
      <c r="D138" s="193"/>
      <c r="E138" s="193"/>
      <c r="F138" s="194"/>
      <c r="G138" s="180"/>
      <c r="H138" s="181"/>
      <c r="I138" s="182"/>
      <c r="J138" s="181"/>
      <c r="K138" s="180"/>
      <c r="L138" s="183"/>
      <c r="M138" s="180"/>
      <c r="N138" s="181"/>
      <c r="O138" s="184">
        <f t="shared" ref="O138:O156" si="40">SUM(F138:N138)</f>
        <v>0</v>
      </c>
      <c r="P138" s="195">
        <f t="shared" ref="P138:P156" si="41">(D138*$D$3)+(E138*$E$3)+(F138*$F$3)+(G138*$G$3)+(H138*$H$3)+(I138*$I$3)+(J138*$J$3)+(K138*$K$3)+(L138*$L$3)+(M138*$M$3)+(N138*$N$3)</f>
        <v>0</v>
      </c>
    </row>
    <row r="139" spans="1:16" s="189" customFormat="1" hidden="1">
      <c r="A139" s="188"/>
      <c r="B139" s="187"/>
      <c r="C139" s="51"/>
      <c r="D139" s="193"/>
      <c r="E139" s="193"/>
      <c r="F139" s="194"/>
      <c r="G139" s="180"/>
      <c r="H139" s="181"/>
      <c r="I139" s="182"/>
      <c r="J139" s="181"/>
      <c r="K139" s="180"/>
      <c r="L139" s="183"/>
      <c r="M139" s="180"/>
      <c r="N139" s="181"/>
      <c r="O139" s="184">
        <f t="shared" si="40"/>
        <v>0</v>
      </c>
      <c r="P139" s="195">
        <f t="shared" si="41"/>
        <v>0</v>
      </c>
    </row>
    <row r="140" spans="1:16" s="189" customFormat="1" hidden="1">
      <c r="A140" s="188"/>
      <c r="B140" s="187"/>
      <c r="C140" s="51"/>
      <c r="D140" s="193"/>
      <c r="E140" s="193"/>
      <c r="F140" s="194"/>
      <c r="G140" s="180"/>
      <c r="H140" s="181"/>
      <c r="I140" s="182"/>
      <c r="J140" s="181"/>
      <c r="K140" s="180"/>
      <c r="L140" s="183"/>
      <c r="M140" s="180"/>
      <c r="N140" s="181"/>
      <c r="O140" s="184">
        <f t="shared" si="40"/>
        <v>0</v>
      </c>
      <c r="P140" s="195">
        <f t="shared" si="41"/>
        <v>0</v>
      </c>
    </row>
    <row r="141" spans="1:16" s="189" customFormat="1" hidden="1">
      <c r="A141" s="188"/>
      <c r="B141" s="187"/>
      <c r="C141" s="51"/>
      <c r="D141" s="193"/>
      <c r="E141" s="193"/>
      <c r="F141" s="194"/>
      <c r="G141" s="180"/>
      <c r="H141" s="181"/>
      <c r="I141" s="182"/>
      <c r="J141" s="181"/>
      <c r="K141" s="180"/>
      <c r="L141" s="183"/>
      <c r="M141" s="180"/>
      <c r="N141" s="181"/>
      <c r="O141" s="184">
        <f t="shared" si="40"/>
        <v>0</v>
      </c>
      <c r="P141" s="195">
        <f t="shared" si="41"/>
        <v>0</v>
      </c>
    </row>
    <row r="142" spans="1:16" s="189" customFormat="1" hidden="1">
      <c r="A142" s="188"/>
      <c r="B142" s="187"/>
      <c r="C142" s="51"/>
      <c r="D142" s="193"/>
      <c r="E142" s="193"/>
      <c r="F142" s="194"/>
      <c r="G142" s="180"/>
      <c r="H142" s="181"/>
      <c r="I142" s="182"/>
      <c r="J142" s="181"/>
      <c r="K142" s="180"/>
      <c r="L142" s="183"/>
      <c r="M142" s="180"/>
      <c r="N142" s="181"/>
      <c r="O142" s="184">
        <f t="shared" ref="O142:O143" si="42">SUM(F142:N142)</f>
        <v>0</v>
      </c>
      <c r="P142" s="195">
        <f t="shared" si="41"/>
        <v>0</v>
      </c>
    </row>
    <row r="143" spans="1:16" s="189" customFormat="1" hidden="1">
      <c r="A143" s="188"/>
      <c r="B143" s="187"/>
      <c r="C143" s="51"/>
      <c r="D143" s="193"/>
      <c r="E143" s="193"/>
      <c r="F143" s="194"/>
      <c r="G143" s="180"/>
      <c r="H143" s="181"/>
      <c r="I143" s="182"/>
      <c r="J143" s="181"/>
      <c r="K143" s="180"/>
      <c r="L143" s="183"/>
      <c r="M143" s="180"/>
      <c r="N143" s="181"/>
      <c r="O143" s="184">
        <f t="shared" si="42"/>
        <v>0</v>
      </c>
      <c r="P143" s="195">
        <f t="shared" si="41"/>
        <v>0</v>
      </c>
    </row>
    <row r="144" spans="1:16" s="189" customFormat="1" hidden="1">
      <c r="A144" s="188"/>
      <c r="B144" s="187"/>
      <c r="C144" s="51"/>
      <c r="D144" s="193"/>
      <c r="E144" s="193"/>
      <c r="F144" s="194"/>
      <c r="G144" s="180"/>
      <c r="H144" s="181"/>
      <c r="I144" s="182"/>
      <c r="J144" s="181"/>
      <c r="K144" s="180"/>
      <c r="L144" s="183"/>
      <c r="M144" s="180"/>
      <c r="N144" s="181"/>
      <c r="O144" s="184">
        <f t="shared" si="40"/>
        <v>0</v>
      </c>
      <c r="P144" s="195">
        <f t="shared" si="41"/>
        <v>0</v>
      </c>
    </row>
    <row r="145" spans="1:16" s="189" customFormat="1" hidden="1">
      <c r="A145" s="188"/>
      <c r="B145" s="187"/>
      <c r="C145" s="51"/>
      <c r="D145" s="193"/>
      <c r="E145" s="193"/>
      <c r="F145" s="194"/>
      <c r="G145" s="180"/>
      <c r="H145" s="181"/>
      <c r="I145" s="182"/>
      <c r="J145" s="181"/>
      <c r="K145" s="180"/>
      <c r="L145" s="183"/>
      <c r="M145" s="180"/>
      <c r="N145" s="181"/>
      <c r="O145" s="184">
        <f t="shared" ref="O145:O148" si="43">SUM(F145:N145)</f>
        <v>0</v>
      </c>
      <c r="P145" s="195">
        <f t="shared" si="41"/>
        <v>0</v>
      </c>
    </row>
    <row r="146" spans="1:16" s="189" customFormat="1" hidden="1">
      <c r="A146" s="188"/>
      <c r="B146" s="187"/>
      <c r="C146" s="51"/>
      <c r="D146" s="193"/>
      <c r="E146" s="193"/>
      <c r="F146" s="194"/>
      <c r="G146" s="180"/>
      <c r="H146" s="181"/>
      <c r="I146" s="182"/>
      <c r="J146" s="181"/>
      <c r="K146" s="180"/>
      <c r="L146" s="183"/>
      <c r="M146" s="180"/>
      <c r="N146" s="181"/>
      <c r="O146" s="184">
        <f t="shared" si="43"/>
        <v>0</v>
      </c>
      <c r="P146" s="195">
        <f t="shared" si="41"/>
        <v>0</v>
      </c>
    </row>
    <row r="147" spans="1:16" s="189" customFormat="1" hidden="1">
      <c r="A147" s="188"/>
      <c r="B147" s="187"/>
      <c r="C147" s="51"/>
      <c r="D147" s="193"/>
      <c r="E147" s="193"/>
      <c r="F147" s="194"/>
      <c r="G147" s="180"/>
      <c r="H147" s="181"/>
      <c r="I147" s="182"/>
      <c r="J147" s="181"/>
      <c r="K147" s="180"/>
      <c r="L147" s="183"/>
      <c r="M147" s="180"/>
      <c r="N147" s="181"/>
      <c r="O147" s="184">
        <f t="shared" si="43"/>
        <v>0</v>
      </c>
      <c r="P147" s="195">
        <f t="shared" si="41"/>
        <v>0</v>
      </c>
    </row>
    <row r="148" spans="1:16" s="189" customFormat="1" hidden="1">
      <c r="A148" s="188"/>
      <c r="B148" s="187"/>
      <c r="C148" s="51"/>
      <c r="D148" s="193"/>
      <c r="E148" s="193"/>
      <c r="F148" s="194"/>
      <c r="G148" s="180"/>
      <c r="H148" s="181"/>
      <c r="I148" s="182"/>
      <c r="J148" s="181"/>
      <c r="K148" s="180"/>
      <c r="L148" s="183"/>
      <c r="M148" s="180"/>
      <c r="N148" s="181"/>
      <c r="O148" s="184">
        <f t="shared" si="43"/>
        <v>0</v>
      </c>
      <c r="P148" s="195">
        <f t="shared" si="41"/>
        <v>0</v>
      </c>
    </row>
    <row r="149" spans="1:16" s="189" customFormat="1" hidden="1">
      <c r="A149" s="188"/>
      <c r="B149" s="187"/>
      <c r="C149" s="51"/>
      <c r="D149" s="193"/>
      <c r="E149" s="193"/>
      <c r="F149" s="194"/>
      <c r="G149" s="180"/>
      <c r="H149" s="181"/>
      <c r="I149" s="182"/>
      <c r="J149" s="181"/>
      <c r="K149" s="180"/>
      <c r="L149" s="183"/>
      <c r="M149" s="180"/>
      <c r="N149" s="181"/>
      <c r="O149" s="184">
        <f t="shared" ref="O149:O152" si="44">SUM(F149:N149)</f>
        <v>0</v>
      </c>
      <c r="P149" s="195">
        <f t="shared" si="41"/>
        <v>0</v>
      </c>
    </row>
    <row r="150" spans="1:16" s="189" customFormat="1" hidden="1">
      <c r="A150" s="188"/>
      <c r="B150" s="187"/>
      <c r="C150" s="51"/>
      <c r="D150" s="193"/>
      <c r="E150" s="193"/>
      <c r="F150" s="194"/>
      <c r="G150" s="180"/>
      <c r="H150" s="181"/>
      <c r="I150" s="182"/>
      <c r="J150" s="181"/>
      <c r="K150" s="180"/>
      <c r="L150" s="183"/>
      <c r="M150" s="180"/>
      <c r="N150" s="181"/>
      <c r="O150" s="184">
        <f t="shared" si="44"/>
        <v>0</v>
      </c>
      <c r="P150" s="195">
        <f t="shared" si="41"/>
        <v>0</v>
      </c>
    </row>
    <row r="151" spans="1:16" s="189" customFormat="1" hidden="1">
      <c r="A151" s="188"/>
      <c r="B151" s="187"/>
      <c r="C151" s="51"/>
      <c r="D151" s="193"/>
      <c r="E151" s="193"/>
      <c r="F151" s="194"/>
      <c r="G151" s="180"/>
      <c r="H151" s="181"/>
      <c r="I151" s="182"/>
      <c r="J151" s="181"/>
      <c r="K151" s="180"/>
      <c r="L151" s="183"/>
      <c r="M151" s="180"/>
      <c r="N151" s="181"/>
      <c r="O151" s="184">
        <f t="shared" si="44"/>
        <v>0</v>
      </c>
      <c r="P151" s="195">
        <f t="shared" si="41"/>
        <v>0</v>
      </c>
    </row>
    <row r="152" spans="1:16" s="189" customFormat="1" hidden="1">
      <c r="A152" s="188"/>
      <c r="B152" s="187"/>
      <c r="C152" s="51"/>
      <c r="D152" s="193"/>
      <c r="E152" s="193"/>
      <c r="F152" s="194"/>
      <c r="G152" s="180"/>
      <c r="H152" s="181"/>
      <c r="I152" s="182"/>
      <c r="J152" s="181"/>
      <c r="K152" s="180"/>
      <c r="L152" s="183"/>
      <c r="M152" s="180"/>
      <c r="N152" s="181"/>
      <c r="O152" s="184">
        <f t="shared" si="44"/>
        <v>0</v>
      </c>
      <c r="P152" s="195">
        <f t="shared" si="41"/>
        <v>0</v>
      </c>
    </row>
    <row r="153" spans="1:16" s="189" customFormat="1" hidden="1">
      <c r="A153" s="188"/>
      <c r="B153" s="187"/>
      <c r="C153" s="51"/>
      <c r="D153" s="193"/>
      <c r="E153" s="193"/>
      <c r="F153" s="194"/>
      <c r="G153" s="180"/>
      <c r="H153" s="181"/>
      <c r="I153" s="182"/>
      <c r="J153" s="181"/>
      <c r="K153" s="180"/>
      <c r="L153" s="183"/>
      <c r="M153" s="180"/>
      <c r="N153" s="181"/>
      <c r="O153" s="184">
        <f t="shared" si="40"/>
        <v>0</v>
      </c>
      <c r="P153" s="195">
        <f t="shared" si="41"/>
        <v>0</v>
      </c>
    </row>
    <row r="154" spans="1:16" s="189" customFormat="1" hidden="1">
      <c r="A154" s="188"/>
      <c r="B154" s="187"/>
      <c r="C154" s="51"/>
      <c r="D154" s="193"/>
      <c r="E154" s="193"/>
      <c r="F154" s="194"/>
      <c r="G154" s="180"/>
      <c r="H154" s="181"/>
      <c r="I154" s="182"/>
      <c r="J154" s="181"/>
      <c r="K154" s="180"/>
      <c r="L154" s="183"/>
      <c r="M154" s="180"/>
      <c r="N154" s="181"/>
      <c r="O154" s="184">
        <f t="shared" ref="O154" si="45">SUM(F154:N154)</f>
        <v>0</v>
      </c>
      <c r="P154" s="195">
        <f t="shared" si="41"/>
        <v>0</v>
      </c>
    </row>
    <row r="155" spans="1:16" s="189" customFormat="1" hidden="1">
      <c r="A155" s="188"/>
      <c r="B155" s="187"/>
      <c r="C155" s="51"/>
      <c r="D155" s="193"/>
      <c r="E155" s="193"/>
      <c r="F155" s="194"/>
      <c r="G155" s="180"/>
      <c r="H155" s="181"/>
      <c r="I155" s="182"/>
      <c r="J155" s="181"/>
      <c r="K155" s="180"/>
      <c r="L155" s="183"/>
      <c r="M155" s="180"/>
      <c r="N155" s="181"/>
      <c r="O155" s="184">
        <f t="shared" ref="O155" si="46">SUM(F155:N155)</f>
        <v>0</v>
      </c>
      <c r="P155" s="195">
        <f t="shared" si="41"/>
        <v>0</v>
      </c>
    </row>
    <row r="156" spans="1:16" s="189" customFormat="1" hidden="1">
      <c r="A156" s="188"/>
      <c r="B156" s="187"/>
      <c r="C156" s="51"/>
      <c r="D156" s="193"/>
      <c r="E156" s="193"/>
      <c r="F156" s="194"/>
      <c r="G156" s="180"/>
      <c r="H156" s="181"/>
      <c r="I156" s="182"/>
      <c r="J156" s="181"/>
      <c r="K156" s="180"/>
      <c r="L156" s="183"/>
      <c r="M156" s="180"/>
      <c r="N156" s="181"/>
      <c r="O156" s="184">
        <f t="shared" si="40"/>
        <v>0</v>
      </c>
      <c r="P156" s="195">
        <f t="shared" si="41"/>
        <v>0</v>
      </c>
    </row>
    <row r="157" spans="1:16" s="188" customFormat="1" ht="10.8" hidden="1" thickBot="1">
      <c r="A157" s="196"/>
      <c r="B157" s="197" t="s">
        <v>21</v>
      </c>
      <c r="C157" s="197">
        <f>SUM(C156:C156)</f>
        <v>0</v>
      </c>
      <c r="D157" s="197">
        <f>SUM(D138:D156)</f>
        <v>0</v>
      </c>
      <c r="E157" s="197">
        <f>SUM(E138:E156)</f>
        <v>0</v>
      </c>
      <c r="F157" s="197">
        <f>SUM(F156:F156)</f>
        <v>0</v>
      </c>
      <c r="G157" s="43">
        <f t="shared" ref="G157:P157" si="47">SUM(G138:G156)</f>
        <v>0</v>
      </c>
      <c r="H157" s="43">
        <f t="shared" si="47"/>
        <v>0</v>
      </c>
      <c r="I157" s="43">
        <f t="shared" si="47"/>
        <v>0</v>
      </c>
      <c r="J157" s="43">
        <f t="shared" si="47"/>
        <v>0</v>
      </c>
      <c r="K157" s="43">
        <f t="shared" si="47"/>
        <v>0</v>
      </c>
      <c r="L157" s="43">
        <f t="shared" si="47"/>
        <v>0</v>
      </c>
      <c r="M157" s="43">
        <f t="shared" si="47"/>
        <v>0</v>
      </c>
      <c r="N157" s="43">
        <f t="shared" si="47"/>
        <v>0</v>
      </c>
      <c r="O157" s="44">
        <f t="shared" si="47"/>
        <v>0</v>
      </c>
      <c r="P157" s="45">
        <f t="shared" si="47"/>
        <v>0</v>
      </c>
    </row>
    <row r="158" spans="1:16" s="188" customFormat="1" hidden="1"/>
    <row r="160" spans="1:16" ht="10.8" thickBot="1">
      <c r="B160" s="33" t="s">
        <v>53</v>
      </c>
      <c r="C160" s="33"/>
      <c r="D160" s="33"/>
      <c r="E160" s="33"/>
      <c r="F160" s="34"/>
      <c r="G160" s="34"/>
      <c r="H160" s="34"/>
      <c r="I160" s="34"/>
      <c r="J160" s="34"/>
      <c r="K160" s="34"/>
      <c r="L160" s="34"/>
      <c r="M160" s="34"/>
      <c r="N160" s="34"/>
      <c r="O160" s="35"/>
      <c r="P160" s="35"/>
    </row>
    <row r="161" spans="1:16" s="30" customFormat="1" ht="11.25" customHeight="1">
      <c r="A161" s="1"/>
      <c r="B161" s="58" t="s">
        <v>90</v>
      </c>
      <c r="C161" s="51"/>
      <c r="D161" s="52"/>
      <c r="E161" s="52"/>
      <c r="F161" s="53"/>
      <c r="G161" s="59">
        <v>25</v>
      </c>
      <c r="H161" s="60"/>
      <c r="I161" s="61">
        <v>4</v>
      </c>
      <c r="J161" s="60"/>
      <c r="K161" s="59"/>
      <c r="L161" s="62"/>
      <c r="M161" s="59"/>
      <c r="N161" s="60"/>
      <c r="O161" s="36">
        <f t="shared" ref="O161:O163" si="48">SUM(F161:N161)</f>
        <v>29</v>
      </c>
      <c r="P161" s="195">
        <f t="shared" ref="P161:P163" si="49">(D161*$D$3)+(E161*$E$3)+(F161*$F$3)+(G161*$G$3)+(H161*$H$3)+(I161*$I$3)+(J161*$J$3)+(K161*$K$3)+(L161*$L$3)+(M161*$M$3)+(N161*$N$3)</f>
        <v>8.25</v>
      </c>
    </row>
    <row r="162" spans="1:16" s="189" customFormat="1" ht="11.25" customHeight="1">
      <c r="A162" s="188"/>
      <c r="B162" s="187" t="s">
        <v>64</v>
      </c>
      <c r="C162" s="51"/>
      <c r="D162" s="193"/>
      <c r="E162" s="193"/>
      <c r="F162" s="194"/>
      <c r="G162" s="180">
        <v>30</v>
      </c>
      <c r="H162" s="181"/>
      <c r="I162" s="182"/>
      <c r="J162" s="181"/>
      <c r="K162" s="180"/>
      <c r="L162" s="183"/>
      <c r="M162" s="180"/>
      <c r="N162" s="181"/>
      <c r="O162" s="184">
        <f t="shared" si="48"/>
        <v>30</v>
      </c>
      <c r="P162" s="195">
        <f t="shared" si="49"/>
        <v>7.5</v>
      </c>
    </row>
    <row r="163" spans="1:16" s="30" customFormat="1" ht="11.25" customHeight="1">
      <c r="A163" s="1"/>
      <c r="B163" s="58"/>
      <c r="C163" s="51"/>
      <c r="D163" s="52"/>
      <c r="E163" s="52"/>
      <c r="F163" s="53"/>
      <c r="G163" s="59"/>
      <c r="H163" s="60"/>
      <c r="I163" s="61"/>
      <c r="J163" s="60"/>
      <c r="K163" s="59"/>
      <c r="L163" s="62"/>
      <c r="M163" s="59"/>
      <c r="N163" s="60"/>
      <c r="O163" s="36">
        <f t="shared" si="48"/>
        <v>0</v>
      </c>
      <c r="P163" s="195">
        <f t="shared" si="49"/>
        <v>0</v>
      </c>
    </row>
    <row r="164" spans="1:16" ht="10.8" thickBot="1">
      <c r="A164" s="38"/>
      <c r="B164" s="39" t="s">
        <v>21</v>
      </c>
      <c r="C164" s="39">
        <f t="shared" ref="C164:P164" si="50">SUM(C161:C163)</f>
        <v>0</v>
      </c>
      <c r="D164" s="39">
        <f t="shared" si="50"/>
        <v>0</v>
      </c>
      <c r="E164" s="39">
        <f t="shared" si="50"/>
        <v>0</v>
      </c>
      <c r="F164" s="39">
        <f t="shared" si="50"/>
        <v>0</v>
      </c>
      <c r="G164" s="43">
        <f t="shared" si="50"/>
        <v>55</v>
      </c>
      <c r="H164" s="43">
        <f t="shared" si="50"/>
        <v>0</v>
      </c>
      <c r="I164" s="43">
        <f t="shared" si="50"/>
        <v>4</v>
      </c>
      <c r="J164" s="43">
        <f t="shared" si="50"/>
        <v>0</v>
      </c>
      <c r="K164" s="43">
        <f t="shared" si="50"/>
        <v>0</v>
      </c>
      <c r="L164" s="43">
        <f t="shared" si="50"/>
        <v>0</v>
      </c>
      <c r="M164" s="43">
        <f t="shared" si="50"/>
        <v>0</v>
      </c>
      <c r="N164" s="43">
        <f t="shared" si="50"/>
        <v>0</v>
      </c>
      <c r="O164" s="44">
        <f t="shared" si="50"/>
        <v>59</v>
      </c>
      <c r="P164" s="45">
        <f t="shared" si="50"/>
        <v>15.75</v>
      </c>
    </row>
    <row r="165" spans="1:16" ht="11.25" customHeight="1">
      <c r="A165" s="38"/>
      <c r="B165" s="54"/>
      <c r="C165" s="54"/>
      <c r="D165" s="54"/>
      <c r="E165" s="54"/>
      <c r="F165" s="54"/>
      <c r="G165" s="55"/>
      <c r="H165" s="55"/>
      <c r="I165" s="55"/>
      <c r="J165" s="55"/>
      <c r="K165" s="55"/>
      <c r="L165" s="55"/>
      <c r="M165" s="55"/>
      <c r="N165" s="55"/>
      <c r="O165" s="56"/>
      <c r="P165" s="57"/>
    </row>
    <row r="166" spans="1:16" ht="11.25" hidden="1" customHeight="1"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46"/>
      <c r="P166" s="46"/>
    </row>
    <row r="167" spans="1:16" ht="10.8" hidden="1" thickBot="1">
      <c r="B167" s="33" t="s">
        <v>45</v>
      </c>
      <c r="C167" s="33"/>
      <c r="D167" s="33"/>
      <c r="E167" s="33"/>
      <c r="F167" s="34"/>
      <c r="G167" s="34"/>
      <c r="H167" s="34"/>
      <c r="I167" s="34"/>
      <c r="J167" s="34"/>
      <c r="K167" s="34"/>
      <c r="L167" s="34"/>
      <c r="M167" s="34"/>
      <c r="N167" s="34"/>
      <c r="O167" s="35"/>
      <c r="P167" s="35"/>
    </row>
    <row r="168" spans="1:16" s="30" customFormat="1" hidden="1">
      <c r="A168" s="1"/>
      <c r="B168" s="58"/>
      <c r="C168" s="51"/>
      <c r="D168" s="52"/>
      <c r="E168" s="52"/>
      <c r="F168" s="53"/>
      <c r="G168" s="59"/>
      <c r="H168" s="60"/>
      <c r="I168" s="61"/>
      <c r="J168" s="60"/>
      <c r="K168" s="59"/>
      <c r="L168" s="62"/>
      <c r="M168" s="59"/>
      <c r="N168" s="60"/>
      <c r="O168" s="36">
        <f>SUM(F168:N168)</f>
        <v>0</v>
      </c>
      <c r="P168" s="195">
        <f t="shared" ref="P168:P170" si="51">(D168*$D$3)+(E168*$E$3)+(F168*$F$3)+(G168*$G$3)+(H168*$H$3)+(I168*$I$3)+(J168*$J$3)+(K168*$K$3)+(L168*$L$3)+(M168*$M$3)+(N168*$N$3)</f>
        <v>0</v>
      </c>
    </row>
    <row r="169" spans="1:16" s="30" customFormat="1" hidden="1">
      <c r="A169" s="1"/>
      <c r="B169" s="58"/>
      <c r="C169" s="51"/>
      <c r="D169" s="52"/>
      <c r="E169" s="52"/>
      <c r="F169" s="53"/>
      <c r="G169" s="59"/>
      <c r="H169" s="60"/>
      <c r="I169" s="61"/>
      <c r="J169" s="60"/>
      <c r="K169" s="59"/>
      <c r="L169" s="62"/>
      <c r="M169" s="59"/>
      <c r="N169" s="60"/>
      <c r="O169" s="36">
        <f>SUM(F169:N169)</f>
        <v>0</v>
      </c>
      <c r="P169" s="195">
        <f t="shared" si="51"/>
        <v>0</v>
      </c>
    </row>
    <row r="170" spans="1:16" s="30" customFormat="1" hidden="1">
      <c r="A170" s="1"/>
      <c r="B170" s="58"/>
      <c r="C170" s="51"/>
      <c r="D170" s="52"/>
      <c r="E170" s="52"/>
      <c r="F170" s="53"/>
      <c r="G170" s="59"/>
      <c r="H170" s="60"/>
      <c r="I170" s="61"/>
      <c r="J170" s="60"/>
      <c r="K170" s="59"/>
      <c r="L170" s="62"/>
      <c r="M170" s="59"/>
      <c r="N170" s="60"/>
      <c r="O170" s="36">
        <f>SUM(F170:N170)</f>
        <v>0</v>
      </c>
      <c r="P170" s="195">
        <f t="shared" si="51"/>
        <v>0</v>
      </c>
    </row>
    <row r="171" spans="1:16" ht="10.8" hidden="1" thickBot="1">
      <c r="A171" s="38"/>
      <c r="B171" s="39" t="s">
        <v>21</v>
      </c>
      <c r="C171" s="39">
        <f t="shared" ref="C171:O171" si="52">SUM(C168:C170)</f>
        <v>0</v>
      </c>
      <c r="D171" s="39">
        <f t="shared" si="52"/>
        <v>0</v>
      </c>
      <c r="E171" s="39">
        <f t="shared" si="52"/>
        <v>0</v>
      </c>
      <c r="F171" s="39">
        <f t="shared" si="52"/>
        <v>0</v>
      </c>
      <c r="G171" s="43">
        <f t="shared" si="52"/>
        <v>0</v>
      </c>
      <c r="H171" s="43">
        <f t="shared" si="52"/>
        <v>0</v>
      </c>
      <c r="I171" s="43">
        <f t="shared" si="52"/>
        <v>0</v>
      </c>
      <c r="J171" s="43">
        <f t="shared" si="52"/>
        <v>0</v>
      </c>
      <c r="K171" s="43">
        <f t="shared" si="52"/>
        <v>0</v>
      </c>
      <c r="L171" s="43">
        <f t="shared" si="52"/>
        <v>0</v>
      </c>
      <c r="M171" s="43">
        <f t="shared" si="52"/>
        <v>0</v>
      </c>
      <c r="N171" s="43">
        <f t="shared" si="52"/>
        <v>0</v>
      </c>
      <c r="O171" s="44">
        <f t="shared" si="52"/>
        <v>0</v>
      </c>
      <c r="P171" s="45">
        <f>SUM(P168:P170)</f>
        <v>0</v>
      </c>
    </row>
    <row r="172" spans="1:16" ht="13.2">
      <c r="B172" s="2"/>
      <c r="C172" s="2"/>
      <c r="D172" s="2"/>
      <c r="E172" s="2"/>
      <c r="F172" s="47"/>
      <c r="G172" s="47"/>
      <c r="H172" s="47"/>
      <c r="I172" s="47"/>
      <c r="J172" s="47"/>
      <c r="K172" s="47"/>
      <c r="L172" s="47"/>
      <c r="M172" s="47"/>
      <c r="N172" s="47"/>
      <c r="O172" s="2"/>
      <c r="P172" s="2"/>
    </row>
    <row r="173" spans="1:16">
      <c r="M173" s="48" t="s">
        <v>21</v>
      </c>
      <c r="O173" s="49">
        <f>O171+O164+O157+O134+O127+O104+O75+O69+O63+O47+O41+O34+O26+O16+O10</f>
        <v>3388</v>
      </c>
      <c r="P173" s="50">
        <f>P171+P164+P157+P134+P127+P104+P75+P69+P63+P47+P41+P34+P26+P16+P10</f>
        <v>747.9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1:O32 O21:O24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43</v>
      </c>
    </row>
    <row r="3" spans="1:16" ht="13.2">
      <c r="B3" s="2" t="s">
        <v>81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47</v>
      </c>
      <c r="C9" s="105"/>
      <c r="D9" s="97"/>
      <c r="E9" s="97"/>
      <c r="F9" s="120"/>
      <c r="G9" s="121">
        <v>10</v>
      </c>
      <c r="H9" s="122"/>
      <c r="I9" s="101"/>
      <c r="J9" s="122"/>
      <c r="K9" s="121"/>
      <c r="L9" s="102">
        <v>4</v>
      </c>
      <c r="M9" s="121"/>
      <c r="N9" s="122">
        <v>2</v>
      </c>
      <c r="O9" s="103">
        <f t="shared" ref="O9:O11" si="0">SUM(F9:N9)</f>
        <v>16</v>
      </c>
      <c r="P9" s="195">
        <f>(D9*$D$5)+(E9*$E$5)+(F9*$F$5)+(G9*$G$5)+(H9*$H$5)+(I9*$I$5)+(J9*$J$5)+(K9*$K$5)+(L9*$L$5)+(M9*$M$5)+(N9*$N$5)</f>
        <v>10.5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10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4</v>
      </c>
      <c r="M12" s="106">
        <f t="shared" si="2"/>
        <v>0</v>
      </c>
      <c r="N12" s="106">
        <f t="shared" si="2"/>
        <v>2</v>
      </c>
      <c r="O12" s="106">
        <f t="shared" si="2"/>
        <v>16</v>
      </c>
      <c r="P12" s="106">
        <f t="shared" si="2"/>
        <v>10.5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C10" sqref="C10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102</v>
      </c>
    </row>
    <row r="3" spans="1:16" ht="13.2">
      <c r="B3" s="2" t="s">
        <v>81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103</v>
      </c>
      <c r="C9" s="63"/>
      <c r="D9" s="52"/>
      <c r="E9" s="52"/>
      <c r="F9" s="53"/>
      <c r="G9" s="59">
        <v>12</v>
      </c>
      <c r="H9" s="60"/>
      <c r="I9" s="61">
        <v>2</v>
      </c>
      <c r="J9" s="60"/>
      <c r="K9" s="59">
        <v>2</v>
      </c>
      <c r="L9" s="62"/>
      <c r="M9" s="59"/>
      <c r="N9" s="60">
        <v>2</v>
      </c>
      <c r="O9" s="36">
        <f t="shared" ref="O9:O11" si="0">SUM(F9:N9)</f>
        <v>18</v>
      </c>
      <c r="P9" s="37">
        <f>(D9*$D$5)+(E9*$E$5)+(F9*$F$5)+(G9*$G$5)+(H9*$H$5)+(I9*$I$5)+(J9*$J$5)+(K9*$K$5)+(L9*$L$5)+(M9*$M$5)+(N9*$N$5)</f>
        <v>10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12</v>
      </c>
      <c r="H12" s="39">
        <f t="shared" si="2"/>
        <v>0</v>
      </c>
      <c r="I12" s="39">
        <f t="shared" si="2"/>
        <v>2</v>
      </c>
      <c r="J12" s="39">
        <f t="shared" si="2"/>
        <v>0</v>
      </c>
      <c r="K12" s="39">
        <f t="shared" si="2"/>
        <v>2</v>
      </c>
      <c r="L12" s="39">
        <f t="shared" si="2"/>
        <v>0</v>
      </c>
      <c r="M12" s="39">
        <f t="shared" si="2"/>
        <v>0</v>
      </c>
      <c r="N12" s="39">
        <f t="shared" si="2"/>
        <v>2</v>
      </c>
      <c r="O12" s="39">
        <f t="shared" si="2"/>
        <v>18</v>
      </c>
      <c r="P12" s="39">
        <f t="shared" si="2"/>
        <v>10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G13" sqref="G13"/>
    </sheetView>
  </sheetViews>
  <sheetFormatPr defaultColWidth="9.109375" defaultRowHeight="13.2"/>
  <cols>
    <col min="1" max="1" width="30.109375" style="74" customWidth="1"/>
    <col min="2" max="2" width="19.6640625" style="74" customWidth="1"/>
    <col min="3" max="3" width="24" style="74" customWidth="1"/>
    <col min="4" max="4" width="12.88671875" style="73" bestFit="1" customWidth="1"/>
    <col min="5" max="5" width="14.33203125" style="73" bestFit="1" customWidth="1"/>
    <col min="6" max="16384" width="9.109375" style="73"/>
  </cols>
  <sheetData>
    <row r="1" spans="1:4">
      <c r="A1" s="198"/>
      <c r="B1" s="198"/>
      <c r="C1" s="198"/>
      <c r="D1" s="199"/>
    </row>
    <row r="2" spans="1:4" ht="14.4">
      <c r="A2" s="200" t="s">
        <v>33</v>
      </c>
      <c r="B2" s="201" t="s">
        <v>23</v>
      </c>
      <c r="C2" s="201" t="s">
        <v>24</v>
      </c>
      <c r="D2" s="199"/>
    </row>
    <row r="3" spans="1:4" ht="14.4">
      <c r="A3" s="202"/>
      <c r="B3" s="202"/>
      <c r="C3" s="202"/>
      <c r="D3" s="203"/>
    </row>
    <row r="4" spans="1:4" ht="14.4">
      <c r="A4" s="204" t="s">
        <v>59</v>
      </c>
      <c r="B4" s="205">
        <f>SUM(Botswana!O13)</f>
        <v>51</v>
      </c>
      <c r="C4" s="206">
        <f>SUM(Botswana!P13)</f>
        <v>10.75</v>
      </c>
      <c r="D4" s="203"/>
    </row>
    <row r="5" spans="1:4" ht="14.4">
      <c r="A5" s="204" t="s">
        <v>87</v>
      </c>
      <c r="B5" s="210">
        <f>SUM(Ghana!O18)</f>
        <v>205</v>
      </c>
      <c r="C5" s="207">
        <f>SUM(Ghana!P18)</f>
        <v>36.25</v>
      </c>
      <c r="D5" s="203"/>
    </row>
    <row r="6" spans="1:4" ht="14.4" hidden="1">
      <c r="A6" s="204" t="s">
        <v>49</v>
      </c>
      <c r="B6" s="205">
        <f>SUM('Ivory Coast'!O14)</f>
        <v>0</v>
      </c>
      <c r="C6" s="206">
        <f>SUM('Ivory Coast'!P14)</f>
        <v>0</v>
      </c>
      <c r="D6" s="203"/>
    </row>
    <row r="7" spans="1:4" ht="14.4" hidden="1">
      <c r="A7" s="204" t="s">
        <v>25</v>
      </c>
      <c r="B7" s="211">
        <f>SUM(Kenya!O36)</f>
        <v>0</v>
      </c>
      <c r="C7" s="206">
        <f>SUM(Kenya!P36)</f>
        <v>0</v>
      </c>
      <c r="D7" s="203"/>
    </row>
    <row r="8" spans="1:4" ht="14.4" hidden="1">
      <c r="A8" s="204" t="s">
        <v>55</v>
      </c>
      <c r="B8" s="208">
        <f>SUM(Malawi!O11)</f>
        <v>0</v>
      </c>
      <c r="C8" s="209">
        <f>SUM(Malawi!P11)</f>
        <v>0</v>
      </c>
      <c r="D8" s="203"/>
    </row>
    <row r="9" spans="1:4" ht="14.4">
      <c r="A9" s="204" t="s">
        <v>26</v>
      </c>
      <c r="B9" s="205">
        <f>SUM(Mauritius!O37)</f>
        <v>842</v>
      </c>
      <c r="C9" s="206">
        <f>SUM(Mauritius!P37)</f>
        <v>267.2</v>
      </c>
      <c r="D9" s="203"/>
    </row>
    <row r="10" spans="1:4" ht="14.4" hidden="1">
      <c r="A10" s="204" t="s">
        <v>34</v>
      </c>
      <c r="B10" s="210">
        <f>SUM(Nigeria!O41)</f>
        <v>0</v>
      </c>
      <c r="C10" s="207">
        <f>SUM(Nigeria!P41)</f>
        <v>0</v>
      </c>
      <c r="D10" s="203"/>
    </row>
    <row r="11" spans="1:4" ht="14.4">
      <c r="A11" s="204" t="s">
        <v>27</v>
      </c>
      <c r="B11" s="210">
        <f>SUM('South Africa'!O173)</f>
        <v>3388</v>
      </c>
      <c r="C11" s="207">
        <f>SUM('South Africa'!P173)</f>
        <v>747.9</v>
      </c>
      <c r="D11" s="203"/>
    </row>
    <row r="12" spans="1:4" ht="14.4">
      <c r="A12" s="204" t="s">
        <v>44</v>
      </c>
      <c r="B12" s="205">
        <f>SUM(Zambia!O12)</f>
        <v>16</v>
      </c>
      <c r="C12" s="206">
        <f>SUM(Zambia!P12)</f>
        <v>10.5</v>
      </c>
      <c r="D12" s="203"/>
    </row>
    <row r="13" spans="1:4" ht="14.4">
      <c r="A13" s="204" t="s">
        <v>104</v>
      </c>
      <c r="B13" s="210">
        <f>SUM(Zimbabwe!O12)</f>
        <v>18</v>
      </c>
      <c r="C13" s="207">
        <f>SUM(Zimbabwe!P12)</f>
        <v>10</v>
      </c>
      <c r="D13" s="203"/>
    </row>
    <row r="14" spans="1:4" ht="14.4">
      <c r="A14" s="212"/>
      <c r="B14" s="205"/>
      <c r="C14" s="206"/>
      <c r="D14" s="203"/>
    </row>
    <row r="15" spans="1:4" ht="14.4">
      <c r="A15" s="213" t="s">
        <v>28</v>
      </c>
      <c r="B15" s="214">
        <f>SUM(B4:B14)</f>
        <v>4520</v>
      </c>
      <c r="C15" s="214">
        <f>SUM(C4:C14)</f>
        <v>1082.5999999999999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5"/>
      <c r="C20" s="215"/>
      <c r="D20" s="215"/>
      <c r="E20" s="215"/>
    </row>
    <row r="23" spans="1:5">
      <c r="B23" s="74" t="s">
        <v>79</v>
      </c>
      <c r="D23" s="74"/>
    </row>
    <row r="24" spans="1:5">
      <c r="A24" s="74" t="s">
        <v>78</v>
      </c>
      <c r="B24" s="215">
        <f>(B15)</f>
        <v>4520</v>
      </c>
      <c r="D24" s="74"/>
      <c r="E24" s="74"/>
    </row>
    <row r="25" spans="1:5">
      <c r="A25" s="74" t="s">
        <v>67</v>
      </c>
      <c r="B25" s="215"/>
      <c r="D25" s="74"/>
      <c r="E25" s="74"/>
    </row>
    <row r="26" spans="1:5">
      <c r="A26" s="74" t="s">
        <v>68</v>
      </c>
      <c r="B26" s="215"/>
      <c r="D26" s="74"/>
      <c r="E26" s="74"/>
    </row>
    <row r="27" spans="1:5">
      <c r="A27" s="74" t="s">
        <v>69</v>
      </c>
      <c r="B27" s="215"/>
      <c r="C27" s="215"/>
      <c r="D27" s="215"/>
      <c r="E27" s="215"/>
    </row>
    <row r="28" spans="1:5">
      <c r="A28" s="74" t="s">
        <v>70</v>
      </c>
      <c r="B28" s="215"/>
      <c r="D28" s="74"/>
    </row>
    <row r="29" spans="1:5">
      <c r="A29" s="74" t="s">
        <v>71</v>
      </c>
      <c r="B29" s="215"/>
      <c r="D29" s="74"/>
    </row>
    <row r="30" spans="1:5">
      <c r="A30" s="74" t="s">
        <v>72</v>
      </c>
      <c r="B30" s="215"/>
      <c r="D30" s="74"/>
    </row>
    <row r="31" spans="1:5">
      <c r="A31" s="74" t="s">
        <v>73</v>
      </c>
      <c r="B31" s="215"/>
      <c r="D31" s="74"/>
    </row>
    <row r="32" spans="1:5">
      <c r="A32" s="74" t="s">
        <v>74</v>
      </c>
      <c r="B32" s="215"/>
    </row>
    <row r="33" spans="1:2">
      <c r="A33" s="74" t="s">
        <v>75</v>
      </c>
      <c r="B33" s="215"/>
    </row>
    <row r="34" spans="1:2">
      <c r="A34" s="74" t="s">
        <v>76</v>
      </c>
      <c r="B34" s="215"/>
    </row>
    <row r="35" spans="1:2">
      <c r="A35" s="74" t="s">
        <v>77</v>
      </c>
      <c r="B35" s="215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O6" sqref="O6"/>
    </sheetView>
  </sheetViews>
  <sheetFormatPr defaultRowHeight="13.2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Zambia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2021-02-28T19:47:32Z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