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https://reedelsevier-my.sharepoint.com/personal/mahadejx_legal_regn_net/Documents/Bbt/Score Sheets/2020/"/>
    </mc:Choice>
  </mc:AlternateContent>
  <xr:revisionPtr revIDLastSave="739" documentId="8_{2B5C1C91-775D-404A-8E8F-42F6469FFA84}" xr6:coauthVersionLast="45" xr6:coauthVersionMax="45" xr10:uidLastSave="{32CA222A-BF24-4BC0-81C7-32268E692B0D}"/>
  <bookViews>
    <workbookView xWindow="-108" yWindow="-108" windowWidth="23256" windowHeight="12252" tabRatio="875" xr2:uid="{00000000-000D-0000-FFFF-FFFF00000000}"/>
  </bookViews>
  <sheets>
    <sheet name="Botswana" sheetId="11" r:id="rId1"/>
    <sheet name="Reunion Islands" sheetId="16" state="hidden" r:id="rId2"/>
    <sheet name="Ivory Coast" sheetId="14" state="hidden" r:id="rId3"/>
    <sheet name="Kenya" sheetId="10" r:id="rId4"/>
    <sheet name="Malawi" sheetId="20" state="hidden" r:id="rId5"/>
    <sheet name="Mauritius" sheetId="8" r:id="rId6"/>
    <sheet name="Nigeria" sheetId="18" state="hidden" r:id="rId7"/>
    <sheet name="South Africa" sheetId="19" r:id="rId8"/>
    <sheet name="Togo" sheetId="12" state="hidden" r:id="rId9"/>
    <sheet name="Zambia" sheetId="17" state="hidden" r:id="rId10"/>
    <sheet name="Summary" sheetId="4" r:id="rId11"/>
    <sheet name="Graphs" sheetId="22" r:id="rId12"/>
  </sheets>
  <externalReferences>
    <externalReference r:id="rId13"/>
    <externalReference r:id="rId14"/>
  </externalReferences>
  <definedNames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9" i="4" l="1"/>
  <c r="B9" i="4"/>
  <c r="C4" i="4"/>
  <c r="B4" i="4"/>
  <c r="O30" i="19" l="1"/>
  <c r="P11" i="8" l="1"/>
  <c r="O11" i="8"/>
  <c r="P10" i="8"/>
  <c r="O10" i="8"/>
  <c r="P9" i="8"/>
  <c r="O9" i="8"/>
  <c r="P8" i="8"/>
  <c r="O8" i="8"/>
  <c r="O39" i="19" l="1"/>
  <c r="O12" i="11" l="1"/>
  <c r="O11" i="11"/>
  <c r="O10" i="11"/>
  <c r="O9" i="11"/>
  <c r="O8" i="11"/>
  <c r="P11" i="17" l="1"/>
  <c r="P10" i="17"/>
  <c r="P9" i="17"/>
  <c r="P11" i="12"/>
  <c r="P10" i="12"/>
  <c r="P9" i="12"/>
  <c r="P77" i="19"/>
  <c r="P32" i="19"/>
  <c r="P31" i="19"/>
  <c r="P30" i="19"/>
  <c r="P36" i="18"/>
  <c r="P35" i="18"/>
  <c r="P34" i="18"/>
  <c r="P33" i="18"/>
  <c r="P32" i="18"/>
  <c r="P31" i="18"/>
  <c r="P30" i="18"/>
  <c r="P29" i="18"/>
  <c r="P28" i="18"/>
  <c r="P27" i="18"/>
  <c r="P26" i="18"/>
  <c r="P21" i="18"/>
  <c r="P20" i="18"/>
  <c r="P15" i="18"/>
  <c r="P14" i="18"/>
  <c r="P13" i="18"/>
  <c r="P12" i="18"/>
  <c r="P11" i="18"/>
  <c r="P10" i="18"/>
  <c r="P9" i="18"/>
  <c r="P8" i="18"/>
  <c r="P7" i="18"/>
  <c r="P31" i="8"/>
  <c r="P30" i="8"/>
  <c r="P29" i="8"/>
  <c r="P24" i="8"/>
  <c r="P23" i="8"/>
  <c r="P22" i="8"/>
  <c r="P21" i="8"/>
  <c r="P20" i="8"/>
  <c r="P19" i="8"/>
  <c r="P18" i="8"/>
  <c r="P17" i="8"/>
  <c r="P16" i="8"/>
  <c r="P15" i="8"/>
  <c r="P14" i="8"/>
  <c r="P13" i="8"/>
  <c r="P12" i="8"/>
  <c r="P7" i="8"/>
  <c r="P9" i="20"/>
  <c r="P13" i="14"/>
  <c r="P12" i="14"/>
  <c r="P11" i="14"/>
  <c r="P10" i="14"/>
  <c r="P9" i="14"/>
  <c r="P10" i="16"/>
  <c r="P9" i="16"/>
  <c r="P12" i="11"/>
  <c r="P11" i="11"/>
  <c r="P10" i="11"/>
  <c r="P9" i="11"/>
  <c r="P8" i="11"/>
  <c r="P10" i="10"/>
  <c r="P9" i="10"/>
  <c r="P8" i="10"/>
  <c r="O8" i="19" l="1"/>
  <c r="P8" i="19"/>
  <c r="O9" i="19"/>
  <c r="P9" i="19"/>
  <c r="C10" i="19"/>
  <c r="D10" i="19"/>
  <c r="E10" i="19"/>
  <c r="F10" i="19"/>
  <c r="G10" i="19"/>
  <c r="H10" i="19"/>
  <c r="I10" i="19"/>
  <c r="J10" i="19"/>
  <c r="K10" i="19"/>
  <c r="L10" i="19"/>
  <c r="M10" i="19"/>
  <c r="N10" i="19"/>
  <c r="O14" i="19"/>
  <c r="P14" i="19"/>
  <c r="O15" i="19"/>
  <c r="O16" i="19" s="1"/>
  <c r="P15" i="19"/>
  <c r="C16" i="19"/>
  <c r="D16" i="19"/>
  <c r="E16" i="19"/>
  <c r="F16" i="19"/>
  <c r="G16" i="19"/>
  <c r="H16" i="19"/>
  <c r="I16" i="19"/>
  <c r="J16" i="19"/>
  <c r="K16" i="19"/>
  <c r="L16" i="19"/>
  <c r="M16" i="19"/>
  <c r="N16" i="19"/>
  <c r="O45" i="19"/>
  <c r="P45" i="19"/>
  <c r="O46" i="19"/>
  <c r="P46" i="19"/>
  <c r="O47" i="19"/>
  <c r="P47" i="19"/>
  <c r="O48" i="19"/>
  <c r="P48" i="19"/>
  <c r="O49" i="19"/>
  <c r="P49" i="19"/>
  <c r="O50" i="19"/>
  <c r="P50" i="19"/>
  <c r="O51" i="19"/>
  <c r="P51" i="19"/>
  <c r="O52" i="19"/>
  <c r="P52" i="19"/>
  <c r="O53" i="19"/>
  <c r="P53" i="19"/>
  <c r="O54" i="19"/>
  <c r="P54" i="19"/>
  <c r="O55" i="19"/>
  <c r="P55" i="19"/>
  <c r="O56" i="19"/>
  <c r="P56" i="19"/>
  <c r="O57" i="19"/>
  <c r="P57" i="19"/>
  <c r="O58" i="19"/>
  <c r="P58" i="19"/>
  <c r="O59" i="19"/>
  <c r="P59" i="19"/>
  <c r="O60" i="19"/>
  <c r="P60" i="19"/>
  <c r="O61" i="19"/>
  <c r="P61" i="19"/>
  <c r="O62" i="19"/>
  <c r="P62" i="19"/>
  <c r="O63" i="19"/>
  <c r="P63" i="19"/>
  <c r="O64" i="19"/>
  <c r="P64" i="19"/>
  <c r="O65" i="19"/>
  <c r="P65" i="19"/>
  <c r="O66" i="19"/>
  <c r="P66" i="19"/>
  <c r="C67" i="19"/>
  <c r="D67" i="19"/>
  <c r="E67" i="19"/>
  <c r="F67" i="19"/>
  <c r="G67" i="19"/>
  <c r="H67" i="19"/>
  <c r="I67" i="19"/>
  <c r="J67" i="19"/>
  <c r="K67" i="19"/>
  <c r="L67" i="19"/>
  <c r="M67" i="19"/>
  <c r="N67" i="19"/>
  <c r="O71" i="19"/>
  <c r="P71" i="19"/>
  <c r="O72" i="19"/>
  <c r="P72" i="19"/>
  <c r="C73" i="19"/>
  <c r="D73" i="19"/>
  <c r="E73" i="19"/>
  <c r="F73" i="19"/>
  <c r="G73" i="19"/>
  <c r="H73" i="19"/>
  <c r="I73" i="19"/>
  <c r="J73" i="19"/>
  <c r="K73" i="19"/>
  <c r="L73" i="19"/>
  <c r="M73" i="19"/>
  <c r="N73" i="19"/>
  <c r="O10" i="19" l="1"/>
  <c r="P16" i="19"/>
  <c r="P10" i="19"/>
  <c r="P73" i="19"/>
  <c r="P67" i="19"/>
  <c r="O67" i="19"/>
  <c r="O73" i="19"/>
  <c r="O8" i="10"/>
  <c r="P24" i="10" l="1"/>
  <c r="P23" i="10"/>
  <c r="P22" i="10"/>
  <c r="P17" i="10"/>
  <c r="P16" i="10"/>
  <c r="P11" i="10"/>
  <c r="P185" i="19"/>
  <c r="P184" i="19"/>
  <c r="P183" i="19"/>
  <c r="P178" i="19"/>
  <c r="P177" i="19"/>
  <c r="P176" i="19"/>
  <c r="P175" i="19"/>
  <c r="P174" i="19"/>
  <c r="P173" i="19"/>
  <c r="P172" i="19"/>
  <c r="P167" i="19"/>
  <c r="P166" i="19"/>
  <c r="P165" i="19"/>
  <c r="P164" i="19"/>
  <c r="P163" i="19"/>
  <c r="P162" i="19"/>
  <c r="P161" i="19"/>
  <c r="P160" i="19"/>
  <c r="P159" i="19"/>
  <c r="P158" i="19"/>
  <c r="P157" i="19"/>
  <c r="P156" i="19"/>
  <c r="P155" i="19"/>
  <c r="P154" i="19"/>
  <c r="P153" i="19"/>
  <c r="P152" i="19"/>
  <c r="P151" i="19"/>
  <c r="P150" i="19"/>
  <c r="P149" i="19"/>
  <c r="P144" i="19"/>
  <c r="P143" i="19"/>
  <c r="P142" i="19"/>
  <c r="P137" i="19"/>
  <c r="P136" i="19"/>
  <c r="P135" i="19"/>
  <c r="P134" i="19"/>
  <c r="P133" i="19"/>
  <c r="P132" i="19"/>
  <c r="P131" i="19"/>
  <c r="P130" i="19"/>
  <c r="P129" i="19"/>
  <c r="P128" i="19"/>
  <c r="P127" i="19"/>
  <c r="P126" i="19"/>
  <c r="P125" i="19"/>
  <c r="P124" i="19"/>
  <c r="P123" i="19"/>
  <c r="P122" i="19"/>
  <c r="P121" i="19"/>
  <c r="P120" i="19"/>
  <c r="P119" i="19"/>
  <c r="P114" i="19"/>
  <c r="P113" i="19"/>
  <c r="P112" i="19"/>
  <c r="P111" i="19"/>
  <c r="P110" i="19"/>
  <c r="P109" i="19"/>
  <c r="P108" i="19"/>
  <c r="P107" i="19"/>
  <c r="P106" i="19"/>
  <c r="P105" i="19"/>
  <c r="P104" i="19"/>
  <c r="P103" i="19"/>
  <c r="P102" i="19"/>
  <c r="P101" i="19"/>
  <c r="P100" i="19"/>
  <c r="P99" i="19"/>
  <c r="P98" i="19"/>
  <c r="P97" i="19"/>
  <c r="P96" i="19"/>
  <c r="P95" i="19"/>
  <c r="P94" i="19"/>
  <c r="P93" i="19"/>
  <c r="P92" i="19"/>
  <c r="P91" i="19"/>
  <c r="P90" i="19"/>
  <c r="P85" i="19"/>
  <c r="P84" i="19"/>
  <c r="P79" i="19"/>
  <c r="P78" i="19"/>
  <c r="P40" i="19"/>
  <c r="P39" i="19"/>
  <c r="P38" i="19"/>
  <c r="P37" i="19"/>
  <c r="P25" i="19"/>
  <c r="P24" i="19"/>
  <c r="P23" i="19"/>
  <c r="P22" i="19"/>
  <c r="P21" i="19"/>
  <c r="P20" i="19"/>
  <c r="O20" i="19"/>
  <c r="O38" i="19" l="1"/>
  <c r="O23" i="19" l="1"/>
  <c r="O24" i="19"/>
  <c r="O154" i="19" l="1"/>
  <c r="O153" i="19"/>
  <c r="O159" i="19"/>
  <c r="O158" i="19"/>
  <c r="O157" i="19"/>
  <c r="O156" i="19"/>
  <c r="O155" i="19"/>
  <c r="O152" i="19"/>
  <c r="O151" i="19"/>
  <c r="O150" i="19"/>
  <c r="O163" i="19"/>
  <c r="O162" i="19"/>
  <c r="O161" i="19"/>
  <c r="O160" i="19"/>
  <c r="O165" i="19"/>
  <c r="O164" i="19"/>
  <c r="O166" i="19"/>
  <c r="O16" i="8" l="1"/>
  <c r="O15" i="8"/>
  <c r="O14" i="8"/>
  <c r="O23" i="8"/>
  <c r="O22" i="8"/>
  <c r="O21" i="8"/>
  <c r="O20" i="8"/>
  <c r="O19" i="8"/>
  <c r="O18" i="8"/>
  <c r="O17" i="8"/>
  <c r="O13" i="8"/>
  <c r="O12" i="8"/>
  <c r="O7" i="8"/>
  <c r="O177" i="19"/>
  <c r="O176" i="19"/>
  <c r="O175" i="19"/>
  <c r="O174" i="19"/>
  <c r="O173" i="19"/>
  <c r="O91" i="19" l="1"/>
  <c r="N138" i="19"/>
  <c r="M138" i="19"/>
  <c r="L138" i="19"/>
  <c r="K138" i="19"/>
  <c r="J138" i="19"/>
  <c r="I138" i="19"/>
  <c r="H138" i="19"/>
  <c r="G138" i="19"/>
  <c r="F138" i="19"/>
  <c r="E138" i="19"/>
  <c r="D138" i="19"/>
  <c r="C138" i="19"/>
  <c r="O137" i="19"/>
  <c r="O136" i="19"/>
  <c r="O135" i="19"/>
  <c r="O134" i="19"/>
  <c r="O133" i="19"/>
  <c r="O132" i="19"/>
  <c r="O131" i="19"/>
  <c r="O130" i="19"/>
  <c r="O129" i="19"/>
  <c r="O128" i="19"/>
  <c r="O127" i="19"/>
  <c r="O126" i="19"/>
  <c r="O125" i="19"/>
  <c r="O124" i="19"/>
  <c r="O123" i="19"/>
  <c r="O122" i="19"/>
  <c r="O121" i="19"/>
  <c r="O120" i="19"/>
  <c r="O119" i="19"/>
  <c r="P138" i="19" l="1"/>
  <c r="O138" i="19"/>
  <c r="O102" i="19" l="1"/>
  <c r="O101" i="19"/>
  <c r="O100" i="19"/>
  <c r="O99" i="19"/>
  <c r="O98" i="19"/>
  <c r="O97" i="19"/>
  <c r="O96" i="19"/>
  <c r="O95" i="19"/>
  <c r="O94" i="19"/>
  <c r="O93" i="19"/>
  <c r="O92" i="19"/>
  <c r="O113" i="19"/>
  <c r="O112" i="19"/>
  <c r="O111" i="19"/>
  <c r="O110" i="19"/>
  <c r="O109" i="19"/>
  <c r="O108" i="19"/>
  <c r="O32" i="19" l="1"/>
  <c r="O31" i="19"/>
  <c r="E33" i="19"/>
  <c r="F33" i="19"/>
  <c r="G33" i="19"/>
  <c r="H33" i="19"/>
  <c r="I33" i="19"/>
  <c r="J33" i="19"/>
  <c r="K33" i="19"/>
  <c r="L33" i="19"/>
  <c r="M33" i="19"/>
  <c r="N33" i="19"/>
  <c r="E41" i="19"/>
  <c r="F41" i="19"/>
  <c r="G41" i="19"/>
  <c r="H41" i="19"/>
  <c r="I41" i="19"/>
  <c r="J41" i="19"/>
  <c r="K41" i="19"/>
  <c r="L41" i="19"/>
  <c r="M41" i="19"/>
  <c r="N41" i="19"/>
  <c r="O143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O9" i="20"/>
  <c r="O11" i="20" s="1"/>
  <c r="N168" i="19"/>
  <c r="M168" i="19"/>
  <c r="L168" i="19"/>
  <c r="K168" i="19"/>
  <c r="J168" i="19"/>
  <c r="I168" i="19"/>
  <c r="H168" i="19"/>
  <c r="G168" i="19"/>
  <c r="F168" i="19"/>
  <c r="E168" i="19"/>
  <c r="D168" i="19"/>
  <c r="C168" i="19"/>
  <c r="O167" i="19"/>
  <c r="O149" i="19"/>
  <c r="N115" i="19"/>
  <c r="M115" i="19"/>
  <c r="L115" i="19"/>
  <c r="K115" i="19"/>
  <c r="J115" i="19"/>
  <c r="I115" i="19"/>
  <c r="H115" i="19"/>
  <c r="G115" i="19"/>
  <c r="F115" i="19"/>
  <c r="E115" i="19"/>
  <c r="D115" i="19"/>
  <c r="C115" i="19"/>
  <c r="O114" i="19"/>
  <c r="O107" i="19"/>
  <c r="O106" i="19"/>
  <c r="O105" i="19"/>
  <c r="O104" i="19"/>
  <c r="O103" i="19"/>
  <c r="O90" i="19"/>
  <c r="D33" i="19"/>
  <c r="C33" i="19"/>
  <c r="N179" i="19"/>
  <c r="M179" i="19"/>
  <c r="L179" i="19"/>
  <c r="K179" i="19"/>
  <c r="J179" i="19"/>
  <c r="I179" i="19"/>
  <c r="H179" i="19"/>
  <c r="G179" i="19"/>
  <c r="F179" i="19"/>
  <c r="E179" i="19"/>
  <c r="D179" i="19"/>
  <c r="C179" i="19"/>
  <c r="O178" i="19"/>
  <c r="O172" i="19"/>
  <c r="O78" i="19"/>
  <c r="O9" i="16"/>
  <c r="N186" i="19"/>
  <c r="M186" i="19"/>
  <c r="L186" i="19"/>
  <c r="K186" i="19"/>
  <c r="J186" i="19"/>
  <c r="I186" i="19"/>
  <c r="H186" i="19"/>
  <c r="G186" i="19"/>
  <c r="F186" i="19"/>
  <c r="E186" i="19"/>
  <c r="D186" i="19"/>
  <c r="C186" i="19"/>
  <c r="O185" i="19"/>
  <c r="O184" i="19"/>
  <c r="O183" i="19"/>
  <c r="N145" i="19"/>
  <c r="M145" i="19"/>
  <c r="L145" i="19"/>
  <c r="K145" i="19"/>
  <c r="J145" i="19"/>
  <c r="I145" i="19"/>
  <c r="H145" i="19"/>
  <c r="G145" i="19"/>
  <c r="F145" i="19"/>
  <c r="E145" i="19"/>
  <c r="D145" i="19"/>
  <c r="C145" i="19"/>
  <c r="O144" i="19"/>
  <c r="O142" i="19"/>
  <c r="N86" i="19"/>
  <c r="M86" i="19"/>
  <c r="L86" i="19"/>
  <c r="K86" i="19"/>
  <c r="J86" i="19"/>
  <c r="I86" i="19"/>
  <c r="H86" i="19"/>
  <c r="G86" i="19"/>
  <c r="F86" i="19"/>
  <c r="E86" i="19"/>
  <c r="D86" i="19"/>
  <c r="C86" i="19"/>
  <c r="O85" i="19"/>
  <c r="O84" i="19"/>
  <c r="N80" i="19"/>
  <c r="M80" i="19"/>
  <c r="L80" i="19"/>
  <c r="K80" i="19"/>
  <c r="J80" i="19"/>
  <c r="I80" i="19"/>
  <c r="H80" i="19"/>
  <c r="G80" i="19"/>
  <c r="F80" i="19"/>
  <c r="E80" i="19"/>
  <c r="D80" i="19"/>
  <c r="C80" i="19"/>
  <c r="O79" i="19"/>
  <c r="O77" i="19"/>
  <c r="D41" i="19"/>
  <c r="C41" i="19"/>
  <c r="O40" i="19"/>
  <c r="O37" i="19"/>
  <c r="N26" i="19"/>
  <c r="M26" i="19"/>
  <c r="L26" i="19"/>
  <c r="K26" i="19"/>
  <c r="J26" i="19"/>
  <c r="I26" i="19"/>
  <c r="H26" i="19"/>
  <c r="G26" i="19"/>
  <c r="F26" i="19"/>
  <c r="E26" i="19"/>
  <c r="D26" i="19"/>
  <c r="C26" i="19"/>
  <c r="O25" i="19"/>
  <c r="O22" i="19"/>
  <c r="O21" i="19"/>
  <c r="O7" i="18"/>
  <c r="O8" i="18"/>
  <c r="O9" i="18"/>
  <c r="O10" i="18"/>
  <c r="O11" i="18"/>
  <c r="O12" i="18"/>
  <c r="O13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O20" i="18"/>
  <c r="P22" i="18"/>
  <c r="O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27" i="18"/>
  <c r="O28" i="18"/>
  <c r="O29" i="18"/>
  <c r="O30" i="18"/>
  <c r="O31" i="18"/>
  <c r="O32" i="18"/>
  <c r="O33" i="18"/>
  <c r="O34" i="18"/>
  <c r="O35" i="18"/>
  <c r="O36" i="18"/>
  <c r="C37" i="18"/>
  <c r="D37" i="18"/>
  <c r="E37" i="18"/>
  <c r="F37" i="18"/>
  <c r="G37" i="18"/>
  <c r="H37" i="18"/>
  <c r="I37" i="18"/>
  <c r="J37" i="18"/>
  <c r="K37" i="18"/>
  <c r="L37" i="18"/>
  <c r="M37" i="18"/>
  <c r="N37" i="18"/>
  <c r="O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O9" i="17"/>
  <c r="G25" i="8"/>
  <c r="N12" i="10"/>
  <c r="M12" i="10"/>
  <c r="L12" i="10"/>
  <c r="K12" i="10"/>
  <c r="J12" i="10"/>
  <c r="I12" i="10"/>
  <c r="H12" i="10"/>
  <c r="G12" i="10"/>
  <c r="F12" i="10"/>
  <c r="E12" i="10"/>
  <c r="D12" i="10"/>
  <c r="C12" i="10"/>
  <c r="N25" i="10"/>
  <c r="M25" i="10"/>
  <c r="L25" i="10"/>
  <c r="K25" i="10"/>
  <c r="J25" i="10"/>
  <c r="I25" i="10"/>
  <c r="H25" i="10"/>
  <c r="G25" i="10"/>
  <c r="F25" i="10"/>
  <c r="E25" i="10"/>
  <c r="D25" i="10"/>
  <c r="C25" i="10"/>
  <c r="O24" i="10"/>
  <c r="O23" i="10"/>
  <c r="O22" i="10"/>
  <c r="O10" i="10"/>
  <c r="O9" i="10"/>
  <c r="O11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P18" i="16" s="1"/>
  <c r="O11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24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18" i="10"/>
  <c r="M18" i="10"/>
  <c r="L18" i="10"/>
  <c r="K18" i="10"/>
  <c r="J18" i="10"/>
  <c r="I18" i="10"/>
  <c r="H18" i="10"/>
  <c r="G18" i="10"/>
  <c r="F18" i="10"/>
  <c r="E18" i="10"/>
  <c r="D18" i="10"/>
  <c r="C18" i="10"/>
  <c r="O17" i="10"/>
  <c r="O16" i="10"/>
  <c r="N13" i="11"/>
  <c r="M13" i="11"/>
  <c r="L13" i="11"/>
  <c r="K13" i="11"/>
  <c r="J13" i="11"/>
  <c r="I13" i="11"/>
  <c r="H13" i="11"/>
  <c r="G13" i="11"/>
  <c r="F13" i="11"/>
  <c r="E13" i="11"/>
  <c r="D13" i="11"/>
  <c r="C13" i="11"/>
  <c r="N32" i="8"/>
  <c r="M32" i="8"/>
  <c r="L32" i="8"/>
  <c r="K32" i="8"/>
  <c r="J32" i="8"/>
  <c r="I32" i="8"/>
  <c r="H32" i="8"/>
  <c r="G32" i="8"/>
  <c r="F32" i="8"/>
  <c r="E32" i="8"/>
  <c r="D32" i="8"/>
  <c r="C32" i="8"/>
  <c r="O31" i="8"/>
  <c r="O30" i="8"/>
  <c r="O29" i="8"/>
  <c r="N25" i="8"/>
  <c r="M25" i="8"/>
  <c r="L25" i="8"/>
  <c r="K25" i="8"/>
  <c r="J25" i="8"/>
  <c r="I25" i="8"/>
  <c r="H25" i="8"/>
  <c r="F25" i="8"/>
  <c r="E25" i="8"/>
  <c r="D25" i="8"/>
  <c r="C25" i="8"/>
  <c r="P12" i="17"/>
  <c r="O18" i="16" l="1"/>
  <c r="O32" i="8"/>
  <c r="O25" i="10"/>
  <c r="O14" i="14"/>
  <c r="P14" i="14"/>
  <c r="P13" i="11"/>
  <c r="O18" i="10"/>
  <c r="P12" i="10"/>
  <c r="P18" i="10"/>
  <c r="O12" i="10"/>
  <c r="O12" i="17"/>
  <c r="O13" i="11"/>
  <c r="P12" i="12"/>
  <c r="O12" i="12"/>
  <c r="P25" i="8"/>
  <c r="P32" i="8"/>
  <c r="O168" i="19"/>
  <c r="P115" i="19"/>
  <c r="P25" i="10"/>
  <c r="O25" i="8"/>
  <c r="P37" i="18"/>
  <c r="P16" i="18"/>
  <c r="O37" i="18"/>
  <c r="O16" i="18"/>
  <c r="O22" i="18"/>
  <c r="O186" i="19"/>
  <c r="O80" i="19"/>
  <c r="O26" i="19"/>
  <c r="P33" i="19"/>
  <c r="P41" i="19"/>
  <c r="P179" i="19"/>
  <c r="O145" i="19"/>
  <c r="O86" i="19"/>
  <c r="P86" i="19"/>
  <c r="O41" i="19"/>
  <c r="P145" i="19"/>
  <c r="O33" i="19"/>
  <c r="O179" i="19"/>
  <c r="P168" i="19"/>
  <c r="P186" i="19"/>
  <c r="P80" i="19"/>
  <c r="O115" i="19"/>
  <c r="P26" i="19"/>
  <c r="O41" i="18" l="1"/>
  <c r="O35" i="8"/>
  <c r="B6" i="4" s="1"/>
  <c r="O27" i="10"/>
  <c r="B5" i="4" s="1"/>
  <c r="P27" i="10"/>
  <c r="C5" i="4" s="1"/>
  <c r="O188" i="19"/>
  <c r="B7" i="4" s="1"/>
  <c r="P188" i="19"/>
  <c r="C7" i="4" s="1"/>
  <c r="P41" i="18"/>
  <c r="P35" i="8"/>
  <c r="C6" i="4" s="1"/>
  <c r="B27" i="4" l="1"/>
</calcChain>
</file>

<file path=xl/sharedStrings.xml><?xml version="1.0" encoding="utf-8"?>
<sst xmlns="http://schemas.openxmlformats.org/spreadsheetml/2006/main" count="333" uniqueCount="112">
  <si>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</si>
  <si>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</si>
  <si>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</si>
  <si>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</si>
  <si>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</si>
  <si>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</si>
  <si>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</si>
  <si>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</si>
  <si>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</si>
  <si>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</si>
  <si>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</si>
  <si>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</si>
  <si>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</si>
  <si>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</si>
  <si>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</si>
  <si>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</si>
  <si>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</si>
  <si>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</si>
  <si>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</si>
  <si>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</si>
  <si>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</si>
  <si>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</si>
  <si>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</si>
  <si>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</si>
  <si>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</si>
  <si>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</si>
  <si>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</si>
  <si>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</si>
  <si>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</si>
  <si>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</si>
  <si>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</si>
  <si>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</si>
  <si>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</si>
  <si>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</si>
  <si>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</si>
  <si>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Temple Cumulative Scores</t>
  </si>
  <si>
    <t>Iskcon Nairobi</t>
  </si>
  <si>
    <t>Iskcon Kisumu</t>
  </si>
  <si>
    <t>Iskcon Mombassa</t>
  </si>
  <si>
    <t>ISKCON PORT HARCOURT</t>
  </si>
  <si>
    <t>ISKCON LAGOS</t>
  </si>
  <si>
    <t>ISKCON BENIN CITY</t>
  </si>
  <si>
    <t>ISKCON MIDRAND</t>
  </si>
  <si>
    <t>TEMPLE: Zambia</t>
  </si>
  <si>
    <t>TEMPLE: Togo</t>
  </si>
  <si>
    <t>ISKCON STELLENBOSCH</t>
  </si>
  <si>
    <t>ISKCON PRETORIA</t>
  </si>
  <si>
    <t>Cumulative Scores</t>
  </si>
  <si>
    <t>TEMPLE: Ivory Coast</t>
  </si>
  <si>
    <t>ISKCON EAST LONDON</t>
  </si>
  <si>
    <t>ISKCON PHOENIX</t>
  </si>
  <si>
    <t>ISKCON LENASIA</t>
  </si>
  <si>
    <t>ISKCON SANDTON</t>
  </si>
  <si>
    <t>TEMPLE: Blantyre</t>
  </si>
  <si>
    <t>Bhakti Lounge Johannesburg</t>
  </si>
  <si>
    <t>ISKCON BLOEMFONTEIN</t>
  </si>
  <si>
    <t>TEMPLE: Botswana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</si>
  <si>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</si>
  <si>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</si>
  <si>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</si>
  <si>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</si>
  <si>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</si>
  <si>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</si>
  <si>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</si>
  <si>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</si>
  <si>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</si>
  <si>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</si>
  <si>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</si>
  <si>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</si>
  <si>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</si>
  <si>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</si>
  <si>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</si>
  <si>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</si>
  <si>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Acyuta Kesava Dasa</t>
  </si>
  <si>
    <t>Paramisvari Dasi</t>
  </si>
  <si>
    <t>Bimal Prabhu</t>
  </si>
  <si>
    <t>Sandton BTG team</t>
  </si>
  <si>
    <t>Ratnaleka Gopi devi dasi</t>
  </si>
  <si>
    <t>Saunaka Rsi das</t>
  </si>
  <si>
    <t>Syama Kunda das</t>
  </si>
  <si>
    <t>Kesava Bharati das</t>
  </si>
  <si>
    <t>Team AGTSP</t>
  </si>
  <si>
    <t>MONTH : October 2020</t>
  </si>
  <si>
    <t>MONTH : OCTOBER 2020</t>
  </si>
  <si>
    <t>Matajis :SATYABHAMA/VINATA/AKUTI DEVI DASI</t>
  </si>
  <si>
    <t>Mataji Anju</t>
  </si>
  <si>
    <t>Nityananda Kripa devi dasi</t>
  </si>
  <si>
    <t>Mataji Taruna</t>
  </si>
  <si>
    <t>Mataji Prishnee</t>
  </si>
  <si>
    <t>PITE</t>
  </si>
  <si>
    <t>Pr Amit</t>
  </si>
  <si>
    <t>Naranarayan dasa</t>
  </si>
  <si>
    <t xml:space="preserve">Mahajana Dasa </t>
  </si>
  <si>
    <t xml:space="preserve">Swasti devi dasi </t>
  </si>
  <si>
    <t>Sri Manjari Devi Dasi</t>
  </si>
  <si>
    <t>Danghati Lila devi dasi</t>
  </si>
  <si>
    <t>Carubala devi dasi</t>
  </si>
  <si>
    <t>Sudevi Dasi</t>
  </si>
  <si>
    <t>Vraja sakhi devi dasi</t>
  </si>
  <si>
    <t xml:space="preserve">Mahatma Dasa </t>
  </si>
  <si>
    <t>Kashyap dasa</t>
  </si>
  <si>
    <t>Vibhu Caitanya das</t>
  </si>
  <si>
    <t>Monthly Sankirtan Festival</t>
  </si>
  <si>
    <t>GIFT SHOP</t>
  </si>
  <si>
    <t>KRISHNA KIDS SENA</t>
  </si>
  <si>
    <t>TEMPLE: Reunion Islands</t>
  </si>
  <si>
    <t>Cumulative scores</t>
  </si>
  <si>
    <t>Tattva Darshan Dasa</t>
  </si>
  <si>
    <t>Devakinandan das</t>
  </si>
  <si>
    <t>Rama Priya Devi Dasi</t>
  </si>
  <si>
    <t>Jagat Bandu Das</t>
  </si>
  <si>
    <t>Botswana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</si>
</sst>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1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Fill="1" applyBorder="1"/>
    <xf numFmtId="1" fontId="38" fillId="0" borderId="84" xfId="39" applyNumberFormat="1" applyFont="1" applyBorder="1" applyAlignment="1">
      <alignment horizontal="right" indent="1"/>
    </xf>
    <xf numFmtId="2" fontId="38" fillId="0" borderId="84" xfId="39" applyNumberFormat="1" applyFont="1" applyBorder="1" applyAlignment="1">
      <alignment horizontal="right" indent="1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October 2020</a:t>
            </a:r>
            <a:r>
              <a:rPr lang="en-ZA" baseline="0"/>
              <a:t> 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Summary!$A$3:$A$7</c:f>
              <c:strCache>
                <c:ptCount val="5"/>
                <c:pt idx="1">
                  <c:v>Botswana</c:v>
                </c:pt>
                <c:pt idx="2">
                  <c:v>Kenya</c:v>
                </c:pt>
                <c:pt idx="3">
                  <c:v>Mauritius</c:v>
                </c:pt>
                <c:pt idx="4">
                  <c:v>South Africa</c:v>
                </c:pt>
              </c:strCache>
            </c:strRef>
          </c:cat>
          <c:val>
            <c:numRef>
              <c:f>Summary!$B$3:$B$7</c:f>
              <c:numCache>
                <c:formatCode>0</c:formatCode>
                <c:ptCount val="5"/>
                <c:pt idx="1">
                  <c:v>53</c:v>
                </c:pt>
                <c:pt idx="2">
                  <c:v>239</c:v>
                </c:pt>
                <c:pt idx="3">
                  <c:v>2347</c:v>
                </c:pt>
                <c:pt idx="4">
                  <c:v>2086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84-4897-A34F-857B8346F7E2}"/>
            </c:ext>
          </c:extLst>
        </c:ser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Summary!$A$3:$A$7</c:f>
              <c:strCache>
                <c:ptCount val="5"/>
                <c:pt idx="1">
                  <c:v>Botswana</c:v>
                </c:pt>
                <c:pt idx="2">
                  <c:v>Kenya</c:v>
                </c:pt>
                <c:pt idx="3">
                  <c:v>Mauritius</c:v>
                </c:pt>
                <c:pt idx="4">
                  <c:v>South Africa</c:v>
                </c:pt>
              </c:strCache>
            </c:strRef>
          </c:cat>
          <c:val>
            <c:numRef>
              <c:f>Summary!$C$3:$C$7</c:f>
              <c:numCache>
                <c:formatCode>0.00</c:formatCode>
                <c:ptCount val="5"/>
                <c:pt idx="1">
                  <c:v>10.25</c:v>
                </c:pt>
                <c:pt idx="2">
                  <c:v>230</c:v>
                </c:pt>
                <c:pt idx="3">
                  <c:v>711.7</c:v>
                </c:pt>
                <c:pt idx="4">
                  <c:v>2480.75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84-4897-A34F-857B8346F7E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46206655"/>
        <c:axId val="248172351"/>
      </c:barChart>
      <c:catAx>
        <c:axId val="2462066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172351"/>
        <c:crosses val="autoZero"/>
        <c:auto val="1"/>
        <c:lblAlgn val="ctr"/>
        <c:lblOffset val="100"/>
        <c:noMultiLvlLbl val="0"/>
      </c:catAx>
      <c:valAx>
        <c:axId val="24817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6206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7233972668320559"/>
          <c:y val="0.45984039825457684"/>
          <c:w val="0.11623170360229418"/>
          <c:h val="0.139331927546033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Summary!$B$17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Summary!$A$18:$A$29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Summary!$B$18:$B$29</c:f>
              <c:numCache>
                <c:formatCode>General</c:formatCode>
                <c:ptCount val="12"/>
                <c:pt idx="0">
                  <c:v>4400</c:v>
                </c:pt>
                <c:pt idx="1">
                  <c:v>2900</c:v>
                </c:pt>
                <c:pt idx="2">
                  <c:v>894</c:v>
                </c:pt>
                <c:pt idx="3" formatCode="0">
                  <c:v>204</c:v>
                </c:pt>
                <c:pt idx="4" formatCode="0">
                  <c:v>128</c:v>
                </c:pt>
                <c:pt idx="5" formatCode="0">
                  <c:v>813</c:v>
                </c:pt>
                <c:pt idx="6" formatCode="0">
                  <c:v>5973</c:v>
                </c:pt>
                <c:pt idx="7" formatCode="0">
                  <c:v>10616</c:v>
                </c:pt>
                <c:pt idx="8" formatCode="0">
                  <c:v>6057</c:v>
                </c:pt>
                <c:pt idx="9" formatCode="0">
                  <c:v>4725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571501</xdr:colOff>
      <xdr:row>23</xdr:row>
      <xdr:rowOff>132081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6E5E651-3B7B-4D42-9ABD-71961BB511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25</xdr:row>
      <xdr:rowOff>0</xdr:rowOff>
    </xdr:from>
    <xdr:to>
      <xdr:col>11</xdr:col>
      <xdr:colOff>22860</xdr:colOff>
      <xdr:row>49</xdr:row>
      <xdr:rowOff>76200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tabSelected="1" zoomScaleNormal="100" workbookViewId="0">
      <selection activeCell="B22" sqref="B22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1" spans="1:16" ht="13.2">
      <c r="B1" s="2" t="s">
        <v>56</v>
      </c>
    </row>
    <row r="2" spans="1:16" ht="13.2">
      <c r="B2" s="2" t="s">
        <v>82</v>
      </c>
      <c r="C2" s="2"/>
      <c r="D2" s="2"/>
      <c r="E2" s="2"/>
    </row>
    <row r="3" spans="1:16">
      <c r="B3" s="75"/>
      <c r="C3" s="76" t="s">
        <v>0</v>
      </c>
      <c r="D3" s="76" t="s">
        <v>1</v>
      </c>
      <c r="E3" s="75" t="s">
        <v>2</v>
      </c>
      <c r="F3" s="77" t="s">
        <v>3</v>
      </c>
      <c r="G3" s="78" t="s">
        <v>4</v>
      </c>
      <c r="H3" s="79"/>
      <c r="I3" s="80" t="s">
        <v>5</v>
      </c>
      <c r="J3" s="81"/>
      <c r="K3" s="82" t="s">
        <v>6</v>
      </c>
      <c r="L3" s="76"/>
      <c r="M3" s="82" t="s">
        <v>7</v>
      </c>
      <c r="N3" s="81"/>
      <c r="O3" s="75"/>
      <c r="P3" s="75"/>
    </row>
    <row r="4" spans="1:16">
      <c r="B4" s="83"/>
      <c r="C4" s="12"/>
      <c r="D4" s="13">
        <v>36</v>
      </c>
      <c r="E4" s="31">
        <v>72</v>
      </c>
      <c r="F4" s="84">
        <v>0.1</v>
      </c>
      <c r="G4" s="85">
        <v>0.25</v>
      </c>
      <c r="H4" s="85">
        <v>0.25</v>
      </c>
      <c r="I4" s="81">
        <v>0.5</v>
      </c>
      <c r="J4" s="85">
        <v>0.5</v>
      </c>
      <c r="K4" s="86">
        <v>1</v>
      </c>
      <c r="L4" s="87">
        <v>1</v>
      </c>
      <c r="M4" s="86">
        <v>2</v>
      </c>
      <c r="N4" s="86">
        <v>2</v>
      </c>
      <c r="O4" s="88"/>
      <c r="P4" s="89"/>
    </row>
    <row r="5" spans="1:16" s="30" customFormat="1">
      <c r="A5" s="1"/>
      <c r="B5" s="90" t="s">
        <v>8</v>
      </c>
      <c r="C5" s="91"/>
      <c r="D5" s="91"/>
      <c r="E5" s="91"/>
      <c r="F5" s="84" t="s">
        <v>9</v>
      </c>
      <c r="G5" s="92" t="s">
        <v>10</v>
      </c>
      <c r="H5" s="92" t="s">
        <v>11</v>
      </c>
      <c r="I5" s="79" t="s">
        <v>12</v>
      </c>
      <c r="J5" s="92" t="s">
        <v>13</v>
      </c>
      <c r="K5" s="92" t="s">
        <v>14</v>
      </c>
      <c r="L5" s="84" t="s">
        <v>15</v>
      </c>
      <c r="M5" s="92" t="s">
        <v>16</v>
      </c>
      <c r="N5" s="92" t="s">
        <v>17</v>
      </c>
      <c r="O5" s="79" t="s">
        <v>18</v>
      </c>
      <c r="P5" s="84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3"/>
      <c r="C7" s="93"/>
      <c r="D7" s="93"/>
      <c r="E7" s="93"/>
      <c r="F7" s="94"/>
      <c r="G7" s="94"/>
      <c r="H7" s="94"/>
      <c r="I7" s="94"/>
      <c r="J7" s="94"/>
      <c r="K7" s="94"/>
      <c r="L7" s="94"/>
      <c r="M7" s="94"/>
      <c r="N7" s="94"/>
      <c r="O7" s="95"/>
      <c r="P7" s="95"/>
    </row>
    <row r="8" spans="1:16" s="186" customFormat="1">
      <c r="A8" s="185"/>
      <c r="B8" s="96" t="s">
        <v>108</v>
      </c>
      <c r="C8" s="105"/>
      <c r="D8" s="97"/>
      <c r="E8" s="97"/>
      <c r="F8" s="120">
        <v>20</v>
      </c>
      <c r="G8" s="121">
        <v>18</v>
      </c>
      <c r="H8" s="122"/>
      <c r="I8" s="101"/>
      <c r="J8" s="122"/>
      <c r="K8" s="121"/>
      <c r="L8" s="102"/>
      <c r="M8" s="121"/>
      <c r="N8" s="122"/>
      <c r="O8" s="103">
        <f>SUM(F8:N8)+(D8*9)+(E8*18)</f>
        <v>38</v>
      </c>
      <c r="P8" s="104">
        <f>(D8*$D$4)+(E8*$E$4)+(F8*$F$4)+(G8*$G$4)+(H8*$H$4)+(I8*$I$4)+(J8*$J$4)+(K8*$K$4)+(L8*$L$4)+(M8*$M$4)+(N8*$N$4)</f>
        <v>6.5</v>
      </c>
    </row>
    <row r="9" spans="1:16" s="189" customFormat="1">
      <c r="A9" s="188"/>
      <c r="B9" s="96" t="s">
        <v>109</v>
      </c>
      <c r="C9" s="105"/>
      <c r="D9" s="97"/>
      <c r="E9" s="97"/>
      <c r="F9" s="120"/>
      <c r="G9" s="121">
        <v>11</v>
      </c>
      <c r="H9" s="122"/>
      <c r="I9" s="101"/>
      <c r="J9" s="122"/>
      <c r="K9" s="121"/>
      <c r="L9" s="102"/>
      <c r="M9" s="121"/>
      <c r="N9" s="122"/>
      <c r="O9" s="103">
        <f t="shared" ref="O9:O12" si="0">SUM(F9:N9)+(D9*9)+(E9*18)</f>
        <v>11</v>
      </c>
      <c r="P9" s="104">
        <f t="shared" ref="P9:P12" si="1">(D9*$D$4)+(E9*$E$4)+(F9*$F$4)+(G9*$G$4)+(H9*$H$4)+(I9*$I$4)+(J9*$J$4)+(K9*$K$4)+(L9*$L$4)+(M9*$M$4)+(N9*$N$4)</f>
        <v>2.75</v>
      </c>
    </row>
    <row r="10" spans="1:16" s="189" customFormat="1">
      <c r="A10" s="188"/>
      <c r="B10" s="96" t="s">
        <v>110</v>
      </c>
      <c r="C10" s="105"/>
      <c r="D10" s="97"/>
      <c r="E10" s="97"/>
      <c r="F10" s="120"/>
      <c r="G10" s="121">
        <v>4</v>
      </c>
      <c r="H10" s="122"/>
      <c r="I10" s="101"/>
      <c r="J10" s="122"/>
      <c r="K10" s="121"/>
      <c r="L10" s="102"/>
      <c r="M10" s="121"/>
      <c r="N10" s="122"/>
      <c r="O10" s="103">
        <f t="shared" si="0"/>
        <v>4</v>
      </c>
      <c r="P10" s="104">
        <f t="shared" si="1"/>
        <v>1</v>
      </c>
    </row>
    <row r="11" spans="1:16" s="189" customFormat="1">
      <c r="A11" s="188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>
      <c r="A13" s="38"/>
      <c r="B13" s="106" t="s">
        <v>21</v>
      </c>
      <c r="C13" s="106">
        <f t="shared" ref="C13:P13" si="2">SUM(C8:C12)</f>
        <v>0</v>
      </c>
      <c r="D13" s="106">
        <f t="shared" si="2"/>
        <v>0</v>
      </c>
      <c r="E13" s="106">
        <f t="shared" si="2"/>
        <v>0</v>
      </c>
      <c r="F13" s="106">
        <f t="shared" si="2"/>
        <v>20</v>
      </c>
      <c r="G13" s="106">
        <f t="shared" si="2"/>
        <v>33</v>
      </c>
      <c r="H13" s="106">
        <f t="shared" si="2"/>
        <v>0</v>
      </c>
      <c r="I13" s="106">
        <f t="shared" si="2"/>
        <v>0</v>
      </c>
      <c r="J13" s="106">
        <f t="shared" si="2"/>
        <v>0</v>
      </c>
      <c r="K13" s="106">
        <f t="shared" si="2"/>
        <v>0</v>
      </c>
      <c r="L13" s="106">
        <f t="shared" si="2"/>
        <v>0</v>
      </c>
      <c r="M13" s="106">
        <f t="shared" si="2"/>
        <v>0</v>
      </c>
      <c r="N13" s="106">
        <f t="shared" si="2"/>
        <v>0</v>
      </c>
      <c r="O13" s="106">
        <f t="shared" si="2"/>
        <v>53</v>
      </c>
      <c r="P13" s="212">
        <f t="shared" si="2"/>
        <v>10.25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E36" sqref="E36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105</v>
      </c>
    </row>
    <row r="3" spans="1:16" ht="13.2">
      <c r="B3" s="2" t="s">
        <v>82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6" t="s">
        <v>106</v>
      </c>
      <c r="C9" s="105"/>
      <c r="D9" s="97"/>
      <c r="E9" s="97"/>
      <c r="F9" s="147"/>
      <c r="G9" s="148">
        <v>15</v>
      </c>
      <c r="H9" s="149"/>
      <c r="I9" s="150">
        <v>5</v>
      </c>
      <c r="J9" s="149"/>
      <c r="K9" s="148"/>
      <c r="L9" s="151">
        <v>1</v>
      </c>
      <c r="M9" s="148"/>
      <c r="N9" s="149">
        <v>21</v>
      </c>
      <c r="O9" s="103">
        <f t="shared" ref="O9:O17" si="0">SUM(F9:N9)</f>
        <v>42</v>
      </c>
      <c r="P9" s="104">
        <f>(D9*$D$5)+(E9*$E$5)+(F9*$F$5)+(G9*$G$5)+(H9*$H$5)+(I9*$I$5)+(J9*$J$5)+(K9*$K$5)+(L9*$L$5)+(M9*$M$5)+(N9*$N$5)</f>
        <v>49.25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>(D10*$D$5)+(E10*$E$5)+(F10*$F$5)+(G10*$G$5)+(H10*$H$5)+(I10*$I$5)+(J10*$J$5)+(K10*$K$5)+(L10*$L$5)+(M10*$M$5)+(N10*$N$5)</f>
        <v>0</v>
      </c>
    </row>
    <row r="11" spans="1:16" s="30" customFormat="1" hidden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 hidden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 s="30" customFormat="1" hidden="1">
      <c r="A14" s="1"/>
      <c r="B14" s="96"/>
      <c r="C14" s="105"/>
      <c r="D14" s="97"/>
      <c r="E14" s="97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 s="30" customFormat="1" hidden="1">
      <c r="A15" s="1"/>
      <c r="B15" s="96"/>
      <c r="C15" s="105"/>
      <c r="D15" s="97"/>
      <c r="E15" s="97"/>
      <c r="F15" s="120"/>
      <c r="G15" s="121"/>
      <c r="H15" s="122"/>
      <c r="I15" s="101"/>
      <c r="J15" s="122"/>
      <c r="K15" s="121"/>
      <c r="L15" s="102"/>
      <c r="M15" s="121"/>
      <c r="N15" s="122"/>
      <c r="O15" s="103">
        <f t="shared" si="0"/>
        <v>0</v>
      </c>
      <c r="P15" s="104">
        <f t="shared" si="1"/>
        <v>0</v>
      </c>
    </row>
    <row r="16" spans="1:16" s="30" customFormat="1" hidden="1">
      <c r="A16" s="1"/>
      <c r="B16" s="96"/>
      <c r="C16" s="105"/>
      <c r="D16" s="97"/>
      <c r="E16" s="97"/>
      <c r="F16" s="120"/>
      <c r="G16" s="121"/>
      <c r="H16" s="122"/>
      <c r="I16" s="101"/>
      <c r="J16" s="122"/>
      <c r="K16" s="121"/>
      <c r="L16" s="102"/>
      <c r="M16" s="121"/>
      <c r="N16" s="122"/>
      <c r="O16" s="103">
        <f t="shared" si="0"/>
        <v>0</v>
      </c>
      <c r="P16" s="104">
        <f t="shared" si="1"/>
        <v>0</v>
      </c>
    </row>
    <row r="17" spans="1:16" s="30" customFormat="1" hidden="1">
      <c r="A17" s="1"/>
      <c r="B17" s="96"/>
      <c r="C17" s="105"/>
      <c r="D17" s="97"/>
      <c r="E17" s="97"/>
      <c r="F17" s="98"/>
      <c r="G17" s="99"/>
      <c r="H17" s="100"/>
      <c r="I17" s="101"/>
      <c r="J17" s="100"/>
      <c r="K17" s="99"/>
      <c r="L17" s="102"/>
      <c r="M17" s="99"/>
      <c r="N17" s="100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0</v>
      </c>
      <c r="E18" s="106">
        <f t="shared" si="2"/>
        <v>0</v>
      </c>
      <c r="F18" s="106">
        <f t="shared" si="2"/>
        <v>0</v>
      </c>
      <c r="G18" s="106">
        <f t="shared" si="2"/>
        <v>15</v>
      </c>
      <c r="H18" s="106">
        <f t="shared" si="2"/>
        <v>0</v>
      </c>
      <c r="I18" s="106">
        <f t="shared" si="2"/>
        <v>5</v>
      </c>
      <c r="J18" s="106">
        <f t="shared" si="2"/>
        <v>0</v>
      </c>
      <c r="K18" s="106">
        <f t="shared" si="2"/>
        <v>0</v>
      </c>
      <c r="L18" s="106">
        <f t="shared" si="2"/>
        <v>1</v>
      </c>
      <c r="M18" s="106">
        <f t="shared" si="2"/>
        <v>0</v>
      </c>
      <c r="N18" s="106">
        <f t="shared" si="2"/>
        <v>21</v>
      </c>
      <c r="O18" s="106">
        <f t="shared" si="2"/>
        <v>42</v>
      </c>
      <c r="P18" s="106">
        <f t="shared" si="2"/>
        <v>49.25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E19" sqref="E1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48</v>
      </c>
    </row>
    <row r="3" spans="1:16" ht="13.2">
      <c r="B3" s="2" t="s">
        <v>72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2" si="0">SUM(F9:N9)</f>
        <v>0</v>
      </c>
      <c r="P9" s="104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ref="P10:P13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>SUM(F13:N13)</f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0</v>
      </c>
      <c r="P14" s="106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27"/>
  <sheetViews>
    <sheetView workbookViewId="0">
      <selection activeCell="B34" sqref="B34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83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>
        <v>36</v>
      </c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0.8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0.8" thickBot="1">
      <c r="B7" s="33" t="s">
        <v>36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103</v>
      </c>
      <c r="C8" s="144"/>
      <c r="D8" s="51"/>
      <c r="E8" s="52"/>
      <c r="F8" s="53">
        <v>13</v>
      </c>
      <c r="G8" s="59">
        <v>76</v>
      </c>
      <c r="H8" s="60"/>
      <c r="I8" s="145">
        <v>20</v>
      </c>
      <c r="J8" s="60"/>
      <c r="K8" s="59">
        <v>36</v>
      </c>
      <c r="L8" s="62"/>
      <c r="M8" s="59"/>
      <c r="N8" s="60">
        <v>51</v>
      </c>
      <c r="O8" s="117">
        <f t="shared" ref="O8:O10" si="0">SUM(F8:N8)</f>
        <v>196</v>
      </c>
      <c r="P8" s="195">
        <f t="shared" ref="P8:P10" si="1">(D8*$D$4)+(E8*$E$4)+(F8*$F$4)+(G8*$G$4)+(H8*$H$4)+(I8*$I$4)+(J8*$J$4)+(K8*$K$4)+(L8*$L$4)+(M8*$M$4)+(N8*$N$4)</f>
        <v>168.3</v>
      </c>
    </row>
    <row r="9" spans="1:16">
      <c r="B9" s="58" t="s">
        <v>104</v>
      </c>
      <c r="C9" s="144"/>
      <c r="D9" s="51"/>
      <c r="E9" s="52"/>
      <c r="F9" s="53">
        <v>7</v>
      </c>
      <c r="G9" s="59"/>
      <c r="H9" s="60"/>
      <c r="I9" s="61">
        <v>2</v>
      </c>
      <c r="J9" s="60"/>
      <c r="K9" s="59">
        <v>8</v>
      </c>
      <c r="L9" s="62"/>
      <c r="M9" s="59"/>
      <c r="N9" s="60">
        <v>26</v>
      </c>
      <c r="O9" s="117">
        <f t="shared" si="0"/>
        <v>43</v>
      </c>
      <c r="P9" s="195">
        <f t="shared" si="1"/>
        <v>61.7</v>
      </c>
    </row>
    <row r="10" spans="1:16">
      <c r="B10" s="58"/>
      <c r="C10" s="144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17">
        <f t="shared" si="0"/>
        <v>0</v>
      </c>
      <c r="P10" s="195">
        <f t="shared" si="1"/>
        <v>0</v>
      </c>
    </row>
    <row r="11" spans="1:16">
      <c r="B11" s="58"/>
      <c r="C11" s="144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17">
        <f t="shared" ref="O11" si="2">SUM(F11:N11)</f>
        <v>0</v>
      </c>
      <c r="P11" s="195">
        <f t="shared" ref="P11" si="3">(D11*$D$4)+(E11*$E$4)+(F11*$F$4)+(G11*$G$4)+(H11*$H$4)+(I11*$I$4)+(J11*$J$4)+(K11*$K$4)+(L11*$L$4)+(M11*$M$4)+(N11*$N$4)</f>
        <v>0</v>
      </c>
    </row>
    <row r="12" spans="1:16" ht="10.8" thickBot="1">
      <c r="A12" s="38"/>
      <c r="B12" s="39" t="s">
        <v>21</v>
      </c>
      <c r="C12" s="39">
        <f t="shared" ref="C12:P12" si="4">SUM(C8:C11)</f>
        <v>0</v>
      </c>
      <c r="D12" s="39">
        <f t="shared" si="4"/>
        <v>0</v>
      </c>
      <c r="E12" s="39">
        <f t="shared" si="4"/>
        <v>0</v>
      </c>
      <c r="F12" s="39">
        <f t="shared" si="4"/>
        <v>20</v>
      </c>
      <c r="G12" s="39">
        <f t="shared" si="4"/>
        <v>76</v>
      </c>
      <c r="H12" s="39">
        <f t="shared" si="4"/>
        <v>0</v>
      </c>
      <c r="I12" s="39">
        <f t="shared" si="4"/>
        <v>22</v>
      </c>
      <c r="J12" s="39">
        <f t="shared" si="4"/>
        <v>0</v>
      </c>
      <c r="K12" s="39">
        <f t="shared" si="4"/>
        <v>44</v>
      </c>
      <c r="L12" s="39">
        <f t="shared" si="4"/>
        <v>0</v>
      </c>
      <c r="M12" s="39">
        <f t="shared" si="4"/>
        <v>0</v>
      </c>
      <c r="N12" s="39">
        <f t="shared" si="4"/>
        <v>77</v>
      </c>
      <c r="O12" s="39">
        <f t="shared" si="4"/>
        <v>239</v>
      </c>
      <c r="P12" s="39">
        <f t="shared" si="4"/>
        <v>230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>
      <c r="O14" s="38"/>
    </row>
    <row r="15" spans="1:16" ht="10.8" hidden="1" thickBot="1">
      <c r="B15" s="33" t="s">
        <v>37</v>
      </c>
      <c r="C15" s="33"/>
      <c r="D15" s="33"/>
      <c r="E15" s="33"/>
      <c r="F15" s="34"/>
      <c r="G15" s="34"/>
      <c r="H15" s="34"/>
      <c r="I15" s="34"/>
      <c r="J15" s="34"/>
      <c r="K15" s="34"/>
      <c r="L15" s="34"/>
      <c r="M15" s="34"/>
      <c r="N15" s="34"/>
      <c r="O15" s="35"/>
      <c r="P15" s="35"/>
    </row>
    <row r="16" spans="1:16" ht="12" hidden="1" customHeight="1">
      <c r="B16" s="160"/>
      <c r="C16" s="51"/>
      <c r="D16" s="52"/>
      <c r="E16" s="52"/>
      <c r="F16" s="164"/>
      <c r="G16" s="161"/>
      <c r="H16" s="60"/>
      <c r="I16" s="162"/>
      <c r="J16" s="60"/>
      <c r="K16" s="161"/>
      <c r="L16" s="163"/>
      <c r="M16" s="59"/>
      <c r="N16" s="110"/>
      <c r="O16" s="36">
        <f>SUM(F16:N16)</f>
        <v>0</v>
      </c>
      <c r="P16" s="195">
        <f t="shared" ref="P16:P17" si="5">(D16*$D$4)+(E16*$E$4)+(F16*$F$4)+(G16*$G$4)+(H16*$H$4)+(I16*$I$4)+(J16*$J$4)+(K16*$K$4)+(L16*$L$4)+(M16*$M$4)+(N16*$N$4)</f>
        <v>0</v>
      </c>
    </row>
    <row r="17" spans="2:16" hidden="1">
      <c r="B17" s="160"/>
      <c r="C17" s="51"/>
      <c r="D17" s="52"/>
      <c r="E17" s="52"/>
      <c r="F17" s="111"/>
      <c r="G17" s="113"/>
      <c r="H17" s="112"/>
      <c r="I17" s="113"/>
      <c r="J17" s="114"/>
      <c r="K17" s="113"/>
      <c r="L17" s="114"/>
      <c r="M17" s="115"/>
      <c r="N17" s="110"/>
      <c r="O17" s="36">
        <f>SUM(F17:N17)</f>
        <v>0</v>
      </c>
      <c r="P17" s="195">
        <f t="shared" si="5"/>
        <v>0</v>
      </c>
    </row>
    <row r="18" spans="2:16" ht="10.8" hidden="1" thickBot="1">
      <c r="B18" s="39" t="s">
        <v>21</v>
      </c>
      <c r="C18" s="39">
        <f t="shared" ref="C18:P18" si="6">SUM(C16:C17)</f>
        <v>0</v>
      </c>
      <c r="D18" s="39">
        <f t="shared" si="6"/>
        <v>0</v>
      </c>
      <c r="E18" s="39">
        <f t="shared" si="6"/>
        <v>0</v>
      </c>
      <c r="F18" s="39">
        <f t="shared" si="6"/>
        <v>0</v>
      </c>
      <c r="G18" s="39">
        <f t="shared" si="6"/>
        <v>0</v>
      </c>
      <c r="H18" s="39">
        <f t="shared" si="6"/>
        <v>0</v>
      </c>
      <c r="I18" s="39">
        <f t="shared" si="6"/>
        <v>0</v>
      </c>
      <c r="J18" s="39">
        <f t="shared" si="6"/>
        <v>0</v>
      </c>
      <c r="K18" s="39">
        <f t="shared" si="6"/>
        <v>0</v>
      </c>
      <c r="L18" s="39">
        <f t="shared" si="6"/>
        <v>0</v>
      </c>
      <c r="M18" s="39">
        <f t="shared" si="6"/>
        <v>0</v>
      </c>
      <c r="N18" s="39">
        <f t="shared" si="6"/>
        <v>0</v>
      </c>
      <c r="O18" s="39">
        <f t="shared" si="6"/>
        <v>0</v>
      </c>
      <c r="P18" s="116">
        <f t="shared" si="6"/>
        <v>0</v>
      </c>
    </row>
    <row r="19" spans="2:16" hidden="1"/>
    <row r="20" spans="2:16" hidden="1"/>
    <row r="21" spans="2:16" ht="10.8" hidden="1" thickBot="1">
      <c r="B21" s="33" t="s">
        <v>38</v>
      </c>
      <c r="C21" s="33"/>
      <c r="D21" s="33"/>
      <c r="E21" s="33"/>
      <c r="F21" s="34"/>
      <c r="G21" s="34"/>
      <c r="H21" s="34"/>
      <c r="I21" s="34"/>
      <c r="J21" s="34"/>
      <c r="K21" s="34"/>
      <c r="L21" s="34"/>
      <c r="M21" s="34"/>
      <c r="N21" s="34"/>
      <c r="O21" s="35"/>
      <c r="P21" s="35"/>
    </row>
    <row r="22" spans="2:16" hidden="1">
      <c r="B22" s="58"/>
      <c r="C22" s="63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>SUM(F22:N22)</f>
        <v>0</v>
      </c>
      <c r="P22" s="195">
        <f t="shared" ref="P22:P24" si="7">(D22*$D$4)+(E22*$E$4)+(F22*$F$4)+(G22*$G$4)+(H22*$H$4)+(I22*$I$4)+(J22*$J$4)+(K22*$K$4)+(L22*$L$4)+(M22*$M$4)+(N22*$N$4)</f>
        <v>0</v>
      </c>
    </row>
    <row r="23" spans="2:16" hidden="1"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195">
        <f t="shared" si="7"/>
        <v>0</v>
      </c>
    </row>
    <row r="24" spans="2:16" hidden="1"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SUM(C24:N24)</f>
        <v>0</v>
      </c>
      <c r="P24" s="195">
        <f t="shared" si="7"/>
        <v>0</v>
      </c>
    </row>
    <row r="25" spans="2:16" ht="10.8" hidden="1" thickBot="1">
      <c r="B25" s="39" t="s">
        <v>21</v>
      </c>
      <c r="C25" s="39">
        <f>SUM(C22:C23)</f>
        <v>0</v>
      </c>
      <c r="D25" s="39">
        <f>SUM(D22:D23)</f>
        <v>0</v>
      </c>
      <c r="E25" s="39">
        <f>SUM(E22:E23)</f>
        <v>0</v>
      </c>
      <c r="F25" s="39">
        <f t="shared" ref="F25:P25" si="8">SUM(F22:F24)</f>
        <v>0</v>
      </c>
      <c r="G25" s="39">
        <f t="shared" si="8"/>
        <v>0</v>
      </c>
      <c r="H25" s="39">
        <f t="shared" si="8"/>
        <v>0</v>
      </c>
      <c r="I25" s="39">
        <f t="shared" si="8"/>
        <v>0</v>
      </c>
      <c r="J25" s="39">
        <f t="shared" si="8"/>
        <v>0</v>
      </c>
      <c r="K25" s="39">
        <f t="shared" si="8"/>
        <v>0</v>
      </c>
      <c r="L25" s="39">
        <f t="shared" si="8"/>
        <v>0</v>
      </c>
      <c r="M25" s="39">
        <f t="shared" si="8"/>
        <v>0</v>
      </c>
      <c r="N25" s="39">
        <f t="shared" si="8"/>
        <v>0</v>
      </c>
      <c r="O25" s="39">
        <f t="shared" si="8"/>
        <v>0</v>
      </c>
      <c r="P25" s="116">
        <f t="shared" si="8"/>
        <v>0</v>
      </c>
    </row>
    <row r="26" spans="2:16"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146"/>
    </row>
    <row r="27" spans="2:16" hidden="1">
      <c r="N27" s="119" t="s">
        <v>29</v>
      </c>
      <c r="O27" s="118">
        <f>SUM(O12+O18+O25)</f>
        <v>239</v>
      </c>
      <c r="P27" s="118">
        <f>SUM(P12+P18+P25)</f>
        <v>230</v>
      </c>
    </row>
  </sheetData>
  <pageMargins left="0.7" right="0.7" top="0.75" bottom="0.75" header="0.3" footer="0.3"/>
  <pageSetup paperSize="9" orientation="portrait" r:id="rId1"/>
  <ignoredErrors>
    <ignoredError sqref="O8:O9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D9" sqref="D9"/>
    </sheetView>
  </sheetViews>
  <sheetFormatPr defaultColWidth="9.109375" defaultRowHeight="10.199999999999999"/>
  <cols>
    <col min="1" max="1" width="3.109375" style="188" customWidth="1"/>
    <col min="2" max="2" width="23.33203125" style="188" customWidth="1"/>
    <col min="3" max="3" width="9.6640625" style="188" customWidth="1"/>
    <col min="4" max="4" width="6.33203125" style="188" customWidth="1"/>
    <col min="5" max="5" width="6" style="188" customWidth="1"/>
    <col min="6" max="6" width="5.6640625" style="188" customWidth="1"/>
    <col min="7" max="7" width="7.44140625" style="188" customWidth="1"/>
    <col min="8" max="9" width="5.6640625" style="188" customWidth="1"/>
    <col min="10" max="10" width="7" style="188" customWidth="1"/>
    <col min="11" max="12" width="5.6640625" style="188" customWidth="1"/>
    <col min="13" max="13" width="7.44140625" style="188" customWidth="1"/>
    <col min="14" max="14" width="6.88671875" style="188" customWidth="1"/>
    <col min="15" max="15" width="6.6640625" style="188" customWidth="1"/>
    <col min="16" max="16" width="9.6640625" style="188" customWidth="1"/>
    <col min="17" max="17" width="10" style="188" customWidth="1"/>
    <col min="18" max="16384" width="9.109375" style="188"/>
  </cols>
  <sheetData>
    <row r="2" spans="1:16" ht="13.2">
      <c r="B2" s="2" t="s">
        <v>53</v>
      </c>
    </row>
    <row r="3" spans="1:16" ht="13.2">
      <c r="B3" s="2" t="s">
        <v>72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189" customFormat="1">
      <c r="A6" s="188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189" customFormat="1">
      <c r="A9" s="188"/>
      <c r="B9" s="96" t="s">
        <v>47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" si="0">SUM(F9:N9)</f>
        <v>0</v>
      </c>
      <c r="P9" s="104">
        <f>(D9*$D$5)+(E9*$E$5)+(F9*$F$5)+(G9*$G$5)+(H9*$H$5)+(I9*$I$5)+(J9*$J$5)+(K9*$K$5)+(L9*$L$5)+(M9*$M$5)+(N9*$N$5)</f>
        <v>0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196"/>
      <c r="B11" s="106" t="s">
        <v>21</v>
      </c>
      <c r="C11" s="106">
        <f t="shared" ref="C11:P11" si="1">SUM(C9:C10)</f>
        <v>0</v>
      </c>
      <c r="D11" s="106">
        <f t="shared" si="1"/>
        <v>0</v>
      </c>
      <c r="E11" s="106">
        <f t="shared" si="1"/>
        <v>0</v>
      </c>
      <c r="F11" s="106">
        <f t="shared" si="1"/>
        <v>0</v>
      </c>
      <c r="G11" s="106">
        <f t="shared" si="1"/>
        <v>0</v>
      </c>
      <c r="H11" s="106">
        <f t="shared" si="1"/>
        <v>0</v>
      </c>
      <c r="I11" s="106">
        <f t="shared" si="1"/>
        <v>0</v>
      </c>
      <c r="J11" s="106">
        <f t="shared" si="1"/>
        <v>0</v>
      </c>
      <c r="K11" s="106">
        <f t="shared" si="1"/>
        <v>0</v>
      </c>
      <c r="L11" s="106">
        <f t="shared" si="1"/>
        <v>0</v>
      </c>
      <c r="M11" s="106">
        <f t="shared" si="1"/>
        <v>0</v>
      </c>
      <c r="N11" s="106">
        <f t="shared" si="1"/>
        <v>0</v>
      </c>
      <c r="O11" s="106">
        <f t="shared" si="1"/>
        <v>0</v>
      </c>
      <c r="P11" s="106">
        <f t="shared" si="1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5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G23" sqref="G23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/>
      <c r="C1" s="2"/>
      <c r="D1" s="2"/>
      <c r="E1" s="2"/>
    </row>
    <row r="2" spans="1:16" ht="13.2">
      <c r="B2" s="2" t="s">
        <v>83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89" customFormat="1">
      <c r="A7" s="188"/>
      <c r="B7" s="152" t="s">
        <v>84</v>
      </c>
      <c r="C7" s="159"/>
      <c r="D7" s="153"/>
      <c r="E7" s="153"/>
      <c r="F7" s="154">
        <v>22</v>
      </c>
      <c r="G7" s="155">
        <v>1143</v>
      </c>
      <c r="H7" s="156"/>
      <c r="I7" s="157">
        <v>13</v>
      </c>
      <c r="J7" s="156"/>
      <c r="K7" s="155">
        <v>1</v>
      </c>
      <c r="L7" s="158"/>
      <c r="M7" s="155"/>
      <c r="N7" s="156"/>
      <c r="O7" s="184">
        <f t="shared" ref="O7:O13" si="0">SUM(F7:N7)</f>
        <v>1179</v>
      </c>
      <c r="P7" s="195">
        <f>(D7*$D$3)+(E7*$E$3)+(F7*$F$3)+(G7*$G$3)+(H7*$H$3)+(I7*$I$3)+(J7*$J$3)+(K7*$K$3)+(L7*$L$3)+(M7*$M$3)+(N7*$N$3)</f>
        <v>295.45</v>
      </c>
    </row>
    <row r="8" spans="1:16" s="189" customFormat="1">
      <c r="A8" s="188"/>
      <c r="B8" s="187" t="s">
        <v>91</v>
      </c>
      <c r="C8" s="159"/>
      <c r="D8" s="153"/>
      <c r="E8" s="153"/>
      <c r="F8" s="154">
        <v>16</v>
      </c>
      <c r="G8" s="155">
        <v>1</v>
      </c>
      <c r="H8" s="156"/>
      <c r="I8" s="157">
        <v>1</v>
      </c>
      <c r="J8" s="156"/>
      <c r="K8" s="155">
        <v>1</v>
      </c>
      <c r="L8" s="158"/>
      <c r="M8" s="155">
        <v>2</v>
      </c>
      <c r="N8" s="156"/>
      <c r="O8" s="184">
        <f t="shared" ref="O8:O9" si="1">SUM(F8:N8)</f>
        <v>21</v>
      </c>
      <c r="P8" s="195">
        <f t="shared" ref="P8:P11" si="2">(D8*$D$3)+(E8*$E$3)+(F8*$F$3)+(G8*$G$3)+(H8*$H$3)+(I8*$I$3)+(J8*$J$3)+(K8*$K$3)+(L8*$L$3)+(M8*$M$3)+(N8*$N$3)</f>
        <v>7.35</v>
      </c>
    </row>
    <row r="9" spans="1:16" s="189" customFormat="1">
      <c r="A9" s="188"/>
      <c r="B9" s="187" t="s">
        <v>85</v>
      </c>
      <c r="C9" s="159"/>
      <c r="D9" s="153"/>
      <c r="E9" s="153"/>
      <c r="F9" s="154"/>
      <c r="G9" s="155">
        <v>11</v>
      </c>
      <c r="H9" s="156"/>
      <c r="I9" s="157">
        <v>1</v>
      </c>
      <c r="J9" s="156"/>
      <c r="K9" s="155">
        <v>1</v>
      </c>
      <c r="L9" s="158"/>
      <c r="M9" s="155">
        <v>1</v>
      </c>
      <c r="N9" s="156"/>
      <c r="O9" s="184">
        <f t="shared" si="1"/>
        <v>14</v>
      </c>
      <c r="P9" s="195">
        <f t="shared" si="2"/>
        <v>6.25</v>
      </c>
    </row>
    <row r="10" spans="1:16" s="189" customFormat="1">
      <c r="A10" s="188"/>
      <c r="B10" s="187" t="s">
        <v>92</v>
      </c>
      <c r="C10" s="159"/>
      <c r="D10" s="153"/>
      <c r="E10" s="153"/>
      <c r="F10" s="154">
        <v>2</v>
      </c>
      <c r="G10" s="155">
        <v>2</v>
      </c>
      <c r="H10" s="156"/>
      <c r="I10" s="157"/>
      <c r="J10" s="156"/>
      <c r="K10" s="155"/>
      <c r="L10" s="158"/>
      <c r="M10" s="155">
        <v>2</v>
      </c>
      <c r="N10" s="156"/>
      <c r="O10" s="184">
        <f t="shared" ref="O10:O11" si="3">SUM(F10:N10)</f>
        <v>6</v>
      </c>
      <c r="P10" s="195">
        <f t="shared" si="2"/>
        <v>4.7</v>
      </c>
    </row>
    <row r="11" spans="1:16" s="189" customFormat="1">
      <c r="A11" s="188"/>
      <c r="B11" s="187" t="s">
        <v>93</v>
      </c>
      <c r="C11" s="159"/>
      <c r="D11" s="153"/>
      <c r="E11" s="153"/>
      <c r="F11" s="154"/>
      <c r="G11" s="155">
        <v>24</v>
      </c>
      <c r="H11" s="156"/>
      <c r="I11" s="157"/>
      <c r="J11" s="156"/>
      <c r="K11" s="155"/>
      <c r="L11" s="158"/>
      <c r="M11" s="155">
        <v>2</v>
      </c>
      <c r="N11" s="156"/>
      <c r="O11" s="184">
        <f t="shared" si="3"/>
        <v>26</v>
      </c>
      <c r="P11" s="195">
        <f t="shared" si="2"/>
        <v>10</v>
      </c>
    </row>
    <row r="12" spans="1:16" s="189" customFormat="1">
      <c r="A12" s="188"/>
      <c r="B12" s="187" t="s">
        <v>86</v>
      </c>
      <c r="C12" s="159"/>
      <c r="D12" s="153"/>
      <c r="E12" s="153"/>
      <c r="F12" s="154"/>
      <c r="G12" s="155">
        <v>2</v>
      </c>
      <c r="H12" s="156"/>
      <c r="I12" s="157"/>
      <c r="J12" s="156"/>
      <c r="K12" s="155"/>
      <c r="L12" s="158"/>
      <c r="M12" s="155">
        <v>1</v>
      </c>
      <c r="N12" s="156"/>
      <c r="O12" s="184">
        <f t="shared" si="0"/>
        <v>3</v>
      </c>
      <c r="P12" s="195">
        <f t="shared" ref="P12:P24" si="4">(D12*$D$3)+(E12*$E$3)+(F12*$F$3)+(G12*$G$3)+(H12*$H$3)+(I12*$I$3)+(J12*$J$3)+(K12*$K$3)+(L12*$L$3)+(M12*$M$3)+(N12*$N$3)</f>
        <v>2.5</v>
      </c>
    </row>
    <row r="13" spans="1:16" s="189" customFormat="1">
      <c r="A13" s="188"/>
      <c r="B13" s="187" t="s">
        <v>87</v>
      </c>
      <c r="C13" s="159"/>
      <c r="D13" s="153"/>
      <c r="E13" s="153"/>
      <c r="F13" s="154">
        <v>1</v>
      </c>
      <c r="G13" s="155">
        <v>13</v>
      </c>
      <c r="H13" s="156"/>
      <c r="I13" s="157"/>
      <c r="J13" s="156"/>
      <c r="K13" s="155"/>
      <c r="L13" s="158"/>
      <c r="M13" s="155">
        <v>3</v>
      </c>
      <c r="N13" s="156"/>
      <c r="O13" s="184">
        <f t="shared" si="0"/>
        <v>17</v>
      </c>
      <c r="P13" s="195">
        <f t="shared" si="4"/>
        <v>9.35</v>
      </c>
    </row>
    <row r="14" spans="1:16" s="189" customFormat="1">
      <c r="A14" s="188"/>
      <c r="B14" s="187" t="s">
        <v>94</v>
      </c>
      <c r="C14" s="159"/>
      <c r="D14" s="153"/>
      <c r="E14" s="153"/>
      <c r="F14" s="154"/>
      <c r="G14" s="155">
        <v>11</v>
      </c>
      <c r="H14" s="156"/>
      <c r="I14" s="157"/>
      <c r="J14" s="156"/>
      <c r="K14" s="155"/>
      <c r="L14" s="158"/>
      <c r="M14" s="155">
        <v>5</v>
      </c>
      <c r="N14" s="156"/>
      <c r="O14" s="184">
        <f t="shared" ref="O14:O16" si="5">SUM(F14:N14)</f>
        <v>16</v>
      </c>
      <c r="P14" s="195">
        <f t="shared" si="4"/>
        <v>12.75</v>
      </c>
    </row>
    <row r="15" spans="1:16" s="189" customFormat="1">
      <c r="A15" s="188"/>
      <c r="B15" s="187" t="s">
        <v>95</v>
      </c>
      <c r="C15" s="159"/>
      <c r="D15" s="153"/>
      <c r="E15" s="153"/>
      <c r="F15" s="154"/>
      <c r="G15" s="155">
        <v>7</v>
      </c>
      <c r="H15" s="156"/>
      <c r="I15" s="157">
        <v>1</v>
      </c>
      <c r="J15" s="156"/>
      <c r="K15" s="155">
        <v>1</v>
      </c>
      <c r="L15" s="158"/>
      <c r="M15" s="155">
        <v>4</v>
      </c>
      <c r="N15" s="156"/>
      <c r="O15" s="184">
        <f t="shared" si="5"/>
        <v>13</v>
      </c>
      <c r="P15" s="195">
        <f t="shared" si="4"/>
        <v>11.25</v>
      </c>
    </row>
    <row r="16" spans="1:16" s="189" customFormat="1">
      <c r="A16" s="188"/>
      <c r="B16" s="187" t="s">
        <v>96</v>
      </c>
      <c r="C16" s="159"/>
      <c r="D16" s="153"/>
      <c r="E16" s="153"/>
      <c r="F16" s="154">
        <v>1</v>
      </c>
      <c r="G16" s="155">
        <v>18</v>
      </c>
      <c r="H16" s="156"/>
      <c r="I16" s="157">
        <v>8</v>
      </c>
      <c r="J16" s="156"/>
      <c r="K16" s="155"/>
      <c r="L16" s="158"/>
      <c r="M16" s="155">
        <v>1</v>
      </c>
      <c r="N16" s="156"/>
      <c r="O16" s="184">
        <f t="shared" si="5"/>
        <v>28</v>
      </c>
      <c r="P16" s="195">
        <f t="shared" si="4"/>
        <v>10.6</v>
      </c>
    </row>
    <row r="17" spans="1:16" s="189" customFormat="1">
      <c r="A17" s="188"/>
      <c r="B17" s="187" t="s">
        <v>88</v>
      </c>
      <c r="C17" s="159"/>
      <c r="D17" s="153"/>
      <c r="E17" s="153"/>
      <c r="F17" s="154"/>
      <c r="G17" s="155">
        <v>8</v>
      </c>
      <c r="H17" s="156"/>
      <c r="I17" s="157">
        <v>1</v>
      </c>
      <c r="J17" s="156"/>
      <c r="K17" s="155"/>
      <c r="L17" s="158"/>
      <c r="M17" s="155">
        <v>2</v>
      </c>
      <c r="N17" s="156"/>
      <c r="O17" s="184">
        <f t="shared" ref="O17:O23" si="6">SUM(F17:N17)</f>
        <v>11</v>
      </c>
      <c r="P17" s="195">
        <f t="shared" si="4"/>
        <v>6.5</v>
      </c>
    </row>
    <row r="18" spans="1:16" s="189" customFormat="1">
      <c r="A18" s="188"/>
      <c r="B18" s="187" t="s">
        <v>97</v>
      </c>
      <c r="C18" s="159"/>
      <c r="D18" s="153"/>
      <c r="E18" s="153"/>
      <c r="F18" s="154"/>
      <c r="G18" s="155">
        <v>41</v>
      </c>
      <c r="H18" s="156"/>
      <c r="I18" s="157"/>
      <c r="J18" s="156"/>
      <c r="K18" s="155"/>
      <c r="L18" s="158"/>
      <c r="M18" s="155"/>
      <c r="N18" s="156"/>
      <c r="O18" s="184">
        <f t="shared" si="6"/>
        <v>41</v>
      </c>
      <c r="P18" s="195">
        <f t="shared" si="4"/>
        <v>10.25</v>
      </c>
    </row>
    <row r="19" spans="1:16" s="189" customFormat="1">
      <c r="A19" s="188"/>
      <c r="B19" s="187" t="s">
        <v>98</v>
      </c>
      <c r="C19" s="159"/>
      <c r="D19" s="153"/>
      <c r="E19" s="153"/>
      <c r="F19" s="154"/>
      <c r="G19" s="155">
        <v>30</v>
      </c>
      <c r="H19" s="156"/>
      <c r="I19" s="157"/>
      <c r="J19" s="156"/>
      <c r="K19" s="155"/>
      <c r="L19" s="158"/>
      <c r="M19" s="155"/>
      <c r="N19" s="156"/>
      <c r="O19" s="184">
        <f t="shared" si="6"/>
        <v>30</v>
      </c>
      <c r="P19" s="195">
        <f t="shared" si="4"/>
        <v>7.5</v>
      </c>
    </row>
    <row r="20" spans="1:16" s="189" customFormat="1">
      <c r="A20" s="188"/>
      <c r="B20" s="187" t="s">
        <v>99</v>
      </c>
      <c r="C20" s="159"/>
      <c r="D20" s="153"/>
      <c r="E20" s="153"/>
      <c r="F20" s="154"/>
      <c r="G20" s="155">
        <v>50</v>
      </c>
      <c r="H20" s="156"/>
      <c r="I20" s="157"/>
      <c r="J20" s="156"/>
      <c r="K20" s="155"/>
      <c r="L20" s="158"/>
      <c r="M20" s="155"/>
      <c r="N20" s="156"/>
      <c r="O20" s="184">
        <f t="shared" si="6"/>
        <v>50</v>
      </c>
      <c r="P20" s="195">
        <f t="shared" si="4"/>
        <v>12.5</v>
      </c>
    </row>
    <row r="21" spans="1:16" s="189" customFormat="1">
      <c r="A21" s="188"/>
      <c r="B21" s="187" t="s">
        <v>100</v>
      </c>
      <c r="C21" s="159"/>
      <c r="D21" s="153"/>
      <c r="E21" s="153"/>
      <c r="F21" s="154"/>
      <c r="G21" s="155">
        <v>100</v>
      </c>
      <c r="H21" s="156"/>
      <c r="I21" s="157"/>
      <c r="J21" s="156"/>
      <c r="K21" s="155"/>
      <c r="L21" s="158"/>
      <c r="M21" s="155">
        <v>3</v>
      </c>
      <c r="N21" s="156"/>
      <c r="O21" s="184">
        <f t="shared" si="6"/>
        <v>103</v>
      </c>
      <c r="P21" s="195">
        <f t="shared" si="4"/>
        <v>31</v>
      </c>
    </row>
    <row r="22" spans="1:16" s="189" customFormat="1">
      <c r="A22" s="188"/>
      <c r="B22" s="187" t="s">
        <v>89</v>
      </c>
      <c r="C22" s="159"/>
      <c r="D22" s="153"/>
      <c r="E22" s="153"/>
      <c r="F22" s="154"/>
      <c r="G22" s="155">
        <v>160</v>
      </c>
      <c r="H22" s="156"/>
      <c r="I22" s="157"/>
      <c r="J22" s="156"/>
      <c r="K22" s="155">
        <v>11</v>
      </c>
      <c r="L22" s="158"/>
      <c r="M22" s="155"/>
      <c r="N22" s="156"/>
      <c r="O22" s="184">
        <f t="shared" si="6"/>
        <v>171</v>
      </c>
      <c r="P22" s="195">
        <f t="shared" si="4"/>
        <v>51</v>
      </c>
    </row>
    <row r="23" spans="1:16" s="189" customFormat="1">
      <c r="A23" s="188"/>
      <c r="B23" s="187" t="s">
        <v>90</v>
      </c>
      <c r="C23" s="159"/>
      <c r="D23" s="153"/>
      <c r="E23" s="153"/>
      <c r="F23" s="154"/>
      <c r="G23" s="155">
        <v>1</v>
      </c>
      <c r="H23" s="156"/>
      <c r="I23" s="157"/>
      <c r="J23" s="156"/>
      <c r="K23" s="155"/>
      <c r="L23" s="158"/>
      <c r="M23" s="155"/>
      <c r="N23" s="156"/>
      <c r="O23" s="184">
        <f t="shared" si="6"/>
        <v>1</v>
      </c>
      <c r="P23" s="195">
        <f t="shared" si="4"/>
        <v>0.25</v>
      </c>
    </row>
    <row r="24" spans="1:16" s="30" customFormat="1">
      <c r="A24" s="1"/>
      <c r="B24" s="136"/>
      <c r="C24" s="143"/>
      <c r="D24" s="137"/>
      <c r="E24" s="137"/>
      <c r="F24" s="138"/>
      <c r="G24" s="139"/>
      <c r="H24" s="140"/>
      <c r="I24" s="141"/>
      <c r="J24" s="140"/>
      <c r="K24" s="139"/>
      <c r="L24" s="142"/>
      <c r="M24" s="139"/>
      <c r="N24" s="140"/>
      <c r="O24" s="36">
        <f>SUM(F24:N24)</f>
        <v>0</v>
      </c>
      <c r="P24" s="195">
        <f t="shared" si="4"/>
        <v>0</v>
      </c>
    </row>
    <row r="25" spans="1:16" ht="10.8" thickBot="1">
      <c r="A25" s="38"/>
      <c r="B25" s="39" t="s">
        <v>21</v>
      </c>
      <c r="C25" s="39">
        <f t="shared" ref="C25:P25" si="7">SUM(C7:C24)</f>
        <v>0</v>
      </c>
      <c r="D25" s="39">
        <f t="shared" si="7"/>
        <v>0</v>
      </c>
      <c r="E25" s="39">
        <f t="shared" si="7"/>
        <v>0</v>
      </c>
      <c r="F25" s="39">
        <f t="shared" si="7"/>
        <v>42</v>
      </c>
      <c r="G25" s="39">
        <f t="shared" si="7"/>
        <v>1622</v>
      </c>
      <c r="H25" s="39">
        <f t="shared" si="7"/>
        <v>0</v>
      </c>
      <c r="I25" s="39">
        <f t="shared" si="7"/>
        <v>25</v>
      </c>
      <c r="J25" s="39">
        <f t="shared" si="7"/>
        <v>0</v>
      </c>
      <c r="K25" s="39">
        <f t="shared" si="7"/>
        <v>15</v>
      </c>
      <c r="L25" s="39">
        <f t="shared" si="7"/>
        <v>0</v>
      </c>
      <c r="M25" s="39">
        <f t="shared" si="7"/>
        <v>26</v>
      </c>
      <c r="N25" s="39">
        <f t="shared" si="7"/>
        <v>0</v>
      </c>
      <c r="O25" s="39">
        <f t="shared" si="7"/>
        <v>1730</v>
      </c>
      <c r="P25" s="39">
        <f t="shared" si="7"/>
        <v>489.20000000000005</v>
      </c>
    </row>
    <row r="26" spans="1:16">
      <c r="B26" s="38"/>
      <c r="C26" s="38"/>
      <c r="D26" s="38"/>
      <c r="E26" s="38"/>
      <c r="F26" s="40"/>
      <c r="G26" s="40"/>
      <c r="H26" s="40"/>
      <c r="I26" s="40"/>
      <c r="J26" s="40"/>
      <c r="K26" s="40"/>
      <c r="L26" s="40"/>
      <c r="M26" s="40"/>
      <c r="N26" s="40"/>
      <c r="O26" s="38"/>
      <c r="P26" s="38"/>
    </row>
    <row r="27" spans="1:16">
      <c r="B27" s="13"/>
      <c r="C27" s="13"/>
      <c r="D27" s="13"/>
      <c r="E27" s="13"/>
      <c r="F27" s="31"/>
      <c r="G27" s="31"/>
      <c r="H27" s="31"/>
      <c r="I27" s="31"/>
      <c r="J27" s="31"/>
      <c r="K27" s="31"/>
      <c r="L27" s="31"/>
      <c r="M27" s="31"/>
      <c r="N27" s="31"/>
      <c r="O27" s="13"/>
      <c r="P27" s="13"/>
    </row>
    <row r="28" spans="1:16" ht="10.8" thickBot="1">
      <c r="B28" s="33" t="s">
        <v>31</v>
      </c>
      <c r="C28" s="33"/>
      <c r="D28" s="33"/>
      <c r="E28" s="33"/>
      <c r="F28" s="34"/>
      <c r="G28" s="34"/>
      <c r="H28" s="34"/>
      <c r="I28" s="34"/>
      <c r="J28" s="34"/>
      <c r="K28" s="34"/>
      <c r="L28" s="34"/>
      <c r="M28" s="34"/>
      <c r="N28" s="34"/>
      <c r="O28" s="35"/>
      <c r="P28" s="35"/>
    </row>
    <row r="29" spans="1:16" s="30" customFormat="1">
      <c r="A29" s="1"/>
      <c r="B29" s="58" t="s">
        <v>47</v>
      </c>
      <c r="C29" s="63"/>
      <c r="D29" s="52"/>
      <c r="E29" s="52"/>
      <c r="F29" s="53"/>
      <c r="G29" s="59">
        <v>512</v>
      </c>
      <c r="H29" s="60"/>
      <c r="I29" s="61">
        <v>21</v>
      </c>
      <c r="J29" s="60"/>
      <c r="K29" s="59">
        <v>84</v>
      </c>
      <c r="L29" s="62"/>
      <c r="M29" s="59"/>
      <c r="N29" s="60"/>
      <c r="O29" s="36">
        <f>SUM(F29:N29)</f>
        <v>617</v>
      </c>
      <c r="P29" s="195">
        <f t="shared" ref="P29:P31" si="8">(D29*$D$3)+(E29*$E$3)+(F29*$F$3)+(G29*$G$3)+(H29*$H$3)+(I29*$I$3)+(J29*$J$3)+(K29*$K$3)+(L29*$L$3)+(M29*$M$3)+(N29*$N$3)</f>
        <v>222.5</v>
      </c>
    </row>
    <row r="30" spans="1:16" s="30" customFormat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>SUM(F30:N30)</f>
        <v>0</v>
      </c>
      <c r="P30" s="195">
        <f t="shared" si="8"/>
        <v>0</v>
      </c>
    </row>
    <row r="31" spans="1:16" s="30" customFormat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SUM(F31:N31)</f>
        <v>0</v>
      </c>
      <c r="P31" s="195">
        <f t="shared" si="8"/>
        <v>0</v>
      </c>
    </row>
    <row r="32" spans="1:16" ht="10.8" thickBot="1">
      <c r="A32" s="38"/>
      <c r="B32" s="39" t="s">
        <v>21</v>
      </c>
      <c r="C32" s="39">
        <f>SUM(C29:C31)</f>
        <v>0</v>
      </c>
      <c r="D32" s="39">
        <f>SUM(D29:D31)</f>
        <v>0</v>
      </c>
      <c r="E32" s="39">
        <f>SUM(E29:E31)</f>
        <v>0</v>
      </c>
      <c r="F32" s="39">
        <f>SUM(F29:F31)</f>
        <v>0</v>
      </c>
      <c r="G32" s="39">
        <f>SUM(G29:G31)</f>
        <v>512</v>
      </c>
      <c r="H32" s="39">
        <f t="shared" ref="H32:P32" si="9">SUM(H29:H31)</f>
        <v>0</v>
      </c>
      <c r="I32" s="39">
        <f t="shared" si="9"/>
        <v>21</v>
      </c>
      <c r="J32" s="39">
        <f t="shared" si="9"/>
        <v>0</v>
      </c>
      <c r="K32" s="39">
        <f t="shared" si="9"/>
        <v>84</v>
      </c>
      <c r="L32" s="39">
        <f t="shared" si="9"/>
        <v>0</v>
      </c>
      <c r="M32" s="39">
        <f t="shared" si="9"/>
        <v>0</v>
      </c>
      <c r="N32" s="39">
        <f t="shared" si="9"/>
        <v>0</v>
      </c>
      <c r="O32" s="41">
        <f t="shared" si="9"/>
        <v>617</v>
      </c>
      <c r="P32" s="41">
        <f t="shared" si="9"/>
        <v>222.5</v>
      </c>
    </row>
    <row r="33" spans="2:16">
      <c r="G33" s="42"/>
    </row>
    <row r="34" spans="2:16" ht="13.2">
      <c r="B34" s="2"/>
      <c r="C34" s="2"/>
      <c r="D34" s="2"/>
      <c r="E34" s="2"/>
      <c r="F34" s="47"/>
      <c r="G34" s="47"/>
      <c r="H34" s="47"/>
      <c r="I34" s="47"/>
      <c r="J34" s="47"/>
      <c r="K34" s="47"/>
      <c r="L34" s="47"/>
      <c r="M34" s="47"/>
      <c r="N34" s="47"/>
      <c r="O34" s="2"/>
      <c r="P34" s="2"/>
    </row>
    <row r="35" spans="2:16">
      <c r="M35" s="48" t="s">
        <v>21</v>
      </c>
      <c r="O35" s="49">
        <f>+O32+O25</f>
        <v>2347</v>
      </c>
      <c r="P35" s="50">
        <f>+P32+P25</f>
        <v>711.7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18 O23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41"/>
  <sheetViews>
    <sheetView zoomScaleNormal="100" workbookViewId="0">
      <selection activeCell="R27" sqref="R27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72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41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35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195">
        <f>(D7*$D$3)+(E7*$E$3)+(F7*$F$3)+(G7*$G$3)+(H7*$H$3)+(I7*$I$3)+(J7*$J$3)+(K7*$K$3)+(L7*$L$3)+(M7*$M$3)+(N7*$N$3)</f>
        <v>0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15" si="0">SUM(F8:N8)</f>
        <v>0</v>
      </c>
      <c r="P8" s="195">
        <f t="shared" ref="P8:P15" si="1">(D8*$D$3)+(E8*$E$3)+(F8*$F$3)+(G8*$G$3)+(H8*$H$3)+(I8*$I$3)+(J8*$J$3)+(K8*$K$3)+(L8*$L$3)+(M8*$M$3)+(N8*$N$3)</f>
        <v>0</v>
      </c>
    </row>
    <row r="9" spans="1:16" s="30" customFormat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195">
        <f t="shared" si="1"/>
        <v>0</v>
      </c>
    </row>
    <row r="10" spans="1:16" s="30" customFormat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195">
        <f t="shared" si="1"/>
        <v>0</v>
      </c>
    </row>
    <row r="11" spans="1:16" s="30" customFormat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195">
        <f t="shared" si="1"/>
        <v>0</v>
      </c>
    </row>
    <row r="12" spans="1:16" s="30" customFormat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195">
        <f t="shared" si="1"/>
        <v>0</v>
      </c>
    </row>
    <row r="13" spans="1:16" s="30" customFormat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195">
        <f t="shared" si="1"/>
        <v>0</v>
      </c>
    </row>
    <row r="14" spans="1:16" s="30" customFormat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195">
        <f t="shared" si="1"/>
        <v>0</v>
      </c>
    </row>
    <row r="15" spans="1:16" s="30" customFormat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195">
        <f t="shared" si="1"/>
        <v>0</v>
      </c>
    </row>
    <row r="16" spans="1:16" ht="10.8" thickBot="1">
      <c r="A16" s="38"/>
      <c r="B16" s="39" t="s">
        <v>21</v>
      </c>
      <c r="C16" s="39">
        <f t="shared" ref="C16:P16" si="2">SUM(C7:C15)</f>
        <v>0</v>
      </c>
      <c r="D16" s="39">
        <f t="shared" si="2"/>
        <v>0</v>
      </c>
      <c r="E16" s="39">
        <f t="shared" si="2"/>
        <v>0</v>
      </c>
      <c r="F16" s="39">
        <f t="shared" si="2"/>
        <v>0</v>
      </c>
      <c r="G16" s="39">
        <f t="shared" si="2"/>
        <v>0</v>
      </c>
      <c r="H16" s="39">
        <f t="shared" si="2"/>
        <v>0</v>
      </c>
      <c r="I16" s="39">
        <f t="shared" si="2"/>
        <v>0</v>
      </c>
      <c r="J16" s="39">
        <f t="shared" si="2"/>
        <v>0</v>
      </c>
      <c r="K16" s="39">
        <f t="shared" si="2"/>
        <v>0</v>
      </c>
      <c r="L16" s="39">
        <f t="shared" si="2"/>
        <v>0</v>
      </c>
      <c r="M16" s="39">
        <f t="shared" si="2"/>
        <v>0</v>
      </c>
      <c r="N16" s="39">
        <f t="shared" si="2"/>
        <v>0</v>
      </c>
      <c r="O16" s="107">
        <f t="shared" si="2"/>
        <v>0</v>
      </c>
      <c r="P16" s="39">
        <f t="shared" si="2"/>
        <v>0</v>
      </c>
    </row>
    <row r="17" spans="1:16">
      <c r="B17" s="38"/>
      <c r="C17" s="38"/>
      <c r="D17" s="38"/>
      <c r="E17" s="38"/>
      <c r="F17" s="40"/>
      <c r="G17" s="40"/>
      <c r="H17" s="40"/>
      <c r="I17" s="40"/>
      <c r="J17" s="40"/>
      <c r="K17" s="40"/>
      <c r="L17" s="40"/>
      <c r="M17" s="40"/>
      <c r="N17" s="40"/>
      <c r="O17" s="38"/>
      <c r="P17" s="38"/>
    </row>
    <row r="18" spans="1:16">
      <c r="A18" s="38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thickBot="1">
      <c r="B19" s="33" t="s">
        <v>40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87" t="s">
        <v>35</v>
      </c>
      <c r="C20" s="63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ref="O20:O21" si="3">SUM(F20:N20)</f>
        <v>0</v>
      </c>
      <c r="P20" s="195">
        <f t="shared" ref="P20:P21" si="4">(D20*$D$3)+(E20*$E$3)+(F20*$F$3)+(G20*$G$3)+(H20*$H$3)+(I20*$I$3)+(J20*$J$3)+(K20*$K$3)+(L20*$L$3)+(M20*$M$3)+(N20*$N$3)</f>
        <v>0</v>
      </c>
    </row>
    <row r="21" spans="1:16" s="30" customFormat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3"/>
        <v>0</v>
      </c>
      <c r="P21" s="195">
        <f t="shared" si="4"/>
        <v>0</v>
      </c>
    </row>
    <row r="22" spans="1:16" ht="10.8" thickBot="1">
      <c r="A22" s="38"/>
      <c r="B22" s="39" t="s">
        <v>21</v>
      </c>
      <c r="C22" s="39">
        <f t="shared" ref="C22:P22" si="5">SUM(C20:C21)</f>
        <v>0</v>
      </c>
      <c r="D22" s="39">
        <f t="shared" si="5"/>
        <v>0</v>
      </c>
      <c r="E22" s="39">
        <f t="shared" si="5"/>
        <v>0</v>
      </c>
      <c r="F22" s="39">
        <f t="shared" si="5"/>
        <v>0</v>
      </c>
      <c r="G22" s="43">
        <f t="shared" si="5"/>
        <v>0</v>
      </c>
      <c r="H22" s="43">
        <f t="shared" si="5"/>
        <v>0</v>
      </c>
      <c r="I22" s="43">
        <f t="shared" si="5"/>
        <v>0</v>
      </c>
      <c r="J22" s="43">
        <f t="shared" si="5"/>
        <v>0</v>
      </c>
      <c r="K22" s="43">
        <f t="shared" si="5"/>
        <v>0</v>
      </c>
      <c r="L22" s="43">
        <f t="shared" si="5"/>
        <v>0</v>
      </c>
      <c r="M22" s="43">
        <f t="shared" si="5"/>
        <v>0</v>
      </c>
      <c r="N22" s="43">
        <f t="shared" si="5"/>
        <v>0</v>
      </c>
      <c r="O22" s="44">
        <f t="shared" si="5"/>
        <v>0</v>
      </c>
      <c r="P22" s="45">
        <f t="shared" si="5"/>
        <v>0</v>
      </c>
    </row>
    <row r="23" spans="1:16">
      <c r="A23" s="38"/>
      <c r="B23" s="54"/>
      <c r="C23" s="54"/>
      <c r="D23" s="54"/>
      <c r="E23" s="54"/>
      <c r="F23" s="54"/>
      <c r="G23" s="55"/>
      <c r="H23" s="55"/>
      <c r="I23" s="55"/>
      <c r="J23" s="55"/>
      <c r="K23" s="55"/>
      <c r="L23" s="55"/>
      <c r="M23" s="55"/>
      <c r="N23" s="55"/>
      <c r="O23" s="56"/>
      <c r="P23" s="57"/>
    </row>
    <row r="25" spans="1:16" ht="10.8" thickBot="1">
      <c r="B25" s="33" t="s">
        <v>39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58"/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36" si="6">SUM(F26:N26)</f>
        <v>0</v>
      </c>
      <c r="P26" s="195">
        <f t="shared" ref="P26:P36" si="7">(D26*$D$3)+(E26*$E$3)+(F26*$F$3)+(G26*$G$3)+(H26*$H$3)+(I26*$I$3)+(J26*$J$3)+(K26*$K$3)+(L26*$L$3)+(M26*$M$3)+(N26*$N$3)</f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6"/>
        <v>0</v>
      </c>
      <c r="P27" s="195">
        <f t="shared" si="7"/>
        <v>0</v>
      </c>
    </row>
    <row r="28" spans="1:16" s="30" customFormat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6"/>
        <v>0</v>
      </c>
      <c r="P28" s="195">
        <f t="shared" si="7"/>
        <v>0</v>
      </c>
    </row>
    <row r="29" spans="1:16" s="30" customFormat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6"/>
        <v>0</v>
      </c>
      <c r="P29" s="195">
        <f t="shared" si="7"/>
        <v>0</v>
      </c>
    </row>
    <row r="30" spans="1:16" s="30" customFormat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6"/>
        <v>0</v>
      </c>
      <c r="P30" s="195">
        <f t="shared" si="7"/>
        <v>0</v>
      </c>
    </row>
    <row r="31" spans="1:16" s="30" customFormat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6"/>
        <v>0</v>
      </c>
      <c r="P31" s="195">
        <f t="shared" si="7"/>
        <v>0</v>
      </c>
    </row>
    <row r="32" spans="1:16" s="30" customFormat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6"/>
        <v>0</v>
      </c>
      <c r="P32" s="195">
        <f t="shared" si="7"/>
        <v>0</v>
      </c>
    </row>
    <row r="33" spans="1:16" s="30" customFormat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195">
        <f t="shared" si="7"/>
        <v>0</v>
      </c>
    </row>
    <row r="34" spans="1:16" s="30" customFormat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195">
        <f t="shared" si="7"/>
        <v>0</v>
      </c>
    </row>
    <row r="35" spans="1:16" s="30" customFormat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6"/>
        <v>0</v>
      </c>
      <c r="P35" s="195">
        <f t="shared" si="7"/>
        <v>0</v>
      </c>
    </row>
    <row r="36" spans="1:16" s="30" customFormat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6"/>
        <v>0</v>
      </c>
      <c r="P36" s="195">
        <f t="shared" si="7"/>
        <v>0</v>
      </c>
    </row>
    <row r="37" spans="1:16" ht="10.8" thickBot="1">
      <c r="A37" s="38"/>
      <c r="B37" s="39" t="s">
        <v>21</v>
      </c>
      <c r="C37" s="39">
        <f>SUM(C34:C36)</f>
        <v>0</v>
      </c>
      <c r="D37" s="39">
        <f>SUM(D26:D36)</f>
        <v>0</v>
      </c>
      <c r="E37" s="39">
        <f>SUM(E26:E36)</f>
        <v>0</v>
      </c>
      <c r="F37" s="39">
        <f>SUM(F34:F36)</f>
        <v>0</v>
      </c>
      <c r="G37" s="43">
        <f t="shared" ref="G37:P37" si="8">SUM(G26:G36)</f>
        <v>0</v>
      </c>
      <c r="H37" s="43">
        <f t="shared" si="8"/>
        <v>0</v>
      </c>
      <c r="I37" s="43">
        <f t="shared" si="8"/>
        <v>0</v>
      </c>
      <c r="J37" s="43">
        <f t="shared" si="8"/>
        <v>0</v>
      </c>
      <c r="K37" s="43">
        <f t="shared" si="8"/>
        <v>0</v>
      </c>
      <c r="L37" s="43">
        <f t="shared" si="8"/>
        <v>0</v>
      </c>
      <c r="M37" s="43">
        <f t="shared" si="8"/>
        <v>0</v>
      </c>
      <c r="N37" s="43">
        <f t="shared" si="8"/>
        <v>0</v>
      </c>
      <c r="O37" s="44">
        <f t="shared" si="8"/>
        <v>0</v>
      </c>
      <c r="P37" s="45">
        <f t="shared" si="8"/>
        <v>0</v>
      </c>
    </row>
    <row r="39" spans="1:16" ht="11.25" customHeight="1"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</row>
    <row r="40" spans="1:16" ht="13.2">
      <c r="B40" s="2"/>
      <c r="C40" s="2"/>
      <c r="D40" s="2"/>
      <c r="E40" s="2"/>
      <c r="F40" s="47"/>
      <c r="G40" s="47"/>
      <c r="H40" s="47"/>
      <c r="I40" s="47"/>
      <c r="J40" s="47"/>
      <c r="K40" s="47"/>
      <c r="L40" s="47"/>
      <c r="M40" s="47"/>
      <c r="N40" s="47"/>
      <c r="O40" s="2"/>
      <c r="P40" s="2"/>
    </row>
    <row r="41" spans="1:16">
      <c r="M41" s="48" t="s">
        <v>21</v>
      </c>
      <c r="O41" s="49">
        <f>O37+O22+O16</f>
        <v>0</v>
      </c>
      <c r="P41" s="50">
        <f>P37+P22+P16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88"/>
  <sheetViews>
    <sheetView zoomScaleNormal="100" workbookViewId="0">
      <pane xSplit="2" ySplit="4" topLeftCell="C16" activePane="bottomRight" state="frozen"/>
      <selection pane="topRight" activeCell="C1" sqref="C1"/>
      <selection pane="bottomLeft" activeCell="A5" sqref="A5"/>
      <selection pane="bottomRight" activeCell="R41" sqref="R41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82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8" customFormat="1" hidden="1">
      <c r="A6" s="196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8" customFormat="1" ht="10.8" hidden="1" thickBot="1">
      <c r="B7" s="190" t="s">
        <v>54</v>
      </c>
      <c r="C7" s="190"/>
      <c r="D7" s="190"/>
      <c r="E7" s="190"/>
      <c r="F7" s="191"/>
      <c r="G7" s="191"/>
      <c r="H7" s="191"/>
      <c r="I7" s="191"/>
      <c r="J7" s="191"/>
      <c r="K7" s="191"/>
      <c r="L7" s="191"/>
      <c r="M7" s="191"/>
      <c r="N7" s="191"/>
      <c r="O7" s="192"/>
      <c r="P7" s="192"/>
    </row>
    <row r="8" spans="1:16" s="189" customFormat="1" hidden="1">
      <c r="A8" s="188"/>
      <c r="B8" s="187"/>
      <c r="C8" s="193"/>
      <c r="D8" s="193"/>
      <c r="E8" s="193"/>
      <c r="F8" s="194"/>
      <c r="G8" s="180"/>
      <c r="H8" s="181"/>
      <c r="I8" s="182"/>
      <c r="J8" s="181"/>
      <c r="K8" s="180"/>
      <c r="L8" s="183"/>
      <c r="M8" s="180"/>
      <c r="N8" s="181"/>
      <c r="O8" s="184">
        <f>SUM(F8:N8)</f>
        <v>0</v>
      </c>
      <c r="P8" s="195">
        <f>(D8*$D$3)+(E8*$E$3)+(F8*$F$3)+(G8*$G$3)+(H8*$H$3)+(I8*$I$3)+(J8*$J$3)+(K8*$K$3)+(L8*$L$3)+(M8*$M$3)+(N8*$N$3)</f>
        <v>0</v>
      </c>
    </row>
    <row r="9" spans="1:16" s="189" customFormat="1" hidden="1">
      <c r="A9" s="188"/>
      <c r="B9" s="187"/>
      <c r="C9" s="64"/>
      <c r="D9" s="193"/>
      <c r="E9" s="193"/>
      <c r="F9" s="194"/>
      <c r="G9" s="180"/>
      <c r="H9" s="181"/>
      <c r="I9" s="182"/>
      <c r="J9" s="181"/>
      <c r="K9" s="180"/>
      <c r="L9" s="183"/>
      <c r="M9" s="180"/>
      <c r="N9" s="181"/>
      <c r="O9" s="184">
        <f>SUM(F9:N9)</f>
        <v>0</v>
      </c>
      <c r="P9" s="195">
        <f>(D9*$D$3)+(E9*$E$3)+(F9*$F$3)+(G9*$G$3)+(H9*$H$3)+(I9*$I$3)+(J9*$J$3)+(K9*$K$3)+(L9*$L$3)+(M9*$M$3)+(N9*$N$3)</f>
        <v>0</v>
      </c>
    </row>
    <row r="10" spans="1:16" s="188" customFormat="1" ht="10.8" hidden="1" thickBot="1">
      <c r="A10" s="196"/>
      <c r="B10" s="197" t="s">
        <v>21</v>
      </c>
      <c r="C10" s="197">
        <f t="shared" ref="C10:D10" si="0">SUM(C9:C9)</f>
        <v>0</v>
      </c>
      <c r="D10" s="197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197">
        <f>SUM(P8:P9)</f>
        <v>0</v>
      </c>
    </row>
    <row r="11" spans="1:16" s="188" customFormat="1" hidden="1">
      <c r="A11" s="196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88" customFormat="1">
      <c r="A12" s="196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8" customFormat="1" ht="10.8" thickBot="1">
      <c r="B13" s="190" t="s">
        <v>55</v>
      </c>
      <c r="C13" s="190"/>
      <c r="D13" s="190"/>
      <c r="E13" s="190"/>
      <c r="F13" s="191"/>
      <c r="G13" s="191"/>
      <c r="H13" s="191"/>
      <c r="I13" s="191"/>
      <c r="J13" s="191"/>
      <c r="K13" s="191"/>
      <c r="L13" s="191"/>
      <c r="M13" s="191"/>
      <c r="N13" s="191"/>
      <c r="O13" s="192"/>
      <c r="P13" s="192"/>
    </row>
    <row r="14" spans="1:16" s="189" customFormat="1">
      <c r="A14" s="188"/>
      <c r="B14" s="187" t="s">
        <v>107</v>
      </c>
      <c r="C14" s="193"/>
      <c r="D14" s="193"/>
      <c r="E14" s="193"/>
      <c r="F14" s="194"/>
      <c r="G14" s="180">
        <v>166</v>
      </c>
      <c r="H14" s="181"/>
      <c r="I14" s="182">
        <v>129</v>
      </c>
      <c r="J14" s="181"/>
      <c r="K14" s="180"/>
      <c r="L14" s="183"/>
      <c r="M14" s="180"/>
      <c r="N14" s="181"/>
      <c r="O14" s="184">
        <f>SUM(F14:N14)</f>
        <v>295</v>
      </c>
      <c r="P14" s="195">
        <f t="shared" ref="P14:P15" si="2">(D14*$D$3)+(E14*$E$3)+(F14*$F$3)+(G14*$G$3)+(H14*$H$3)+(I14*$I$3)+(J14*$J$3)+(K14*$K$3)+(L14*$L$3)+(M14*$M$3)+(N14*$N$3)</f>
        <v>106</v>
      </c>
    </row>
    <row r="15" spans="1:16" s="189" customFormat="1">
      <c r="A15" s="188"/>
      <c r="B15" s="187"/>
      <c r="C15" s="64"/>
      <c r="D15" s="193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84">
        <f>SUM(F15:N15)</f>
        <v>0</v>
      </c>
      <c r="P15" s="195">
        <f t="shared" si="2"/>
        <v>0</v>
      </c>
    </row>
    <row r="16" spans="1:16" s="188" customFormat="1" ht="10.8" thickBot="1">
      <c r="A16" s="196"/>
      <c r="B16" s="197" t="s">
        <v>21</v>
      </c>
      <c r="C16" s="197">
        <f t="shared" ref="C16:D16" si="3">SUM(C15:C15)</f>
        <v>0</v>
      </c>
      <c r="D16" s="197">
        <f t="shared" si="3"/>
        <v>0</v>
      </c>
      <c r="E16" s="44">
        <f t="shared" ref="E16:N16" si="4">SUM(E14:E15)</f>
        <v>0</v>
      </c>
      <c r="F16" s="44">
        <f t="shared" si="4"/>
        <v>0</v>
      </c>
      <c r="G16" s="44">
        <f t="shared" si="4"/>
        <v>166</v>
      </c>
      <c r="H16" s="44">
        <f t="shared" si="4"/>
        <v>0</v>
      </c>
      <c r="I16" s="44">
        <f t="shared" si="4"/>
        <v>129</v>
      </c>
      <c r="J16" s="44">
        <f t="shared" si="4"/>
        <v>0</v>
      </c>
      <c r="K16" s="44">
        <f t="shared" si="4"/>
        <v>0</v>
      </c>
      <c r="L16" s="44">
        <f t="shared" si="4"/>
        <v>0</v>
      </c>
      <c r="M16" s="44">
        <f t="shared" si="4"/>
        <v>0</v>
      </c>
      <c r="N16" s="44">
        <f t="shared" si="4"/>
        <v>0</v>
      </c>
      <c r="O16" s="44">
        <f>SUM(O14:O15)</f>
        <v>295</v>
      </c>
      <c r="P16" s="197">
        <f>SUM(P14:P15)</f>
        <v>106</v>
      </c>
    </row>
    <row r="17" spans="1:16" s="188" customFormat="1">
      <c r="A17" s="196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8" customFormat="1" hidden="1">
      <c r="A18" s="196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hidden="1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165"/>
      <c r="C20" s="166"/>
      <c r="D20" s="167"/>
      <c r="E20" s="167"/>
      <c r="F20" s="168"/>
      <c r="G20" s="169"/>
      <c r="H20" s="170"/>
      <c r="I20" s="171"/>
      <c r="J20" s="170"/>
      <c r="K20" s="169"/>
      <c r="L20" s="172"/>
      <c r="M20" s="169"/>
      <c r="N20" s="170"/>
      <c r="O20" s="36">
        <f>SUM(C20:N20)</f>
        <v>0</v>
      </c>
      <c r="P20" s="195">
        <f t="shared" ref="P20:P25" si="5">(D20*$D$3)+(E20*$E$3)+(F20*$F$3)+(G20*$G$3)+(H20*$H$3)+(I20*$I$3)+(J20*$J$3)+(K20*$K$3)+(L20*$L$3)+(M20*$M$3)+(N20*$N$3)</f>
        <v>0</v>
      </c>
    </row>
    <row r="21" spans="1:16" s="30" customFormat="1" hidden="1">
      <c r="A21" s="1"/>
      <c r="B21" s="165"/>
      <c r="C21" s="173"/>
      <c r="D21" s="167"/>
      <c r="E21" s="167"/>
      <c r="F21" s="168"/>
      <c r="G21" s="169"/>
      <c r="H21" s="170"/>
      <c r="I21" s="171"/>
      <c r="J21" s="170"/>
      <c r="K21" s="169"/>
      <c r="L21" s="172"/>
      <c r="M21" s="169"/>
      <c r="N21" s="170"/>
      <c r="O21" s="36">
        <f t="shared" ref="O21:O24" si="6">SUM(F21:N21)</f>
        <v>0</v>
      </c>
      <c r="P21" s="195">
        <f t="shared" si="5"/>
        <v>0</v>
      </c>
    </row>
    <row r="22" spans="1:16" s="30" customFormat="1" hidden="1">
      <c r="A22" s="1"/>
      <c r="B22" s="165"/>
      <c r="C22" s="173"/>
      <c r="D22" s="167"/>
      <c r="E22" s="167"/>
      <c r="F22" s="168"/>
      <c r="G22" s="169"/>
      <c r="H22" s="170"/>
      <c r="I22" s="171"/>
      <c r="J22" s="170"/>
      <c r="K22" s="169"/>
      <c r="L22" s="172"/>
      <c r="M22" s="169"/>
      <c r="N22" s="170"/>
      <c r="O22" s="36">
        <f t="shared" si="6"/>
        <v>0</v>
      </c>
      <c r="P22" s="195">
        <f t="shared" si="5"/>
        <v>0</v>
      </c>
    </row>
    <row r="23" spans="1:16" s="189" customFormat="1" hidden="1">
      <c r="A23" s="188"/>
      <c r="B23" s="187"/>
      <c r="C23" s="51"/>
      <c r="D23" s="193"/>
      <c r="E23" s="193"/>
      <c r="F23" s="194"/>
      <c r="G23" s="180"/>
      <c r="H23" s="181"/>
      <c r="I23" s="182"/>
      <c r="J23" s="181"/>
      <c r="K23" s="180"/>
      <c r="L23" s="183"/>
      <c r="M23" s="180"/>
      <c r="N23" s="181"/>
      <c r="O23" s="184">
        <f t="shared" si="6"/>
        <v>0</v>
      </c>
      <c r="P23" s="195">
        <f t="shared" si="5"/>
        <v>0</v>
      </c>
    </row>
    <row r="24" spans="1:16" s="189" customFormat="1" hidden="1">
      <c r="A24" s="188"/>
      <c r="B24" s="187"/>
      <c r="C24" s="51"/>
      <c r="D24" s="193"/>
      <c r="E24" s="193"/>
      <c r="F24" s="194"/>
      <c r="G24" s="180"/>
      <c r="H24" s="181"/>
      <c r="I24" s="182"/>
      <c r="J24" s="181"/>
      <c r="K24" s="180"/>
      <c r="L24" s="183"/>
      <c r="M24" s="180"/>
      <c r="N24" s="181"/>
      <c r="O24" s="184">
        <f t="shared" si="6"/>
        <v>0</v>
      </c>
      <c r="P24" s="195">
        <f t="shared" si="5"/>
        <v>0</v>
      </c>
    </row>
    <row r="25" spans="1:16" s="30" customFormat="1" hidden="1">
      <c r="A25" s="1"/>
      <c r="B25" s="152"/>
      <c r="C25" s="159"/>
      <c r="D25" s="153"/>
      <c r="E25" s="153"/>
      <c r="F25" s="154"/>
      <c r="G25" s="155"/>
      <c r="H25" s="156"/>
      <c r="I25" s="157"/>
      <c r="J25" s="156"/>
      <c r="K25" s="155"/>
      <c r="L25" s="158"/>
      <c r="M25" s="155"/>
      <c r="N25" s="156"/>
      <c r="O25" s="36">
        <f>SUM(F25:N25)</f>
        <v>0</v>
      </c>
      <c r="P25" s="195">
        <f t="shared" si="5"/>
        <v>0</v>
      </c>
    </row>
    <row r="26" spans="1:16" ht="10.8" hidden="1" thickBot="1">
      <c r="A26" s="38"/>
      <c r="B26" s="39" t="s">
        <v>21</v>
      </c>
      <c r="C26" s="39">
        <f t="shared" ref="C26:P26" si="7">SUM(C20:C25)</f>
        <v>0</v>
      </c>
      <c r="D26" s="39">
        <f t="shared" si="7"/>
        <v>0</v>
      </c>
      <c r="E26" s="39">
        <f t="shared" si="7"/>
        <v>0</v>
      </c>
      <c r="F26" s="39">
        <f t="shared" si="7"/>
        <v>0</v>
      </c>
      <c r="G26" s="39">
        <f t="shared" si="7"/>
        <v>0</v>
      </c>
      <c r="H26" s="39">
        <f t="shared" si="7"/>
        <v>0</v>
      </c>
      <c r="I26" s="39">
        <f t="shared" si="7"/>
        <v>0</v>
      </c>
      <c r="J26" s="39">
        <f t="shared" si="7"/>
        <v>0</v>
      </c>
      <c r="K26" s="39">
        <f t="shared" si="7"/>
        <v>0</v>
      </c>
      <c r="L26" s="39">
        <f t="shared" si="7"/>
        <v>0</v>
      </c>
      <c r="M26" s="39">
        <f t="shared" si="7"/>
        <v>0</v>
      </c>
      <c r="N26" s="39">
        <f t="shared" si="7"/>
        <v>0</v>
      </c>
      <c r="O26" s="107">
        <f t="shared" si="7"/>
        <v>0</v>
      </c>
      <c r="P26" s="39">
        <f t="shared" si="7"/>
        <v>0</v>
      </c>
    </row>
    <row r="27" spans="1:16" hidden="1">
      <c r="B27" s="38"/>
      <c r="C27" s="38"/>
      <c r="D27" s="38"/>
      <c r="E27" s="38"/>
      <c r="F27" s="40"/>
      <c r="G27" s="40"/>
      <c r="H27" s="40"/>
      <c r="I27" s="40"/>
      <c r="J27" s="40"/>
      <c r="K27" s="40"/>
      <c r="L27" s="40"/>
      <c r="M27" s="40"/>
      <c r="N27" s="40"/>
      <c r="O27" s="38"/>
      <c r="P27" s="38"/>
    </row>
    <row r="28" spans="1:16">
      <c r="B28" s="13"/>
      <c r="C28" s="13"/>
      <c r="D28" s="13"/>
      <c r="E28" s="13"/>
      <c r="F28" s="31"/>
      <c r="G28" s="31"/>
      <c r="H28" s="31"/>
      <c r="I28" s="31"/>
      <c r="J28" s="31"/>
      <c r="K28" s="31"/>
      <c r="L28" s="31"/>
      <c r="M28" s="31"/>
      <c r="N28" s="31"/>
      <c r="O28" s="13"/>
      <c r="P28" s="13"/>
    </row>
    <row r="29" spans="1:16" ht="10.8" thickBot="1">
      <c r="B29" s="33" t="s">
        <v>22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189" customFormat="1" ht="11.25" customHeight="1">
      <c r="A30" s="127"/>
      <c r="B30" s="65" t="s">
        <v>101</v>
      </c>
      <c r="C30" s="64"/>
      <c r="D30" s="193">
        <v>4</v>
      </c>
      <c r="E30" s="193">
        <v>17</v>
      </c>
      <c r="F30" s="194"/>
      <c r="G30" s="123">
        <v>229</v>
      </c>
      <c r="H30" s="124"/>
      <c r="I30" s="123"/>
      <c r="J30" s="129">
        <v>167</v>
      </c>
      <c r="K30" s="123">
        <v>56</v>
      </c>
      <c r="L30" s="124"/>
      <c r="M30" s="123"/>
      <c r="N30" s="130">
        <v>308</v>
      </c>
      <c r="O30" s="184">
        <f>SUM(F30:N30)+(E30*18)+(D30*9)</f>
        <v>1102</v>
      </c>
      <c r="P30" s="195">
        <f t="shared" ref="P30:P32" si="8">(D30*$D$3)+(E30*$E$3)+(F30*$F$3)+(G30*$G$3)+(H30*$H$3)+(I30*$I$3)+(J30*$J$3)+(K30*$K$3)+(L30*$L$3)+(M30*$M$3)+(N30*$N$3)</f>
        <v>2180.75</v>
      </c>
    </row>
    <row r="31" spans="1:16" s="189" customFormat="1" ht="11.25" customHeight="1">
      <c r="A31" s="127"/>
      <c r="B31" s="128" t="s">
        <v>102</v>
      </c>
      <c r="C31" s="64"/>
      <c r="D31" s="193"/>
      <c r="E31" s="193"/>
      <c r="F31" s="194"/>
      <c r="G31" s="123">
        <v>407</v>
      </c>
      <c r="H31" s="124"/>
      <c r="I31" s="123"/>
      <c r="J31" s="129"/>
      <c r="K31" s="123"/>
      <c r="L31" s="124"/>
      <c r="M31" s="123"/>
      <c r="N31" s="130"/>
      <c r="O31" s="184">
        <f t="shared" ref="O31" si="9">SUM(F31:N31)</f>
        <v>407</v>
      </c>
      <c r="P31" s="195">
        <f t="shared" si="8"/>
        <v>101.75</v>
      </c>
    </row>
    <row r="32" spans="1:16" s="189" customFormat="1" ht="11.25" customHeight="1">
      <c r="A32" s="127"/>
      <c r="B32" s="128"/>
      <c r="C32" s="64"/>
      <c r="D32" s="193"/>
      <c r="E32" s="193"/>
      <c r="F32" s="194"/>
      <c r="G32" s="123"/>
      <c r="H32" s="124"/>
      <c r="I32" s="123"/>
      <c r="J32" s="129"/>
      <c r="K32" s="123"/>
      <c r="L32" s="124"/>
      <c r="M32" s="123"/>
      <c r="N32" s="130"/>
      <c r="O32" s="184">
        <f t="shared" ref="O32" si="10">SUM(F32:N32)</f>
        <v>0</v>
      </c>
      <c r="P32" s="195">
        <f t="shared" si="8"/>
        <v>0</v>
      </c>
    </row>
    <row r="33" spans="1:16" ht="10.8" thickBot="1">
      <c r="A33" s="38"/>
      <c r="B33" s="39"/>
      <c r="C33" s="43">
        <f t="shared" ref="C33:P33" si="11">SUM(C30:C32)</f>
        <v>0</v>
      </c>
      <c r="D33" s="43">
        <f t="shared" si="11"/>
        <v>4</v>
      </c>
      <c r="E33" s="43">
        <f t="shared" si="11"/>
        <v>17</v>
      </c>
      <c r="F33" s="43">
        <f t="shared" si="11"/>
        <v>0</v>
      </c>
      <c r="G33" s="43">
        <f t="shared" si="11"/>
        <v>636</v>
      </c>
      <c r="H33" s="43">
        <f t="shared" si="11"/>
        <v>0</v>
      </c>
      <c r="I33" s="43">
        <f t="shared" si="11"/>
        <v>0</v>
      </c>
      <c r="J33" s="43">
        <f t="shared" si="11"/>
        <v>167</v>
      </c>
      <c r="K33" s="43">
        <f t="shared" si="11"/>
        <v>56</v>
      </c>
      <c r="L33" s="43">
        <f t="shared" si="11"/>
        <v>0</v>
      </c>
      <c r="M33" s="43">
        <f t="shared" si="11"/>
        <v>0</v>
      </c>
      <c r="N33" s="43">
        <f t="shared" si="11"/>
        <v>308</v>
      </c>
      <c r="O33" s="44">
        <f t="shared" si="11"/>
        <v>1509</v>
      </c>
      <c r="P33" s="45">
        <f t="shared" si="11"/>
        <v>2282.5</v>
      </c>
    </row>
    <row r="34" spans="1:16">
      <c r="G34" s="42"/>
    </row>
    <row r="35" spans="1:16">
      <c r="G35" s="42"/>
    </row>
    <row r="36" spans="1:16" ht="10.8" thickBot="1">
      <c r="B36" s="33" t="s">
        <v>49</v>
      </c>
      <c r="C36" s="33"/>
      <c r="D36" s="33"/>
      <c r="E36" s="33"/>
      <c r="F36" s="34"/>
      <c r="G36" s="34"/>
      <c r="H36" s="34"/>
      <c r="I36" s="34"/>
      <c r="J36" s="34"/>
      <c r="K36" s="34"/>
      <c r="L36" s="34"/>
      <c r="M36" s="34"/>
      <c r="N36" s="34"/>
      <c r="O36" s="35"/>
      <c r="P36" s="35"/>
    </row>
    <row r="37" spans="1:16" s="30" customFormat="1">
      <c r="A37" s="127"/>
      <c r="B37" s="128" t="s">
        <v>73</v>
      </c>
      <c r="C37" s="64"/>
      <c r="D37" s="52"/>
      <c r="E37" s="52"/>
      <c r="F37" s="53"/>
      <c r="G37" s="123">
        <v>3</v>
      </c>
      <c r="H37" s="124"/>
      <c r="I37" s="123"/>
      <c r="J37" s="129"/>
      <c r="K37" s="123"/>
      <c r="L37" s="124"/>
      <c r="M37" s="123"/>
      <c r="N37" s="130"/>
      <c r="O37" s="125">
        <f t="shared" ref="O37:O40" si="12">SUM(F37:N37)</f>
        <v>3</v>
      </c>
      <c r="P37" s="195">
        <f t="shared" ref="P37:P40" si="13">(D37*$D$3)+(E37*$E$3)+(F37*$F$3)+(G37*$G$3)+(H37*$H$3)+(I37*$I$3)+(J37*$J$3)+(K37*$K$3)+(L37*$L$3)+(M37*$M$3)+(N37*$N$3)</f>
        <v>0.75</v>
      </c>
    </row>
    <row r="38" spans="1:16" s="189" customFormat="1">
      <c r="A38" s="127"/>
      <c r="B38" s="128" t="s">
        <v>74</v>
      </c>
      <c r="C38" s="64"/>
      <c r="D38" s="193"/>
      <c r="E38" s="193"/>
      <c r="F38" s="194"/>
      <c r="G38" s="123"/>
      <c r="H38" s="124"/>
      <c r="I38" s="123">
        <v>1</v>
      </c>
      <c r="J38" s="129"/>
      <c r="K38" s="123"/>
      <c r="L38" s="124"/>
      <c r="M38" s="123"/>
      <c r="N38" s="130"/>
      <c r="O38" s="125">
        <f t="shared" si="12"/>
        <v>1</v>
      </c>
      <c r="P38" s="195">
        <f t="shared" si="13"/>
        <v>0.5</v>
      </c>
    </row>
    <row r="39" spans="1:16" s="189" customFormat="1">
      <c r="A39" s="127"/>
      <c r="B39" s="65" t="s">
        <v>75</v>
      </c>
      <c r="C39" s="64"/>
      <c r="D39" s="193"/>
      <c r="E39" s="193"/>
      <c r="F39" s="194"/>
      <c r="G39" s="123">
        <v>4</v>
      </c>
      <c r="H39" s="124"/>
      <c r="I39" s="123"/>
      <c r="J39" s="129"/>
      <c r="K39" s="123"/>
      <c r="L39" s="124"/>
      <c r="M39" s="123"/>
      <c r="N39" s="130"/>
      <c r="O39" s="125">
        <f t="shared" si="12"/>
        <v>4</v>
      </c>
      <c r="P39" s="195">
        <f t="shared" si="13"/>
        <v>1</v>
      </c>
    </row>
    <row r="40" spans="1:16" s="30" customFormat="1" ht="12.75" customHeight="1">
      <c r="A40" s="127"/>
      <c r="B40" s="65"/>
      <c r="C40" s="64"/>
      <c r="D40" s="52"/>
      <c r="E40" s="52"/>
      <c r="F40" s="53"/>
      <c r="G40" s="133"/>
      <c r="H40" s="134"/>
      <c r="I40" s="131"/>
      <c r="J40" s="1"/>
      <c r="K40" s="131"/>
      <c r="L40" s="108"/>
      <c r="M40" s="131"/>
      <c r="N40" s="1"/>
      <c r="O40" s="126">
        <f t="shared" si="12"/>
        <v>0</v>
      </c>
      <c r="P40" s="195">
        <f t="shared" si="13"/>
        <v>0</v>
      </c>
    </row>
    <row r="41" spans="1:16" ht="10.8" thickBot="1">
      <c r="A41" s="38"/>
      <c r="B41" s="39" t="s">
        <v>21</v>
      </c>
      <c r="C41" s="39">
        <f t="shared" ref="C41:P41" si="14">SUM(C37:C40)</f>
        <v>0</v>
      </c>
      <c r="D41" s="39">
        <f t="shared" si="14"/>
        <v>0</v>
      </c>
      <c r="E41" s="39">
        <f t="shared" si="14"/>
        <v>0</v>
      </c>
      <c r="F41" s="39">
        <f t="shared" si="14"/>
        <v>0</v>
      </c>
      <c r="G41" s="132">
        <f t="shared" si="14"/>
        <v>7</v>
      </c>
      <c r="H41" s="132">
        <f t="shared" si="14"/>
        <v>0</v>
      </c>
      <c r="I41" s="43">
        <f t="shared" si="14"/>
        <v>1</v>
      </c>
      <c r="J41" s="43">
        <f t="shared" si="14"/>
        <v>0</v>
      </c>
      <c r="K41" s="43">
        <f t="shared" si="14"/>
        <v>0</v>
      </c>
      <c r="L41" s="43">
        <f t="shared" si="14"/>
        <v>0</v>
      </c>
      <c r="M41" s="43">
        <f t="shared" si="14"/>
        <v>0</v>
      </c>
      <c r="N41" s="43">
        <f t="shared" si="14"/>
        <v>0</v>
      </c>
      <c r="O41" s="44">
        <f t="shared" si="14"/>
        <v>8</v>
      </c>
      <c r="P41" s="45">
        <f t="shared" si="14"/>
        <v>2.25</v>
      </c>
    </row>
    <row r="42" spans="1:16">
      <c r="A42" s="38"/>
      <c r="B42" s="54"/>
      <c r="C42" s="54"/>
      <c r="D42" s="54"/>
      <c r="E42" s="54"/>
      <c r="F42" s="54"/>
      <c r="G42" s="55"/>
      <c r="H42" s="55"/>
      <c r="I42" s="55"/>
      <c r="J42" s="55"/>
      <c r="K42" s="55"/>
      <c r="L42" s="55"/>
      <c r="M42" s="55"/>
      <c r="N42" s="55"/>
      <c r="O42" s="56"/>
      <c r="P42" s="57"/>
    </row>
    <row r="43" spans="1:16" s="188" customFormat="1" hidden="1">
      <c r="G43" s="42"/>
    </row>
    <row r="44" spans="1:16" s="188" customFormat="1" ht="10.8" hidden="1" thickBot="1">
      <c r="B44" s="190" t="s">
        <v>51</v>
      </c>
      <c r="C44" s="190"/>
      <c r="D44" s="190"/>
      <c r="E44" s="190"/>
      <c r="F44" s="191"/>
      <c r="G44" s="191"/>
      <c r="H44" s="191"/>
      <c r="I44" s="191"/>
      <c r="J44" s="191"/>
      <c r="K44" s="191"/>
      <c r="L44" s="191"/>
      <c r="M44" s="191"/>
      <c r="N44" s="191"/>
      <c r="O44" s="192"/>
      <c r="P44" s="192"/>
    </row>
    <row r="45" spans="1:16" s="189" customFormat="1" hidden="1">
      <c r="A45" s="127"/>
      <c r="B45" s="128"/>
      <c r="C45" s="64"/>
      <c r="D45" s="193"/>
      <c r="E45" s="193"/>
      <c r="F45" s="194"/>
      <c r="G45" s="123"/>
      <c r="H45" s="124"/>
      <c r="I45" s="123"/>
      <c r="J45" s="129"/>
      <c r="K45" s="123"/>
      <c r="L45" s="124"/>
      <c r="M45" s="123"/>
      <c r="N45" s="130"/>
      <c r="O45" s="125">
        <f t="shared" ref="O45:O66" si="15">SUM(F45:N45)</f>
        <v>0</v>
      </c>
      <c r="P45" s="195">
        <f t="shared" ref="P45:P66" si="16">(D45*$D$3)+(E45*$E$3)+(F45*$F$3)+(G45*$G$3)+(H45*$H$3)+(I45*$I$3)+(J45*$J$3)+(K45*$K$3)+(L45*$L$3)+(M45*$M$3)+(N45*$N$3)</f>
        <v>0</v>
      </c>
    </row>
    <row r="46" spans="1:16" s="189" customFormat="1" hidden="1">
      <c r="A46" s="127"/>
      <c r="B46" s="65"/>
      <c r="C46" s="64"/>
      <c r="D46" s="193"/>
      <c r="E46" s="193"/>
      <c r="F46" s="194"/>
      <c r="G46" s="123"/>
      <c r="H46" s="124"/>
      <c r="I46" s="123"/>
      <c r="J46" s="129"/>
      <c r="K46" s="123"/>
      <c r="L46" s="124"/>
      <c r="M46" s="123"/>
      <c r="N46" s="130"/>
      <c r="O46" s="125">
        <f t="shared" si="15"/>
        <v>0</v>
      </c>
      <c r="P46" s="195">
        <f t="shared" si="16"/>
        <v>0</v>
      </c>
    </row>
    <row r="47" spans="1:16" s="189" customFormat="1" hidden="1">
      <c r="A47" s="127"/>
      <c r="B47" s="128"/>
      <c r="C47" s="64"/>
      <c r="D47" s="193"/>
      <c r="E47" s="193"/>
      <c r="F47" s="194"/>
      <c r="G47" s="123"/>
      <c r="H47" s="124"/>
      <c r="I47" s="123"/>
      <c r="J47" s="129"/>
      <c r="K47" s="123"/>
      <c r="L47" s="124"/>
      <c r="M47" s="123"/>
      <c r="N47" s="130"/>
      <c r="O47" s="125">
        <f t="shared" si="15"/>
        <v>0</v>
      </c>
      <c r="P47" s="195">
        <f t="shared" si="16"/>
        <v>0</v>
      </c>
    </row>
    <row r="48" spans="1:16" s="189" customFormat="1" hidden="1">
      <c r="A48" s="127"/>
      <c r="B48" s="65"/>
      <c r="C48" s="64"/>
      <c r="D48" s="193"/>
      <c r="E48" s="193"/>
      <c r="F48" s="194"/>
      <c r="G48" s="123"/>
      <c r="H48" s="124"/>
      <c r="I48" s="123"/>
      <c r="J48" s="129"/>
      <c r="K48" s="123"/>
      <c r="L48" s="124"/>
      <c r="M48" s="123"/>
      <c r="N48" s="130"/>
      <c r="O48" s="125">
        <f t="shared" si="15"/>
        <v>0</v>
      </c>
      <c r="P48" s="195">
        <f t="shared" si="16"/>
        <v>0</v>
      </c>
    </row>
    <row r="49" spans="1:16" s="189" customFormat="1" hidden="1">
      <c r="A49" s="127"/>
      <c r="B49" s="128"/>
      <c r="C49" s="64"/>
      <c r="D49" s="193"/>
      <c r="E49" s="193"/>
      <c r="F49" s="194"/>
      <c r="G49" s="123"/>
      <c r="H49" s="124"/>
      <c r="I49" s="123"/>
      <c r="J49" s="129"/>
      <c r="K49" s="123"/>
      <c r="L49" s="124"/>
      <c r="M49" s="123"/>
      <c r="N49" s="130"/>
      <c r="O49" s="125">
        <f t="shared" ref="O49:O51" si="17">SUM(F49:N49)</f>
        <v>0</v>
      </c>
      <c r="P49" s="195">
        <f t="shared" si="16"/>
        <v>0</v>
      </c>
    </row>
    <row r="50" spans="1:16" s="189" customFormat="1" hidden="1">
      <c r="A50" s="127"/>
      <c r="B50" s="65"/>
      <c r="C50" s="64"/>
      <c r="D50" s="193"/>
      <c r="E50" s="193"/>
      <c r="F50" s="194"/>
      <c r="G50" s="123"/>
      <c r="H50" s="124"/>
      <c r="I50" s="123"/>
      <c r="J50" s="129"/>
      <c r="K50" s="123"/>
      <c r="L50" s="124"/>
      <c r="M50" s="123"/>
      <c r="N50" s="130"/>
      <c r="O50" s="125">
        <f t="shared" si="17"/>
        <v>0</v>
      </c>
      <c r="P50" s="195">
        <f t="shared" si="16"/>
        <v>0</v>
      </c>
    </row>
    <row r="51" spans="1:16" s="189" customFormat="1" hidden="1">
      <c r="A51" s="127"/>
      <c r="B51" s="128"/>
      <c r="C51" s="64"/>
      <c r="D51" s="193"/>
      <c r="E51" s="193"/>
      <c r="F51" s="194"/>
      <c r="G51" s="123"/>
      <c r="H51" s="124"/>
      <c r="I51" s="123"/>
      <c r="J51" s="129"/>
      <c r="K51" s="123"/>
      <c r="L51" s="124"/>
      <c r="M51" s="123"/>
      <c r="N51" s="130"/>
      <c r="O51" s="125">
        <f t="shared" si="17"/>
        <v>0</v>
      </c>
      <c r="P51" s="195">
        <f t="shared" si="16"/>
        <v>0</v>
      </c>
    </row>
    <row r="52" spans="1:16" s="189" customFormat="1" hidden="1">
      <c r="A52" s="127"/>
      <c r="B52" s="65"/>
      <c r="C52" s="64"/>
      <c r="D52" s="193"/>
      <c r="E52" s="193"/>
      <c r="F52" s="194"/>
      <c r="G52" s="123"/>
      <c r="H52" s="124"/>
      <c r="I52" s="123"/>
      <c r="J52" s="129"/>
      <c r="K52" s="123"/>
      <c r="L52" s="124"/>
      <c r="M52" s="123"/>
      <c r="N52" s="130"/>
      <c r="O52" s="125">
        <f t="shared" ref="O52:O54" si="18">SUM(F52:N52)</f>
        <v>0</v>
      </c>
      <c r="P52" s="195">
        <f t="shared" si="16"/>
        <v>0</v>
      </c>
    </row>
    <row r="53" spans="1:16" s="189" customFormat="1" hidden="1">
      <c r="A53" s="127"/>
      <c r="B53" s="128"/>
      <c r="C53" s="64"/>
      <c r="D53" s="193"/>
      <c r="E53" s="193"/>
      <c r="F53" s="194"/>
      <c r="G53" s="123"/>
      <c r="H53" s="124"/>
      <c r="I53" s="123"/>
      <c r="J53" s="129"/>
      <c r="K53" s="123"/>
      <c r="L53" s="124"/>
      <c r="M53" s="123"/>
      <c r="N53" s="130"/>
      <c r="O53" s="125">
        <f t="shared" si="18"/>
        <v>0</v>
      </c>
      <c r="P53" s="195">
        <f t="shared" si="16"/>
        <v>0</v>
      </c>
    </row>
    <row r="54" spans="1:16" s="189" customFormat="1" hidden="1">
      <c r="A54" s="127"/>
      <c r="B54" s="65"/>
      <c r="C54" s="64"/>
      <c r="D54" s="193"/>
      <c r="E54" s="193"/>
      <c r="F54" s="194"/>
      <c r="G54" s="123"/>
      <c r="H54" s="124"/>
      <c r="I54" s="123"/>
      <c r="J54" s="129"/>
      <c r="K54" s="123"/>
      <c r="L54" s="124"/>
      <c r="M54" s="123"/>
      <c r="N54" s="130"/>
      <c r="O54" s="125">
        <f t="shared" si="18"/>
        <v>0</v>
      </c>
      <c r="P54" s="195">
        <f t="shared" si="16"/>
        <v>0</v>
      </c>
    </row>
    <row r="55" spans="1:16" s="189" customFormat="1" hidden="1">
      <c r="A55" s="127"/>
      <c r="B55" s="128"/>
      <c r="C55" s="64"/>
      <c r="D55" s="193"/>
      <c r="E55" s="193"/>
      <c r="F55" s="194"/>
      <c r="G55" s="123"/>
      <c r="H55" s="124"/>
      <c r="I55" s="123"/>
      <c r="J55" s="129"/>
      <c r="K55" s="123"/>
      <c r="L55" s="124"/>
      <c r="M55" s="123"/>
      <c r="N55" s="130"/>
      <c r="O55" s="125">
        <f t="shared" ref="O55:O57" si="19">SUM(F55:N55)</f>
        <v>0</v>
      </c>
      <c r="P55" s="195">
        <f t="shared" si="16"/>
        <v>0</v>
      </c>
    </row>
    <row r="56" spans="1:16" s="189" customFormat="1" hidden="1">
      <c r="A56" s="127"/>
      <c r="B56" s="65"/>
      <c r="C56" s="64"/>
      <c r="D56" s="193"/>
      <c r="E56" s="193"/>
      <c r="F56" s="194"/>
      <c r="G56" s="123"/>
      <c r="H56" s="124"/>
      <c r="I56" s="123"/>
      <c r="J56" s="129"/>
      <c r="K56" s="123"/>
      <c r="L56" s="124"/>
      <c r="M56" s="123"/>
      <c r="N56" s="130"/>
      <c r="O56" s="125">
        <f t="shared" si="19"/>
        <v>0</v>
      </c>
      <c r="P56" s="195">
        <f t="shared" si="16"/>
        <v>0</v>
      </c>
    </row>
    <row r="57" spans="1:16" s="189" customFormat="1" hidden="1">
      <c r="A57" s="127"/>
      <c r="B57" s="128"/>
      <c r="C57" s="64"/>
      <c r="D57" s="193"/>
      <c r="E57" s="193"/>
      <c r="F57" s="194"/>
      <c r="G57" s="123"/>
      <c r="H57" s="124"/>
      <c r="I57" s="123"/>
      <c r="J57" s="129"/>
      <c r="K57" s="123"/>
      <c r="L57" s="124"/>
      <c r="M57" s="123"/>
      <c r="N57" s="130"/>
      <c r="O57" s="125">
        <f t="shared" si="19"/>
        <v>0</v>
      </c>
      <c r="P57" s="195">
        <f t="shared" si="16"/>
        <v>0</v>
      </c>
    </row>
    <row r="58" spans="1:16" s="189" customFormat="1" hidden="1">
      <c r="A58" s="127"/>
      <c r="B58" s="65"/>
      <c r="C58" s="64"/>
      <c r="D58" s="193"/>
      <c r="E58" s="193"/>
      <c r="F58" s="194"/>
      <c r="G58" s="123"/>
      <c r="H58" s="124"/>
      <c r="I58" s="123"/>
      <c r="J58" s="129"/>
      <c r="K58" s="123"/>
      <c r="L58" s="124"/>
      <c r="M58" s="123"/>
      <c r="N58" s="130"/>
      <c r="O58" s="125">
        <f t="shared" ref="O58:O60" si="20">SUM(F58:N58)</f>
        <v>0</v>
      </c>
      <c r="P58" s="195">
        <f t="shared" si="16"/>
        <v>0</v>
      </c>
    </row>
    <row r="59" spans="1:16" s="189" customFormat="1" hidden="1">
      <c r="A59" s="127"/>
      <c r="B59" s="128"/>
      <c r="C59" s="64"/>
      <c r="D59" s="193"/>
      <c r="E59" s="193"/>
      <c r="F59" s="194"/>
      <c r="G59" s="123"/>
      <c r="H59" s="124"/>
      <c r="I59" s="123"/>
      <c r="J59" s="129"/>
      <c r="K59" s="123"/>
      <c r="L59" s="124"/>
      <c r="M59" s="123"/>
      <c r="N59" s="130"/>
      <c r="O59" s="125">
        <f t="shared" si="20"/>
        <v>0</v>
      </c>
      <c r="P59" s="195">
        <f t="shared" si="16"/>
        <v>0</v>
      </c>
    </row>
    <row r="60" spans="1:16" s="189" customFormat="1" hidden="1">
      <c r="A60" s="127"/>
      <c r="B60" s="65"/>
      <c r="C60" s="64"/>
      <c r="D60" s="193"/>
      <c r="E60" s="193"/>
      <c r="F60" s="194"/>
      <c r="G60" s="123"/>
      <c r="H60" s="124"/>
      <c r="I60" s="123"/>
      <c r="J60" s="129"/>
      <c r="K60" s="123"/>
      <c r="L60" s="124"/>
      <c r="M60" s="123"/>
      <c r="N60" s="130"/>
      <c r="O60" s="125">
        <f t="shared" si="20"/>
        <v>0</v>
      </c>
      <c r="P60" s="195">
        <f t="shared" si="16"/>
        <v>0</v>
      </c>
    </row>
    <row r="61" spans="1:16" s="189" customFormat="1" hidden="1">
      <c r="A61" s="127"/>
      <c r="B61" s="128"/>
      <c r="C61" s="64"/>
      <c r="D61" s="193"/>
      <c r="E61" s="193"/>
      <c r="F61" s="194"/>
      <c r="G61" s="123"/>
      <c r="H61" s="124"/>
      <c r="I61" s="123"/>
      <c r="J61" s="129"/>
      <c r="K61" s="123"/>
      <c r="L61" s="124"/>
      <c r="M61" s="123"/>
      <c r="N61" s="130"/>
      <c r="O61" s="125">
        <f t="shared" ref="O61:O63" si="21">SUM(F61:N61)</f>
        <v>0</v>
      </c>
      <c r="P61" s="195">
        <f t="shared" si="16"/>
        <v>0</v>
      </c>
    </row>
    <row r="62" spans="1:16" s="189" customFormat="1" hidden="1">
      <c r="A62" s="127"/>
      <c r="B62" s="65"/>
      <c r="C62" s="64"/>
      <c r="D62" s="193"/>
      <c r="E62" s="193"/>
      <c r="F62" s="194"/>
      <c r="G62" s="123"/>
      <c r="H62" s="124"/>
      <c r="I62" s="123"/>
      <c r="J62" s="129"/>
      <c r="K62" s="123"/>
      <c r="L62" s="124"/>
      <c r="M62" s="123"/>
      <c r="N62" s="130"/>
      <c r="O62" s="125">
        <f t="shared" si="21"/>
        <v>0</v>
      </c>
      <c r="P62" s="195">
        <f t="shared" si="16"/>
        <v>0</v>
      </c>
    </row>
    <row r="63" spans="1:16" s="189" customFormat="1" hidden="1">
      <c r="A63" s="127"/>
      <c r="B63" s="128"/>
      <c r="C63" s="64"/>
      <c r="D63" s="193"/>
      <c r="E63" s="193"/>
      <c r="F63" s="194"/>
      <c r="G63" s="123"/>
      <c r="H63" s="124"/>
      <c r="I63" s="123"/>
      <c r="J63" s="129"/>
      <c r="K63" s="123"/>
      <c r="L63" s="124"/>
      <c r="M63" s="123"/>
      <c r="N63" s="130"/>
      <c r="O63" s="125">
        <f t="shared" si="21"/>
        <v>0</v>
      </c>
      <c r="P63" s="195">
        <f t="shared" si="16"/>
        <v>0</v>
      </c>
    </row>
    <row r="64" spans="1:16" s="189" customFormat="1" hidden="1">
      <c r="A64" s="127"/>
      <c r="B64" s="65"/>
      <c r="C64" s="64"/>
      <c r="D64" s="193"/>
      <c r="E64" s="193"/>
      <c r="F64" s="194"/>
      <c r="G64" s="123"/>
      <c r="H64" s="124"/>
      <c r="I64" s="123"/>
      <c r="J64" s="129"/>
      <c r="K64" s="123"/>
      <c r="L64" s="124"/>
      <c r="M64" s="123"/>
      <c r="N64" s="130"/>
      <c r="O64" s="125">
        <f t="shared" si="15"/>
        <v>0</v>
      </c>
      <c r="P64" s="195">
        <f t="shared" si="16"/>
        <v>0</v>
      </c>
    </row>
    <row r="65" spans="1:16" s="189" customFormat="1" hidden="1">
      <c r="A65" s="127"/>
      <c r="B65" s="128"/>
      <c r="C65" s="64"/>
      <c r="D65" s="193"/>
      <c r="E65" s="193"/>
      <c r="F65" s="194"/>
      <c r="G65" s="123"/>
      <c r="H65" s="124"/>
      <c r="I65" s="123"/>
      <c r="J65" s="129"/>
      <c r="K65" s="123"/>
      <c r="L65" s="124"/>
      <c r="M65" s="123"/>
      <c r="N65" s="130"/>
      <c r="O65" s="125">
        <f t="shared" si="15"/>
        <v>0</v>
      </c>
      <c r="P65" s="195">
        <f t="shared" si="16"/>
        <v>0</v>
      </c>
    </row>
    <row r="66" spans="1:16" s="189" customFormat="1" ht="12.75" hidden="1" customHeight="1">
      <c r="A66" s="127"/>
      <c r="B66" s="65"/>
      <c r="C66" s="64"/>
      <c r="D66" s="193"/>
      <c r="E66" s="193"/>
      <c r="F66" s="194"/>
      <c r="G66" s="133"/>
      <c r="H66" s="134"/>
      <c r="I66" s="131"/>
      <c r="J66" s="188"/>
      <c r="K66" s="131"/>
      <c r="L66" s="108"/>
      <c r="M66" s="131"/>
      <c r="N66" s="188"/>
      <c r="O66" s="126">
        <f t="shared" si="15"/>
        <v>0</v>
      </c>
      <c r="P66" s="195">
        <f t="shared" si="16"/>
        <v>0</v>
      </c>
    </row>
    <row r="67" spans="1:16" s="188" customFormat="1" ht="10.8" hidden="1" thickBot="1">
      <c r="A67" s="196"/>
      <c r="B67" s="197" t="s">
        <v>21</v>
      </c>
      <c r="C67" s="197">
        <f t="shared" ref="C67:P67" si="22">SUM(C45:C66)</f>
        <v>0</v>
      </c>
      <c r="D67" s="197">
        <f t="shared" si="22"/>
        <v>0</v>
      </c>
      <c r="E67" s="197">
        <f t="shared" si="22"/>
        <v>0</v>
      </c>
      <c r="F67" s="197">
        <f t="shared" si="22"/>
        <v>0</v>
      </c>
      <c r="G67" s="132">
        <f t="shared" si="22"/>
        <v>0</v>
      </c>
      <c r="H67" s="132">
        <f t="shared" si="22"/>
        <v>0</v>
      </c>
      <c r="I67" s="43">
        <f t="shared" si="22"/>
        <v>0</v>
      </c>
      <c r="J67" s="43">
        <f t="shared" si="22"/>
        <v>0</v>
      </c>
      <c r="K67" s="43">
        <f t="shared" si="22"/>
        <v>0</v>
      </c>
      <c r="L67" s="43">
        <f t="shared" si="22"/>
        <v>0</v>
      </c>
      <c r="M67" s="43">
        <f t="shared" si="22"/>
        <v>0</v>
      </c>
      <c r="N67" s="43">
        <f t="shared" si="22"/>
        <v>0</v>
      </c>
      <c r="O67" s="44">
        <f t="shared" si="22"/>
        <v>0</v>
      </c>
      <c r="P67" s="45">
        <f t="shared" si="22"/>
        <v>0</v>
      </c>
    </row>
    <row r="68" spans="1:16" s="188" customFormat="1" hidden="1">
      <c r="A68" s="196"/>
      <c r="B68" s="54"/>
      <c r="C68" s="54"/>
      <c r="D68" s="54"/>
      <c r="E68" s="54"/>
      <c r="F68" s="54"/>
      <c r="G68" s="55"/>
      <c r="H68" s="55"/>
      <c r="I68" s="55"/>
      <c r="J68" s="55"/>
      <c r="K68" s="55"/>
      <c r="L68" s="55"/>
      <c r="M68" s="55"/>
      <c r="N68" s="55"/>
      <c r="O68" s="56"/>
      <c r="P68" s="57"/>
    </row>
    <row r="69" spans="1:16" hidden="1">
      <c r="A69" s="38"/>
      <c r="B69" s="54"/>
      <c r="C69" s="54"/>
      <c r="D69" s="54"/>
      <c r="E69" s="54"/>
      <c r="F69" s="54"/>
      <c r="G69" s="55"/>
      <c r="H69" s="55"/>
      <c r="I69" s="55"/>
      <c r="J69" s="55"/>
      <c r="K69" s="55"/>
      <c r="L69" s="55"/>
      <c r="M69" s="55"/>
      <c r="N69" s="55"/>
      <c r="O69" s="56"/>
      <c r="P69" s="57"/>
    </row>
    <row r="70" spans="1:16" ht="10.8" hidden="1" thickBot="1">
      <c r="B70" s="33" t="s">
        <v>23</v>
      </c>
      <c r="C70" s="176"/>
      <c r="D70" s="33"/>
      <c r="E70" s="33"/>
      <c r="F70" s="34"/>
      <c r="G70" s="34"/>
      <c r="H70" s="34"/>
      <c r="I70" s="34"/>
      <c r="J70" s="34"/>
      <c r="K70" s="34"/>
      <c r="L70" s="34"/>
      <c r="M70" s="34"/>
      <c r="N70" s="34"/>
      <c r="O70" s="35"/>
      <c r="P70" s="35"/>
    </row>
    <row r="71" spans="1:16" s="175" customFormat="1" hidden="1">
      <c r="A71" s="174"/>
      <c r="B71" s="177"/>
      <c r="C71" s="178"/>
      <c r="D71" s="178"/>
      <c r="E71" s="178"/>
      <c r="F71" s="179"/>
      <c r="G71" s="180"/>
      <c r="H71" s="181"/>
      <c r="I71" s="182"/>
      <c r="J71" s="181"/>
      <c r="K71" s="180"/>
      <c r="L71" s="183"/>
      <c r="M71" s="180"/>
      <c r="N71" s="181"/>
      <c r="O71" s="184">
        <f>SUM(F71:N71)</f>
        <v>0</v>
      </c>
      <c r="P71" s="195">
        <f t="shared" ref="P71:P72" si="23">(D71*$D$3)+(E71*$E$3)+(F71*$F$3)+(G71*$G$3)+(H71*$H$3)+(I71*$I$3)+(J71*$J$3)+(K71*$K$3)+(L71*$L$3)+(M71*$M$3)+(N71*$N$3)</f>
        <v>0</v>
      </c>
    </row>
    <row r="72" spans="1:16" s="30" customFormat="1" hidden="1">
      <c r="A72" s="1"/>
      <c r="B72" s="177"/>
      <c r="C72" s="64"/>
      <c r="D72" s="178"/>
      <c r="E72" s="178"/>
      <c r="F72" s="179"/>
      <c r="G72" s="180"/>
      <c r="H72" s="181"/>
      <c r="I72" s="182"/>
      <c r="J72" s="181"/>
      <c r="K72" s="180"/>
      <c r="L72" s="62"/>
      <c r="M72" s="59"/>
      <c r="N72" s="60"/>
      <c r="O72" s="36">
        <f>SUM(F72:N72)</f>
        <v>0</v>
      </c>
      <c r="P72" s="195">
        <f t="shared" si="23"/>
        <v>0</v>
      </c>
    </row>
    <row r="73" spans="1:16" ht="10.8" hidden="1" thickBot="1">
      <c r="A73" s="38"/>
      <c r="B73" s="39" t="s">
        <v>21</v>
      </c>
      <c r="C73" s="39">
        <f t="shared" ref="C73:D73" si="24">SUM(C72:C72)</f>
        <v>0</v>
      </c>
      <c r="D73" s="39">
        <f t="shared" si="24"/>
        <v>0</v>
      </c>
      <c r="E73" s="44">
        <f t="shared" ref="E73:N73" si="25">SUM(E71:E72)</f>
        <v>0</v>
      </c>
      <c r="F73" s="44">
        <f t="shared" si="25"/>
        <v>0</v>
      </c>
      <c r="G73" s="44">
        <f t="shared" si="25"/>
        <v>0</v>
      </c>
      <c r="H73" s="44">
        <f t="shared" si="25"/>
        <v>0</v>
      </c>
      <c r="I73" s="44">
        <f t="shared" si="25"/>
        <v>0</v>
      </c>
      <c r="J73" s="44">
        <f t="shared" si="25"/>
        <v>0</v>
      </c>
      <c r="K73" s="44">
        <f t="shared" si="25"/>
        <v>0</v>
      </c>
      <c r="L73" s="44">
        <f t="shared" si="25"/>
        <v>0</v>
      </c>
      <c r="M73" s="44">
        <f t="shared" si="25"/>
        <v>0</v>
      </c>
      <c r="N73" s="44">
        <f t="shared" si="25"/>
        <v>0</v>
      </c>
      <c r="O73" s="44">
        <f>SUM(O71:O72)</f>
        <v>0</v>
      </c>
      <c r="P73" s="45">
        <f>SUM(P71:P72)</f>
        <v>0</v>
      </c>
    </row>
    <row r="74" spans="1:16" hidden="1">
      <c r="A74" s="38"/>
      <c r="B74" s="54"/>
      <c r="C74" s="54"/>
      <c r="D74" s="54"/>
      <c r="E74" s="54"/>
      <c r="F74" s="54"/>
      <c r="G74" s="55"/>
      <c r="H74" s="55"/>
      <c r="I74" s="55"/>
      <c r="J74" s="55"/>
      <c r="K74" s="55"/>
      <c r="L74" s="55"/>
      <c r="M74" s="55"/>
      <c r="N74" s="55"/>
      <c r="O74" s="56"/>
      <c r="P74" s="57"/>
    </row>
    <row r="75" spans="1:16" hidden="1">
      <c r="A75" s="38"/>
      <c r="B75" s="54"/>
      <c r="C75" s="54"/>
      <c r="D75" s="54"/>
      <c r="E75" s="54"/>
      <c r="F75" s="54"/>
      <c r="G75" s="55"/>
      <c r="H75" s="55"/>
      <c r="I75" s="55"/>
      <c r="J75" s="55"/>
      <c r="K75" s="55"/>
      <c r="L75" s="55"/>
      <c r="M75" s="55"/>
      <c r="N75" s="55"/>
      <c r="O75" s="56"/>
      <c r="P75" s="57"/>
    </row>
    <row r="76" spans="1:16" ht="10.8" hidden="1" thickBot="1">
      <c r="B76" s="33" t="s">
        <v>42</v>
      </c>
      <c r="C76" s="33"/>
      <c r="D76" s="33"/>
      <c r="E76" s="33"/>
      <c r="F76" s="34"/>
      <c r="G76" s="34"/>
      <c r="H76" s="34"/>
      <c r="I76" s="34"/>
      <c r="J76" s="34"/>
      <c r="K76" s="34"/>
      <c r="L76" s="34"/>
      <c r="M76" s="34"/>
      <c r="N76" s="34"/>
      <c r="O76" s="35"/>
      <c r="P76" s="35"/>
    </row>
    <row r="77" spans="1:16" s="30" customFormat="1" ht="11.25" hidden="1" customHeight="1">
      <c r="A77" s="1"/>
      <c r="B77" s="58"/>
      <c r="C77" s="51"/>
      <c r="D77" s="193"/>
      <c r="E77" s="193"/>
      <c r="F77" s="194"/>
      <c r="G77" s="180"/>
      <c r="H77" s="181"/>
      <c r="I77" s="182"/>
      <c r="J77" s="181"/>
      <c r="K77" s="180"/>
      <c r="L77" s="183"/>
      <c r="M77" s="180"/>
      <c r="N77" s="181"/>
      <c r="O77" s="36">
        <f t="shared" ref="O77:O79" si="26">SUM(F77:N77)</f>
        <v>0</v>
      </c>
      <c r="P77" s="195">
        <f t="shared" ref="P77" si="27">(D77*$D$3)+(E77*$E$3)+(F77*$F$3)+(G77*$G$3)+(H77*$H$3)+(I77*$I$3)+(J77*$J$3)+(K77*$K$3)+(L77*$L$3)+(M77*$M$3)+(N77*$N$3)</f>
        <v>0</v>
      </c>
    </row>
    <row r="78" spans="1:16" s="30" customFormat="1" ht="11.25" hidden="1" customHeight="1">
      <c r="A78" s="1"/>
      <c r="B78" s="58"/>
      <c r="C78" s="51"/>
      <c r="D78" s="52"/>
      <c r="E78" s="52"/>
      <c r="F78" s="53"/>
      <c r="G78" s="59"/>
      <c r="H78" s="60"/>
      <c r="I78" s="61"/>
      <c r="J78" s="60"/>
      <c r="K78" s="59"/>
      <c r="L78" s="62"/>
      <c r="M78" s="59"/>
      <c r="N78" s="60"/>
      <c r="O78" s="36">
        <f t="shared" si="26"/>
        <v>0</v>
      </c>
      <c r="P78" s="195">
        <f t="shared" ref="P78:P79" si="28">(D78*$D$3)+(E78*$E$3)+(F78*$F$3)+(G78*$G$3)+(H78*$H$3)+(I78*$I$3)+(J78*$J$3)+(K78*$K$3)+(L78*$L$3)+(M78*$M$3)+(N78*$N$3)</f>
        <v>0</v>
      </c>
    </row>
    <row r="79" spans="1:16" s="30" customFormat="1" ht="11.25" hidden="1" customHeight="1">
      <c r="A79" s="1"/>
      <c r="B79" s="58"/>
      <c r="C79" s="51"/>
      <c r="D79" s="52"/>
      <c r="E79" s="52"/>
      <c r="F79" s="53"/>
      <c r="G79" s="59"/>
      <c r="H79" s="60"/>
      <c r="I79" s="61"/>
      <c r="J79" s="60"/>
      <c r="K79" s="59"/>
      <c r="L79" s="62"/>
      <c r="M79" s="59"/>
      <c r="N79" s="60"/>
      <c r="O79" s="36">
        <f t="shared" si="26"/>
        <v>0</v>
      </c>
      <c r="P79" s="195">
        <f t="shared" si="28"/>
        <v>0</v>
      </c>
    </row>
    <row r="80" spans="1:16" ht="10.8" hidden="1" thickBot="1">
      <c r="A80" s="38"/>
      <c r="B80" s="39" t="s">
        <v>21</v>
      </c>
      <c r="C80" s="39">
        <f t="shared" ref="C80:P80" si="29">SUM(C77:C79)</f>
        <v>0</v>
      </c>
      <c r="D80" s="39">
        <f t="shared" si="29"/>
        <v>0</v>
      </c>
      <c r="E80" s="39">
        <f t="shared" si="29"/>
        <v>0</v>
      </c>
      <c r="F80" s="39">
        <f t="shared" si="29"/>
        <v>0</v>
      </c>
      <c r="G80" s="43">
        <f t="shared" si="29"/>
        <v>0</v>
      </c>
      <c r="H80" s="43">
        <f t="shared" si="29"/>
        <v>0</v>
      </c>
      <c r="I80" s="43">
        <f t="shared" si="29"/>
        <v>0</v>
      </c>
      <c r="J80" s="43">
        <f t="shared" si="29"/>
        <v>0</v>
      </c>
      <c r="K80" s="43">
        <f t="shared" si="29"/>
        <v>0</v>
      </c>
      <c r="L80" s="43">
        <f t="shared" si="29"/>
        <v>0</v>
      </c>
      <c r="M80" s="43">
        <f t="shared" si="29"/>
        <v>0</v>
      </c>
      <c r="N80" s="43">
        <f t="shared" si="29"/>
        <v>0</v>
      </c>
      <c r="O80" s="44">
        <f t="shared" si="29"/>
        <v>0</v>
      </c>
      <c r="P80" s="45">
        <f t="shared" si="29"/>
        <v>0</v>
      </c>
    </row>
    <row r="81" spans="1:16" ht="11.25" hidden="1" customHeight="1">
      <c r="A81" s="38"/>
      <c r="B81" s="54"/>
      <c r="C81" s="54"/>
      <c r="D81" s="54"/>
      <c r="E81" s="54"/>
      <c r="F81" s="54"/>
      <c r="G81" s="55"/>
      <c r="H81" s="55"/>
      <c r="I81" s="55"/>
      <c r="J81" s="55"/>
      <c r="K81" s="55"/>
      <c r="L81" s="55"/>
      <c r="M81" s="55"/>
      <c r="N81" s="55"/>
      <c r="O81" s="56"/>
      <c r="P81" s="57"/>
    </row>
    <row r="82" spans="1:16" hidden="1"/>
    <row r="83" spans="1:16" ht="10.8" hidden="1" thickBot="1">
      <c r="B83" s="33" t="s">
        <v>30</v>
      </c>
      <c r="C83" s="33"/>
      <c r="D83" s="33"/>
      <c r="E83" s="33"/>
      <c r="F83" s="34"/>
      <c r="G83" s="34"/>
      <c r="H83" s="34"/>
      <c r="I83" s="34"/>
      <c r="J83" s="34"/>
      <c r="K83" s="34"/>
      <c r="L83" s="34"/>
      <c r="M83" s="34"/>
      <c r="N83" s="34"/>
      <c r="O83" s="35"/>
      <c r="P83" s="35"/>
    </row>
    <row r="84" spans="1:16" s="30" customFormat="1" ht="11.25" hidden="1" customHeight="1">
      <c r="A84" s="1"/>
      <c r="B84" s="58"/>
      <c r="C84" s="51"/>
      <c r="D84" s="52"/>
      <c r="E84" s="52"/>
      <c r="F84" s="53"/>
      <c r="G84" s="59"/>
      <c r="H84" s="60"/>
      <c r="I84" s="61"/>
      <c r="J84" s="60"/>
      <c r="K84" s="59"/>
      <c r="L84" s="62"/>
      <c r="M84" s="59"/>
      <c r="N84" s="60"/>
      <c r="O84" s="36">
        <f>SUM(F84:N84)</f>
        <v>0</v>
      </c>
      <c r="P84" s="195">
        <f t="shared" ref="P84:P85" si="30">(D84*$D$3)+(E84*$E$3)+(F84*$F$3)+(G84*$G$3)+(H84*$H$3)+(I84*$I$3)+(J84*$J$3)+(K84*$K$3)+(L84*$L$3)+(M84*$M$3)+(N84*$N$3)</f>
        <v>0</v>
      </c>
    </row>
    <row r="85" spans="1:16" s="30" customFormat="1" ht="11.25" hidden="1" customHeight="1">
      <c r="A85" s="1"/>
      <c r="B85" s="58"/>
      <c r="C85" s="51"/>
      <c r="D85" s="52"/>
      <c r="E85" s="52"/>
      <c r="F85" s="53"/>
      <c r="G85" s="59"/>
      <c r="H85" s="60"/>
      <c r="I85" s="61"/>
      <c r="J85" s="60"/>
      <c r="K85" s="59"/>
      <c r="L85" s="62"/>
      <c r="M85" s="59"/>
      <c r="N85" s="60"/>
      <c r="O85" s="36">
        <f>SUM(F85:N85)</f>
        <v>0</v>
      </c>
      <c r="P85" s="195">
        <f t="shared" si="30"/>
        <v>0</v>
      </c>
    </row>
    <row r="86" spans="1:16" ht="10.8" hidden="1" thickBot="1">
      <c r="A86" s="38"/>
      <c r="B86" s="39" t="s">
        <v>21</v>
      </c>
      <c r="C86" s="39">
        <f t="shared" ref="C86:P86" si="31">SUM(C84:C85)</f>
        <v>0</v>
      </c>
      <c r="D86" s="39">
        <f t="shared" si="31"/>
        <v>0</v>
      </c>
      <c r="E86" s="39">
        <f t="shared" si="31"/>
        <v>0</v>
      </c>
      <c r="F86" s="39">
        <f t="shared" si="31"/>
        <v>0</v>
      </c>
      <c r="G86" s="43">
        <f t="shared" si="31"/>
        <v>0</v>
      </c>
      <c r="H86" s="43">
        <f t="shared" si="31"/>
        <v>0</v>
      </c>
      <c r="I86" s="43">
        <f t="shared" si="31"/>
        <v>0</v>
      </c>
      <c r="J86" s="43">
        <f t="shared" si="31"/>
        <v>0</v>
      </c>
      <c r="K86" s="43">
        <f t="shared" si="31"/>
        <v>0</v>
      </c>
      <c r="L86" s="43">
        <f t="shared" si="31"/>
        <v>0</v>
      </c>
      <c r="M86" s="43">
        <f t="shared" si="31"/>
        <v>0</v>
      </c>
      <c r="N86" s="43">
        <f t="shared" si="31"/>
        <v>0</v>
      </c>
      <c r="O86" s="44">
        <f t="shared" si="31"/>
        <v>0</v>
      </c>
      <c r="P86" s="45">
        <f t="shared" si="31"/>
        <v>0</v>
      </c>
    </row>
    <row r="87" spans="1:16" ht="11.25" hidden="1" customHeight="1">
      <c r="A87" s="38"/>
      <c r="B87" s="54"/>
      <c r="C87" s="54"/>
      <c r="D87" s="54"/>
      <c r="E87" s="54"/>
      <c r="F87" s="54"/>
      <c r="G87" s="55"/>
      <c r="H87" s="55"/>
      <c r="I87" s="55"/>
      <c r="J87" s="55"/>
      <c r="K87" s="55"/>
      <c r="L87" s="55"/>
      <c r="M87" s="55"/>
      <c r="N87" s="55"/>
      <c r="O87" s="56"/>
      <c r="P87" s="57"/>
    </row>
    <row r="88" spans="1:16" s="185" customFormat="1" hidden="1"/>
    <row r="89" spans="1:16" s="185" customFormat="1" ht="10.8" hidden="1" thickBot="1">
      <c r="B89" s="176" t="s">
        <v>50</v>
      </c>
      <c r="C89" s="176"/>
      <c r="D89" s="176"/>
      <c r="E89" s="176"/>
      <c r="F89" s="34"/>
      <c r="G89" s="34"/>
      <c r="H89" s="34"/>
      <c r="I89" s="34"/>
      <c r="J89" s="34"/>
      <c r="K89" s="34"/>
      <c r="L89" s="34"/>
      <c r="M89" s="34"/>
      <c r="N89" s="34"/>
      <c r="O89" s="35"/>
      <c r="P89" s="35"/>
    </row>
    <row r="90" spans="1:16" s="186" customFormat="1" hidden="1">
      <c r="A90" s="185"/>
      <c r="B90" s="187"/>
      <c r="C90" s="63"/>
      <c r="D90" s="178"/>
      <c r="E90" s="178"/>
      <c r="F90" s="179"/>
      <c r="G90" s="180"/>
      <c r="H90" s="181"/>
      <c r="I90" s="182"/>
      <c r="J90" s="181"/>
      <c r="K90" s="180"/>
      <c r="L90" s="183"/>
      <c r="M90" s="180"/>
      <c r="N90" s="181"/>
      <c r="O90" s="184">
        <f t="shared" ref="O90:O114" si="32">SUM(F90:N90)</f>
        <v>0</v>
      </c>
      <c r="P90" s="195">
        <f t="shared" ref="P90:P114" si="33">(D90*$D$3)+(E90*$E$3)+(F90*$F$3)+(G90*$G$3)+(H90*$H$3)+(I90*$I$3)+(J90*$J$3)+(K90*$K$3)+(L90*$L$3)+(M90*$M$3)+(N90*$N$3)</f>
        <v>0</v>
      </c>
    </row>
    <row r="91" spans="1:16" s="189" customFormat="1" hidden="1">
      <c r="A91" s="188"/>
      <c r="B91" s="187"/>
      <c r="C91" s="51"/>
      <c r="D91" s="193"/>
      <c r="E91" s="193"/>
      <c r="F91" s="194"/>
      <c r="G91" s="180"/>
      <c r="H91" s="181"/>
      <c r="I91" s="182"/>
      <c r="J91" s="181"/>
      <c r="K91" s="180"/>
      <c r="L91" s="183"/>
      <c r="M91" s="180"/>
      <c r="N91" s="181"/>
      <c r="O91" s="184">
        <f t="shared" si="32"/>
        <v>0</v>
      </c>
      <c r="P91" s="195">
        <f t="shared" si="33"/>
        <v>0</v>
      </c>
    </row>
    <row r="92" spans="1:16" s="189" customFormat="1" hidden="1">
      <c r="A92" s="188"/>
      <c r="B92" s="187"/>
      <c r="C92" s="51"/>
      <c r="D92" s="193"/>
      <c r="E92" s="193"/>
      <c r="F92" s="194"/>
      <c r="G92" s="180"/>
      <c r="H92" s="181"/>
      <c r="I92" s="182"/>
      <c r="J92" s="181"/>
      <c r="K92" s="180"/>
      <c r="L92" s="183"/>
      <c r="M92" s="180"/>
      <c r="N92" s="181"/>
      <c r="O92" s="184">
        <f t="shared" si="32"/>
        <v>0</v>
      </c>
      <c r="P92" s="195">
        <f t="shared" si="33"/>
        <v>0</v>
      </c>
    </row>
    <row r="93" spans="1:16" s="189" customFormat="1" hidden="1">
      <c r="A93" s="188"/>
      <c r="B93" s="187"/>
      <c r="C93" s="51"/>
      <c r="D93" s="193"/>
      <c r="E93" s="193"/>
      <c r="F93" s="194"/>
      <c r="G93" s="180"/>
      <c r="H93" s="181"/>
      <c r="I93" s="182"/>
      <c r="J93" s="181"/>
      <c r="K93" s="180"/>
      <c r="L93" s="183"/>
      <c r="M93" s="180"/>
      <c r="N93" s="181"/>
      <c r="O93" s="184">
        <f t="shared" si="32"/>
        <v>0</v>
      </c>
      <c r="P93" s="195">
        <f t="shared" si="33"/>
        <v>0</v>
      </c>
    </row>
    <row r="94" spans="1:16" s="189" customFormat="1" hidden="1">
      <c r="A94" s="188"/>
      <c r="B94" s="187"/>
      <c r="C94" s="51"/>
      <c r="D94" s="193"/>
      <c r="E94" s="193"/>
      <c r="F94" s="194"/>
      <c r="G94" s="180"/>
      <c r="H94" s="181"/>
      <c r="I94" s="182"/>
      <c r="J94" s="181"/>
      <c r="K94" s="180"/>
      <c r="L94" s="183"/>
      <c r="M94" s="180"/>
      <c r="N94" s="181"/>
      <c r="O94" s="184">
        <f t="shared" si="32"/>
        <v>0</v>
      </c>
      <c r="P94" s="195">
        <f t="shared" si="33"/>
        <v>0</v>
      </c>
    </row>
    <row r="95" spans="1:16" s="189" customFormat="1" hidden="1">
      <c r="A95" s="188"/>
      <c r="B95" s="187"/>
      <c r="C95" s="51"/>
      <c r="D95" s="193"/>
      <c r="E95" s="193"/>
      <c r="F95" s="194"/>
      <c r="G95" s="180"/>
      <c r="H95" s="181"/>
      <c r="I95" s="182"/>
      <c r="J95" s="181"/>
      <c r="K95" s="180"/>
      <c r="L95" s="183"/>
      <c r="M95" s="180"/>
      <c r="N95" s="181"/>
      <c r="O95" s="184">
        <f t="shared" si="32"/>
        <v>0</v>
      </c>
      <c r="P95" s="195">
        <f t="shared" si="33"/>
        <v>0</v>
      </c>
    </row>
    <row r="96" spans="1:16" s="189" customFormat="1" hidden="1">
      <c r="A96" s="188"/>
      <c r="B96" s="187"/>
      <c r="C96" s="51"/>
      <c r="D96" s="193"/>
      <c r="E96" s="193"/>
      <c r="F96" s="194"/>
      <c r="G96" s="180"/>
      <c r="H96" s="181"/>
      <c r="I96" s="182"/>
      <c r="J96" s="181"/>
      <c r="K96" s="180"/>
      <c r="L96" s="183"/>
      <c r="M96" s="180"/>
      <c r="N96" s="181"/>
      <c r="O96" s="184">
        <f t="shared" si="32"/>
        <v>0</v>
      </c>
      <c r="P96" s="195">
        <f t="shared" si="33"/>
        <v>0</v>
      </c>
    </row>
    <row r="97" spans="1:16" s="189" customFormat="1" hidden="1">
      <c r="A97" s="188"/>
      <c r="B97" s="187"/>
      <c r="C97" s="51"/>
      <c r="D97" s="193"/>
      <c r="E97" s="193"/>
      <c r="F97" s="194"/>
      <c r="G97" s="180"/>
      <c r="H97" s="181"/>
      <c r="I97" s="182"/>
      <c r="J97" s="181"/>
      <c r="K97" s="180"/>
      <c r="L97" s="183"/>
      <c r="M97" s="180"/>
      <c r="N97" s="181"/>
      <c r="O97" s="184">
        <f t="shared" si="32"/>
        <v>0</v>
      </c>
      <c r="P97" s="195">
        <f t="shared" si="33"/>
        <v>0</v>
      </c>
    </row>
    <row r="98" spans="1:16" s="189" customFormat="1" hidden="1">
      <c r="A98" s="188"/>
      <c r="B98" s="187"/>
      <c r="C98" s="51"/>
      <c r="D98" s="193"/>
      <c r="E98" s="193"/>
      <c r="F98" s="194"/>
      <c r="G98" s="180"/>
      <c r="H98" s="181"/>
      <c r="I98" s="182"/>
      <c r="J98" s="181"/>
      <c r="K98" s="180"/>
      <c r="L98" s="183"/>
      <c r="M98" s="180"/>
      <c r="N98" s="181"/>
      <c r="O98" s="184">
        <f t="shared" si="32"/>
        <v>0</v>
      </c>
      <c r="P98" s="195">
        <f t="shared" si="33"/>
        <v>0</v>
      </c>
    </row>
    <row r="99" spans="1:16" s="189" customFormat="1" hidden="1">
      <c r="A99" s="188"/>
      <c r="B99" s="187"/>
      <c r="C99" s="51"/>
      <c r="D99" s="193"/>
      <c r="E99" s="193"/>
      <c r="F99" s="194"/>
      <c r="G99" s="180"/>
      <c r="H99" s="181"/>
      <c r="I99" s="182"/>
      <c r="J99" s="181"/>
      <c r="K99" s="180"/>
      <c r="L99" s="183"/>
      <c r="M99" s="180"/>
      <c r="N99" s="181"/>
      <c r="O99" s="184">
        <f t="shared" si="32"/>
        <v>0</v>
      </c>
      <c r="P99" s="195">
        <f t="shared" si="33"/>
        <v>0</v>
      </c>
    </row>
    <row r="100" spans="1:16" s="189" customFormat="1" hidden="1">
      <c r="A100" s="188"/>
      <c r="B100" s="187"/>
      <c r="C100" s="51"/>
      <c r="D100" s="193"/>
      <c r="E100" s="193"/>
      <c r="F100" s="194"/>
      <c r="G100" s="180"/>
      <c r="H100" s="181"/>
      <c r="I100" s="182"/>
      <c r="J100" s="181"/>
      <c r="K100" s="180"/>
      <c r="L100" s="183"/>
      <c r="M100" s="180"/>
      <c r="N100" s="181"/>
      <c r="O100" s="184">
        <f t="shared" si="32"/>
        <v>0</v>
      </c>
      <c r="P100" s="195">
        <f t="shared" si="33"/>
        <v>0</v>
      </c>
    </row>
    <row r="101" spans="1:16" s="189" customFormat="1" hidden="1">
      <c r="A101" s="188"/>
      <c r="B101" s="187"/>
      <c r="C101" s="51"/>
      <c r="D101" s="193"/>
      <c r="E101" s="193"/>
      <c r="F101" s="194"/>
      <c r="G101" s="180"/>
      <c r="H101" s="181"/>
      <c r="I101" s="182"/>
      <c r="J101" s="181"/>
      <c r="K101" s="180"/>
      <c r="L101" s="183"/>
      <c r="M101" s="180"/>
      <c r="N101" s="181"/>
      <c r="O101" s="184">
        <f t="shared" si="32"/>
        <v>0</v>
      </c>
      <c r="P101" s="195">
        <f t="shared" si="33"/>
        <v>0</v>
      </c>
    </row>
    <row r="102" spans="1:16" s="189" customFormat="1" hidden="1">
      <c r="A102" s="188"/>
      <c r="B102" s="187"/>
      <c r="C102" s="51"/>
      <c r="D102" s="193"/>
      <c r="E102" s="193"/>
      <c r="F102" s="194"/>
      <c r="G102" s="180"/>
      <c r="H102" s="181"/>
      <c r="I102" s="182"/>
      <c r="J102" s="181"/>
      <c r="K102" s="180"/>
      <c r="L102" s="183"/>
      <c r="M102" s="180"/>
      <c r="N102" s="181"/>
      <c r="O102" s="184">
        <f t="shared" si="32"/>
        <v>0</v>
      </c>
      <c r="P102" s="195">
        <f t="shared" si="33"/>
        <v>0</v>
      </c>
    </row>
    <row r="103" spans="1:16" s="186" customFormat="1" hidden="1">
      <c r="A103" s="185"/>
      <c r="B103" s="187"/>
      <c r="C103" s="51"/>
      <c r="D103" s="178"/>
      <c r="E103" s="178"/>
      <c r="F103" s="179"/>
      <c r="G103" s="180"/>
      <c r="H103" s="181"/>
      <c r="I103" s="182"/>
      <c r="J103" s="181"/>
      <c r="K103" s="180"/>
      <c r="L103" s="183"/>
      <c r="M103" s="180"/>
      <c r="N103" s="181"/>
      <c r="O103" s="184">
        <f t="shared" si="32"/>
        <v>0</v>
      </c>
      <c r="P103" s="195">
        <f t="shared" si="33"/>
        <v>0</v>
      </c>
    </row>
    <row r="104" spans="1:16" s="186" customFormat="1" hidden="1">
      <c r="A104" s="185"/>
      <c r="B104" s="187"/>
      <c r="C104" s="51"/>
      <c r="D104" s="178"/>
      <c r="E104" s="178"/>
      <c r="F104" s="179"/>
      <c r="G104" s="180"/>
      <c r="H104" s="181"/>
      <c r="I104" s="182"/>
      <c r="J104" s="181"/>
      <c r="K104" s="180"/>
      <c r="L104" s="183"/>
      <c r="M104" s="180"/>
      <c r="N104" s="181"/>
      <c r="O104" s="184">
        <f t="shared" si="32"/>
        <v>0</v>
      </c>
      <c r="P104" s="195">
        <f t="shared" si="33"/>
        <v>0</v>
      </c>
    </row>
    <row r="105" spans="1:16" s="186" customFormat="1" hidden="1">
      <c r="A105" s="185"/>
      <c r="B105" s="187"/>
      <c r="C105" s="51"/>
      <c r="D105" s="178"/>
      <c r="E105" s="178"/>
      <c r="F105" s="179"/>
      <c r="G105" s="180"/>
      <c r="H105" s="181"/>
      <c r="I105" s="182"/>
      <c r="J105" s="181"/>
      <c r="K105" s="180"/>
      <c r="L105" s="183"/>
      <c r="M105" s="180"/>
      <c r="N105" s="181"/>
      <c r="O105" s="184">
        <f t="shared" si="32"/>
        <v>0</v>
      </c>
      <c r="P105" s="195">
        <f t="shared" si="33"/>
        <v>0</v>
      </c>
    </row>
    <row r="106" spans="1:16" s="186" customFormat="1" hidden="1">
      <c r="A106" s="185"/>
      <c r="B106" s="187"/>
      <c r="C106" s="51"/>
      <c r="D106" s="178"/>
      <c r="E106" s="178"/>
      <c r="F106" s="179"/>
      <c r="G106" s="180"/>
      <c r="H106" s="181"/>
      <c r="I106" s="182"/>
      <c r="J106" s="181"/>
      <c r="K106" s="180"/>
      <c r="L106" s="183"/>
      <c r="M106" s="180"/>
      <c r="N106" s="181"/>
      <c r="O106" s="184">
        <f t="shared" si="32"/>
        <v>0</v>
      </c>
      <c r="P106" s="195">
        <f t="shared" si="33"/>
        <v>0</v>
      </c>
    </row>
    <row r="107" spans="1:16" s="186" customFormat="1" hidden="1">
      <c r="A107" s="185"/>
      <c r="B107" s="187"/>
      <c r="C107" s="51"/>
      <c r="D107" s="178"/>
      <c r="E107" s="178"/>
      <c r="F107" s="179"/>
      <c r="G107" s="180"/>
      <c r="H107" s="181"/>
      <c r="I107" s="182"/>
      <c r="J107" s="181"/>
      <c r="K107" s="180"/>
      <c r="L107" s="183"/>
      <c r="M107" s="180"/>
      <c r="N107" s="181"/>
      <c r="O107" s="184">
        <f t="shared" si="32"/>
        <v>0</v>
      </c>
      <c r="P107" s="195">
        <f t="shared" si="33"/>
        <v>0</v>
      </c>
    </row>
    <row r="108" spans="1:16" s="189" customFormat="1" hidden="1">
      <c r="A108" s="188"/>
      <c r="B108" s="187"/>
      <c r="C108" s="51"/>
      <c r="D108" s="193"/>
      <c r="E108" s="193"/>
      <c r="F108" s="194"/>
      <c r="G108" s="180"/>
      <c r="H108" s="181"/>
      <c r="I108" s="182"/>
      <c r="J108" s="181"/>
      <c r="K108" s="180"/>
      <c r="L108" s="183"/>
      <c r="M108" s="180"/>
      <c r="N108" s="181"/>
      <c r="O108" s="184">
        <f t="shared" ref="O108:O113" si="34">SUM(F108:N108)</f>
        <v>0</v>
      </c>
      <c r="P108" s="195">
        <f t="shared" si="33"/>
        <v>0</v>
      </c>
    </row>
    <row r="109" spans="1:16" s="189" customFormat="1" hidden="1">
      <c r="A109" s="188"/>
      <c r="B109" s="187"/>
      <c r="C109" s="51"/>
      <c r="D109" s="193"/>
      <c r="E109" s="193"/>
      <c r="F109" s="194"/>
      <c r="G109" s="180"/>
      <c r="H109" s="181"/>
      <c r="I109" s="182"/>
      <c r="J109" s="181"/>
      <c r="K109" s="180"/>
      <c r="L109" s="183"/>
      <c r="M109" s="180"/>
      <c r="N109" s="181"/>
      <c r="O109" s="184">
        <f t="shared" si="34"/>
        <v>0</v>
      </c>
      <c r="P109" s="195">
        <f t="shared" si="33"/>
        <v>0</v>
      </c>
    </row>
    <row r="110" spans="1:16" s="189" customFormat="1" hidden="1">
      <c r="A110" s="188"/>
      <c r="B110" s="187"/>
      <c r="C110" s="51"/>
      <c r="D110" s="193"/>
      <c r="E110" s="193"/>
      <c r="F110" s="194"/>
      <c r="G110" s="180"/>
      <c r="H110" s="181"/>
      <c r="I110" s="182"/>
      <c r="J110" s="181"/>
      <c r="K110" s="180"/>
      <c r="L110" s="183"/>
      <c r="M110" s="180"/>
      <c r="N110" s="181"/>
      <c r="O110" s="184">
        <f t="shared" si="34"/>
        <v>0</v>
      </c>
      <c r="P110" s="195">
        <f t="shared" si="33"/>
        <v>0</v>
      </c>
    </row>
    <row r="111" spans="1:16" s="189" customFormat="1" hidden="1">
      <c r="A111" s="188"/>
      <c r="B111" s="187"/>
      <c r="C111" s="51"/>
      <c r="D111" s="193"/>
      <c r="E111" s="193"/>
      <c r="F111" s="194"/>
      <c r="G111" s="180"/>
      <c r="H111" s="181"/>
      <c r="I111" s="182"/>
      <c r="J111" s="181"/>
      <c r="K111" s="180"/>
      <c r="L111" s="183"/>
      <c r="M111" s="180"/>
      <c r="N111" s="181"/>
      <c r="O111" s="184">
        <f t="shared" si="34"/>
        <v>0</v>
      </c>
      <c r="P111" s="195">
        <f t="shared" si="33"/>
        <v>0</v>
      </c>
    </row>
    <row r="112" spans="1:16" s="189" customFormat="1" hidden="1">
      <c r="A112" s="188"/>
      <c r="B112" s="187"/>
      <c r="C112" s="51"/>
      <c r="D112" s="193"/>
      <c r="E112" s="193"/>
      <c r="F112" s="194"/>
      <c r="G112" s="180"/>
      <c r="H112" s="181"/>
      <c r="I112" s="182"/>
      <c r="J112" s="181"/>
      <c r="K112" s="180"/>
      <c r="L112" s="183"/>
      <c r="M112" s="180"/>
      <c r="N112" s="181"/>
      <c r="O112" s="184">
        <f t="shared" si="34"/>
        <v>0</v>
      </c>
      <c r="P112" s="195">
        <f t="shared" si="33"/>
        <v>0</v>
      </c>
    </row>
    <row r="113" spans="1:16" s="189" customFormat="1" hidden="1">
      <c r="A113" s="188"/>
      <c r="B113" s="187"/>
      <c r="C113" s="51"/>
      <c r="D113" s="193"/>
      <c r="E113" s="193"/>
      <c r="F113" s="194"/>
      <c r="G113" s="180"/>
      <c r="H113" s="181"/>
      <c r="I113" s="182"/>
      <c r="J113" s="181"/>
      <c r="K113" s="180"/>
      <c r="L113" s="183"/>
      <c r="M113" s="180"/>
      <c r="N113" s="181"/>
      <c r="O113" s="184">
        <f t="shared" si="34"/>
        <v>0</v>
      </c>
      <c r="P113" s="195">
        <f t="shared" si="33"/>
        <v>0</v>
      </c>
    </row>
    <row r="114" spans="1:16" s="186" customFormat="1" hidden="1">
      <c r="A114" s="185"/>
      <c r="B114" s="187"/>
      <c r="C114" s="51"/>
      <c r="D114" s="178"/>
      <c r="E114" s="178"/>
      <c r="F114" s="179"/>
      <c r="G114" s="180"/>
      <c r="H114" s="181"/>
      <c r="I114" s="182"/>
      <c r="J114" s="181"/>
      <c r="K114" s="180"/>
      <c r="L114" s="183"/>
      <c r="M114" s="180"/>
      <c r="N114" s="181"/>
      <c r="O114" s="184">
        <f t="shared" si="32"/>
        <v>0</v>
      </c>
      <c r="P114" s="195">
        <f t="shared" si="33"/>
        <v>0</v>
      </c>
    </row>
    <row r="115" spans="1:16" s="185" customFormat="1" ht="10.8" hidden="1" thickBot="1">
      <c r="A115" s="38"/>
      <c r="B115" s="39" t="s">
        <v>21</v>
      </c>
      <c r="C115" s="39">
        <f>SUM(C114:C114)</f>
        <v>0</v>
      </c>
      <c r="D115" s="39">
        <f>SUM(D90:D114)</f>
        <v>0</v>
      </c>
      <c r="E115" s="39">
        <f>SUM(E90:E114)</f>
        <v>0</v>
      </c>
      <c r="F115" s="39">
        <f>SUM(F114:F114)</f>
        <v>0</v>
      </c>
      <c r="G115" s="43">
        <f t="shared" ref="G115:P115" si="35">SUM(G90:G114)</f>
        <v>0</v>
      </c>
      <c r="H115" s="43">
        <f t="shared" si="35"/>
        <v>0</v>
      </c>
      <c r="I115" s="43">
        <f t="shared" si="35"/>
        <v>0</v>
      </c>
      <c r="J115" s="43">
        <f t="shared" si="35"/>
        <v>0</v>
      </c>
      <c r="K115" s="43">
        <f t="shared" si="35"/>
        <v>0</v>
      </c>
      <c r="L115" s="43">
        <f t="shared" si="35"/>
        <v>0</v>
      </c>
      <c r="M115" s="43">
        <f t="shared" si="35"/>
        <v>0</v>
      </c>
      <c r="N115" s="43">
        <f t="shared" si="35"/>
        <v>0</v>
      </c>
      <c r="O115" s="44">
        <f t="shared" si="35"/>
        <v>0</v>
      </c>
      <c r="P115" s="45">
        <f t="shared" si="35"/>
        <v>0</v>
      </c>
    </row>
    <row r="116" spans="1:16" s="185" customFormat="1" hidden="1"/>
    <row r="117" spans="1:16" s="188" customFormat="1" hidden="1"/>
    <row r="118" spans="1:16" s="188" customFormat="1" ht="10.8" hidden="1" thickBot="1">
      <c r="B118" s="190" t="s">
        <v>58</v>
      </c>
      <c r="C118" s="190"/>
      <c r="D118" s="190"/>
      <c r="E118" s="190"/>
      <c r="F118" s="191"/>
      <c r="G118" s="191"/>
      <c r="H118" s="191"/>
      <c r="I118" s="191"/>
      <c r="J118" s="191"/>
      <c r="K118" s="191"/>
      <c r="L118" s="191"/>
      <c r="M118" s="191"/>
      <c r="N118" s="191"/>
      <c r="O118" s="192"/>
      <c r="P118" s="192"/>
    </row>
    <row r="119" spans="1:16" s="189" customFormat="1" hidden="1">
      <c r="A119" s="188"/>
      <c r="B119" s="187"/>
      <c r="C119" s="63"/>
      <c r="D119" s="193"/>
      <c r="E119" s="193"/>
      <c r="F119" s="194"/>
      <c r="G119" s="180"/>
      <c r="H119" s="181"/>
      <c r="I119" s="182"/>
      <c r="J119" s="181"/>
      <c r="K119" s="180"/>
      <c r="L119" s="183"/>
      <c r="M119" s="180"/>
      <c r="N119" s="181"/>
      <c r="O119" s="184">
        <f t="shared" ref="O119:O136" si="36">SUM(F119:N119)</f>
        <v>0</v>
      </c>
      <c r="P119" s="195">
        <f t="shared" ref="P119:P137" si="37">(D119*$D$3)+(E119*$E$3)+(F119*$F$3)+(G119*$G$3)+(H119*$H$3)+(I119*$I$3)+(J119*$J$3)+(K119*$K$3)+(L119*$L$3)+(M119*$M$3)+(N119*$N$3)</f>
        <v>0</v>
      </c>
    </row>
    <row r="120" spans="1:16" s="189" customFormat="1" hidden="1">
      <c r="A120" s="188"/>
      <c r="B120" s="187"/>
      <c r="C120" s="51"/>
      <c r="D120" s="193"/>
      <c r="E120" s="193"/>
      <c r="F120" s="194"/>
      <c r="G120" s="180"/>
      <c r="H120" s="181"/>
      <c r="I120" s="182"/>
      <c r="J120" s="181"/>
      <c r="K120" s="180"/>
      <c r="L120" s="183"/>
      <c r="M120" s="180"/>
      <c r="N120" s="181"/>
      <c r="O120" s="184">
        <f t="shared" si="36"/>
        <v>0</v>
      </c>
      <c r="P120" s="195">
        <f t="shared" si="37"/>
        <v>0</v>
      </c>
    </row>
    <row r="121" spans="1:16" s="189" customFormat="1" hidden="1">
      <c r="A121" s="188"/>
      <c r="B121" s="187"/>
      <c r="C121" s="51"/>
      <c r="D121" s="193"/>
      <c r="E121" s="193"/>
      <c r="F121" s="194"/>
      <c r="G121" s="180"/>
      <c r="H121" s="181"/>
      <c r="I121" s="182"/>
      <c r="J121" s="181"/>
      <c r="K121" s="180"/>
      <c r="L121" s="183"/>
      <c r="M121" s="180"/>
      <c r="N121" s="181"/>
      <c r="O121" s="184">
        <f t="shared" si="36"/>
        <v>0</v>
      </c>
      <c r="P121" s="195">
        <f t="shared" si="37"/>
        <v>0</v>
      </c>
    </row>
    <row r="122" spans="1:16" s="189" customFormat="1" hidden="1">
      <c r="A122" s="188"/>
      <c r="B122" s="187"/>
      <c r="C122" s="51"/>
      <c r="D122" s="193"/>
      <c r="E122" s="193"/>
      <c r="F122" s="194"/>
      <c r="G122" s="180"/>
      <c r="H122" s="181"/>
      <c r="I122" s="182"/>
      <c r="J122" s="181"/>
      <c r="K122" s="180"/>
      <c r="L122" s="183"/>
      <c r="M122" s="180"/>
      <c r="N122" s="181"/>
      <c r="O122" s="184">
        <f t="shared" si="36"/>
        <v>0</v>
      </c>
      <c r="P122" s="195">
        <f t="shared" si="37"/>
        <v>0</v>
      </c>
    </row>
    <row r="123" spans="1:16" s="189" customFormat="1" hidden="1">
      <c r="A123" s="188"/>
      <c r="B123" s="187"/>
      <c r="C123" s="51"/>
      <c r="D123" s="193"/>
      <c r="E123" s="193"/>
      <c r="F123" s="194"/>
      <c r="G123" s="180"/>
      <c r="H123" s="181"/>
      <c r="I123" s="182"/>
      <c r="J123" s="181"/>
      <c r="K123" s="180"/>
      <c r="L123" s="183"/>
      <c r="M123" s="180"/>
      <c r="N123" s="181"/>
      <c r="O123" s="184">
        <f t="shared" si="36"/>
        <v>0</v>
      </c>
      <c r="P123" s="195">
        <f t="shared" si="37"/>
        <v>0</v>
      </c>
    </row>
    <row r="124" spans="1:16" s="189" customFormat="1" hidden="1">
      <c r="A124" s="188"/>
      <c r="B124" s="187"/>
      <c r="C124" s="51"/>
      <c r="D124" s="193"/>
      <c r="E124" s="193"/>
      <c r="F124" s="194"/>
      <c r="G124" s="180"/>
      <c r="H124" s="181"/>
      <c r="I124" s="182"/>
      <c r="J124" s="181"/>
      <c r="K124" s="180"/>
      <c r="L124" s="183"/>
      <c r="M124" s="180"/>
      <c r="N124" s="181"/>
      <c r="O124" s="184">
        <f t="shared" si="36"/>
        <v>0</v>
      </c>
      <c r="P124" s="195">
        <f t="shared" si="37"/>
        <v>0</v>
      </c>
    </row>
    <row r="125" spans="1:16" s="189" customFormat="1" hidden="1">
      <c r="A125" s="188"/>
      <c r="B125" s="187"/>
      <c r="C125" s="51"/>
      <c r="D125" s="193"/>
      <c r="E125" s="193"/>
      <c r="F125" s="194"/>
      <c r="G125" s="180"/>
      <c r="H125" s="181"/>
      <c r="I125" s="182"/>
      <c r="J125" s="181"/>
      <c r="K125" s="180"/>
      <c r="L125" s="183"/>
      <c r="M125" s="180"/>
      <c r="N125" s="181"/>
      <c r="O125" s="184">
        <f t="shared" si="36"/>
        <v>0</v>
      </c>
      <c r="P125" s="195">
        <f t="shared" si="37"/>
        <v>0</v>
      </c>
    </row>
    <row r="126" spans="1:16" s="189" customFormat="1" hidden="1">
      <c r="A126" s="188"/>
      <c r="B126" s="187"/>
      <c r="C126" s="51"/>
      <c r="D126" s="193"/>
      <c r="E126" s="193"/>
      <c r="F126" s="194"/>
      <c r="G126" s="180"/>
      <c r="H126" s="181"/>
      <c r="I126" s="182"/>
      <c r="J126" s="181"/>
      <c r="K126" s="180"/>
      <c r="L126" s="183"/>
      <c r="M126" s="180"/>
      <c r="N126" s="181"/>
      <c r="O126" s="184">
        <f t="shared" si="36"/>
        <v>0</v>
      </c>
      <c r="P126" s="195">
        <f t="shared" si="37"/>
        <v>0</v>
      </c>
    </row>
    <row r="127" spans="1:16" s="189" customFormat="1" hidden="1">
      <c r="A127" s="188"/>
      <c r="B127" s="187"/>
      <c r="C127" s="51"/>
      <c r="D127" s="193"/>
      <c r="E127" s="193"/>
      <c r="F127" s="194"/>
      <c r="G127" s="180"/>
      <c r="H127" s="181"/>
      <c r="I127" s="182"/>
      <c r="J127" s="181"/>
      <c r="K127" s="180"/>
      <c r="L127" s="183"/>
      <c r="M127" s="180"/>
      <c r="N127" s="181"/>
      <c r="O127" s="184">
        <f t="shared" si="36"/>
        <v>0</v>
      </c>
      <c r="P127" s="195">
        <f t="shared" si="37"/>
        <v>0</v>
      </c>
    </row>
    <row r="128" spans="1:16" s="189" customFormat="1" hidden="1">
      <c r="A128" s="188"/>
      <c r="B128" s="187"/>
      <c r="C128" s="51"/>
      <c r="D128" s="193"/>
      <c r="E128" s="193"/>
      <c r="F128" s="194"/>
      <c r="G128" s="180"/>
      <c r="H128" s="181"/>
      <c r="I128" s="182"/>
      <c r="J128" s="181"/>
      <c r="K128" s="180"/>
      <c r="L128" s="183"/>
      <c r="M128" s="180"/>
      <c r="N128" s="181"/>
      <c r="O128" s="184">
        <f t="shared" si="36"/>
        <v>0</v>
      </c>
      <c r="P128" s="195">
        <f t="shared" si="37"/>
        <v>0</v>
      </c>
    </row>
    <row r="129" spans="1:16" s="189" customFormat="1" hidden="1">
      <c r="A129" s="188"/>
      <c r="B129" s="187"/>
      <c r="C129" s="51"/>
      <c r="D129" s="193"/>
      <c r="E129" s="193"/>
      <c r="F129" s="194"/>
      <c r="G129" s="180"/>
      <c r="H129" s="181"/>
      <c r="I129" s="182"/>
      <c r="J129" s="181"/>
      <c r="K129" s="180"/>
      <c r="L129" s="183"/>
      <c r="M129" s="180"/>
      <c r="N129" s="181"/>
      <c r="O129" s="184">
        <f t="shared" si="36"/>
        <v>0</v>
      </c>
      <c r="P129" s="195">
        <f t="shared" si="37"/>
        <v>0</v>
      </c>
    </row>
    <row r="130" spans="1:16" s="189" customFormat="1" hidden="1">
      <c r="A130" s="188"/>
      <c r="B130" s="187"/>
      <c r="C130" s="51"/>
      <c r="D130" s="193"/>
      <c r="E130" s="193"/>
      <c r="F130" s="194"/>
      <c r="G130" s="180"/>
      <c r="H130" s="181"/>
      <c r="I130" s="182"/>
      <c r="J130" s="181"/>
      <c r="K130" s="180"/>
      <c r="L130" s="183"/>
      <c r="M130" s="180"/>
      <c r="N130" s="181"/>
      <c r="O130" s="184">
        <f t="shared" si="36"/>
        <v>0</v>
      </c>
      <c r="P130" s="195">
        <f t="shared" si="37"/>
        <v>0</v>
      </c>
    </row>
    <row r="131" spans="1:16" s="189" customFormat="1" hidden="1">
      <c r="A131" s="188"/>
      <c r="B131" s="187"/>
      <c r="C131" s="51"/>
      <c r="D131" s="193"/>
      <c r="E131" s="193"/>
      <c r="F131" s="194"/>
      <c r="G131" s="180"/>
      <c r="H131" s="181"/>
      <c r="I131" s="182"/>
      <c r="J131" s="181"/>
      <c r="K131" s="180"/>
      <c r="L131" s="183"/>
      <c r="M131" s="180"/>
      <c r="N131" s="181"/>
      <c r="O131" s="184">
        <f t="shared" si="36"/>
        <v>0</v>
      </c>
      <c r="P131" s="195">
        <f t="shared" si="37"/>
        <v>0</v>
      </c>
    </row>
    <row r="132" spans="1:16" s="189" customFormat="1" hidden="1">
      <c r="A132" s="188"/>
      <c r="B132" s="187"/>
      <c r="C132" s="51"/>
      <c r="D132" s="193"/>
      <c r="E132" s="193"/>
      <c r="F132" s="194"/>
      <c r="G132" s="180"/>
      <c r="H132" s="181"/>
      <c r="I132" s="182"/>
      <c r="J132" s="181"/>
      <c r="K132" s="180"/>
      <c r="L132" s="183"/>
      <c r="M132" s="180"/>
      <c r="N132" s="181"/>
      <c r="O132" s="184">
        <f t="shared" si="36"/>
        <v>0</v>
      </c>
      <c r="P132" s="195">
        <f t="shared" si="37"/>
        <v>0</v>
      </c>
    </row>
    <row r="133" spans="1:16" s="189" customFormat="1" hidden="1">
      <c r="A133" s="188"/>
      <c r="B133" s="187"/>
      <c r="C133" s="51"/>
      <c r="D133" s="193"/>
      <c r="E133" s="193"/>
      <c r="F133" s="194"/>
      <c r="G133" s="180"/>
      <c r="H133" s="181"/>
      <c r="I133" s="182"/>
      <c r="J133" s="181"/>
      <c r="K133" s="180"/>
      <c r="L133" s="183"/>
      <c r="M133" s="180"/>
      <c r="N133" s="181"/>
      <c r="O133" s="184">
        <f t="shared" si="36"/>
        <v>0</v>
      </c>
      <c r="P133" s="195">
        <f t="shared" si="37"/>
        <v>0</v>
      </c>
    </row>
    <row r="134" spans="1:16" s="189" customFormat="1" hidden="1">
      <c r="A134" s="188"/>
      <c r="B134" s="187"/>
      <c r="C134" s="51"/>
      <c r="D134" s="193"/>
      <c r="E134" s="193"/>
      <c r="F134" s="194"/>
      <c r="G134" s="180"/>
      <c r="H134" s="181"/>
      <c r="I134" s="182"/>
      <c r="J134" s="181"/>
      <c r="K134" s="180"/>
      <c r="L134" s="183"/>
      <c r="M134" s="180"/>
      <c r="N134" s="181"/>
      <c r="O134" s="184">
        <f t="shared" si="36"/>
        <v>0</v>
      </c>
      <c r="P134" s="195">
        <f t="shared" si="37"/>
        <v>0</v>
      </c>
    </row>
    <row r="135" spans="1:16" s="189" customFormat="1" hidden="1">
      <c r="A135" s="188"/>
      <c r="B135" s="187"/>
      <c r="C135" s="51"/>
      <c r="D135" s="193"/>
      <c r="E135" s="193"/>
      <c r="F135" s="194"/>
      <c r="G135" s="180"/>
      <c r="H135" s="181"/>
      <c r="I135" s="182"/>
      <c r="J135" s="181"/>
      <c r="K135" s="180"/>
      <c r="L135" s="183"/>
      <c r="M135" s="180"/>
      <c r="N135" s="181"/>
      <c r="O135" s="184">
        <f t="shared" si="36"/>
        <v>0</v>
      </c>
      <c r="P135" s="195">
        <f t="shared" si="37"/>
        <v>0</v>
      </c>
    </row>
    <row r="136" spans="1:16" s="189" customFormat="1" hidden="1">
      <c r="A136" s="188"/>
      <c r="B136" s="187"/>
      <c r="C136" s="51"/>
      <c r="D136" s="193"/>
      <c r="E136" s="193"/>
      <c r="F136" s="194"/>
      <c r="G136" s="180"/>
      <c r="H136" s="181"/>
      <c r="I136" s="182"/>
      <c r="J136" s="181"/>
      <c r="K136" s="180"/>
      <c r="L136" s="183"/>
      <c r="M136" s="180"/>
      <c r="N136" s="181"/>
      <c r="O136" s="184">
        <f t="shared" si="36"/>
        <v>0</v>
      </c>
      <c r="P136" s="195">
        <f t="shared" si="37"/>
        <v>0</v>
      </c>
    </row>
    <row r="137" spans="1:16" s="189" customFormat="1" hidden="1">
      <c r="A137" s="188"/>
      <c r="B137" s="187"/>
      <c r="C137" s="51"/>
      <c r="D137" s="193"/>
      <c r="E137" s="193"/>
      <c r="F137" s="194"/>
      <c r="G137" s="180"/>
      <c r="H137" s="181"/>
      <c r="I137" s="182"/>
      <c r="J137" s="181"/>
      <c r="K137" s="180"/>
      <c r="L137" s="183"/>
      <c r="M137" s="180"/>
      <c r="N137" s="181"/>
      <c r="O137" s="184">
        <f t="shared" ref="O137" si="38">SUM(F137:N137)</f>
        <v>0</v>
      </c>
      <c r="P137" s="195">
        <f t="shared" si="37"/>
        <v>0</v>
      </c>
    </row>
    <row r="138" spans="1:16" s="188" customFormat="1" ht="10.8" hidden="1" thickBot="1">
      <c r="A138" s="196"/>
      <c r="B138" s="197" t="s">
        <v>21</v>
      </c>
      <c r="C138" s="197">
        <f>SUM(C137:C137)</f>
        <v>0</v>
      </c>
      <c r="D138" s="197">
        <f>SUM(D119:D137)</f>
        <v>0</v>
      </c>
      <c r="E138" s="197">
        <f>SUM(E119:E137)</f>
        <v>0</v>
      </c>
      <c r="F138" s="197">
        <f>SUM(F137:F137)</f>
        <v>0</v>
      </c>
      <c r="G138" s="43">
        <f t="shared" ref="G138:P138" si="39">SUM(G119:G137)</f>
        <v>0</v>
      </c>
      <c r="H138" s="43">
        <f t="shared" si="39"/>
        <v>0</v>
      </c>
      <c r="I138" s="43">
        <f t="shared" si="39"/>
        <v>0</v>
      </c>
      <c r="J138" s="43">
        <f t="shared" si="39"/>
        <v>0</v>
      </c>
      <c r="K138" s="43">
        <f t="shared" si="39"/>
        <v>0</v>
      </c>
      <c r="L138" s="43">
        <f t="shared" si="39"/>
        <v>0</v>
      </c>
      <c r="M138" s="43">
        <f t="shared" si="39"/>
        <v>0</v>
      </c>
      <c r="N138" s="43">
        <f t="shared" si="39"/>
        <v>0</v>
      </c>
      <c r="O138" s="44">
        <f t="shared" si="39"/>
        <v>0</v>
      </c>
      <c r="P138" s="45">
        <f t="shared" si="39"/>
        <v>0</v>
      </c>
    </row>
    <row r="139" spans="1:16" s="188" customFormat="1" hidden="1"/>
    <row r="140" spans="1:16" hidden="1"/>
    <row r="141" spans="1:16" ht="10.8" hidden="1" thickBot="1">
      <c r="B141" s="33" t="s">
        <v>57</v>
      </c>
      <c r="C141" s="33"/>
      <c r="D141" s="33"/>
      <c r="E141" s="33"/>
      <c r="F141" s="34"/>
      <c r="G141" s="34"/>
      <c r="H141" s="34"/>
      <c r="I141" s="34"/>
      <c r="J141" s="34"/>
      <c r="K141" s="34"/>
      <c r="L141" s="34"/>
      <c r="M141" s="34"/>
      <c r="N141" s="34"/>
      <c r="O141" s="35"/>
      <c r="P141" s="35"/>
    </row>
    <row r="142" spans="1:16" s="30" customFormat="1" hidden="1">
      <c r="A142" s="1"/>
      <c r="B142" s="58"/>
      <c r="C142" s="63"/>
      <c r="D142" s="52"/>
      <c r="E142" s="52"/>
      <c r="F142" s="53"/>
      <c r="G142" s="59"/>
      <c r="H142" s="60"/>
      <c r="I142" s="61"/>
      <c r="J142" s="60"/>
      <c r="K142" s="59"/>
      <c r="L142" s="62"/>
      <c r="M142" s="59"/>
      <c r="N142" s="60"/>
      <c r="O142" s="36">
        <f t="shared" ref="O142:O144" si="40">SUM(F142:N142)</f>
        <v>0</v>
      </c>
      <c r="P142" s="195">
        <f t="shared" ref="P142:P144" si="41">(D142*$D$3)+(E142*$E$3)+(F142*$F$3)+(G142*$G$3)+(H142*$H$3)+(I142*$I$3)+(J142*$J$3)+(K142*$K$3)+(L142*$L$3)+(M142*$M$3)+(N142*$N$3)</f>
        <v>0</v>
      </c>
    </row>
    <row r="143" spans="1:16" s="189" customFormat="1" hidden="1">
      <c r="A143" s="188"/>
      <c r="B143" s="187"/>
      <c r="C143" s="51"/>
      <c r="D143" s="193"/>
      <c r="E143" s="193"/>
      <c r="F143" s="194"/>
      <c r="G143" s="180"/>
      <c r="H143" s="181"/>
      <c r="I143" s="182"/>
      <c r="J143" s="181"/>
      <c r="K143" s="180"/>
      <c r="L143" s="183"/>
      <c r="M143" s="180"/>
      <c r="N143" s="181"/>
      <c r="O143" s="184">
        <f t="shared" ref="O143" si="42">SUM(F143:N143)</f>
        <v>0</v>
      </c>
      <c r="P143" s="195">
        <f t="shared" si="41"/>
        <v>0</v>
      </c>
    </row>
    <row r="144" spans="1:16" s="30" customFormat="1" hidden="1">
      <c r="A144" s="1"/>
      <c r="B144" s="58"/>
      <c r="C144" s="51"/>
      <c r="D144" s="52"/>
      <c r="E144" s="52"/>
      <c r="F144" s="53"/>
      <c r="G144" s="59"/>
      <c r="H144" s="60"/>
      <c r="I144" s="61"/>
      <c r="J144" s="60"/>
      <c r="K144" s="59"/>
      <c r="L144" s="62"/>
      <c r="M144" s="59"/>
      <c r="N144" s="60"/>
      <c r="O144" s="36">
        <f t="shared" si="40"/>
        <v>0</v>
      </c>
      <c r="P144" s="195">
        <f t="shared" si="41"/>
        <v>0</v>
      </c>
    </row>
    <row r="145" spans="1:16" ht="10.8" hidden="1" thickBot="1">
      <c r="A145" s="38"/>
      <c r="B145" s="39" t="s">
        <v>21</v>
      </c>
      <c r="C145" s="39">
        <f>SUM(C144:C144)</f>
        <v>0</v>
      </c>
      <c r="D145" s="39">
        <f>SUM(D142:D144)</f>
        <v>0</v>
      </c>
      <c r="E145" s="39">
        <f>SUM(E142:E144)</f>
        <v>0</v>
      </c>
      <c r="F145" s="39">
        <f>SUM(F144:F144)</f>
        <v>0</v>
      </c>
      <c r="G145" s="43">
        <f t="shared" ref="G145:P145" si="43">SUM(G142:G144)</f>
        <v>0</v>
      </c>
      <c r="H145" s="43">
        <f t="shared" si="43"/>
        <v>0</v>
      </c>
      <c r="I145" s="43">
        <f t="shared" si="43"/>
        <v>0</v>
      </c>
      <c r="J145" s="43">
        <f t="shared" si="43"/>
        <v>0</v>
      </c>
      <c r="K145" s="43">
        <f t="shared" si="43"/>
        <v>0</v>
      </c>
      <c r="L145" s="43">
        <f t="shared" si="43"/>
        <v>0</v>
      </c>
      <c r="M145" s="43">
        <f t="shared" si="43"/>
        <v>0</v>
      </c>
      <c r="N145" s="43">
        <f t="shared" si="43"/>
        <v>0</v>
      </c>
      <c r="O145" s="44">
        <f t="shared" si="43"/>
        <v>0</v>
      </c>
      <c r="P145" s="45">
        <f t="shared" si="43"/>
        <v>0</v>
      </c>
    </row>
    <row r="146" spans="1:16" hidden="1"/>
    <row r="147" spans="1:16" s="188" customFormat="1" hidden="1"/>
    <row r="148" spans="1:16" s="188" customFormat="1" ht="10.8" hidden="1" thickBot="1">
      <c r="B148" s="190" t="s">
        <v>46</v>
      </c>
      <c r="C148" s="190"/>
      <c r="D148" s="190"/>
      <c r="E148" s="190"/>
      <c r="F148" s="191"/>
      <c r="G148" s="191"/>
      <c r="H148" s="191"/>
      <c r="I148" s="191"/>
      <c r="J148" s="191"/>
      <c r="K148" s="191"/>
      <c r="L148" s="191"/>
      <c r="M148" s="191"/>
      <c r="N148" s="191"/>
      <c r="O148" s="192"/>
      <c r="P148" s="192"/>
    </row>
    <row r="149" spans="1:16" s="189" customFormat="1" hidden="1">
      <c r="A149" s="188"/>
      <c r="B149" s="187"/>
      <c r="C149" s="63"/>
      <c r="D149" s="193"/>
      <c r="E149" s="193"/>
      <c r="F149" s="194"/>
      <c r="G149" s="180"/>
      <c r="H149" s="181"/>
      <c r="I149" s="182"/>
      <c r="J149" s="181"/>
      <c r="K149" s="180"/>
      <c r="L149" s="183"/>
      <c r="M149" s="180"/>
      <c r="N149" s="181"/>
      <c r="O149" s="184">
        <f t="shared" ref="O149:O167" si="44">SUM(F149:N149)</f>
        <v>0</v>
      </c>
      <c r="P149" s="195">
        <f t="shared" ref="P149:P167" si="45">(D149*$D$3)+(E149*$E$3)+(F149*$F$3)+(G149*$G$3)+(H149*$H$3)+(I149*$I$3)+(J149*$J$3)+(K149*$K$3)+(L149*$L$3)+(M149*$M$3)+(N149*$N$3)</f>
        <v>0</v>
      </c>
    </row>
    <row r="150" spans="1:16" s="189" customFormat="1" hidden="1">
      <c r="A150" s="188"/>
      <c r="B150" s="187"/>
      <c r="C150" s="51"/>
      <c r="D150" s="193"/>
      <c r="E150" s="193"/>
      <c r="F150" s="194"/>
      <c r="G150" s="180"/>
      <c r="H150" s="181"/>
      <c r="I150" s="182"/>
      <c r="J150" s="181"/>
      <c r="K150" s="180"/>
      <c r="L150" s="183"/>
      <c r="M150" s="180"/>
      <c r="N150" s="181"/>
      <c r="O150" s="184">
        <f t="shared" si="44"/>
        <v>0</v>
      </c>
      <c r="P150" s="195">
        <f t="shared" si="45"/>
        <v>0</v>
      </c>
    </row>
    <row r="151" spans="1:16" s="189" customFormat="1" hidden="1">
      <c r="A151" s="188"/>
      <c r="B151" s="187"/>
      <c r="C151" s="51"/>
      <c r="D151" s="193"/>
      <c r="E151" s="193"/>
      <c r="F151" s="194"/>
      <c r="G151" s="180"/>
      <c r="H151" s="181"/>
      <c r="I151" s="182"/>
      <c r="J151" s="181"/>
      <c r="K151" s="180"/>
      <c r="L151" s="183"/>
      <c r="M151" s="180"/>
      <c r="N151" s="181"/>
      <c r="O151" s="184">
        <f t="shared" si="44"/>
        <v>0</v>
      </c>
      <c r="P151" s="195">
        <f t="shared" si="45"/>
        <v>0</v>
      </c>
    </row>
    <row r="152" spans="1:16" s="189" customFormat="1" hidden="1">
      <c r="A152" s="188"/>
      <c r="B152" s="187"/>
      <c r="C152" s="51"/>
      <c r="D152" s="193"/>
      <c r="E152" s="193"/>
      <c r="F152" s="194"/>
      <c r="G152" s="180"/>
      <c r="H152" s="181"/>
      <c r="I152" s="182"/>
      <c r="J152" s="181"/>
      <c r="K152" s="180"/>
      <c r="L152" s="183"/>
      <c r="M152" s="180"/>
      <c r="N152" s="181"/>
      <c r="O152" s="184">
        <f t="shared" si="44"/>
        <v>0</v>
      </c>
      <c r="P152" s="195">
        <f t="shared" si="45"/>
        <v>0</v>
      </c>
    </row>
    <row r="153" spans="1:16" s="189" customFormat="1" hidden="1">
      <c r="A153" s="188"/>
      <c r="B153" s="187"/>
      <c r="C153" s="51"/>
      <c r="D153" s="193"/>
      <c r="E153" s="193"/>
      <c r="F153" s="194"/>
      <c r="G153" s="180"/>
      <c r="H153" s="181"/>
      <c r="I153" s="182"/>
      <c r="J153" s="181"/>
      <c r="K153" s="180"/>
      <c r="L153" s="183"/>
      <c r="M153" s="180"/>
      <c r="N153" s="181"/>
      <c r="O153" s="184">
        <f t="shared" ref="O153:O154" si="46">SUM(F153:N153)</f>
        <v>0</v>
      </c>
      <c r="P153" s="195">
        <f t="shared" si="45"/>
        <v>0</v>
      </c>
    </row>
    <row r="154" spans="1:16" s="189" customFormat="1" hidden="1">
      <c r="A154" s="188"/>
      <c r="B154" s="187"/>
      <c r="C154" s="51"/>
      <c r="D154" s="193"/>
      <c r="E154" s="193"/>
      <c r="F154" s="194"/>
      <c r="G154" s="180"/>
      <c r="H154" s="181"/>
      <c r="I154" s="182"/>
      <c r="J154" s="181"/>
      <c r="K154" s="180"/>
      <c r="L154" s="183"/>
      <c r="M154" s="180"/>
      <c r="N154" s="181"/>
      <c r="O154" s="184">
        <f t="shared" si="46"/>
        <v>0</v>
      </c>
      <c r="P154" s="195">
        <f t="shared" si="45"/>
        <v>0</v>
      </c>
    </row>
    <row r="155" spans="1:16" s="189" customFormat="1" hidden="1">
      <c r="A155" s="188"/>
      <c r="B155" s="187"/>
      <c r="C155" s="51"/>
      <c r="D155" s="193"/>
      <c r="E155" s="193"/>
      <c r="F155" s="194"/>
      <c r="G155" s="180"/>
      <c r="H155" s="181"/>
      <c r="I155" s="182"/>
      <c r="J155" s="181"/>
      <c r="K155" s="180"/>
      <c r="L155" s="183"/>
      <c r="M155" s="180"/>
      <c r="N155" s="181"/>
      <c r="O155" s="184">
        <f t="shared" si="44"/>
        <v>0</v>
      </c>
      <c r="P155" s="195">
        <f t="shared" si="45"/>
        <v>0</v>
      </c>
    </row>
    <row r="156" spans="1:16" s="189" customFormat="1" hidden="1">
      <c r="A156" s="188"/>
      <c r="B156" s="187"/>
      <c r="C156" s="51"/>
      <c r="D156" s="193"/>
      <c r="E156" s="193"/>
      <c r="F156" s="194"/>
      <c r="G156" s="180"/>
      <c r="H156" s="181"/>
      <c r="I156" s="182"/>
      <c r="J156" s="181"/>
      <c r="K156" s="180"/>
      <c r="L156" s="183"/>
      <c r="M156" s="180"/>
      <c r="N156" s="181"/>
      <c r="O156" s="184">
        <f t="shared" ref="O156:O159" si="47">SUM(F156:N156)</f>
        <v>0</v>
      </c>
      <c r="P156" s="195">
        <f t="shared" si="45"/>
        <v>0</v>
      </c>
    </row>
    <row r="157" spans="1:16" s="189" customFormat="1" hidden="1">
      <c r="A157" s="188"/>
      <c r="B157" s="187"/>
      <c r="C157" s="51"/>
      <c r="D157" s="193"/>
      <c r="E157" s="193"/>
      <c r="F157" s="194"/>
      <c r="G157" s="180"/>
      <c r="H157" s="181"/>
      <c r="I157" s="182"/>
      <c r="J157" s="181"/>
      <c r="K157" s="180"/>
      <c r="L157" s="183"/>
      <c r="M157" s="180"/>
      <c r="N157" s="181"/>
      <c r="O157" s="184">
        <f t="shared" si="47"/>
        <v>0</v>
      </c>
      <c r="P157" s="195">
        <f t="shared" si="45"/>
        <v>0</v>
      </c>
    </row>
    <row r="158" spans="1:16" s="189" customFormat="1" hidden="1">
      <c r="A158" s="188"/>
      <c r="B158" s="187"/>
      <c r="C158" s="51"/>
      <c r="D158" s="193"/>
      <c r="E158" s="193"/>
      <c r="F158" s="194"/>
      <c r="G158" s="180"/>
      <c r="H158" s="181"/>
      <c r="I158" s="182"/>
      <c r="J158" s="181"/>
      <c r="K158" s="180"/>
      <c r="L158" s="183"/>
      <c r="M158" s="180"/>
      <c r="N158" s="181"/>
      <c r="O158" s="184">
        <f t="shared" si="47"/>
        <v>0</v>
      </c>
      <c r="P158" s="195">
        <f t="shared" si="45"/>
        <v>0</v>
      </c>
    </row>
    <row r="159" spans="1:16" s="189" customFormat="1" hidden="1">
      <c r="A159" s="188"/>
      <c r="B159" s="187"/>
      <c r="C159" s="51"/>
      <c r="D159" s="193"/>
      <c r="E159" s="193"/>
      <c r="F159" s="194"/>
      <c r="G159" s="180"/>
      <c r="H159" s="181"/>
      <c r="I159" s="182"/>
      <c r="J159" s="181"/>
      <c r="K159" s="180"/>
      <c r="L159" s="183"/>
      <c r="M159" s="180"/>
      <c r="N159" s="181"/>
      <c r="O159" s="184">
        <f t="shared" si="47"/>
        <v>0</v>
      </c>
      <c r="P159" s="195">
        <f t="shared" si="45"/>
        <v>0</v>
      </c>
    </row>
    <row r="160" spans="1:16" s="189" customFormat="1" hidden="1">
      <c r="A160" s="188"/>
      <c r="B160" s="187"/>
      <c r="C160" s="51"/>
      <c r="D160" s="193"/>
      <c r="E160" s="193"/>
      <c r="F160" s="194"/>
      <c r="G160" s="180"/>
      <c r="H160" s="181"/>
      <c r="I160" s="182"/>
      <c r="J160" s="181"/>
      <c r="K160" s="180"/>
      <c r="L160" s="183"/>
      <c r="M160" s="180"/>
      <c r="N160" s="181"/>
      <c r="O160" s="184">
        <f t="shared" ref="O160:O163" si="48">SUM(F160:N160)</f>
        <v>0</v>
      </c>
      <c r="P160" s="195">
        <f t="shared" si="45"/>
        <v>0</v>
      </c>
    </row>
    <row r="161" spans="1:16" s="189" customFormat="1" hidden="1">
      <c r="A161" s="188"/>
      <c r="B161" s="187"/>
      <c r="C161" s="51"/>
      <c r="D161" s="193"/>
      <c r="E161" s="193"/>
      <c r="F161" s="194"/>
      <c r="G161" s="180"/>
      <c r="H161" s="181"/>
      <c r="I161" s="182"/>
      <c r="J161" s="181"/>
      <c r="K161" s="180"/>
      <c r="L161" s="183"/>
      <c r="M161" s="180"/>
      <c r="N161" s="181"/>
      <c r="O161" s="184">
        <f t="shared" si="48"/>
        <v>0</v>
      </c>
      <c r="P161" s="195">
        <f t="shared" si="45"/>
        <v>0</v>
      </c>
    </row>
    <row r="162" spans="1:16" s="189" customFormat="1" hidden="1">
      <c r="A162" s="188"/>
      <c r="B162" s="187"/>
      <c r="C162" s="51"/>
      <c r="D162" s="193"/>
      <c r="E162" s="193"/>
      <c r="F162" s="194"/>
      <c r="G162" s="180"/>
      <c r="H162" s="181"/>
      <c r="I162" s="182"/>
      <c r="J162" s="181"/>
      <c r="K162" s="180"/>
      <c r="L162" s="183"/>
      <c r="M162" s="180"/>
      <c r="N162" s="181"/>
      <c r="O162" s="184">
        <f t="shared" si="48"/>
        <v>0</v>
      </c>
      <c r="P162" s="195">
        <f t="shared" si="45"/>
        <v>0</v>
      </c>
    </row>
    <row r="163" spans="1:16" s="189" customFormat="1" hidden="1">
      <c r="A163" s="188"/>
      <c r="B163" s="187"/>
      <c r="C163" s="51"/>
      <c r="D163" s="193"/>
      <c r="E163" s="193"/>
      <c r="F163" s="194"/>
      <c r="G163" s="180"/>
      <c r="H163" s="181"/>
      <c r="I163" s="182"/>
      <c r="J163" s="181"/>
      <c r="K163" s="180"/>
      <c r="L163" s="183"/>
      <c r="M163" s="180"/>
      <c r="N163" s="181"/>
      <c r="O163" s="184">
        <f t="shared" si="48"/>
        <v>0</v>
      </c>
      <c r="P163" s="195">
        <f t="shared" si="45"/>
        <v>0</v>
      </c>
    </row>
    <row r="164" spans="1:16" s="189" customFormat="1" hidden="1">
      <c r="A164" s="188"/>
      <c r="B164" s="187"/>
      <c r="C164" s="51"/>
      <c r="D164" s="193"/>
      <c r="E164" s="193"/>
      <c r="F164" s="194"/>
      <c r="G164" s="180"/>
      <c r="H164" s="181"/>
      <c r="I164" s="182"/>
      <c r="J164" s="181"/>
      <c r="K164" s="180"/>
      <c r="L164" s="183"/>
      <c r="M164" s="180"/>
      <c r="N164" s="181"/>
      <c r="O164" s="184">
        <f t="shared" si="44"/>
        <v>0</v>
      </c>
      <c r="P164" s="195">
        <f t="shared" si="45"/>
        <v>0</v>
      </c>
    </row>
    <row r="165" spans="1:16" s="189" customFormat="1" hidden="1">
      <c r="A165" s="188"/>
      <c r="B165" s="187"/>
      <c r="C165" s="51"/>
      <c r="D165" s="193"/>
      <c r="E165" s="193"/>
      <c r="F165" s="194"/>
      <c r="G165" s="180"/>
      <c r="H165" s="181"/>
      <c r="I165" s="182"/>
      <c r="J165" s="181"/>
      <c r="K165" s="180"/>
      <c r="L165" s="183"/>
      <c r="M165" s="180"/>
      <c r="N165" s="181"/>
      <c r="O165" s="184">
        <f t="shared" ref="O165" si="49">SUM(F165:N165)</f>
        <v>0</v>
      </c>
      <c r="P165" s="195">
        <f t="shared" si="45"/>
        <v>0</v>
      </c>
    </row>
    <row r="166" spans="1:16" s="189" customFormat="1" hidden="1">
      <c r="A166" s="188"/>
      <c r="B166" s="187"/>
      <c r="C166" s="51"/>
      <c r="D166" s="193"/>
      <c r="E166" s="193"/>
      <c r="F166" s="194"/>
      <c r="G166" s="180"/>
      <c r="H166" s="181"/>
      <c r="I166" s="182"/>
      <c r="J166" s="181"/>
      <c r="K166" s="180"/>
      <c r="L166" s="183"/>
      <c r="M166" s="180"/>
      <c r="N166" s="181"/>
      <c r="O166" s="184">
        <f t="shared" ref="O166" si="50">SUM(F166:N166)</f>
        <v>0</v>
      </c>
      <c r="P166" s="195">
        <f t="shared" si="45"/>
        <v>0</v>
      </c>
    </row>
    <row r="167" spans="1:16" s="189" customFormat="1" hidden="1">
      <c r="A167" s="188"/>
      <c r="B167" s="187"/>
      <c r="C167" s="51"/>
      <c r="D167" s="193"/>
      <c r="E167" s="193"/>
      <c r="F167" s="194"/>
      <c r="G167" s="180"/>
      <c r="H167" s="181"/>
      <c r="I167" s="182"/>
      <c r="J167" s="181"/>
      <c r="K167" s="180"/>
      <c r="L167" s="183"/>
      <c r="M167" s="180"/>
      <c r="N167" s="181"/>
      <c r="O167" s="184">
        <f t="shared" si="44"/>
        <v>0</v>
      </c>
      <c r="P167" s="195">
        <f t="shared" si="45"/>
        <v>0</v>
      </c>
    </row>
    <row r="168" spans="1:16" s="188" customFormat="1" ht="10.8" hidden="1" thickBot="1">
      <c r="A168" s="196"/>
      <c r="B168" s="197" t="s">
        <v>21</v>
      </c>
      <c r="C168" s="197">
        <f>SUM(C167:C167)</f>
        <v>0</v>
      </c>
      <c r="D168" s="197">
        <f>SUM(D149:D167)</f>
        <v>0</v>
      </c>
      <c r="E168" s="197">
        <f>SUM(E149:E167)</f>
        <v>0</v>
      </c>
      <c r="F168" s="197">
        <f>SUM(F167:F167)</f>
        <v>0</v>
      </c>
      <c r="G168" s="43">
        <f t="shared" ref="G168:P168" si="51">SUM(G149:G167)</f>
        <v>0</v>
      </c>
      <c r="H168" s="43">
        <f t="shared" si="51"/>
        <v>0</v>
      </c>
      <c r="I168" s="43">
        <f t="shared" si="51"/>
        <v>0</v>
      </c>
      <c r="J168" s="43">
        <f t="shared" si="51"/>
        <v>0</v>
      </c>
      <c r="K168" s="43">
        <f t="shared" si="51"/>
        <v>0</v>
      </c>
      <c r="L168" s="43">
        <f t="shared" si="51"/>
        <v>0</v>
      </c>
      <c r="M168" s="43">
        <f t="shared" si="51"/>
        <v>0</v>
      </c>
      <c r="N168" s="43">
        <f t="shared" si="51"/>
        <v>0</v>
      </c>
      <c r="O168" s="44">
        <f t="shared" si="51"/>
        <v>0</v>
      </c>
      <c r="P168" s="45">
        <f t="shared" si="51"/>
        <v>0</v>
      </c>
    </row>
    <row r="169" spans="1:16" s="188" customFormat="1" hidden="1"/>
    <row r="171" spans="1:16" ht="10.8" thickBot="1">
      <c r="B171" s="33" t="s">
        <v>52</v>
      </c>
      <c r="C171" s="33"/>
      <c r="D171" s="33"/>
      <c r="E171" s="33"/>
      <c r="F171" s="34"/>
      <c r="G171" s="34"/>
      <c r="H171" s="34"/>
      <c r="I171" s="34"/>
      <c r="J171" s="34"/>
      <c r="K171" s="34"/>
      <c r="L171" s="34"/>
      <c r="M171" s="34"/>
      <c r="N171" s="34"/>
      <c r="O171" s="35"/>
      <c r="P171" s="35"/>
    </row>
    <row r="172" spans="1:16" s="30" customFormat="1" ht="11.25" customHeight="1">
      <c r="A172" s="1"/>
      <c r="B172" s="58" t="s">
        <v>76</v>
      </c>
      <c r="C172" s="51"/>
      <c r="D172" s="52"/>
      <c r="E172" s="52"/>
      <c r="F172" s="53">
        <v>160</v>
      </c>
      <c r="G172" s="59"/>
      <c r="H172" s="60"/>
      <c r="I172" s="61"/>
      <c r="J172" s="60"/>
      <c r="K172" s="59"/>
      <c r="L172" s="62"/>
      <c r="M172" s="59"/>
      <c r="N172" s="60"/>
      <c r="O172" s="36">
        <f t="shared" ref="O172:O178" si="52">SUM(F172:N172)</f>
        <v>160</v>
      </c>
      <c r="P172" s="195">
        <f t="shared" ref="P172:P178" si="53">(D172*$D$3)+(E172*$E$3)+(F172*$F$3)+(G172*$G$3)+(H172*$H$3)+(I172*$I$3)+(J172*$J$3)+(K172*$K$3)+(L172*$L$3)+(M172*$M$3)+(N172*$N$3)</f>
        <v>16</v>
      </c>
    </row>
    <row r="173" spans="1:16" s="189" customFormat="1" ht="11.25" customHeight="1">
      <c r="A173" s="188"/>
      <c r="B173" s="187" t="s">
        <v>77</v>
      </c>
      <c r="C173" s="51"/>
      <c r="D173" s="193"/>
      <c r="E173" s="193"/>
      <c r="F173" s="194"/>
      <c r="G173" s="180"/>
      <c r="H173" s="181"/>
      <c r="I173" s="182"/>
      <c r="J173" s="181"/>
      <c r="K173" s="180"/>
      <c r="L173" s="183"/>
      <c r="M173" s="180"/>
      <c r="N173" s="181">
        <v>3</v>
      </c>
      <c r="O173" s="184">
        <f t="shared" si="52"/>
        <v>3</v>
      </c>
      <c r="P173" s="195">
        <f t="shared" si="53"/>
        <v>6</v>
      </c>
    </row>
    <row r="174" spans="1:16" s="189" customFormat="1" ht="11.25" customHeight="1">
      <c r="A174" s="188"/>
      <c r="B174" s="187" t="s">
        <v>78</v>
      </c>
      <c r="C174" s="51"/>
      <c r="D174" s="193"/>
      <c r="E174" s="193"/>
      <c r="F174" s="194"/>
      <c r="G174" s="180"/>
      <c r="H174" s="181"/>
      <c r="I174" s="182"/>
      <c r="J174" s="181"/>
      <c r="K174" s="180"/>
      <c r="L174" s="183">
        <v>2</v>
      </c>
      <c r="M174" s="180"/>
      <c r="N174" s="181">
        <v>10</v>
      </c>
      <c r="O174" s="184">
        <f t="shared" si="52"/>
        <v>12</v>
      </c>
      <c r="P174" s="195">
        <f t="shared" si="53"/>
        <v>22</v>
      </c>
    </row>
    <row r="175" spans="1:16" s="189" customFormat="1" ht="11.25" customHeight="1">
      <c r="A175" s="188"/>
      <c r="B175" s="187" t="s">
        <v>79</v>
      </c>
      <c r="C175" s="51"/>
      <c r="D175" s="193"/>
      <c r="E175" s="193"/>
      <c r="F175" s="194"/>
      <c r="G175" s="180"/>
      <c r="H175" s="181"/>
      <c r="I175" s="182">
        <v>25</v>
      </c>
      <c r="J175" s="181"/>
      <c r="K175" s="180"/>
      <c r="L175" s="183"/>
      <c r="M175" s="180"/>
      <c r="N175" s="181"/>
      <c r="O175" s="184">
        <f t="shared" si="52"/>
        <v>25</v>
      </c>
      <c r="P175" s="195">
        <f t="shared" si="53"/>
        <v>12.5</v>
      </c>
    </row>
    <row r="176" spans="1:16" s="189" customFormat="1" ht="11.25" customHeight="1">
      <c r="A176" s="188"/>
      <c r="B176" s="187" t="s">
        <v>80</v>
      </c>
      <c r="C176" s="51"/>
      <c r="D176" s="193"/>
      <c r="E176" s="193"/>
      <c r="F176" s="194"/>
      <c r="G176" s="180">
        <v>46</v>
      </c>
      <c r="H176" s="181"/>
      <c r="I176" s="182"/>
      <c r="J176" s="181"/>
      <c r="K176" s="180"/>
      <c r="L176" s="183">
        <v>2</v>
      </c>
      <c r="M176" s="180"/>
      <c r="N176" s="181"/>
      <c r="O176" s="184">
        <f t="shared" si="52"/>
        <v>48</v>
      </c>
      <c r="P176" s="195">
        <f t="shared" si="53"/>
        <v>13.5</v>
      </c>
    </row>
    <row r="177" spans="1:16" s="189" customFormat="1" ht="11.25" customHeight="1">
      <c r="A177" s="188"/>
      <c r="B177" s="187" t="s">
        <v>81</v>
      </c>
      <c r="C177" s="51"/>
      <c r="D177" s="193"/>
      <c r="E177" s="193"/>
      <c r="F177" s="194"/>
      <c r="G177" s="180">
        <v>4</v>
      </c>
      <c r="H177" s="181"/>
      <c r="I177" s="182">
        <v>8</v>
      </c>
      <c r="J177" s="181"/>
      <c r="K177" s="180">
        <v>5</v>
      </c>
      <c r="L177" s="183">
        <v>8</v>
      </c>
      <c r="M177" s="180"/>
      <c r="N177" s="181">
        <v>1</v>
      </c>
      <c r="O177" s="184">
        <f t="shared" si="52"/>
        <v>26</v>
      </c>
      <c r="P177" s="195">
        <f t="shared" si="53"/>
        <v>20</v>
      </c>
    </row>
    <row r="178" spans="1:16" s="30" customFormat="1" ht="11.25" customHeight="1">
      <c r="A178" s="1"/>
      <c r="B178" s="58"/>
      <c r="C178" s="51"/>
      <c r="D178" s="52"/>
      <c r="E178" s="52"/>
      <c r="F178" s="53"/>
      <c r="G178" s="59"/>
      <c r="H178" s="60"/>
      <c r="I178" s="61"/>
      <c r="J178" s="60"/>
      <c r="K178" s="59"/>
      <c r="L178" s="62"/>
      <c r="M178" s="59"/>
      <c r="N178" s="60"/>
      <c r="O178" s="36">
        <f t="shared" si="52"/>
        <v>0</v>
      </c>
      <c r="P178" s="195">
        <f t="shared" si="53"/>
        <v>0</v>
      </c>
    </row>
    <row r="179" spans="1:16" ht="10.8" thickBot="1">
      <c r="A179" s="38"/>
      <c r="B179" s="39" t="s">
        <v>21</v>
      </c>
      <c r="C179" s="39">
        <f t="shared" ref="C179:P179" si="54">SUM(C172:C178)</f>
        <v>0</v>
      </c>
      <c r="D179" s="39">
        <f t="shared" si="54"/>
        <v>0</v>
      </c>
      <c r="E179" s="39">
        <f t="shared" si="54"/>
        <v>0</v>
      </c>
      <c r="F179" s="39">
        <f t="shared" si="54"/>
        <v>160</v>
      </c>
      <c r="G179" s="43">
        <f t="shared" si="54"/>
        <v>50</v>
      </c>
      <c r="H179" s="43">
        <f t="shared" si="54"/>
        <v>0</v>
      </c>
      <c r="I179" s="43">
        <f t="shared" si="54"/>
        <v>33</v>
      </c>
      <c r="J179" s="43">
        <f t="shared" si="54"/>
        <v>0</v>
      </c>
      <c r="K179" s="43">
        <f t="shared" si="54"/>
        <v>5</v>
      </c>
      <c r="L179" s="43">
        <f t="shared" si="54"/>
        <v>12</v>
      </c>
      <c r="M179" s="43">
        <f t="shared" si="54"/>
        <v>0</v>
      </c>
      <c r="N179" s="43">
        <f t="shared" si="54"/>
        <v>14</v>
      </c>
      <c r="O179" s="44">
        <f t="shared" si="54"/>
        <v>274</v>
      </c>
      <c r="P179" s="45">
        <f t="shared" si="54"/>
        <v>90</v>
      </c>
    </row>
    <row r="180" spans="1:16" ht="11.25" customHeight="1">
      <c r="A180" s="38"/>
      <c r="B180" s="54"/>
      <c r="C180" s="54"/>
      <c r="D180" s="54"/>
      <c r="E180" s="54"/>
      <c r="F180" s="54"/>
      <c r="G180" s="55"/>
      <c r="H180" s="55"/>
      <c r="I180" s="55"/>
      <c r="J180" s="55"/>
      <c r="K180" s="55"/>
      <c r="L180" s="55"/>
      <c r="M180" s="55"/>
      <c r="N180" s="55"/>
      <c r="O180" s="56"/>
      <c r="P180" s="57"/>
    </row>
    <row r="181" spans="1:16" ht="11.25" hidden="1" customHeight="1">
      <c r="B181" s="46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</row>
    <row r="182" spans="1:16" ht="10.8" hidden="1" thickBot="1">
      <c r="B182" s="33" t="s">
        <v>45</v>
      </c>
      <c r="C182" s="33"/>
      <c r="D182" s="33"/>
      <c r="E182" s="33"/>
      <c r="F182" s="34"/>
      <c r="G182" s="34"/>
      <c r="H182" s="34"/>
      <c r="I182" s="34"/>
      <c r="J182" s="34"/>
      <c r="K182" s="34"/>
      <c r="L182" s="34"/>
      <c r="M182" s="34"/>
      <c r="N182" s="34"/>
      <c r="O182" s="35"/>
      <c r="P182" s="35"/>
    </row>
    <row r="183" spans="1:16" s="30" customFormat="1" hidden="1">
      <c r="A183" s="1"/>
      <c r="B183" s="58"/>
      <c r="C183" s="51"/>
      <c r="D183" s="52"/>
      <c r="E183" s="52"/>
      <c r="F183" s="53"/>
      <c r="G183" s="59"/>
      <c r="H183" s="60"/>
      <c r="I183" s="61"/>
      <c r="J183" s="60"/>
      <c r="K183" s="59"/>
      <c r="L183" s="62"/>
      <c r="M183" s="59"/>
      <c r="N183" s="60"/>
      <c r="O183" s="36">
        <f>SUM(F183:N183)</f>
        <v>0</v>
      </c>
      <c r="P183" s="195">
        <f t="shared" ref="P183:P185" si="55">(D183*$D$3)+(E183*$E$3)+(F183*$F$3)+(G183*$G$3)+(H183*$H$3)+(I183*$I$3)+(J183*$J$3)+(K183*$K$3)+(L183*$L$3)+(M183*$M$3)+(N183*$N$3)</f>
        <v>0</v>
      </c>
    </row>
    <row r="184" spans="1:16" s="30" customFormat="1" hidden="1">
      <c r="A184" s="1"/>
      <c r="B184" s="58"/>
      <c r="C184" s="51"/>
      <c r="D184" s="52"/>
      <c r="E184" s="52"/>
      <c r="F184" s="53"/>
      <c r="G184" s="59"/>
      <c r="H184" s="60"/>
      <c r="I184" s="61"/>
      <c r="J184" s="60"/>
      <c r="K184" s="59"/>
      <c r="L184" s="62"/>
      <c r="M184" s="59"/>
      <c r="N184" s="60"/>
      <c r="O184" s="36">
        <f>SUM(F184:N184)</f>
        <v>0</v>
      </c>
      <c r="P184" s="195">
        <f t="shared" si="55"/>
        <v>0</v>
      </c>
    </row>
    <row r="185" spans="1:16" s="30" customFormat="1" hidden="1">
      <c r="A185" s="1"/>
      <c r="B185" s="58"/>
      <c r="C185" s="51"/>
      <c r="D185" s="52"/>
      <c r="E185" s="52"/>
      <c r="F185" s="53"/>
      <c r="G185" s="59"/>
      <c r="H185" s="60"/>
      <c r="I185" s="61"/>
      <c r="J185" s="60"/>
      <c r="K185" s="59"/>
      <c r="L185" s="62"/>
      <c r="M185" s="59"/>
      <c r="N185" s="60"/>
      <c r="O185" s="36">
        <f>SUM(F185:N185)</f>
        <v>0</v>
      </c>
      <c r="P185" s="195">
        <f t="shared" si="55"/>
        <v>0</v>
      </c>
    </row>
    <row r="186" spans="1:16" ht="10.8" hidden="1" thickBot="1">
      <c r="A186" s="38"/>
      <c r="B186" s="39" t="s">
        <v>21</v>
      </c>
      <c r="C186" s="39">
        <f t="shared" ref="C186:O186" si="56">SUM(C183:C185)</f>
        <v>0</v>
      </c>
      <c r="D186" s="39">
        <f t="shared" si="56"/>
        <v>0</v>
      </c>
      <c r="E186" s="39">
        <f t="shared" si="56"/>
        <v>0</v>
      </c>
      <c r="F186" s="39">
        <f t="shared" si="56"/>
        <v>0</v>
      </c>
      <c r="G186" s="43">
        <f t="shared" si="56"/>
        <v>0</v>
      </c>
      <c r="H186" s="43">
        <f t="shared" si="56"/>
        <v>0</v>
      </c>
      <c r="I186" s="43">
        <f t="shared" si="56"/>
        <v>0</v>
      </c>
      <c r="J186" s="43">
        <f t="shared" si="56"/>
        <v>0</v>
      </c>
      <c r="K186" s="43">
        <f t="shared" si="56"/>
        <v>0</v>
      </c>
      <c r="L186" s="43">
        <f t="shared" si="56"/>
        <v>0</v>
      </c>
      <c r="M186" s="43">
        <f t="shared" si="56"/>
        <v>0</v>
      </c>
      <c r="N186" s="43">
        <f t="shared" si="56"/>
        <v>0</v>
      </c>
      <c r="O186" s="44">
        <f t="shared" si="56"/>
        <v>0</v>
      </c>
      <c r="P186" s="45">
        <f>SUM(P183:P185)</f>
        <v>0</v>
      </c>
    </row>
    <row r="187" spans="1:16" ht="13.2">
      <c r="B187" s="2"/>
      <c r="C187" s="2"/>
      <c r="D187" s="2"/>
      <c r="E187" s="2"/>
      <c r="F187" s="47"/>
      <c r="G187" s="47"/>
      <c r="H187" s="47"/>
      <c r="I187" s="47"/>
      <c r="J187" s="47"/>
      <c r="K187" s="47"/>
      <c r="L187" s="47"/>
      <c r="M187" s="47"/>
      <c r="N187" s="47"/>
      <c r="O187" s="2"/>
      <c r="P187" s="2"/>
    </row>
    <row r="188" spans="1:16">
      <c r="M188" s="48" t="s">
        <v>21</v>
      </c>
      <c r="O188" s="49">
        <f>O186+O179+O168+O145+O138+O115+O86+O80+O73+O67+O41+O33+O26+O16+O10</f>
        <v>2086</v>
      </c>
      <c r="P188" s="50">
        <f>P186+P179+P168+P145+P138+P115+P86+P80+P73+P67+P41+P33+P26+P16+P10</f>
        <v>2480.75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31 O21:O24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E9" sqref="D9:E9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44</v>
      </c>
    </row>
    <row r="3" spans="1:16" ht="13.2">
      <c r="B3" s="2" t="s">
        <v>72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0.8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47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(D9*$D$5)+(E9*$E$5)+(F9*$F$5)+(G9*$G$5)+(H9*$H$5)+(I9*$I$5)+(J9*$J$5)+(K9*$K$5)+(L9*$L$5)+(M9*$M$5)+(N9*$N$5)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195">
        <f t="shared" si="1"/>
        <v>0</v>
      </c>
    </row>
    <row r="12" spans="1:16" ht="10.8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P10" sqref="P10:P11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43</v>
      </c>
    </row>
    <row r="3" spans="1:16" ht="13.2">
      <c r="B3" s="2" t="s">
        <v>72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47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1" si="0">SUM(F9:N9)</f>
        <v>0</v>
      </c>
      <c r="P9" s="195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95">
        <f t="shared" si="1"/>
        <v>0</v>
      </c>
    </row>
    <row r="12" spans="1:16">
      <c r="A12" s="38"/>
      <c r="B12" s="106" t="s">
        <v>21</v>
      </c>
      <c r="C12" s="106">
        <f t="shared" ref="C12:P12" si="2">SUM(C9:C11)</f>
        <v>0</v>
      </c>
      <c r="D12" s="106">
        <f t="shared" si="2"/>
        <v>0</v>
      </c>
      <c r="E12" s="106">
        <f t="shared" si="2"/>
        <v>0</v>
      </c>
      <c r="F12" s="106">
        <f t="shared" si="2"/>
        <v>0</v>
      </c>
      <c r="G12" s="106">
        <f t="shared" si="2"/>
        <v>0</v>
      </c>
      <c r="H12" s="106">
        <f t="shared" si="2"/>
        <v>0</v>
      </c>
      <c r="I12" s="106">
        <f t="shared" si="2"/>
        <v>0</v>
      </c>
      <c r="J12" s="106">
        <f t="shared" si="2"/>
        <v>0</v>
      </c>
      <c r="K12" s="106">
        <f t="shared" si="2"/>
        <v>0</v>
      </c>
      <c r="L12" s="106">
        <f t="shared" si="2"/>
        <v>0</v>
      </c>
      <c r="M12" s="106">
        <f t="shared" si="2"/>
        <v>0</v>
      </c>
      <c r="N12" s="106">
        <f t="shared" si="2"/>
        <v>0</v>
      </c>
      <c r="O12" s="106">
        <f t="shared" si="2"/>
        <v>0</v>
      </c>
      <c r="P12" s="106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29"/>
  <sheetViews>
    <sheetView topLeftCell="A3" zoomScale="90" zoomScaleNormal="90" workbookViewId="0">
      <selection activeCell="C10" sqref="C10"/>
    </sheetView>
  </sheetViews>
  <sheetFormatPr defaultColWidth="9.109375" defaultRowHeight="13.2"/>
  <cols>
    <col min="1" max="1" width="30.109375" style="74" customWidth="1"/>
    <col min="2" max="2" width="19.6640625" style="74" customWidth="1"/>
    <col min="3" max="3" width="24" style="74" customWidth="1"/>
    <col min="4" max="4" width="12.88671875" style="73" bestFit="1" customWidth="1"/>
    <col min="5" max="5" width="14.33203125" style="73" bestFit="1" customWidth="1"/>
    <col min="6" max="16384" width="9.109375" style="73"/>
  </cols>
  <sheetData>
    <row r="1" spans="1:5">
      <c r="A1" s="198"/>
      <c r="B1" s="198"/>
      <c r="C1" s="198"/>
      <c r="D1" s="199"/>
    </row>
    <row r="2" spans="1:5" ht="14.4">
      <c r="A2" s="200" t="s">
        <v>34</v>
      </c>
      <c r="B2" s="201" t="s">
        <v>24</v>
      </c>
      <c r="C2" s="201" t="s">
        <v>25</v>
      </c>
      <c r="D2" s="199"/>
    </row>
    <row r="3" spans="1:5" ht="14.4">
      <c r="A3" s="202"/>
      <c r="B3" s="202"/>
      <c r="C3" s="202"/>
      <c r="D3" s="203"/>
    </row>
    <row r="4" spans="1:5" ht="14.4">
      <c r="A4" s="204" t="s">
        <v>111</v>
      </c>
      <c r="B4" s="207">
        <f>SUM(Botswana!O13)</f>
        <v>53</v>
      </c>
      <c r="C4" s="206">
        <f>SUM(Botswana!P13)</f>
        <v>10.25</v>
      </c>
      <c r="D4" s="203"/>
    </row>
    <row r="5" spans="1:5" ht="14.4">
      <c r="A5" s="204" t="s">
        <v>26</v>
      </c>
      <c r="B5" s="208">
        <f>SUM(Kenya!O27)</f>
        <v>239</v>
      </c>
      <c r="C5" s="205">
        <f>SUM(Kenya!P27)</f>
        <v>230</v>
      </c>
      <c r="D5" s="203"/>
    </row>
    <row r="6" spans="1:5" ht="14.4">
      <c r="A6" s="204" t="s">
        <v>27</v>
      </c>
      <c r="B6" s="207">
        <f>SUM(Mauritius!O35)</f>
        <v>2347</v>
      </c>
      <c r="C6" s="206">
        <f>SUM(Mauritius!P35)</f>
        <v>711.7</v>
      </c>
      <c r="D6" s="203"/>
    </row>
    <row r="7" spans="1:5" ht="14.4">
      <c r="A7" s="204" t="s">
        <v>28</v>
      </c>
      <c r="B7" s="208">
        <f>SUM('South Africa'!O188)</f>
        <v>2086</v>
      </c>
      <c r="C7" s="205">
        <f>SUM('South Africa'!P188)</f>
        <v>2480.75</v>
      </c>
      <c r="D7" s="203"/>
    </row>
    <row r="8" spans="1:5" ht="14.4">
      <c r="A8" s="209"/>
      <c r="B8" s="207"/>
      <c r="C8" s="206"/>
      <c r="D8" s="203"/>
    </row>
    <row r="9" spans="1:5" ht="14.4">
      <c r="A9" s="210" t="s">
        <v>29</v>
      </c>
      <c r="B9" s="213">
        <f>SUM(B4:B8)</f>
        <v>4725</v>
      </c>
      <c r="C9" s="214">
        <f>SUM(C4:C8)</f>
        <v>3432.7</v>
      </c>
      <c r="D9" s="203"/>
    </row>
    <row r="10" spans="1:5">
      <c r="A10" s="198"/>
      <c r="B10" s="198"/>
      <c r="C10" s="198"/>
      <c r="D10" s="199"/>
    </row>
    <row r="11" spans="1:5">
      <c r="D11" s="74"/>
      <c r="E11" s="74"/>
    </row>
    <row r="12" spans="1:5">
      <c r="D12" s="74"/>
      <c r="E12" s="74"/>
    </row>
    <row r="13" spans="1:5">
      <c r="D13" s="74"/>
      <c r="E13" s="74"/>
    </row>
    <row r="14" spans="1:5">
      <c r="B14" s="211"/>
      <c r="C14" s="211"/>
      <c r="D14" s="211"/>
      <c r="E14" s="211"/>
    </row>
    <row r="17" spans="1:5">
      <c r="B17" s="74" t="s">
        <v>71</v>
      </c>
      <c r="D17" s="74"/>
    </row>
    <row r="18" spans="1:5">
      <c r="A18" s="74" t="s">
        <v>70</v>
      </c>
      <c r="B18" s="74">
        <v>4400</v>
      </c>
      <c r="D18" s="74"/>
      <c r="E18" s="74"/>
    </row>
    <row r="19" spans="1:5">
      <c r="A19" s="74" t="s">
        <v>59</v>
      </c>
      <c r="B19" s="74">
        <v>2900</v>
      </c>
      <c r="D19" s="74"/>
      <c r="E19" s="74"/>
    </row>
    <row r="20" spans="1:5">
      <c r="A20" s="74" t="s">
        <v>60</v>
      </c>
      <c r="B20" s="74">
        <v>894</v>
      </c>
      <c r="D20" s="74"/>
      <c r="E20" s="74"/>
    </row>
    <row r="21" spans="1:5">
      <c r="A21" s="74" t="s">
        <v>61</v>
      </c>
      <c r="B21" s="211">
        <v>204</v>
      </c>
      <c r="C21" s="211"/>
      <c r="D21" s="211"/>
      <c r="E21" s="211"/>
    </row>
    <row r="22" spans="1:5">
      <c r="A22" s="74" t="s">
        <v>62</v>
      </c>
      <c r="B22" s="211">
        <v>128</v>
      </c>
      <c r="D22" s="74"/>
    </row>
    <row r="23" spans="1:5">
      <c r="A23" s="74" t="s">
        <v>63</v>
      </c>
      <c r="B23" s="211">
        <v>813</v>
      </c>
      <c r="D23" s="74"/>
    </row>
    <row r="24" spans="1:5">
      <c r="A24" s="74" t="s">
        <v>64</v>
      </c>
      <c r="B24" s="211">
        <v>5973</v>
      </c>
      <c r="D24" s="74"/>
    </row>
    <row r="25" spans="1:5">
      <c r="A25" s="74" t="s">
        <v>65</v>
      </c>
      <c r="B25" s="211">
        <v>10616</v>
      </c>
      <c r="D25" s="74"/>
    </row>
    <row r="26" spans="1:5">
      <c r="A26" s="74" t="s">
        <v>66</v>
      </c>
      <c r="B26" s="211">
        <v>6057</v>
      </c>
    </row>
    <row r="27" spans="1:5">
      <c r="A27" s="74" t="s">
        <v>67</v>
      </c>
      <c r="B27" s="211">
        <f>(B9)</f>
        <v>4725</v>
      </c>
    </row>
    <row r="28" spans="1:5">
      <c r="A28" s="74" t="s">
        <v>68</v>
      </c>
      <c r="B28" s="211"/>
    </row>
    <row r="29" spans="1:5">
      <c r="A29" s="74" t="s">
        <v>69</v>
      </c>
      <c r="B29" s="211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topLeftCell="A28" workbookViewId="0">
      <selection activeCell="M13" sqref="M13"/>
    </sheetView>
  </sheetViews>
  <sheetFormatPr defaultRowHeight="13.2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purl.org/dc/elements/1.1/"/>
    <ds:schemaRef ds:uri="http://purl.org/dc/dcmitype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929817ee-fc4e-48ef-9086-bdaf300bfc18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Botswana</vt:lpstr>
      <vt:lpstr>Reunion Islands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2020-11-27T13:47:35Z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