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/>
  <mc:AlternateContent xmlns:mc="http://schemas.openxmlformats.org/markup-compatibility/2006">
    <mc:Choice Requires="x15">
      <x15ac:absPath xmlns:x15ac="http://schemas.microsoft.com/office/spreadsheetml/2010/11/ac" url="https://reedelsevier-my.sharepoint.com/personal/mahadejx_legal_regn_net/Documents/Bbt/Score Sheets/2020/"/>
    </mc:Choice>
  </mc:AlternateContent>
  <xr:revisionPtr revIDLastSave="760" documentId="8_{2B5C1C91-775D-404A-8E8F-42F6469FFA84}" xr6:coauthVersionLast="36" xr6:coauthVersionMax="36" xr10:uidLastSave="{D4B9B891-762A-4CF9-A5DE-74394D5819EB}"/>
  <bookViews>
    <workbookView xWindow="5136" yWindow="1752" windowWidth="10236" windowHeight="6060" tabRatio="875" activeTab="11" xr2:uid="{00000000-000D-0000-FFFF-FFFF00000000}"/>
  </bookViews>
  <sheets>
    <sheet name="Botswana" sheetId="11" r:id="rId1"/>
    <sheet name="Democratic Republic of Congo" sheetId="16" state="hidden" r:id="rId2"/>
    <sheet name="Ivory Coast" sheetId="14" state="hidden" r:id="rId3"/>
    <sheet name="Kenya" sheetId="10" r:id="rId4"/>
    <sheet name="Malawi" sheetId="20" state="hidden" r:id="rId5"/>
    <sheet name="Mauritius" sheetId="8" r:id="rId6"/>
    <sheet name="Nigeria" sheetId="18" r:id="rId7"/>
    <sheet name="South Africa" sheetId="19" r:id="rId8"/>
    <sheet name="Togo" sheetId="12" state="hidden" r:id="rId9"/>
    <sheet name="Zambia" sheetId="17" state="hidden" r:id="rId10"/>
    <sheet name="Summary" sheetId="4" r:id="rId11"/>
    <sheet name="Graphs" sheetId="22" r:id="rId12"/>
  </sheets>
  <externalReferences>
    <externalReference r:id="rId13"/>
    <externalReference r:id="rId14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O78" i="19" l="1"/>
  <c r="O87" i="19" l="1"/>
  <c r="O86" i="19"/>
  <c r="O85" i="19"/>
  <c r="O84" i="19"/>
  <c r="O83" i="19"/>
  <c r="O82" i="19"/>
  <c r="O81" i="19"/>
  <c r="O80" i="19"/>
  <c r="O79" i="19"/>
  <c r="O30" i="19"/>
  <c r="O7" i="8"/>
  <c r="P15" i="8" l="1"/>
  <c r="O15" i="8"/>
  <c r="P14" i="8"/>
  <c r="O14" i="8"/>
  <c r="P13" i="8"/>
  <c r="O13" i="8"/>
  <c r="P12" i="8"/>
  <c r="O12" i="8"/>
  <c r="P11" i="8"/>
  <c r="O11" i="8"/>
  <c r="P159" i="19" l="1"/>
  <c r="O159" i="19"/>
  <c r="P39" i="19" l="1"/>
  <c r="O39" i="19"/>
  <c r="P82" i="19"/>
  <c r="P81" i="19"/>
  <c r="P80" i="19"/>
  <c r="P79" i="19"/>
  <c r="P83" i="19"/>
  <c r="P84" i="19"/>
  <c r="P85" i="19"/>
  <c r="P11" i="17" l="1"/>
  <c r="P10" i="17"/>
  <c r="P9" i="17"/>
  <c r="P11" i="12"/>
  <c r="P10" i="12"/>
  <c r="P9" i="12"/>
  <c r="P78" i="19"/>
  <c r="P32" i="19"/>
  <c r="P31" i="19"/>
  <c r="P30" i="19"/>
  <c r="P29" i="18"/>
  <c r="P28" i="18"/>
  <c r="P27" i="18"/>
  <c r="P26" i="18"/>
  <c r="P25" i="18"/>
  <c r="P24" i="18"/>
  <c r="P23" i="18"/>
  <c r="P22" i="18"/>
  <c r="P21" i="18"/>
  <c r="P20" i="18"/>
  <c r="P19" i="18"/>
  <c r="P14" i="18"/>
  <c r="P13" i="18"/>
  <c r="P8" i="18"/>
  <c r="P7" i="18"/>
  <c r="P30" i="8"/>
  <c r="P29" i="8"/>
  <c r="P28" i="8"/>
  <c r="P23" i="8"/>
  <c r="P22" i="8"/>
  <c r="P21" i="8"/>
  <c r="P20" i="8"/>
  <c r="P19" i="8"/>
  <c r="P18" i="8"/>
  <c r="P17" i="8"/>
  <c r="P16" i="8"/>
  <c r="P10" i="8"/>
  <c r="P9" i="8"/>
  <c r="P8" i="8"/>
  <c r="P7" i="8"/>
  <c r="P9" i="20"/>
  <c r="P13" i="14"/>
  <c r="P12" i="14"/>
  <c r="P11" i="14"/>
  <c r="P10" i="14"/>
  <c r="P9" i="14"/>
  <c r="P10" i="16"/>
  <c r="P9" i="16"/>
  <c r="P12" i="11"/>
  <c r="P11" i="11"/>
  <c r="P10" i="11"/>
  <c r="P9" i="11"/>
  <c r="P8" i="11"/>
  <c r="P8" i="10"/>
  <c r="O8" i="19" l="1"/>
  <c r="P8" i="19"/>
  <c r="O9" i="19"/>
  <c r="P9" i="19"/>
  <c r="C10" i="19"/>
  <c r="D10" i="19"/>
  <c r="E10" i="19"/>
  <c r="F10" i="19"/>
  <c r="G10" i="19"/>
  <c r="H10" i="19"/>
  <c r="I10" i="19"/>
  <c r="J10" i="19"/>
  <c r="K10" i="19"/>
  <c r="L10" i="19"/>
  <c r="M10" i="19"/>
  <c r="N10" i="19"/>
  <c r="O14" i="19"/>
  <c r="P14" i="19"/>
  <c r="O15" i="19"/>
  <c r="P15" i="19"/>
  <c r="C16" i="19"/>
  <c r="D16" i="19"/>
  <c r="E16" i="19"/>
  <c r="F16" i="19"/>
  <c r="G16" i="19"/>
  <c r="H16" i="19"/>
  <c r="I16" i="19"/>
  <c r="J16" i="19"/>
  <c r="K16" i="19"/>
  <c r="L16" i="19"/>
  <c r="M16" i="19"/>
  <c r="N16" i="19"/>
  <c r="O46" i="19"/>
  <c r="P46" i="19"/>
  <c r="O47" i="19"/>
  <c r="P47" i="19"/>
  <c r="O48" i="19"/>
  <c r="P48" i="19"/>
  <c r="O49" i="19"/>
  <c r="P49" i="19"/>
  <c r="O50" i="19"/>
  <c r="P50" i="19"/>
  <c r="O51" i="19"/>
  <c r="P51" i="19"/>
  <c r="O52" i="19"/>
  <c r="P52" i="19"/>
  <c r="O53" i="19"/>
  <c r="P53" i="19"/>
  <c r="O54" i="19"/>
  <c r="P54" i="19"/>
  <c r="O55" i="19"/>
  <c r="P55" i="19"/>
  <c r="O56" i="19"/>
  <c r="P56" i="19"/>
  <c r="O57" i="19"/>
  <c r="P57" i="19"/>
  <c r="O58" i="19"/>
  <c r="P58" i="19"/>
  <c r="O59" i="19"/>
  <c r="P59" i="19"/>
  <c r="O60" i="19"/>
  <c r="P60" i="19"/>
  <c r="O61" i="19"/>
  <c r="P61" i="19"/>
  <c r="O62" i="19"/>
  <c r="P62" i="19"/>
  <c r="O63" i="19"/>
  <c r="P63" i="19"/>
  <c r="O64" i="19"/>
  <c r="P64" i="19"/>
  <c r="O65" i="19"/>
  <c r="P65" i="19"/>
  <c r="O66" i="19"/>
  <c r="P66" i="19"/>
  <c r="O67" i="19"/>
  <c r="P67" i="19"/>
  <c r="C68" i="19"/>
  <c r="D68" i="19"/>
  <c r="E68" i="19"/>
  <c r="F68" i="19"/>
  <c r="G68" i="19"/>
  <c r="H68" i="19"/>
  <c r="I68" i="19"/>
  <c r="J68" i="19"/>
  <c r="K68" i="19"/>
  <c r="L68" i="19"/>
  <c r="M68" i="19"/>
  <c r="N68" i="19"/>
  <c r="O72" i="19"/>
  <c r="P72" i="19"/>
  <c r="O73" i="19"/>
  <c r="P73" i="19"/>
  <c r="C74" i="19"/>
  <c r="D74" i="19"/>
  <c r="E74" i="19"/>
  <c r="F74" i="19"/>
  <c r="G74" i="19"/>
  <c r="H74" i="19"/>
  <c r="I74" i="19"/>
  <c r="J74" i="19"/>
  <c r="K74" i="19"/>
  <c r="L74" i="19"/>
  <c r="M74" i="19"/>
  <c r="N74" i="19"/>
  <c r="O16" i="19" l="1"/>
  <c r="O10" i="19"/>
  <c r="P16" i="19"/>
  <c r="P10" i="19"/>
  <c r="P74" i="19"/>
  <c r="P68" i="19"/>
  <c r="O68" i="19"/>
  <c r="O74" i="19"/>
  <c r="O8" i="10"/>
  <c r="P22" i="10" l="1"/>
  <c r="P21" i="10"/>
  <c r="P20" i="10"/>
  <c r="P15" i="10"/>
  <c r="P14" i="10"/>
  <c r="P9" i="10"/>
  <c r="P168" i="19"/>
  <c r="P167" i="19"/>
  <c r="P166" i="19"/>
  <c r="P161" i="19"/>
  <c r="P160" i="19"/>
  <c r="P158" i="19"/>
  <c r="P157" i="19"/>
  <c r="P152" i="19"/>
  <c r="P151" i="19"/>
  <c r="P150" i="19"/>
  <c r="P149" i="19"/>
  <c r="P148" i="19"/>
  <c r="P147" i="19"/>
  <c r="P146" i="19"/>
  <c r="P145" i="19"/>
  <c r="P144" i="19"/>
  <c r="P143" i="19"/>
  <c r="P142" i="19"/>
  <c r="P141" i="19"/>
  <c r="P140" i="19"/>
  <c r="P139" i="19"/>
  <c r="P138" i="19"/>
  <c r="P137" i="19"/>
  <c r="P136" i="19"/>
  <c r="P135" i="19"/>
  <c r="P134" i="19"/>
  <c r="P129" i="19"/>
  <c r="P128" i="19"/>
  <c r="P127" i="19"/>
  <c r="P122" i="19"/>
  <c r="P121" i="19"/>
  <c r="P120" i="19"/>
  <c r="P119" i="19"/>
  <c r="P118" i="19"/>
  <c r="P117" i="19"/>
  <c r="P116" i="19"/>
  <c r="P115" i="19"/>
  <c r="P114" i="19"/>
  <c r="P113" i="19"/>
  <c r="P112" i="19"/>
  <c r="P111" i="19"/>
  <c r="P110" i="19"/>
  <c r="P109" i="19"/>
  <c r="P108" i="19"/>
  <c r="P107" i="19"/>
  <c r="P106" i="19"/>
  <c r="P105" i="19"/>
  <c r="P104" i="19"/>
  <c r="P99" i="19"/>
  <c r="P98" i="19"/>
  <c r="P93" i="19"/>
  <c r="P92" i="19"/>
  <c r="P87" i="19"/>
  <c r="P86" i="19"/>
  <c r="P41" i="19"/>
  <c r="P40" i="19"/>
  <c r="P38" i="19"/>
  <c r="P37" i="19"/>
  <c r="P25" i="19"/>
  <c r="P24" i="19"/>
  <c r="P23" i="19"/>
  <c r="P22" i="19"/>
  <c r="P21" i="19"/>
  <c r="P20" i="19"/>
  <c r="O20" i="19"/>
  <c r="O38" i="19" l="1"/>
  <c r="O23" i="19" l="1"/>
  <c r="O24" i="19"/>
  <c r="O139" i="19" l="1"/>
  <c r="O138" i="19"/>
  <c r="O144" i="19"/>
  <c r="O143" i="19"/>
  <c r="O142" i="19"/>
  <c r="O141" i="19"/>
  <c r="O140" i="19"/>
  <c r="O137" i="19"/>
  <c r="O136" i="19"/>
  <c r="O135" i="19"/>
  <c r="O148" i="19"/>
  <c r="O147" i="19"/>
  <c r="O146" i="19"/>
  <c r="O145" i="19"/>
  <c r="O150" i="19"/>
  <c r="O149" i="19"/>
  <c r="O151" i="19"/>
  <c r="O17" i="8" l="1"/>
  <c r="O16" i="8"/>
  <c r="O10" i="8"/>
  <c r="O22" i="8"/>
  <c r="O21" i="8"/>
  <c r="O20" i="8"/>
  <c r="O19" i="8"/>
  <c r="O18" i="8"/>
  <c r="O9" i="8"/>
  <c r="O8" i="8"/>
  <c r="O160" i="19"/>
  <c r="O158" i="19"/>
  <c r="N123" i="19" l="1"/>
  <c r="M123" i="19"/>
  <c r="L123" i="19"/>
  <c r="K123" i="19"/>
  <c r="J123" i="19"/>
  <c r="I123" i="19"/>
  <c r="H123" i="19"/>
  <c r="G123" i="19"/>
  <c r="F123" i="19"/>
  <c r="E123" i="19"/>
  <c r="D123" i="19"/>
  <c r="C123" i="19"/>
  <c r="O122" i="19"/>
  <c r="O121" i="19"/>
  <c r="O120" i="19"/>
  <c r="O119" i="19"/>
  <c r="O118" i="19"/>
  <c r="O117" i="19"/>
  <c r="O116" i="19"/>
  <c r="O115" i="19"/>
  <c r="O114" i="19"/>
  <c r="O113" i="19"/>
  <c r="O112" i="19"/>
  <c r="O111" i="19"/>
  <c r="O110" i="19"/>
  <c r="O109" i="19"/>
  <c r="O108" i="19"/>
  <c r="O107" i="19"/>
  <c r="O106" i="19"/>
  <c r="O105" i="19"/>
  <c r="O104" i="19"/>
  <c r="P123" i="19" l="1"/>
  <c r="O123" i="19"/>
  <c r="O40" i="19"/>
  <c r="O32" i="19" l="1"/>
  <c r="O31" i="19"/>
  <c r="E33" i="19"/>
  <c r="F33" i="19"/>
  <c r="G33" i="19"/>
  <c r="H33" i="19"/>
  <c r="I33" i="19"/>
  <c r="J33" i="19"/>
  <c r="K33" i="19"/>
  <c r="L33" i="19"/>
  <c r="M33" i="19"/>
  <c r="N33" i="19"/>
  <c r="E42" i="19"/>
  <c r="F42" i="19"/>
  <c r="G42" i="19"/>
  <c r="H42" i="19"/>
  <c r="I42" i="19"/>
  <c r="J42" i="19"/>
  <c r="K42" i="19"/>
  <c r="L42" i="19"/>
  <c r="M42" i="19"/>
  <c r="N42" i="19"/>
  <c r="O9" i="11" l="1"/>
  <c r="O10" i="11"/>
  <c r="O11" i="11"/>
  <c r="O128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8" i="4" s="1"/>
  <c r="O9" i="20"/>
  <c r="O11" i="20" s="1"/>
  <c r="B8" i="4" s="1"/>
  <c r="N153" i="19"/>
  <c r="M153" i="19"/>
  <c r="L153" i="19"/>
  <c r="K153" i="19"/>
  <c r="J153" i="19"/>
  <c r="I153" i="19"/>
  <c r="H153" i="19"/>
  <c r="G153" i="19"/>
  <c r="F153" i="19"/>
  <c r="E153" i="19"/>
  <c r="D153" i="19"/>
  <c r="C153" i="19"/>
  <c r="O152" i="19"/>
  <c r="O134" i="19"/>
  <c r="N100" i="19"/>
  <c r="M100" i="19"/>
  <c r="L100" i="19"/>
  <c r="K100" i="19"/>
  <c r="J100" i="19"/>
  <c r="I100" i="19"/>
  <c r="H100" i="19"/>
  <c r="G100" i="19"/>
  <c r="F100" i="19"/>
  <c r="E100" i="19"/>
  <c r="D100" i="19"/>
  <c r="C100" i="19"/>
  <c r="O99" i="19"/>
  <c r="O98" i="19"/>
  <c r="D33" i="19"/>
  <c r="C33" i="19"/>
  <c r="N162" i="19"/>
  <c r="M162" i="19"/>
  <c r="L162" i="19"/>
  <c r="K162" i="19"/>
  <c r="J162" i="19"/>
  <c r="I162" i="19"/>
  <c r="H162" i="19"/>
  <c r="G162" i="19"/>
  <c r="F162" i="19"/>
  <c r="E162" i="19"/>
  <c r="D162" i="19"/>
  <c r="C162" i="19"/>
  <c r="O161" i="19"/>
  <c r="O157" i="19"/>
  <c r="O9" i="16"/>
  <c r="N169" i="19"/>
  <c r="M169" i="19"/>
  <c r="L169" i="19"/>
  <c r="K169" i="19"/>
  <c r="J169" i="19"/>
  <c r="I169" i="19"/>
  <c r="H169" i="19"/>
  <c r="G169" i="19"/>
  <c r="F169" i="19"/>
  <c r="E169" i="19"/>
  <c r="D169" i="19"/>
  <c r="C169" i="19"/>
  <c r="O168" i="19"/>
  <c r="O167" i="19"/>
  <c r="O166" i="19"/>
  <c r="N130" i="19"/>
  <c r="M130" i="19"/>
  <c r="L130" i="19"/>
  <c r="K130" i="19"/>
  <c r="J130" i="19"/>
  <c r="I130" i="19"/>
  <c r="H130" i="19"/>
  <c r="G130" i="19"/>
  <c r="F130" i="19"/>
  <c r="E130" i="19"/>
  <c r="D130" i="19"/>
  <c r="C130" i="19"/>
  <c r="O129" i="19"/>
  <c r="O127" i="19"/>
  <c r="N94" i="19"/>
  <c r="M94" i="19"/>
  <c r="L94" i="19"/>
  <c r="K94" i="19"/>
  <c r="J94" i="19"/>
  <c r="I94" i="19"/>
  <c r="H94" i="19"/>
  <c r="G94" i="19"/>
  <c r="F94" i="19"/>
  <c r="E94" i="19"/>
  <c r="D94" i="19"/>
  <c r="C94" i="19"/>
  <c r="O93" i="19"/>
  <c r="O92" i="19"/>
  <c r="N88" i="19"/>
  <c r="M88" i="19"/>
  <c r="L88" i="19"/>
  <c r="K88" i="19"/>
  <c r="J88" i="19"/>
  <c r="I88" i="19"/>
  <c r="H88" i="19"/>
  <c r="G88" i="19"/>
  <c r="F88" i="19"/>
  <c r="E88" i="19"/>
  <c r="D88" i="19"/>
  <c r="C88" i="19"/>
  <c r="D42" i="19"/>
  <c r="C42" i="19"/>
  <c r="O41" i="19"/>
  <c r="O37" i="19"/>
  <c r="N26" i="19"/>
  <c r="M26" i="19"/>
  <c r="L26" i="19"/>
  <c r="K26" i="19"/>
  <c r="J26" i="19"/>
  <c r="I26" i="19"/>
  <c r="H26" i="19"/>
  <c r="G26" i="19"/>
  <c r="F26" i="19"/>
  <c r="E26" i="19"/>
  <c r="D26" i="19"/>
  <c r="C26" i="19"/>
  <c r="O25" i="19"/>
  <c r="O22" i="19"/>
  <c r="O21" i="19"/>
  <c r="O7" i="18"/>
  <c r="O8" i="18"/>
  <c r="C9" i="18"/>
  <c r="D9" i="18"/>
  <c r="E9" i="18"/>
  <c r="F9" i="18"/>
  <c r="G9" i="18"/>
  <c r="H9" i="18"/>
  <c r="I9" i="18"/>
  <c r="J9" i="18"/>
  <c r="K9" i="18"/>
  <c r="L9" i="18"/>
  <c r="M9" i="18"/>
  <c r="N9" i="18"/>
  <c r="O13" i="18"/>
  <c r="P15" i="18"/>
  <c r="O14" i="18"/>
  <c r="C15" i="18"/>
  <c r="D15" i="18"/>
  <c r="E15" i="18"/>
  <c r="F15" i="18"/>
  <c r="G15" i="18"/>
  <c r="H15" i="18"/>
  <c r="I15" i="18"/>
  <c r="J15" i="18"/>
  <c r="K15" i="18"/>
  <c r="L15" i="18"/>
  <c r="M15" i="18"/>
  <c r="N15" i="18"/>
  <c r="O19" i="18"/>
  <c r="O20" i="18"/>
  <c r="O21" i="18"/>
  <c r="O22" i="18"/>
  <c r="O23" i="18"/>
  <c r="O24" i="18"/>
  <c r="O25" i="18"/>
  <c r="O26" i="18"/>
  <c r="O27" i="18"/>
  <c r="O28" i="18"/>
  <c r="O29" i="18"/>
  <c r="C30" i="18"/>
  <c r="D30" i="18"/>
  <c r="E30" i="18"/>
  <c r="F30" i="18"/>
  <c r="G30" i="18"/>
  <c r="H30" i="18"/>
  <c r="I30" i="18"/>
  <c r="J30" i="18"/>
  <c r="K30" i="18"/>
  <c r="L30" i="18"/>
  <c r="M30" i="18"/>
  <c r="N30" i="18"/>
  <c r="O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O11" i="17"/>
  <c r="O9" i="17"/>
  <c r="G24" i="8"/>
  <c r="N10" i="10"/>
  <c r="M10" i="10"/>
  <c r="L10" i="10"/>
  <c r="K10" i="10"/>
  <c r="J10" i="10"/>
  <c r="I10" i="10"/>
  <c r="H10" i="10"/>
  <c r="G10" i="10"/>
  <c r="F10" i="10"/>
  <c r="E10" i="10"/>
  <c r="D10" i="10"/>
  <c r="C10" i="10"/>
  <c r="N23" i="10"/>
  <c r="M23" i="10"/>
  <c r="L23" i="10"/>
  <c r="K23" i="10"/>
  <c r="J23" i="10"/>
  <c r="I23" i="10"/>
  <c r="H23" i="10"/>
  <c r="G23" i="10"/>
  <c r="F23" i="10"/>
  <c r="E23" i="10"/>
  <c r="D23" i="10"/>
  <c r="C23" i="10"/>
  <c r="O22" i="10"/>
  <c r="O21" i="10"/>
  <c r="O20" i="10"/>
  <c r="O9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8" i="16"/>
  <c r="C5" i="4" s="1"/>
  <c r="O10" i="16"/>
  <c r="O18" i="16" s="1"/>
  <c r="B5" i="4" s="1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23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16" i="10"/>
  <c r="M16" i="10"/>
  <c r="L16" i="10"/>
  <c r="K16" i="10"/>
  <c r="J16" i="10"/>
  <c r="I16" i="10"/>
  <c r="H16" i="10"/>
  <c r="G16" i="10"/>
  <c r="F16" i="10"/>
  <c r="E16" i="10"/>
  <c r="D16" i="10"/>
  <c r="C16" i="10"/>
  <c r="O15" i="10"/>
  <c r="O14" i="10"/>
  <c r="N13" i="11"/>
  <c r="M13" i="11"/>
  <c r="L13" i="11"/>
  <c r="K13" i="11"/>
  <c r="J13" i="11"/>
  <c r="I13" i="11"/>
  <c r="H13" i="11"/>
  <c r="G13" i="11"/>
  <c r="F13" i="11"/>
  <c r="E13" i="11"/>
  <c r="D13" i="11"/>
  <c r="C13" i="11"/>
  <c r="O12" i="11"/>
  <c r="O8" i="11"/>
  <c r="N31" i="8"/>
  <c r="M31" i="8"/>
  <c r="L31" i="8"/>
  <c r="K31" i="8"/>
  <c r="J31" i="8"/>
  <c r="I31" i="8"/>
  <c r="H31" i="8"/>
  <c r="G31" i="8"/>
  <c r="F31" i="8"/>
  <c r="E31" i="8"/>
  <c r="D31" i="8"/>
  <c r="C31" i="8"/>
  <c r="O30" i="8"/>
  <c r="O29" i="8"/>
  <c r="O28" i="8"/>
  <c r="N24" i="8"/>
  <c r="M24" i="8"/>
  <c r="L24" i="8"/>
  <c r="K24" i="8"/>
  <c r="J24" i="8"/>
  <c r="I24" i="8"/>
  <c r="H24" i="8"/>
  <c r="F24" i="8"/>
  <c r="E24" i="8"/>
  <c r="D24" i="8"/>
  <c r="C24" i="8"/>
  <c r="P12" i="17"/>
  <c r="C13" i="4" s="1"/>
  <c r="O31" i="8" l="1"/>
  <c r="O23" i="10"/>
  <c r="O14" i="14"/>
  <c r="B6" i="4" s="1"/>
  <c r="P14" i="14"/>
  <c r="C6" i="4" s="1"/>
  <c r="P13" i="11"/>
  <c r="C4" i="4" s="1"/>
  <c r="O16" i="10"/>
  <c r="P10" i="10"/>
  <c r="P16" i="10"/>
  <c r="O10" i="10"/>
  <c r="O12" i="17"/>
  <c r="B13" i="4" s="1"/>
  <c r="O13" i="11"/>
  <c r="B4" i="4" s="1"/>
  <c r="P12" i="12"/>
  <c r="C12" i="4" s="1"/>
  <c r="O12" i="12"/>
  <c r="B12" i="4" s="1"/>
  <c r="P24" i="8"/>
  <c r="P31" i="8"/>
  <c r="O153" i="19"/>
  <c r="P100" i="19"/>
  <c r="P23" i="10"/>
  <c r="O24" i="8"/>
  <c r="P30" i="18"/>
  <c r="P9" i="18"/>
  <c r="O30" i="18"/>
  <c r="O9" i="18"/>
  <c r="O15" i="18"/>
  <c r="O169" i="19"/>
  <c r="O88" i="19"/>
  <c r="O26" i="19"/>
  <c r="P33" i="19"/>
  <c r="P42" i="19"/>
  <c r="P162" i="19"/>
  <c r="O130" i="19"/>
  <c r="O94" i="19"/>
  <c r="P94" i="19"/>
  <c r="O42" i="19"/>
  <c r="P130" i="19"/>
  <c r="O33" i="19"/>
  <c r="O162" i="19"/>
  <c r="P153" i="19"/>
  <c r="P169" i="19"/>
  <c r="P88" i="19"/>
  <c r="O100" i="19"/>
  <c r="P26" i="19"/>
  <c r="O34" i="18" l="1"/>
  <c r="B10" i="4" s="1"/>
  <c r="O34" i="8"/>
  <c r="B9" i="4" s="1"/>
  <c r="O25" i="10"/>
  <c r="B7" i="4" s="1"/>
  <c r="P25" i="10"/>
  <c r="C7" i="4" s="1"/>
  <c r="O171" i="19"/>
  <c r="B11" i="4" s="1"/>
  <c r="P171" i="19"/>
  <c r="C11" i="4" s="1"/>
  <c r="P34" i="18"/>
  <c r="C10" i="4" s="1"/>
  <c r="P34" i="8"/>
  <c r="C9" i="4" s="1"/>
  <c r="B15" i="4" l="1"/>
  <c r="C15" i="4"/>
  <c r="B32" i="4" l="1"/>
</calcChain>
</file>

<file path=xl/sharedStrings.xml><?xml version="1.0" encoding="utf-8"?>
<sst xmlns="http://schemas.openxmlformats.org/spreadsheetml/2006/main" count="349" uniqueCount="127">
  <si>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</si>
  <si>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</si>
  <si>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</si>
  <si>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</si>
  <si>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</si>
  <si>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</si>
  <si>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</si>
  <si>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</si>
  <si>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</si>
  <si>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</si>
  <si>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</si>
  <si>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</si>
  <si>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</si>
  <si>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</si>
  <si>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</si>
  <si>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</si>
  <si>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</si>
  <si>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</si>
  <si>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</si>
  <si>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</si>
  <si>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</si>
  <si>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</si>
  <si>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</si>
  <si>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</si>
  <si>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</si>
  <si>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</si>
  <si>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</si>
  <si>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</si>
  <si>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</si>
  <si>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</si>
  <si>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</si>
  <si>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</si>
  <si>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</si>
  <si>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</si>
  <si>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</si>
  <si>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</si>
  <si>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</si>
  <si>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</si>
  <si>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</si>
  <si>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</si>
  <si>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</si>
  <si>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</si>
  <si>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</si>
  <si>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</si>
  <si>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MIDRAND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</si>
  <si>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</si>
  <si>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</si>
  <si>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</si>
  <si>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</si>
  <si>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</si>
  <si>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</si>
  <si>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</si>
  <si>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</si>
  <si>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</si>
  <si>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</si>
  <si>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</si>
  <si>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</si>
  <si>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</si>
  <si>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</si>
  <si>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</si>
  <si>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</si>
  <si>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</si>
  <si>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TEMPLE: Botswana</t>
  </si>
  <si>
    <t>Botswana</t>
  </si>
  <si>
    <t>ISKCON PORT ELIZABETH</t>
  </si>
  <si>
    <t>ISKCON PIETERMARITZBURG</t>
  </si>
  <si>
    <t>Acyuta Kesava Dasa</t>
  </si>
  <si>
    <t>Bimal Prabhu</t>
  </si>
  <si>
    <t>Balarama das</t>
  </si>
  <si>
    <t>Team AGTSP</t>
  </si>
  <si>
    <t>Vibhu Caitanya das</t>
  </si>
  <si>
    <t>Monthly Sankirtan Festival</t>
  </si>
  <si>
    <t>Advaita Simha Das</t>
  </si>
  <si>
    <t>Toshani Dasi</t>
  </si>
  <si>
    <t>Karuna Sindhu Avatara Das</t>
  </si>
  <si>
    <t>Tusta Gauranga Das</t>
  </si>
  <si>
    <t>Vrajabasi Das</t>
  </si>
  <si>
    <t>Nityananda Kripa Devi Dasi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</si>
  <si>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</si>
  <si>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</si>
  <si>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</si>
  <si>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</si>
  <si>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</si>
  <si>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</si>
  <si>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</si>
  <si>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</si>
  <si>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</si>
  <si>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</si>
  <si>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</si>
  <si>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</si>
  <si>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All Africa Totals</t>
  </si>
  <si>
    <t xml:space="preserve">MONTH : </t>
  </si>
  <si>
    <t>Paravyoma dasa &amp; Pushapara dasi</t>
  </si>
  <si>
    <t>Sadhu Das</t>
  </si>
  <si>
    <t>Vishnu das</t>
  </si>
  <si>
    <t>Asoka Manjari DD</t>
  </si>
  <si>
    <t>Bhakti Rasa</t>
  </si>
  <si>
    <t>Sudama Vipra das</t>
  </si>
  <si>
    <t>ISKCON Midrand</t>
  </si>
  <si>
    <t>RadheSham Das</t>
  </si>
  <si>
    <t>Shritha Mathaji</t>
  </si>
  <si>
    <t xml:space="preserve">Congregation </t>
  </si>
  <si>
    <t>Saunaka Rsi das</t>
  </si>
  <si>
    <t>MONTH : September 2020</t>
  </si>
  <si>
    <t>Krishna Kids Sena</t>
  </si>
  <si>
    <t>Devakinandan das</t>
  </si>
  <si>
    <t>Rama Priya Devi Dasi</t>
  </si>
  <si>
    <t>Jagat Bandu Das</t>
  </si>
  <si>
    <t>Keshavanand das</t>
  </si>
  <si>
    <t xml:space="preserve">Radhakund devi dasi </t>
  </si>
  <si>
    <t>Gift Shop</t>
  </si>
  <si>
    <t>Satyabhama/Akuti/Vinata Devi Dasi</t>
  </si>
  <si>
    <t>Prabhu Satyam</t>
  </si>
  <si>
    <t>Prabhu Amit</t>
  </si>
  <si>
    <t>Prabhu Nara Narayan Dasa</t>
  </si>
  <si>
    <t>Sri Manjari Devi Dasi/ Mataji Prishni</t>
  </si>
  <si>
    <t>Mataji Taruna</t>
  </si>
  <si>
    <t>Danghati Devi Dasi</t>
  </si>
  <si>
    <t>Mataji Swasti</t>
  </si>
  <si>
    <t>Prabhu Mahajana</t>
  </si>
  <si>
    <t>Mataji Anju</t>
  </si>
  <si>
    <t>Mataji Carubala</t>
  </si>
  <si>
    <t>Vraja Sakhi Devi Dasi</t>
  </si>
  <si>
    <t>Vidura Dasa</t>
  </si>
  <si>
    <t>Prabhu Pite</t>
  </si>
  <si>
    <t>Rose Belle Preaching Centre</t>
  </si>
  <si>
    <t>ISKCON IBADAN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</si>
</sst>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21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16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16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6" fillId="33" borderId="0" xfId="39" applyFill="1" applyBorder="1" applyAlignment="1">
      <alignment horizontal="right" indent="1"/>
    </xf>
    <xf numFmtId="0" fontId="6" fillId="33" borderId="0" xfId="39" applyFill="1" applyBorder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Border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6" fillId="33" borderId="0" xfId="39" applyFill="1"/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2" fontId="31" fillId="34" borderId="84" xfId="39" applyNumberFormat="1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1" fontId="31" fillId="34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Fill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 September 2020</a:t>
            </a:r>
            <a:r>
              <a:rPr lang="en-ZA" baseline="0"/>
              <a:t> Results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Summary!$A$3:$A$11</c:f>
              <c:strCache>
                <c:ptCount val="6"/>
                <c:pt idx="1">
                  <c:v>Botswana</c:v>
                </c:pt>
                <c:pt idx="2">
                  <c:v>Kenya</c:v>
                </c:pt>
                <c:pt idx="3">
                  <c:v>Mauritius</c:v>
                </c:pt>
                <c:pt idx="4">
                  <c:v>Nigeria</c:v>
                </c:pt>
                <c:pt idx="5">
                  <c:v>South Africa</c:v>
                </c:pt>
              </c:strCache>
            </c:strRef>
          </c:cat>
          <c:val>
            <c:numRef>
              <c:f>Summary!$B$3:$B$11</c:f>
              <c:numCache>
                <c:formatCode>0</c:formatCode>
                <c:ptCount val="6"/>
                <c:pt idx="1">
                  <c:v>58</c:v>
                </c:pt>
                <c:pt idx="2">
                  <c:v>28</c:v>
                </c:pt>
                <c:pt idx="3">
                  <c:v>2404</c:v>
                </c:pt>
                <c:pt idx="4">
                  <c:v>757</c:v>
                </c:pt>
                <c:pt idx="5">
                  <c:v>2713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84-4897-A34F-857B8346F7E2}"/>
            </c:ext>
          </c:extLst>
        </c:ser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hade val="51000"/>
                    <a:satMod val="130000"/>
                  </a:schemeClr>
                </a:gs>
                <a:gs pos="80000">
                  <a:schemeClr val="accent5">
                    <a:shade val="93000"/>
                    <a:satMod val="130000"/>
                  </a:schemeClr>
                </a:gs>
                <a:gs pos="100000">
                  <a:schemeClr val="accent5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Summary!$A$3:$A$11</c:f>
              <c:strCache>
                <c:ptCount val="6"/>
                <c:pt idx="1">
                  <c:v>Botswana</c:v>
                </c:pt>
                <c:pt idx="2">
                  <c:v>Kenya</c:v>
                </c:pt>
                <c:pt idx="3">
                  <c:v>Mauritius</c:v>
                </c:pt>
                <c:pt idx="4">
                  <c:v>Nigeria</c:v>
                </c:pt>
                <c:pt idx="5">
                  <c:v>South Africa</c:v>
                </c:pt>
              </c:strCache>
            </c:strRef>
          </c:cat>
          <c:val>
            <c:numRef>
              <c:f>Summary!$C$3:$C$11</c:f>
              <c:numCache>
                <c:formatCode>0.00</c:formatCode>
                <c:ptCount val="6"/>
                <c:pt idx="1">
                  <c:v>10.75</c:v>
                </c:pt>
                <c:pt idx="2">
                  <c:v>49</c:v>
                </c:pt>
                <c:pt idx="3">
                  <c:v>1678.95</c:v>
                </c:pt>
                <c:pt idx="4">
                  <c:v>225.25</c:v>
                </c:pt>
                <c:pt idx="5">
                  <c:v>1658.4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484-4897-A34F-857B8346F7E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46206655"/>
        <c:axId val="248172351"/>
      </c:barChart>
      <c:catAx>
        <c:axId val="24620665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8172351"/>
        <c:crosses val="autoZero"/>
        <c:auto val="1"/>
        <c:lblAlgn val="ctr"/>
        <c:lblOffset val="100"/>
        <c:noMultiLvlLbl val="0"/>
      </c:catAx>
      <c:valAx>
        <c:axId val="2481723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62066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0948259325345417"/>
          <c:y val="0.45984039825457684"/>
          <c:w val="0.17908883703204545"/>
          <c:h val="0.1679943407406738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All Africa Totals:</a:t>
            </a:r>
            <a:r>
              <a:rPr lang="en-US" baseline="0"/>
              <a:t> Books and BTGs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Summary!$B$23</c:f>
              <c:strCache>
                <c:ptCount val="1"/>
                <c:pt idx="0">
                  <c:v>All Africa Totals</c:v>
                </c:pt>
              </c:strCache>
            </c:strRef>
          </c:tx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Summary!$A$24:$A$35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Summary!$B$24:$B$35</c:f>
              <c:numCache>
                <c:formatCode>General</c:formatCode>
                <c:ptCount val="12"/>
                <c:pt idx="0">
                  <c:v>4400</c:v>
                </c:pt>
                <c:pt idx="1">
                  <c:v>2900</c:v>
                </c:pt>
                <c:pt idx="2">
                  <c:v>894</c:v>
                </c:pt>
                <c:pt idx="3" formatCode="0">
                  <c:v>204</c:v>
                </c:pt>
                <c:pt idx="4" formatCode="0">
                  <c:v>128</c:v>
                </c:pt>
                <c:pt idx="5" formatCode="0">
                  <c:v>813</c:v>
                </c:pt>
                <c:pt idx="6" formatCode="0">
                  <c:v>5973</c:v>
                </c:pt>
                <c:pt idx="7" formatCode="0">
                  <c:v>10616</c:v>
                </c:pt>
                <c:pt idx="8" formatCode="0">
                  <c:v>5960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70-446C-A773-DFEBEF32396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1854175"/>
        <c:axId val="1383144783"/>
      </c:lineChart>
      <c:catAx>
        <c:axId val="7185417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144783"/>
        <c:crosses val="autoZero"/>
        <c:auto val="1"/>
        <c:lblAlgn val="ctr"/>
        <c:lblOffset val="100"/>
        <c:noMultiLvlLbl val="0"/>
      </c:catAx>
      <c:valAx>
        <c:axId val="1383144783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18541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11</xdr:col>
      <xdr:colOff>601980</xdr:colOff>
      <xdr:row>25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6E5E651-3B7B-4D42-9ABD-71961BB511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29</xdr:row>
      <xdr:rowOff>60960</xdr:rowOff>
    </xdr:from>
    <xdr:to>
      <xdr:col>11</xdr:col>
      <xdr:colOff>601980</xdr:colOff>
      <xdr:row>57</xdr:row>
      <xdr:rowOff>45720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3FBCE18-CB3A-47A5-A100-12DFCF48CB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"/>
  <sheetViews>
    <sheetView zoomScaleNormal="100" workbookViewId="0">
      <selection activeCell="D26" sqref="D26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1" spans="1:16" ht="13.2">
      <c r="B1" s="2" t="s">
        <v>62</v>
      </c>
    </row>
    <row r="2" spans="1:16" ht="13.2">
      <c r="B2" s="2" t="s">
        <v>103</v>
      </c>
      <c r="C2" s="2"/>
      <c r="D2" s="2"/>
      <c r="E2" s="2"/>
    </row>
    <row r="3" spans="1:16">
      <c r="B3" s="75"/>
      <c r="C3" s="76" t="s">
        <v>0</v>
      </c>
      <c r="D3" s="76" t="s">
        <v>1</v>
      </c>
      <c r="E3" s="75" t="s">
        <v>2</v>
      </c>
      <c r="F3" s="77" t="s">
        <v>3</v>
      </c>
      <c r="G3" s="78" t="s">
        <v>4</v>
      </c>
      <c r="H3" s="79"/>
      <c r="I3" s="80" t="s">
        <v>5</v>
      </c>
      <c r="J3" s="81"/>
      <c r="K3" s="82" t="s">
        <v>6</v>
      </c>
      <c r="L3" s="76"/>
      <c r="M3" s="82" t="s">
        <v>7</v>
      </c>
      <c r="N3" s="81"/>
      <c r="O3" s="75"/>
      <c r="P3" s="75"/>
    </row>
    <row r="4" spans="1:16">
      <c r="B4" s="83"/>
      <c r="C4" s="12"/>
      <c r="D4" s="13">
        <v>36</v>
      </c>
      <c r="E4" s="31">
        <v>72</v>
      </c>
      <c r="F4" s="84">
        <v>0.1</v>
      </c>
      <c r="G4" s="85">
        <v>0.25</v>
      </c>
      <c r="H4" s="85">
        <v>0.25</v>
      </c>
      <c r="I4" s="81">
        <v>0.5</v>
      </c>
      <c r="J4" s="85">
        <v>0.5</v>
      </c>
      <c r="K4" s="86">
        <v>1</v>
      </c>
      <c r="L4" s="87">
        <v>1</v>
      </c>
      <c r="M4" s="86">
        <v>2</v>
      </c>
      <c r="N4" s="86">
        <v>2</v>
      </c>
      <c r="O4" s="88"/>
      <c r="P4" s="89"/>
    </row>
    <row r="5" spans="1:16" s="30" customFormat="1">
      <c r="A5" s="1"/>
      <c r="B5" s="90" t="s">
        <v>8</v>
      </c>
      <c r="C5" s="91"/>
      <c r="D5" s="91"/>
      <c r="E5" s="91"/>
      <c r="F5" s="84" t="s">
        <v>9</v>
      </c>
      <c r="G5" s="92" t="s">
        <v>10</v>
      </c>
      <c r="H5" s="92" t="s">
        <v>11</v>
      </c>
      <c r="I5" s="79" t="s">
        <v>12</v>
      </c>
      <c r="J5" s="92" t="s">
        <v>13</v>
      </c>
      <c r="K5" s="92" t="s">
        <v>14</v>
      </c>
      <c r="L5" s="84" t="s">
        <v>15</v>
      </c>
      <c r="M5" s="92" t="s">
        <v>16</v>
      </c>
      <c r="N5" s="92" t="s">
        <v>17</v>
      </c>
      <c r="O5" s="79" t="s">
        <v>18</v>
      </c>
      <c r="P5" s="84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>
      <c r="B7" s="93"/>
      <c r="C7" s="93"/>
      <c r="D7" s="93"/>
      <c r="E7" s="93"/>
      <c r="F7" s="94"/>
      <c r="G7" s="94"/>
      <c r="H7" s="94"/>
      <c r="I7" s="94"/>
      <c r="J7" s="94"/>
      <c r="K7" s="94"/>
      <c r="L7" s="94"/>
      <c r="M7" s="94"/>
      <c r="N7" s="94"/>
      <c r="O7" s="95"/>
      <c r="P7" s="95"/>
    </row>
    <row r="8" spans="1:16" s="186" customFormat="1">
      <c r="A8" s="185"/>
      <c r="B8" s="96" t="s">
        <v>105</v>
      </c>
      <c r="C8" s="105"/>
      <c r="D8" s="97"/>
      <c r="E8" s="97"/>
      <c r="F8" s="120">
        <v>25</v>
      </c>
      <c r="G8" s="121">
        <v>15</v>
      </c>
      <c r="H8" s="122"/>
      <c r="I8" s="101"/>
      <c r="J8" s="122"/>
      <c r="K8" s="121"/>
      <c r="L8" s="102"/>
      <c r="M8" s="121"/>
      <c r="N8" s="122"/>
      <c r="O8" s="103">
        <f t="shared" ref="O8:O12" si="0">SUM(F8:N8)</f>
        <v>40</v>
      </c>
      <c r="P8" s="104">
        <f>(D8*$D$4)+(E8*$E$4)+(F8*$F$4)+(G8*$G$4)+(H8*$H$4)+(I8*$I$4)+(J8*$J$4)+(K8*$K$4)+(L8*$L$4)+(M8*$M$4)+(N8*$N$4)</f>
        <v>6.25</v>
      </c>
    </row>
    <row r="9" spans="1:16" s="189" customFormat="1">
      <c r="A9" s="188"/>
      <c r="B9" s="96" t="s">
        <v>106</v>
      </c>
      <c r="C9" s="105"/>
      <c r="D9" s="97"/>
      <c r="E9" s="97"/>
      <c r="F9" s="120"/>
      <c r="G9" s="121">
        <v>10</v>
      </c>
      <c r="H9" s="122"/>
      <c r="I9" s="101"/>
      <c r="J9" s="122"/>
      <c r="K9" s="121"/>
      <c r="L9" s="102"/>
      <c r="M9" s="121"/>
      <c r="N9" s="122"/>
      <c r="O9" s="103">
        <f t="shared" si="0"/>
        <v>10</v>
      </c>
      <c r="P9" s="104">
        <f t="shared" ref="P9:P12" si="1">(D9*$D$4)+(E9*$E$4)+(F9*$F$4)+(G9*$G$4)+(H9*$H$4)+(I9*$I$4)+(J9*$J$4)+(K9*$K$4)+(L9*$L$4)+(M9*$M$4)+(N9*$N$4)</f>
        <v>2.5</v>
      </c>
    </row>
    <row r="10" spans="1:16" s="189" customFormat="1">
      <c r="A10" s="188"/>
      <c r="B10" s="96" t="s">
        <v>107</v>
      </c>
      <c r="C10" s="105"/>
      <c r="D10" s="97"/>
      <c r="E10" s="97"/>
      <c r="F10" s="120"/>
      <c r="G10" s="121">
        <v>6</v>
      </c>
      <c r="H10" s="122"/>
      <c r="I10" s="101"/>
      <c r="J10" s="122"/>
      <c r="K10" s="121"/>
      <c r="L10" s="102"/>
      <c r="M10" s="121"/>
      <c r="N10" s="122"/>
      <c r="O10" s="103">
        <f t="shared" si="0"/>
        <v>6</v>
      </c>
      <c r="P10" s="104">
        <f t="shared" si="1"/>
        <v>1.5</v>
      </c>
    </row>
    <row r="11" spans="1:16" s="189" customFormat="1">
      <c r="A11" s="188"/>
      <c r="B11" s="96" t="s">
        <v>108</v>
      </c>
      <c r="C11" s="105"/>
      <c r="D11" s="97"/>
      <c r="E11" s="97"/>
      <c r="F11" s="120"/>
      <c r="G11" s="121">
        <v>2</v>
      </c>
      <c r="H11" s="122"/>
      <c r="I11" s="101"/>
      <c r="J11" s="122"/>
      <c r="K11" s="121"/>
      <c r="L11" s="102"/>
      <c r="M11" s="121"/>
      <c r="N11" s="122"/>
      <c r="O11" s="103">
        <f t="shared" si="0"/>
        <v>2</v>
      </c>
      <c r="P11" s="104">
        <f t="shared" si="1"/>
        <v>0.5</v>
      </c>
    </row>
    <row r="12" spans="1:16" s="30" customFormat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>
      <c r="A13" s="38"/>
      <c r="B13" s="106" t="s">
        <v>21</v>
      </c>
      <c r="C13" s="106">
        <f t="shared" ref="C13:P13" si="2">SUM(C8:C12)</f>
        <v>0</v>
      </c>
      <c r="D13" s="106">
        <f t="shared" si="2"/>
        <v>0</v>
      </c>
      <c r="E13" s="106">
        <f t="shared" si="2"/>
        <v>0</v>
      </c>
      <c r="F13" s="106">
        <f t="shared" si="2"/>
        <v>25</v>
      </c>
      <c r="G13" s="106">
        <f t="shared" si="2"/>
        <v>33</v>
      </c>
      <c r="H13" s="106">
        <f t="shared" si="2"/>
        <v>0</v>
      </c>
      <c r="I13" s="106">
        <f t="shared" si="2"/>
        <v>0</v>
      </c>
      <c r="J13" s="106">
        <f t="shared" si="2"/>
        <v>0</v>
      </c>
      <c r="K13" s="106">
        <f t="shared" si="2"/>
        <v>0</v>
      </c>
      <c r="L13" s="106">
        <f t="shared" si="2"/>
        <v>0</v>
      </c>
      <c r="M13" s="106">
        <f t="shared" si="2"/>
        <v>0</v>
      </c>
      <c r="N13" s="106">
        <f t="shared" si="2"/>
        <v>0</v>
      </c>
      <c r="O13" s="106">
        <f t="shared" si="2"/>
        <v>58</v>
      </c>
      <c r="P13" s="216">
        <f t="shared" si="2"/>
        <v>10.75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8"/>
  <sheetViews>
    <sheetView workbookViewId="0">
      <selection activeCell="E9" sqref="E9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46</v>
      </c>
    </row>
    <row r="3" spans="1:16" ht="13.2">
      <c r="B3" s="2" t="s">
        <v>91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0.8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6"/>
      <c r="C9" s="105"/>
      <c r="D9" s="97"/>
      <c r="E9" s="97"/>
      <c r="F9" s="147"/>
      <c r="G9" s="148"/>
      <c r="H9" s="149"/>
      <c r="I9" s="150"/>
      <c r="J9" s="149"/>
      <c r="K9" s="148"/>
      <c r="L9" s="151"/>
      <c r="M9" s="148"/>
      <c r="N9" s="149"/>
      <c r="O9" s="103">
        <f t="shared" ref="O9:O17" si="0">SUM(F9:N9)</f>
        <v>0</v>
      </c>
      <c r="P9" s="104">
        <f>(D9*$D$5)+(E9*$E$5)+(F9*$F$5)+(G9*$G$5)+(H9*$H$5)+(I9*$I$5)+(J9*$J$5)+(K9*$K$5)+(L9*$L$5)+(M9*$M$5)+(N9*$N$5)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>(D10*$D$5)+(E10*$E$5)+(F10*$F$5)+(G10*$G$5)+(H10*$H$5)+(I10*$I$5)+(J10*$J$5)+(K10*$K$5)+(L10*$L$5)+(M10*$M$5)+(N10*$N$5)</f>
        <v>0</v>
      </c>
    </row>
    <row r="11" spans="1:16" s="30" customFormat="1" hidden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ref="P11:P17" si="1">(F11*$F$5)+(G11*$G$5)+(H11*$H$5)+(I11*$I$5)+(J11*$J$5)+(K11*$K$5)+(L11*$L$5)+(M11*$M$5)+(N11*$N$5)</f>
        <v>0</v>
      </c>
    </row>
    <row r="12" spans="1:16" s="30" customFormat="1" hidden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 hidden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 t="shared" si="0"/>
        <v>0</v>
      </c>
      <c r="P13" s="104">
        <f t="shared" si="1"/>
        <v>0</v>
      </c>
    </row>
    <row r="14" spans="1:16" s="30" customFormat="1" hidden="1">
      <c r="A14" s="1"/>
      <c r="B14" s="96"/>
      <c r="C14" s="105"/>
      <c r="D14" s="97"/>
      <c r="E14" s="97"/>
      <c r="F14" s="120"/>
      <c r="G14" s="121"/>
      <c r="H14" s="122"/>
      <c r="I14" s="101"/>
      <c r="J14" s="122"/>
      <c r="K14" s="121"/>
      <c r="L14" s="102"/>
      <c r="M14" s="121"/>
      <c r="N14" s="122"/>
      <c r="O14" s="103">
        <f t="shared" si="0"/>
        <v>0</v>
      </c>
      <c r="P14" s="104">
        <f t="shared" si="1"/>
        <v>0</v>
      </c>
    </row>
    <row r="15" spans="1:16" s="30" customFormat="1" hidden="1">
      <c r="A15" s="1"/>
      <c r="B15" s="96"/>
      <c r="C15" s="105"/>
      <c r="D15" s="97"/>
      <c r="E15" s="97"/>
      <c r="F15" s="120"/>
      <c r="G15" s="121"/>
      <c r="H15" s="122"/>
      <c r="I15" s="101"/>
      <c r="J15" s="122"/>
      <c r="K15" s="121"/>
      <c r="L15" s="102"/>
      <c r="M15" s="121"/>
      <c r="N15" s="122"/>
      <c r="O15" s="103">
        <f t="shared" si="0"/>
        <v>0</v>
      </c>
      <c r="P15" s="104">
        <f t="shared" si="1"/>
        <v>0</v>
      </c>
    </row>
    <row r="16" spans="1:16" s="30" customFormat="1" hidden="1">
      <c r="A16" s="1"/>
      <c r="B16" s="96"/>
      <c r="C16" s="105"/>
      <c r="D16" s="97"/>
      <c r="E16" s="97"/>
      <c r="F16" s="120"/>
      <c r="G16" s="121"/>
      <c r="H16" s="122"/>
      <c r="I16" s="101"/>
      <c r="J16" s="122"/>
      <c r="K16" s="121"/>
      <c r="L16" s="102"/>
      <c r="M16" s="121"/>
      <c r="N16" s="122"/>
      <c r="O16" s="103">
        <f t="shared" si="0"/>
        <v>0</v>
      </c>
      <c r="P16" s="104">
        <f t="shared" si="1"/>
        <v>0</v>
      </c>
    </row>
    <row r="17" spans="1:16" s="30" customFormat="1" hidden="1">
      <c r="A17" s="1"/>
      <c r="B17" s="96"/>
      <c r="C17" s="105"/>
      <c r="D17" s="97"/>
      <c r="E17" s="97"/>
      <c r="F17" s="98"/>
      <c r="G17" s="99"/>
      <c r="H17" s="100"/>
      <c r="I17" s="101"/>
      <c r="J17" s="100"/>
      <c r="K17" s="99"/>
      <c r="L17" s="102"/>
      <c r="M17" s="99"/>
      <c r="N17" s="100"/>
      <c r="O17" s="103">
        <f t="shared" si="0"/>
        <v>0</v>
      </c>
      <c r="P17" s="104">
        <f t="shared" si="1"/>
        <v>0</v>
      </c>
    </row>
    <row r="18" spans="1:16">
      <c r="A18" s="38"/>
      <c r="B18" s="106" t="s">
        <v>21</v>
      </c>
      <c r="C18" s="106">
        <f t="shared" ref="C18:P18" si="2">SUM(C9:C17)</f>
        <v>0</v>
      </c>
      <c r="D18" s="106">
        <f t="shared" si="2"/>
        <v>0</v>
      </c>
      <c r="E18" s="106">
        <f t="shared" si="2"/>
        <v>0</v>
      </c>
      <c r="F18" s="106">
        <f t="shared" si="2"/>
        <v>0</v>
      </c>
      <c r="G18" s="106">
        <f t="shared" si="2"/>
        <v>0</v>
      </c>
      <c r="H18" s="106">
        <f t="shared" si="2"/>
        <v>0</v>
      </c>
      <c r="I18" s="106">
        <f t="shared" si="2"/>
        <v>0</v>
      </c>
      <c r="J18" s="106">
        <f t="shared" si="2"/>
        <v>0</v>
      </c>
      <c r="K18" s="106">
        <f t="shared" si="2"/>
        <v>0</v>
      </c>
      <c r="L18" s="106">
        <f t="shared" si="2"/>
        <v>0</v>
      </c>
      <c r="M18" s="106">
        <f t="shared" si="2"/>
        <v>0</v>
      </c>
      <c r="N18" s="106">
        <f t="shared" si="2"/>
        <v>0</v>
      </c>
      <c r="O18" s="106">
        <f t="shared" si="2"/>
        <v>0</v>
      </c>
      <c r="P18" s="106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4"/>
  <sheetViews>
    <sheetView workbookViewId="0">
      <selection activeCell="E9" sqref="E9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52</v>
      </c>
    </row>
    <row r="3" spans="1:16" ht="13.2">
      <c r="B3" s="2" t="s">
        <v>91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/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:O12" si="0">SUM(F9:N9)</f>
        <v>0</v>
      </c>
      <c r="P9" s="104">
        <f>(D9*$D$5)+(E9*$E$5)+(F9*$F$5)+(G9*$G$5)+(H9*$H$5)+(I9*$I$5)+(J9*$J$5)+(K9*$K$5)+(L9*$L$5)+(M9*$M$5)+(N9*$N$5)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ref="P10:P13" si="1">(D10*$D$5)+(E10*$E$5)+(F10*$F$5)+(G10*$G$5)+(H10*$H$5)+(I10*$I$5)+(J10*$J$5)+(K10*$K$5)+(L10*$L$5)+(M10*$M$5)+(N10*$N$5)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>SUM(F13:N13)</f>
        <v>0</v>
      </c>
      <c r="P13" s="104">
        <f t="shared" si="1"/>
        <v>0</v>
      </c>
    </row>
    <row r="14" spans="1:16">
      <c r="A14" s="38"/>
      <c r="B14" s="106" t="s">
        <v>21</v>
      </c>
      <c r="C14" s="106">
        <f t="shared" ref="C14:P14" si="2">SUM(C9:C13)</f>
        <v>0</v>
      </c>
      <c r="D14" s="106">
        <f t="shared" si="2"/>
        <v>0</v>
      </c>
      <c r="E14" s="106">
        <f t="shared" si="2"/>
        <v>0</v>
      </c>
      <c r="F14" s="106">
        <f t="shared" si="2"/>
        <v>0</v>
      </c>
      <c r="G14" s="106">
        <f t="shared" si="2"/>
        <v>0</v>
      </c>
      <c r="H14" s="106">
        <f t="shared" si="2"/>
        <v>0</v>
      </c>
      <c r="I14" s="106">
        <f t="shared" si="2"/>
        <v>0</v>
      </c>
      <c r="J14" s="106">
        <f t="shared" si="2"/>
        <v>0</v>
      </c>
      <c r="K14" s="106">
        <f t="shared" si="2"/>
        <v>0</v>
      </c>
      <c r="L14" s="106">
        <f t="shared" si="2"/>
        <v>0</v>
      </c>
      <c r="M14" s="106">
        <f t="shared" si="2"/>
        <v>0</v>
      </c>
      <c r="N14" s="106">
        <f t="shared" si="2"/>
        <v>0</v>
      </c>
      <c r="O14" s="106">
        <f t="shared" si="2"/>
        <v>0</v>
      </c>
      <c r="P14" s="106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25"/>
  <sheetViews>
    <sheetView workbookViewId="0">
      <selection activeCell="C50" sqref="C50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1:16" ht="13.2">
      <c r="B2" s="2" t="s">
        <v>103</v>
      </c>
      <c r="C2" s="2"/>
      <c r="D2" s="109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/>
      <c r="D4" s="13">
        <v>36</v>
      </c>
      <c r="E4" s="31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0.8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0.8" thickBot="1">
      <c r="B7" s="33" t="s">
        <v>38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 t="s">
        <v>104</v>
      </c>
      <c r="C8" s="144"/>
      <c r="D8" s="51"/>
      <c r="E8" s="52"/>
      <c r="F8" s="53"/>
      <c r="G8" s="59"/>
      <c r="H8" s="60"/>
      <c r="I8" s="145"/>
      <c r="J8" s="60"/>
      <c r="K8" s="59">
        <v>7</v>
      </c>
      <c r="L8" s="62"/>
      <c r="M8" s="59"/>
      <c r="N8" s="60">
        <v>21</v>
      </c>
      <c r="O8" s="117">
        <f t="shared" ref="O8" si="0">SUM(F8:N8)</f>
        <v>28</v>
      </c>
      <c r="P8" s="195">
        <f t="shared" ref="P8" si="1">(D8*$D$4)+(E8*$E$4)+(F8*$F$4)+(G8*$G$4)+(H8*$H$4)+(I8*$I$4)+(J8*$J$4)+(K8*$K$4)+(L8*$L$4)+(M8*$M$4)+(N8*$N$4)</f>
        <v>49</v>
      </c>
    </row>
    <row r="9" spans="1:16">
      <c r="B9" s="58"/>
      <c r="C9" s="144"/>
      <c r="D9" s="51"/>
      <c r="E9" s="52"/>
      <c r="F9" s="53"/>
      <c r="G9" s="59"/>
      <c r="H9" s="60"/>
      <c r="I9" s="61"/>
      <c r="J9" s="60"/>
      <c r="K9" s="59"/>
      <c r="L9" s="62"/>
      <c r="M9" s="59"/>
      <c r="N9" s="60"/>
      <c r="O9" s="117">
        <f t="shared" ref="O9" si="2">SUM(F9:N9)</f>
        <v>0</v>
      </c>
      <c r="P9" s="195">
        <f t="shared" ref="P9" si="3">(D9*$D$4)+(E9*$E$4)+(F9*$F$4)+(G9*$G$4)+(H9*$H$4)+(I9*$I$4)+(J9*$J$4)+(K9*$K$4)+(L9*$L$4)+(M9*$M$4)+(N9*$N$4)</f>
        <v>0</v>
      </c>
    </row>
    <row r="10" spans="1:16" ht="10.8" thickBot="1">
      <c r="A10" s="38"/>
      <c r="B10" s="39" t="s">
        <v>21</v>
      </c>
      <c r="C10" s="39">
        <f t="shared" ref="C10:P10" si="4">SUM(C8:C9)</f>
        <v>0</v>
      </c>
      <c r="D10" s="39">
        <f t="shared" si="4"/>
        <v>0</v>
      </c>
      <c r="E10" s="39">
        <f t="shared" si="4"/>
        <v>0</v>
      </c>
      <c r="F10" s="39">
        <f t="shared" si="4"/>
        <v>0</v>
      </c>
      <c r="G10" s="39">
        <f t="shared" si="4"/>
        <v>0</v>
      </c>
      <c r="H10" s="39">
        <f t="shared" si="4"/>
        <v>0</v>
      </c>
      <c r="I10" s="39">
        <f t="shared" si="4"/>
        <v>0</v>
      </c>
      <c r="J10" s="39">
        <f t="shared" si="4"/>
        <v>0</v>
      </c>
      <c r="K10" s="39">
        <f t="shared" si="4"/>
        <v>7</v>
      </c>
      <c r="L10" s="39">
        <f t="shared" si="4"/>
        <v>0</v>
      </c>
      <c r="M10" s="39">
        <f t="shared" si="4"/>
        <v>0</v>
      </c>
      <c r="N10" s="39">
        <f t="shared" si="4"/>
        <v>21</v>
      </c>
      <c r="O10" s="39">
        <f t="shared" si="4"/>
        <v>28</v>
      </c>
      <c r="P10" s="39">
        <f t="shared" si="4"/>
        <v>49</v>
      </c>
    </row>
    <row r="11" spans="1:16">
      <c r="B11" s="38"/>
      <c r="C11" s="38"/>
      <c r="D11" s="38"/>
      <c r="E11" s="38"/>
      <c r="F11" s="40"/>
      <c r="G11" s="40"/>
      <c r="H11" s="40"/>
      <c r="I11" s="40"/>
      <c r="J11" s="40"/>
      <c r="K11" s="40"/>
      <c r="L11" s="40"/>
      <c r="M11" s="40"/>
      <c r="N11" s="40"/>
      <c r="O11" s="38"/>
      <c r="P11" s="38"/>
    </row>
    <row r="12" spans="1:16">
      <c r="O12" s="38"/>
    </row>
    <row r="13" spans="1:16" ht="10.8" hidden="1" thickBot="1">
      <c r="B13" s="33" t="s">
        <v>39</v>
      </c>
      <c r="C13" s="33"/>
      <c r="D13" s="33"/>
      <c r="E13" s="33"/>
      <c r="F13" s="34"/>
      <c r="G13" s="34"/>
      <c r="H13" s="34"/>
      <c r="I13" s="34"/>
      <c r="J13" s="34"/>
      <c r="K13" s="34"/>
      <c r="L13" s="34"/>
      <c r="M13" s="34"/>
      <c r="N13" s="34"/>
      <c r="O13" s="35"/>
      <c r="P13" s="35"/>
    </row>
    <row r="14" spans="1:16" ht="12" hidden="1" customHeight="1">
      <c r="B14" s="160"/>
      <c r="C14" s="51"/>
      <c r="D14" s="52"/>
      <c r="E14" s="52"/>
      <c r="F14" s="164"/>
      <c r="G14" s="161"/>
      <c r="H14" s="60"/>
      <c r="I14" s="162"/>
      <c r="J14" s="60"/>
      <c r="K14" s="161"/>
      <c r="L14" s="163"/>
      <c r="M14" s="59"/>
      <c r="N14" s="110"/>
      <c r="O14" s="36">
        <f>SUM(F14:N14)</f>
        <v>0</v>
      </c>
      <c r="P14" s="195">
        <f t="shared" ref="P14:P15" si="5">(D14*$D$4)+(E14*$E$4)+(F14*$F$4)+(G14*$G$4)+(H14*$H$4)+(I14*$I$4)+(J14*$J$4)+(K14*$K$4)+(L14*$L$4)+(M14*$M$4)+(N14*$N$4)</f>
        <v>0</v>
      </c>
    </row>
    <row r="15" spans="1:16" hidden="1">
      <c r="B15" s="160"/>
      <c r="C15" s="51"/>
      <c r="D15" s="52"/>
      <c r="E15" s="52"/>
      <c r="F15" s="111"/>
      <c r="G15" s="113"/>
      <c r="H15" s="112"/>
      <c r="I15" s="113"/>
      <c r="J15" s="114"/>
      <c r="K15" s="113"/>
      <c r="L15" s="114"/>
      <c r="M15" s="115"/>
      <c r="N15" s="110"/>
      <c r="O15" s="36">
        <f>SUM(F15:N15)</f>
        <v>0</v>
      </c>
      <c r="P15" s="195">
        <f t="shared" si="5"/>
        <v>0</v>
      </c>
    </row>
    <row r="16" spans="1:16" ht="10.8" hidden="1" thickBot="1">
      <c r="B16" s="39" t="s">
        <v>21</v>
      </c>
      <c r="C16" s="39">
        <f t="shared" ref="C16:P16" si="6">SUM(C14:C15)</f>
        <v>0</v>
      </c>
      <c r="D16" s="39">
        <f t="shared" si="6"/>
        <v>0</v>
      </c>
      <c r="E16" s="39">
        <f t="shared" si="6"/>
        <v>0</v>
      </c>
      <c r="F16" s="39">
        <f t="shared" si="6"/>
        <v>0</v>
      </c>
      <c r="G16" s="39">
        <f t="shared" si="6"/>
        <v>0</v>
      </c>
      <c r="H16" s="39">
        <f t="shared" si="6"/>
        <v>0</v>
      </c>
      <c r="I16" s="39">
        <f t="shared" si="6"/>
        <v>0</v>
      </c>
      <c r="J16" s="39">
        <f t="shared" si="6"/>
        <v>0</v>
      </c>
      <c r="K16" s="39">
        <f t="shared" si="6"/>
        <v>0</v>
      </c>
      <c r="L16" s="39">
        <f t="shared" si="6"/>
        <v>0</v>
      </c>
      <c r="M16" s="39">
        <f t="shared" si="6"/>
        <v>0</v>
      </c>
      <c r="N16" s="39">
        <f t="shared" si="6"/>
        <v>0</v>
      </c>
      <c r="O16" s="39">
        <f t="shared" si="6"/>
        <v>0</v>
      </c>
      <c r="P16" s="116">
        <f t="shared" si="6"/>
        <v>0</v>
      </c>
    </row>
    <row r="17" spans="2:16" hidden="1"/>
    <row r="18" spans="2:16" hidden="1"/>
    <row r="19" spans="2:16" ht="10.8" hidden="1" thickBot="1">
      <c r="B19" s="33" t="s">
        <v>40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2:16" hidden="1">
      <c r="B20" s="58"/>
      <c r="C20" s="63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>SUM(F20:N20)</f>
        <v>0</v>
      </c>
      <c r="P20" s="195">
        <f t="shared" ref="P20:P22" si="7">(D20*$D$4)+(E20*$E$4)+(F20*$F$4)+(G20*$G$4)+(H20*$H$4)+(I20*$I$4)+(J20*$J$4)+(K20*$K$4)+(L20*$L$4)+(M20*$M$4)+(N20*$N$4)</f>
        <v>0</v>
      </c>
    </row>
    <row r="21" spans="2:16" hidden="1"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>SUM(F21:N21)</f>
        <v>0</v>
      </c>
      <c r="P21" s="195">
        <f t="shared" si="7"/>
        <v>0</v>
      </c>
    </row>
    <row r="22" spans="2:16" hidden="1">
      <c r="B22" s="58"/>
      <c r="C22" s="51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>SUM(C22:N22)</f>
        <v>0</v>
      </c>
      <c r="P22" s="195">
        <f t="shared" si="7"/>
        <v>0</v>
      </c>
    </row>
    <row r="23" spans="2:16" ht="10.8" hidden="1" thickBot="1">
      <c r="B23" s="39" t="s">
        <v>21</v>
      </c>
      <c r="C23" s="39">
        <f>SUM(C20:C21)</f>
        <v>0</v>
      </c>
      <c r="D23" s="39">
        <f>SUM(D20:D21)</f>
        <v>0</v>
      </c>
      <c r="E23" s="39">
        <f>SUM(E20:E21)</f>
        <v>0</v>
      </c>
      <c r="F23" s="39">
        <f t="shared" ref="F23:P23" si="8">SUM(F20:F22)</f>
        <v>0</v>
      </c>
      <c r="G23" s="39">
        <f t="shared" si="8"/>
        <v>0</v>
      </c>
      <c r="H23" s="39">
        <f t="shared" si="8"/>
        <v>0</v>
      </c>
      <c r="I23" s="39">
        <f t="shared" si="8"/>
        <v>0</v>
      </c>
      <c r="J23" s="39">
        <f t="shared" si="8"/>
        <v>0</v>
      </c>
      <c r="K23" s="39">
        <f t="shared" si="8"/>
        <v>0</v>
      </c>
      <c r="L23" s="39">
        <f t="shared" si="8"/>
        <v>0</v>
      </c>
      <c r="M23" s="39">
        <f t="shared" si="8"/>
        <v>0</v>
      </c>
      <c r="N23" s="39">
        <f t="shared" si="8"/>
        <v>0</v>
      </c>
      <c r="O23" s="39">
        <f t="shared" si="8"/>
        <v>0</v>
      </c>
      <c r="P23" s="116">
        <f t="shared" si="8"/>
        <v>0</v>
      </c>
    </row>
    <row r="24" spans="2:16" hidden="1">
      <c r="B24" s="54"/>
      <c r="C24" s="54"/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146"/>
    </row>
    <row r="25" spans="2:16">
      <c r="N25" s="119" t="s">
        <v>29</v>
      </c>
      <c r="O25" s="118">
        <f>SUM(O10+O16+O23)</f>
        <v>28</v>
      </c>
      <c r="P25" s="118">
        <f>SUM(P10+P16+P23)</f>
        <v>49</v>
      </c>
    </row>
  </sheetData>
  <pageMargins left="0.7" right="0.7" top="0.75" bottom="0.75" header="0.3" footer="0.3"/>
  <pageSetup paperSize="9" orientation="portrait" r:id="rId1"/>
  <ignoredErrors>
    <ignoredError sqref="O8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workbookViewId="0">
      <selection activeCell="E9" sqref="E9"/>
    </sheetView>
  </sheetViews>
  <sheetFormatPr defaultColWidth="9.109375" defaultRowHeight="10.199999999999999"/>
  <cols>
    <col min="1" max="1" width="3.109375" style="188" customWidth="1"/>
    <col min="2" max="2" width="23.33203125" style="188" customWidth="1"/>
    <col min="3" max="3" width="9.6640625" style="188" customWidth="1"/>
    <col min="4" max="4" width="6.33203125" style="188" customWidth="1"/>
    <col min="5" max="5" width="6" style="188" customWidth="1"/>
    <col min="6" max="6" width="5.6640625" style="188" customWidth="1"/>
    <col min="7" max="7" width="7.44140625" style="188" customWidth="1"/>
    <col min="8" max="9" width="5.6640625" style="188" customWidth="1"/>
    <col min="10" max="10" width="7" style="188" customWidth="1"/>
    <col min="11" max="12" width="5.6640625" style="188" customWidth="1"/>
    <col min="13" max="13" width="7.44140625" style="188" customWidth="1"/>
    <col min="14" max="14" width="6.88671875" style="188" customWidth="1"/>
    <col min="15" max="15" width="6.6640625" style="188" customWidth="1"/>
    <col min="16" max="16" width="9.6640625" style="188" customWidth="1"/>
    <col min="17" max="17" width="10" style="188" customWidth="1"/>
    <col min="18" max="16384" width="9.109375" style="188"/>
  </cols>
  <sheetData>
    <row r="2" spans="1:16" ht="13.2">
      <c r="B2" s="2" t="s">
        <v>58</v>
      </c>
    </row>
    <row r="3" spans="1:16" ht="13.2">
      <c r="B3" s="2" t="s">
        <v>91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189" customFormat="1">
      <c r="A6" s="188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189" customFormat="1">
      <c r="A9" s="188"/>
      <c r="B9" s="96" t="s">
        <v>51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" si="0">SUM(F9:N9)</f>
        <v>0</v>
      </c>
      <c r="P9" s="104">
        <f>(D9*$D$5)+(E9*$E$5)+(F9*$F$5)+(G9*$G$5)+(H9*$H$5)+(I9*$I$5)+(J9*$J$5)+(K9*$K$5)+(L9*$L$5)+(M9*$M$5)+(N9*$N$5)</f>
        <v>0</v>
      </c>
    </row>
    <row r="10" spans="1:16" s="189" customFormat="1">
      <c r="A10" s="188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/>
      <c r="P10" s="104"/>
    </row>
    <row r="11" spans="1:16">
      <c r="A11" s="196"/>
      <c r="B11" s="106" t="s">
        <v>21</v>
      </c>
      <c r="C11" s="106">
        <f t="shared" ref="C11:P11" si="1">SUM(C9:C10)</f>
        <v>0</v>
      </c>
      <c r="D11" s="106">
        <f t="shared" si="1"/>
        <v>0</v>
      </c>
      <c r="E11" s="106">
        <f t="shared" si="1"/>
        <v>0</v>
      </c>
      <c r="F11" s="106">
        <f t="shared" si="1"/>
        <v>0</v>
      </c>
      <c r="G11" s="106">
        <f t="shared" si="1"/>
        <v>0</v>
      </c>
      <c r="H11" s="106">
        <f t="shared" si="1"/>
        <v>0</v>
      </c>
      <c r="I11" s="106">
        <f t="shared" si="1"/>
        <v>0</v>
      </c>
      <c r="J11" s="106">
        <f t="shared" si="1"/>
        <v>0</v>
      </c>
      <c r="K11" s="106">
        <f t="shared" si="1"/>
        <v>0</v>
      </c>
      <c r="L11" s="106">
        <f t="shared" si="1"/>
        <v>0</v>
      </c>
      <c r="M11" s="106">
        <f t="shared" si="1"/>
        <v>0</v>
      </c>
      <c r="N11" s="106">
        <f t="shared" si="1"/>
        <v>0</v>
      </c>
      <c r="O11" s="106">
        <f t="shared" si="1"/>
        <v>0</v>
      </c>
      <c r="P11" s="106">
        <f t="shared" si="1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34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O7" sqref="O7"/>
    </sheetView>
  </sheetViews>
  <sheetFormatPr defaultColWidth="9.109375" defaultRowHeight="10.199999999999999"/>
  <cols>
    <col min="1" max="1" width="3.109375" style="1" customWidth="1"/>
    <col min="2" max="2" width="48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/>
      <c r="C1" s="2"/>
      <c r="D1" s="2"/>
      <c r="E1" s="2"/>
    </row>
    <row r="2" spans="1:16" ht="13.2">
      <c r="B2" s="2" t="s">
        <v>103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0.8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189" customFormat="1">
      <c r="A7" s="188"/>
      <c r="B7" s="152" t="s">
        <v>111</v>
      </c>
      <c r="C7" s="159"/>
      <c r="D7" s="153"/>
      <c r="E7" s="153">
        <v>11</v>
      </c>
      <c r="F7" s="154">
        <v>12</v>
      </c>
      <c r="G7" s="155">
        <v>44</v>
      </c>
      <c r="H7" s="156"/>
      <c r="I7" s="157">
        <v>3</v>
      </c>
      <c r="J7" s="156"/>
      <c r="K7" s="155"/>
      <c r="L7" s="158"/>
      <c r="M7" s="155">
        <v>116</v>
      </c>
      <c r="N7" s="156"/>
      <c r="O7" s="184">
        <f>SUM(F7:N7)+(E7*18)+(D7*9)</f>
        <v>373</v>
      </c>
      <c r="P7" s="195">
        <f>(D7*$D$3)+(E7*$E$3)+(F7*$F$3)+(G7*$G$3)+(H7*$H$3)+(I7*$I$3)+(J7*$J$3)+(K7*$K$3)+(L7*$L$3)+(M7*$M$3)+(N7*$N$3)</f>
        <v>1037.7</v>
      </c>
    </row>
    <row r="8" spans="1:16" s="189" customFormat="1">
      <c r="A8" s="188"/>
      <c r="B8" s="187" t="s">
        <v>112</v>
      </c>
      <c r="C8" s="159"/>
      <c r="D8" s="153"/>
      <c r="E8" s="153"/>
      <c r="F8" s="154"/>
      <c r="G8" s="155">
        <v>3</v>
      </c>
      <c r="H8" s="156"/>
      <c r="I8" s="157"/>
      <c r="J8" s="156"/>
      <c r="K8" s="155"/>
      <c r="L8" s="158"/>
      <c r="M8" s="155">
        <v>2</v>
      </c>
      <c r="N8" s="156"/>
      <c r="O8" s="184">
        <f t="shared" ref="O8:O9" si="0">SUM(F8:N8)</f>
        <v>5</v>
      </c>
      <c r="P8" s="195">
        <f t="shared" ref="P8:P23" si="1">(D8*$D$3)+(E8*$E$3)+(F8*$F$3)+(G8*$G$3)+(H8*$H$3)+(I8*$I$3)+(J8*$J$3)+(K8*$K$3)+(L8*$L$3)+(M8*$M$3)+(N8*$N$3)</f>
        <v>4.75</v>
      </c>
    </row>
    <row r="9" spans="1:16" s="189" customFormat="1">
      <c r="A9" s="188"/>
      <c r="B9" s="187" t="s">
        <v>113</v>
      </c>
      <c r="C9" s="159"/>
      <c r="D9" s="153"/>
      <c r="E9" s="153"/>
      <c r="F9" s="154"/>
      <c r="G9" s="155"/>
      <c r="H9" s="156"/>
      <c r="I9" s="157"/>
      <c r="J9" s="156"/>
      <c r="K9" s="155"/>
      <c r="L9" s="158"/>
      <c r="M9" s="155">
        <v>1</v>
      </c>
      <c r="N9" s="156"/>
      <c r="O9" s="184">
        <f t="shared" si="0"/>
        <v>1</v>
      </c>
      <c r="P9" s="195">
        <f t="shared" si="1"/>
        <v>2</v>
      </c>
    </row>
    <row r="10" spans="1:16" s="189" customFormat="1">
      <c r="A10" s="188"/>
      <c r="B10" s="187" t="s">
        <v>114</v>
      </c>
      <c r="C10" s="159"/>
      <c r="D10" s="153"/>
      <c r="E10" s="153"/>
      <c r="F10" s="154"/>
      <c r="G10" s="155">
        <v>6</v>
      </c>
      <c r="H10" s="156"/>
      <c r="I10" s="157"/>
      <c r="J10" s="156"/>
      <c r="K10" s="155"/>
      <c r="L10" s="158"/>
      <c r="M10" s="155"/>
      <c r="N10" s="156"/>
      <c r="O10" s="184">
        <f t="shared" ref="O10:O17" si="2">SUM(F10:N10)</f>
        <v>6</v>
      </c>
      <c r="P10" s="195">
        <f t="shared" si="1"/>
        <v>1.5</v>
      </c>
    </row>
    <row r="11" spans="1:16" s="189" customFormat="1">
      <c r="A11" s="188"/>
      <c r="B11" s="187" t="s">
        <v>115</v>
      </c>
      <c r="C11" s="159"/>
      <c r="D11" s="153"/>
      <c r="E11" s="153"/>
      <c r="F11" s="154"/>
      <c r="G11" s="155">
        <v>9</v>
      </c>
      <c r="H11" s="156"/>
      <c r="I11" s="157"/>
      <c r="J11" s="156"/>
      <c r="K11" s="155"/>
      <c r="L11" s="158"/>
      <c r="M11" s="155"/>
      <c r="N11" s="156"/>
      <c r="O11" s="184">
        <f t="shared" ref="O11:O12" si="3">SUM(F11:N11)</f>
        <v>9</v>
      </c>
      <c r="P11" s="195">
        <f t="shared" ref="P11:P15" si="4">(D11*$D$3)+(E11*$E$3)+(F11*$F$3)+(G11*$G$3)+(H11*$H$3)+(I11*$I$3)+(J11*$J$3)+(K11*$K$3)+(L11*$L$3)+(M11*$M$3)+(N11*$N$3)</f>
        <v>2.25</v>
      </c>
    </row>
    <row r="12" spans="1:16" s="189" customFormat="1">
      <c r="A12" s="188"/>
      <c r="B12" s="187" t="s">
        <v>116</v>
      </c>
      <c r="C12" s="159"/>
      <c r="D12" s="153"/>
      <c r="E12" s="153"/>
      <c r="F12" s="154"/>
      <c r="G12" s="155">
        <v>1</v>
      </c>
      <c r="H12" s="156"/>
      <c r="I12" s="157"/>
      <c r="J12" s="156"/>
      <c r="K12" s="155"/>
      <c r="L12" s="158"/>
      <c r="M12" s="155">
        <v>1</v>
      </c>
      <c r="N12" s="156"/>
      <c r="O12" s="184">
        <f t="shared" si="3"/>
        <v>2</v>
      </c>
      <c r="P12" s="195">
        <f t="shared" si="4"/>
        <v>2.25</v>
      </c>
    </row>
    <row r="13" spans="1:16" s="189" customFormat="1">
      <c r="A13" s="188"/>
      <c r="B13" s="187" t="s">
        <v>117</v>
      </c>
      <c r="C13" s="159"/>
      <c r="D13" s="153"/>
      <c r="E13" s="153"/>
      <c r="F13" s="154"/>
      <c r="G13" s="155">
        <v>15</v>
      </c>
      <c r="H13" s="156"/>
      <c r="I13" s="157">
        <v>1</v>
      </c>
      <c r="J13" s="156"/>
      <c r="K13" s="155"/>
      <c r="L13" s="158"/>
      <c r="M13" s="155">
        <v>2</v>
      </c>
      <c r="N13" s="156"/>
      <c r="O13" s="184">
        <f t="shared" ref="O13:O15" si="5">SUM(F13:N13)</f>
        <v>18</v>
      </c>
      <c r="P13" s="195">
        <f t="shared" si="4"/>
        <v>8.25</v>
      </c>
    </row>
    <row r="14" spans="1:16" s="189" customFormat="1">
      <c r="A14" s="188"/>
      <c r="B14" s="152" t="s">
        <v>77</v>
      </c>
      <c r="C14" s="159"/>
      <c r="D14" s="153"/>
      <c r="E14" s="153"/>
      <c r="F14" s="154"/>
      <c r="G14" s="155">
        <v>6</v>
      </c>
      <c r="H14" s="156"/>
      <c r="I14" s="157">
        <v>2</v>
      </c>
      <c r="J14" s="156"/>
      <c r="K14" s="155"/>
      <c r="L14" s="158"/>
      <c r="M14" s="155">
        <v>1</v>
      </c>
      <c r="N14" s="156"/>
      <c r="O14" s="184">
        <f t="shared" si="5"/>
        <v>9</v>
      </c>
      <c r="P14" s="195">
        <f t="shared" si="4"/>
        <v>4.5</v>
      </c>
    </row>
    <row r="15" spans="1:16" s="189" customFormat="1">
      <c r="A15" s="188"/>
      <c r="B15" s="152" t="s">
        <v>118</v>
      </c>
      <c r="C15" s="159"/>
      <c r="D15" s="153"/>
      <c r="E15" s="153"/>
      <c r="F15" s="154"/>
      <c r="G15" s="155">
        <v>17</v>
      </c>
      <c r="H15" s="156"/>
      <c r="I15" s="157">
        <v>2</v>
      </c>
      <c r="J15" s="156"/>
      <c r="K15" s="155"/>
      <c r="L15" s="158"/>
      <c r="M15" s="155">
        <v>1</v>
      </c>
      <c r="N15" s="156"/>
      <c r="O15" s="184">
        <f t="shared" si="5"/>
        <v>20</v>
      </c>
      <c r="P15" s="195">
        <f t="shared" si="4"/>
        <v>7.25</v>
      </c>
    </row>
    <row r="16" spans="1:16" s="189" customFormat="1">
      <c r="A16" s="188"/>
      <c r="B16" s="187" t="s">
        <v>119</v>
      </c>
      <c r="C16" s="159"/>
      <c r="D16" s="153"/>
      <c r="E16" s="153"/>
      <c r="F16" s="154"/>
      <c r="G16" s="155">
        <v>12</v>
      </c>
      <c r="H16" s="156"/>
      <c r="I16" s="157">
        <v>1</v>
      </c>
      <c r="J16" s="156"/>
      <c r="K16" s="155"/>
      <c r="L16" s="158"/>
      <c r="M16" s="155">
        <v>3</v>
      </c>
      <c r="N16" s="156"/>
      <c r="O16" s="184">
        <f t="shared" si="2"/>
        <v>16</v>
      </c>
      <c r="P16" s="195">
        <f t="shared" si="1"/>
        <v>9.5</v>
      </c>
    </row>
    <row r="17" spans="1:16" s="189" customFormat="1">
      <c r="A17" s="188"/>
      <c r="B17" s="187" t="s">
        <v>120</v>
      </c>
      <c r="C17" s="159"/>
      <c r="D17" s="153"/>
      <c r="E17" s="153"/>
      <c r="F17" s="154"/>
      <c r="G17" s="155">
        <v>34</v>
      </c>
      <c r="H17" s="156"/>
      <c r="I17" s="157"/>
      <c r="J17" s="156"/>
      <c r="K17" s="155"/>
      <c r="L17" s="158"/>
      <c r="M17" s="155">
        <v>3</v>
      </c>
      <c r="N17" s="156"/>
      <c r="O17" s="184">
        <f t="shared" si="2"/>
        <v>37</v>
      </c>
      <c r="P17" s="195">
        <f t="shared" si="1"/>
        <v>14.5</v>
      </c>
    </row>
    <row r="18" spans="1:16" s="189" customFormat="1">
      <c r="A18" s="188"/>
      <c r="B18" s="187" t="s">
        <v>121</v>
      </c>
      <c r="C18" s="159"/>
      <c r="D18" s="153"/>
      <c r="E18" s="153"/>
      <c r="F18" s="154"/>
      <c r="G18" s="155">
        <v>25</v>
      </c>
      <c r="H18" s="156"/>
      <c r="I18" s="157"/>
      <c r="J18" s="156"/>
      <c r="K18" s="155"/>
      <c r="L18" s="158"/>
      <c r="M18" s="155">
        <v>5</v>
      </c>
      <c r="N18" s="156"/>
      <c r="O18" s="184">
        <f t="shared" ref="O18:O22" si="6">SUM(F18:N18)</f>
        <v>30</v>
      </c>
      <c r="P18" s="195">
        <f t="shared" si="1"/>
        <v>16.25</v>
      </c>
    </row>
    <row r="19" spans="1:16" s="189" customFormat="1">
      <c r="A19" s="188"/>
      <c r="B19" s="152" t="s">
        <v>122</v>
      </c>
      <c r="C19" s="159"/>
      <c r="D19" s="153"/>
      <c r="E19" s="153"/>
      <c r="F19" s="154"/>
      <c r="G19" s="155">
        <v>30</v>
      </c>
      <c r="H19" s="156"/>
      <c r="I19" s="157"/>
      <c r="J19" s="156"/>
      <c r="K19" s="155"/>
      <c r="L19" s="158"/>
      <c r="M19" s="155"/>
      <c r="N19" s="156"/>
      <c r="O19" s="184">
        <f t="shared" si="6"/>
        <v>30</v>
      </c>
      <c r="P19" s="195">
        <f t="shared" si="1"/>
        <v>7.5</v>
      </c>
    </row>
    <row r="20" spans="1:16" s="189" customFormat="1">
      <c r="A20" s="188"/>
      <c r="B20" s="152" t="s">
        <v>123</v>
      </c>
      <c r="C20" s="159"/>
      <c r="D20" s="153"/>
      <c r="E20" s="153"/>
      <c r="F20" s="154"/>
      <c r="G20" s="155">
        <v>225</v>
      </c>
      <c r="H20" s="156"/>
      <c r="I20" s="157"/>
      <c r="J20" s="156"/>
      <c r="K20" s="155"/>
      <c r="L20" s="158"/>
      <c r="M20" s="155"/>
      <c r="N20" s="156"/>
      <c r="O20" s="184">
        <f t="shared" si="6"/>
        <v>225</v>
      </c>
      <c r="P20" s="195">
        <f t="shared" si="1"/>
        <v>56.25</v>
      </c>
    </row>
    <row r="21" spans="1:16" s="189" customFormat="1">
      <c r="A21" s="188"/>
      <c r="B21" s="187" t="s">
        <v>124</v>
      </c>
      <c r="C21" s="159"/>
      <c r="D21" s="153"/>
      <c r="E21" s="153"/>
      <c r="F21" s="154"/>
      <c r="G21" s="155">
        <v>350</v>
      </c>
      <c r="H21" s="156"/>
      <c r="I21" s="157"/>
      <c r="J21" s="156"/>
      <c r="K21" s="155">
        <v>40</v>
      </c>
      <c r="L21" s="158"/>
      <c r="M21" s="155"/>
      <c r="N21" s="156"/>
      <c r="O21" s="184">
        <f t="shared" si="6"/>
        <v>390</v>
      </c>
      <c r="P21" s="195">
        <f t="shared" si="1"/>
        <v>127.5</v>
      </c>
    </row>
    <row r="22" spans="1:16" s="189" customFormat="1">
      <c r="A22" s="188"/>
      <c r="B22" s="187" t="s">
        <v>125</v>
      </c>
      <c r="C22" s="159"/>
      <c r="D22" s="153"/>
      <c r="E22" s="153"/>
      <c r="F22" s="154"/>
      <c r="G22" s="155">
        <v>100</v>
      </c>
      <c r="H22" s="156"/>
      <c r="I22" s="157"/>
      <c r="J22" s="156"/>
      <c r="K22" s="155">
        <v>15</v>
      </c>
      <c r="L22" s="158"/>
      <c r="M22" s="155">
        <v>3</v>
      </c>
      <c r="N22" s="156"/>
      <c r="O22" s="184">
        <f t="shared" si="6"/>
        <v>118</v>
      </c>
      <c r="P22" s="195">
        <f t="shared" si="1"/>
        <v>46</v>
      </c>
    </row>
    <row r="23" spans="1:16" s="30" customFormat="1">
      <c r="A23" s="1"/>
      <c r="B23" s="136"/>
      <c r="C23" s="143"/>
      <c r="D23" s="137"/>
      <c r="E23" s="137"/>
      <c r="F23" s="138"/>
      <c r="G23" s="139"/>
      <c r="H23" s="140"/>
      <c r="I23" s="141"/>
      <c r="J23" s="140"/>
      <c r="K23" s="139"/>
      <c r="L23" s="142"/>
      <c r="M23" s="139"/>
      <c r="N23" s="140"/>
      <c r="O23" s="36">
        <f>SUM(F23:N23)</f>
        <v>0</v>
      </c>
      <c r="P23" s="195">
        <f t="shared" si="1"/>
        <v>0</v>
      </c>
    </row>
    <row r="24" spans="1:16" ht="10.8" thickBot="1">
      <c r="A24" s="38"/>
      <c r="B24" s="39" t="s">
        <v>21</v>
      </c>
      <c r="C24" s="39">
        <f t="shared" ref="C24:P24" si="7">SUM(C7:C23)</f>
        <v>0</v>
      </c>
      <c r="D24" s="39">
        <f t="shared" si="7"/>
        <v>0</v>
      </c>
      <c r="E24" s="39">
        <f t="shared" si="7"/>
        <v>11</v>
      </c>
      <c r="F24" s="39">
        <f t="shared" si="7"/>
        <v>12</v>
      </c>
      <c r="G24" s="39">
        <f t="shared" si="7"/>
        <v>877</v>
      </c>
      <c r="H24" s="39">
        <f t="shared" si="7"/>
        <v>0</v>
      </c>
      <c r="I24" s="39">
        <f t="shared" si="7"/>
        <v>9</v>
      </c>
      <c r="J24" s="39">
        <f t="shared" si="7"/>
        <v>0</v>
      </c>
      <c r="K24" s="39">
        <f t="shared" si="7"/>
        <v>55</v>
      </c>
      <c r="L24" s="39">
        <f t="shared" si="7"/>
        <v>0</v>
      </c>
      <c r="M24" s="39">
        <f t="shared" si="7"/>
        <v>138</v>
      </c>
      <c r="N24" s="39">
        <f t="shared" si="7"/>
        <v>0</v>
      </c>
      <c r="O24" s="39">
        <f t="shared" si="7"/>
        <v>1289</v>
      </c>
      <c r="P24" s="39">
        <f t="shared" si="7"/>
        <v>1347.95</v>
      </c>
    </row>
    <row r="25" spans="1:16">
      <c r="B25" s="38"/>
      <c r="C25" s="38"/>
      <c r="D25" s="38"/>
      <c r="E25" s="38"/>
      <c r="F25" s="40"/>
      <c r="G25" s="40"/>
      <c r="H25" s="40"/>
      <c r="I25" s="40"/>
      <c r="J25" s="40"/>
      <c r="K25" s="40"/>
      <c r="L25" s="40"/>
      <c r="M25" s="40"/>
      <c r="N25" s="40"/>
      <c r="O25" s="38"/>
      <c r="P25" s="38"/>
    </row>
    <row r="26" spans="1:16">
      <c r="B26" s="13"/>
      <c r="C26" s="13"/>
      <c r="D26" s="13"/>
      <c r="E26" s="13"/>
      <c r="F26" s="31"/>
      <c r="G26" s="31"/>
      <c r="H26" s="31"/>
      <c r="I26" s="31"/>
      <c r="J26" s="31"/>
      <c r="K26" s="31"/>
      <c r="L26" s="31"/>
      <c r="M26" s="31"/>
      <c r="N26" s="31"/>
      <c r="O26" s="13"/>
      <c r="P26" s="13"/>
    </row>
    <row r="27" spans="1:16" ht="10.8" thickBot="1">
      <c r="B27" s="33" t="s">
        <v>31</v>
      </c>
      <c r="C27" s="33"/>
      <c r="D27" s="33"/>
      <c r="E27" s="33"/>
      <c r="F27" s="34"/>
      <c r="G27" s="34"/>
      <c r="H27" s="34"/>
      <c r="I27" s="34"/>
      <c r="J27" s="34"/>
      <c r="K27" s="34"/>
      <c r="L27" s="34"/>
      <c r="M27" s="34"/>
      <c r="N27" s="34"/>
      <c r="O27" s="35"/>
      <c r="P27" s="35"/>
    </row>
    <row r="28" spans="1:16" s="30" customFormat="1">
      <c r="A28" s="1"/>
      <c r="B28" s="58" t="s">
        <v>51</v>
      </c>
      <c r="C28" s="63"/>
      <c r="D28" s="52"/>
      <c r="E28" s="52"/>
      <c r="F28" s="53"/>
      <c r="G28" s="59">
        <v>1012</v>
      </c>
      <c r="H28" s="60"/>
      <c r="I28" s="61">
        <v>50</v>
      </c>
      <c r="J28" s="60"/>
      <c r="K28" s="59">
        <v>53</v>
      </c>
      <c r="L28" s="62"/>
      <c r="M28" s="59"/>
      <c r="N28" s="60"/>
      <c r="O28" s="36">
        <f>SUM(F28:N28)</f>
        <v>1115</v>
      </c>
      <c r="P28" s="195">
        <f t="shared" ref="P28:P30" si="8">(D28*$D$3)+(E28*$E$3)+(F28*$F$3)+(G28*$G$3)+(H28*$H$3)+(I28*$I$3)+(J28*$J$3)+(K28*$K$3)+(L28*$L$3)+(M28*$M$3)+(N28*$N$3)</f>
        <v>331</v>
      </c>
    </row>
    <row r="29" spans="1:16" s="30" customFormat="1">
      <c r="A29" s="1"/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>SUM(F29:N29)</f>
        <v>0</v>
      </c>
      <c r="P29" s="195">
        <f t="shared" si="8"/>
        <v>0</v>
      </c>
    </row>
    <row r="30" spans="1:16" s="30" customFormat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>SUM(F30:N30)</f>
        <v>0</v>
      </c>
      <c r="P30" s="195">
        <f t="shared" si="8"/>
        <v>0</v>
      </c>
    </row>
    <row r="31" spans="1:16" ht="10.8" thickBot="1">
      <c r="A31" s="38"/>
      <c r="B31" s="39" t="s">
        <v>21</v>
      </c>
      <c r="C31" s="39">
        <f>SUM(C28:C30)</f>
        <v>0</v>
      </c>
      <c r="D31" s="39">
        <f>SUM(D28:D30)</f>
        <v>0</v>
      </c>
      <c r="E31" s="39">
        <f>SUM(E28:E30)</f>
        <v>0</v>
      </c>
      <c r="F31" s="39">
        <f>SUM(F28:F30)</f>
        <v>0</v>
      </c>
      <c r="G31" s="39">
        <f>SUM(G28:G30)</f>
        <v>1012</v>
      </c>
      <c r="H31" s="39">
        <f t="shared" ref="H31:P31" si="9">SUM(H28:H30)</f>
        <v>0</v>
      </c>
      <c r="I31" s="39">
        <f t="shared" si="9"/>
        <v>50</v>
      </c>
      <c r="J31" s="39">
        <f t="shared" si="9"/>
        <v>0</v>
      </c>
      <c r="K31" s="39">
        <f t="shared" si="9"/>
        <v>53</v>
      </c>
      <c r="L31" s="39">
        <f t="shared" si="9"/>
        <v>0</v>
      </c>
      <c r="M31" s="39">
        <f t="shared" si="9"/>
        <v>0</v>
      </c>
      <c r="N31" s="39">
        <f t="shared" si="9"/>
        <v>0</v>
      </c>
      <c r="O31" s="41">
        <f t="shared" si="9"/>
        <v>1115</v>
      </c>
      <c r="P31" s="41">
        <f t="shared" si="9"/>
        <v>331</v>
      </c>
    </row>
    <row r="32" spans="1:16">
      <c r="G32" s="42"/>
    </row>
    <row r="33" spans="2:16" ht="13.2">
      <c r="B33" s="2"/>
      <c r="C33" s="2"/>
      <c r="D33" s="2"/>
      <c r="E33" s="2"/>
      <c r="F33" s="47"/>
      <c r="G33" s="47"/>
      <c r="H33" s="47"/>
      <c r="I33" s="47"/>
      <c r="J33" s="47"/>
      <c r="K33" s="47"/>
      <c r="L33" s="47"/>
      <c r="M33" s="47"/>
      <c r="N33" s="47"/>
      <c r="O33" s="2"/>
      <c r="P33" s="2"/>
    </row>
    <row r="34" spans="2:16">
      <c r="M34" s="48" t="s">
        <v>21</v>
      </c>
      <c r="O34" s="49">
        <f>+O31+O24</f>
        <v>2404</v>
      </c>
      <c r="P34" s="50">
        <f>+P31+P24</f>
        <v>1678.95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19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34"/>
  <sheetViews>
    <sheetView zoomScaleNormal="100" workbookViewId="0">
      <selection activeCell="P9" sqref="P9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 t="s">
        <v>103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31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0.8" thickBot="1">
      <c r="B6" s="33" t="s">
        <v>126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58" t="s">
        <v>37</v>
      </c>
      <c r="C7" s="63"/>
      <c r="D7" s="52"/>
      <c r="E7" s="52"/>
      <c r="F7" s="53"/>
      <c r="G7" s="59">
        <v>140</v>
      </c>
      <c r="H7" s="60"/>
      <c r="I7" s="61">
        <v>10</v>
      </c>
      <c r="J7" s="60"/>
      <c r="K7" s="59"/>
      <c r="L7" s="62"/>
      <c r="M7" s="59"/>
      <c r="N7" s="60">
        <v>5</v>
      </c>
      <c r="O7" s="36">
        <f>SUM(C7:N7)</f>
        <v>155</v>
      </c>
      <c r="P7" s="195">
        <f>(D7*$D$3)+(E7*$E$3)+(F7*$F$3)+(G7*$G$3)+(H7*$H$3)+(I7*$I$3)+(J7*$J$3)+(K7*$K$3)+(L7*$L$3)+(M7*$M$3)+(N7*$N$3)</f>
        <v>50</v>
      </c>
    </row>
    <row r="8" spans="1:16" s="30" customFormat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" si="0">SUM(F8:N8)</f>
        <v>0</v>
      </c>
      <c r="P8" s="195">
        <f t="shared" ref="P8" si="1">(D8*$D$3)+(E8*$E$3)+(F8*$F$3)+(G8*$G$3)+(H8*$H$3)+(I8*$I$3)+(J8*$J$3)+(K8*$K$3)+(L8*$L$3)+(M8*$M$3)+(N8*$N$3)</f>
        <v>0</v>
      </c>
    </row>
    <row r="9" spans="1:16" ht="10.8" thickBot="1">
      <c r="A9" s="38"/>
      <c r="B9" s="39" t="s">
        <v>21</v>
      </c>
      <c r="C9" s="39">
        <f t="shared" ref="C9:P9" si="2">SUM(C7:C8)</f>
        <v>0</v>
      </c>
      <c r="D9" s="39">
        <f t="shared" si="2"/>
        <v>0</v>
      </c>
      <c r="E9" s="39">
        <f t="shared" si="2"/>
        <v>0</v>
      </c>
      <c r="F9" s="39">
        <f t="shared" si="2"/>
        <v>0</v>
      </c>
      <c r="G9" s="39">
        <f t="shared" si="2"/>
        <v>140</v>
      </c>
      <c r="H9" s="39">
        <f t="shared" si="2"/>
        <v>0</v>
      </c>
      <c r="I9" s="39">
        <f t="shared" si="2"/>
        <v>10</v>
      </c>
      <c r="J9" s="39">
        <f t="shared" si="2"/>
        <v>0</v>
      </c>
      <c r="K9" s="39">
        <f t="shared" si="2"/>
        <v>0</v>
      </c>
      <c r="L9" s="39">
        <f t="shared" si="2"/>
        <v>0</v>
      </c>
      <c r="M9" s="39">
        <f t="shared" si="2"/>
        <v>0</v>
      </c>
      <c r="N9" s="39">
        <f t="shared" si="2"/>
        <v>5</v>
      </c>
      <c r="O9" s="107">
        <f t="shared" si="2"/>
        <v>155</v>
      </c>
      <c r="P9" s="45">
        <f t="shared" si="2"/>
        <v>50</v>
      </c>
    </row>
    <row r="10" spans="1:16">
      <c r="B10" s="38"/>
      <c r="C10" s="38"/>
      <c r="D10" s="38"/>
      <c r="E10" s="38"/>
      <c r="F10" s="40"/>
      <c r="G10" s="40"/>
      <c r="H10" s="40"/>
      <c r="I10" s="40"/>
      <c r="J10" s="40"/>
      <c r="K10" s="40"/>
      <c r="L10" s="40"/>
      <c r="M10" s="40"/>
      <c r="N10" s="40"/>
      <c r="O10" s="38"/>
      <c r="P10" s="38"/>
    </row>
    <row r="11" spans="1:16">
      <c r="A11" s="38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ht="10.8" thickBot="1">
      <c r="B12" s="33" t="s">
        <v>43</v>
      </c>
      <c r="C12" s="33"/>
      <c r="D12" s="33"/>
      <c r="E12" s="33"/>
      <c r="F12" s="34"/>
      <c r="G12" s="34"/>
      <c r="H12" s="34"/>
      <c r="I12" s="34"/>
      <c r="J12" s="34"/>
      <c r="K12" s="34"/>
      <c r="L12" s="34"/>
      <c r="M12" s="34"/>
      <c r="N12" s="34"/>
      <c r="O12" s="35"/>
      <c r="P12" s="35"/>
    </row>
    <row r="13" spans="1:16" s="30" customFormat="1">
      <c r="A13" s="1"/>
      <c r="B13" s="187" t="s">
        <v>37</v>
      </c>
      <c r="C13" s="63"/>
      <c r="D13" s="52"/>
      <c r="E13" s="52"/>
      <c r="F13" s="53"/>
      <c r="G13" s="59">
        <v>581</v>
      </c>
      <c r="H13" s="60"/>
      <c r="I13" s="61">
        <v>8</v>
      </c>
      <c r="J13" s="60"/>
      <c r="K13" s="59"/>
      <c r="L13" s="62"/>
      <c r="M13" s="59"/>
      <c r="N13" s="60">
        <v>13</v>
      </c>
      <c r="O13" s="36">
        <f t="shared" ref="O13:O14" si="3">SUM(F13:N13)</f>
        <v>602</v>
      </c>
      <c r="P13" s="195">
        <f t="shared" ref="P13:P14" si="4">(D13*$D$3)+(E13*$E$3)+(F13*$F$3)+(G13*$G$3)+(H13*$H$3)+(I13*$I$3)+(J13*$J$3)+(K13*$K$3)+(L13*$L$3)+(M13*$M$3)+(N13*$N$3)</f>
        <v>175.25</v>
      </c>
    </row>
    <row r="14" spans="1:16" s="30" customFormat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3"/>
        <v>0</v>
      </c>
      <c r="P14" s="195">
        <f t="shared" si="4"/>
        <v>0</v>
      </c>
    </row>
    <row r="15" spans="1:16" ht="10.8" thickBot="1">
      <c r="A15" s="38"/>
      <c r="B15" s="39" t="s">
        <v>21</v>
      </c>
      <c r="C15" s="39">
        <f t="shared" ref="C15:P15" si="5">SUM(C13:C14)</f>
        <v>0</v>
      </c>
      <c r="D15" s="39">
        <f t="shared" si="5"/>
        <v>0</v>
      </c>
      <c r="E15" s="39">
        <f t="shared" si="5"/>
        <v>0</v>
      </c>
      <c r="F15" s="39">
        <f t="shared" si="5"/>
        <v>0</v>
      </c>
      <c r="G15" s="43">
        <f t="shared" si="5"/>
        <v>581</v>
      </c>
      <c r="H15" s="43">
        <f t="shared" si="5"/>
        <v>0</v>
      </c>
      <c r="I15" s="43">
        <f t="shared" si="5"/>
        <v>8</v>
      </c>
      <c r="J15" s="43">
        <f t="shared" si="5"/>
        <v>0</v>
      </c>
      <c r="K15" s="43">
        <f t="shared" si="5"/>
        <v>0</v>
      </c>
      <c r="L15" s="43">
        <f t="shared" si="5"/>
        <v>0</v>
      </c>
      <c r="M15" s="43">
        <f t="shared" si="5"/>
        <v>0</v>
      </c>
      <c r="N15" s="43">
        <f t="shared" si="5"/>
        <v>13</v>
      </c>
      <c r="O15" s="44">
        <f t="shared" si="5"/>
        <v>602</v>
      </c>
      <c r="P15" s="45">
        <f t="shared" si="5"/>
        <v>175.25</v>
      </c>
    </row>
    <row r="16" spans="1:16">
      <c r="A16" s="38"/>
      <c r="B16" s="54"/>
      <c r="C16" s="54"/>
      <c r="D16" s="54"/>
      <c r="E16" s="54"/>
      <c r="F16" s="54"/>
      <c r="G16" s="55"/>
      <c r="H16" s="55"/>
      <c r="I16" s="55"/>
      <c r="J16" s="55"/>
      <c r="K16" s="55"/>
      <c r="L16" s="55"/>
      <c r="M16" s="55"/>
      <c r="N16" s="55"/>
      <c r="O16" s="56"/>
      <c r="P16" s="57"/>
    </row>
    <row r="17" spans="1:16" hidden="1"/>
    <row r="18" spans="1:16" ht="10.8" hidden="1" thickBot="1">
      <c r="B18" s="33" t="s">
        <v>42</v>
      </c>
      <c r="C18" s="33"/>
      <c r="D18" s="33"/>
      <c r="E18" s="33"/>
      <c r="F18" s="34"/>
      <c r="G18" s="34"/>
      <c r="H18" s="34"/>
      <c r="I18" s="34"/>
      <c r="J18" s="34"/>
      <c r="K18" s="34"/>
      <c r="L18" s="34"/>
      <c r="M18" s="34"/>
      <c r="N18" s="34"/>
      <c r="O18" s="35"/>
      <c r="P18" s="35"/>
    </row>
    <row r="19" spans="1:16" s="30" customFormat="1" hidden="1">
      <c r="A19" s="1"/>
      <c r="B19" s="58"/>
      <c r="C19" s="63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ref="O19:O29" si="6">SUM(F19:N19)</f>
        <v>0</v>
      </c>
      <c r="P19" s="195">
        <f t="shared" ref="P19:P29" si="7">(D19*$D$3)+(E19*$E$3)+(F19*$F$3)+(G19*$G$3)+(H19*$H$3)+(I19*$I$3)+(J19*$J$3)+(K19*$K$3)+(L19*$L$3)+(M19*$M$3)+(N19*$N$3)</f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6"/>
        <v>0</v>
      </c>
      <c r="P20" s="195">
        <f t="shared" si="7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6"/>
        <v>0</v>
      </c>
      <c r="P21" s="195">
        <f t="shared" si="7"/>
        <v>0</v>
      </c>
    </row>
    <row r="22" spans="1:16" s="30" customFormat="1" hidden="1">
      <c r="A22" s="1"/>
      <c r="B22" s="58"/>
      <c r="C22" s="51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 t="shared" si="6"/>
        <v>0</v>
      </c>
      <c r="P22" s="195">
        <f t="shared" si="7"/>
        <v>0</v>
      </c>
    </row>
    <row r="23" spans="1:16" s="30" customFormat="1" hidden="1">
      <c r="A23" s="1"/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 t="shared" si="6"/>
        <v>0</v>
      </c>
      <c r="P23" s="195">
        <f t="shared" si="7"/>
        <v>0</v>
      </c>
    </row>
    <row r="24" spans="1:16" s="30" customFormat="1" hidden="1">
      <c r="A24" s="1"/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 t="shared" si="6"/>
        <v>0</v>
      </c>
      <c r="P24" s="195">
        <f t="shared" si="7"/>
        <v>0</v>
      </c>
    </row>
    <row r="25" spans="1:16" s="30" customFormat="1" hidden="1">
      <c r="A25" s="1"/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 t="shared" si="6"/>
        <v>0</v>
      </c>
      <c r="P25" s="195">
        <f t="shared" si="7"/>
        <v>0</v>
      </c>
    </row>
    <row r="26" spans="1:16" s="30" customFormat="1" hidden="1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si="6"/>
        <v>0</v>
      </c>
      <c r="P26" s="195">
        <f t="shared" si="7"/>
        <v>0</v>
      </c>
    </row>
    <row r="27" spans="1:16" s="30" customFormat="1" hidden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6"/>
        <v>0</v>
      </c>
      <c r="P27" s="195">
        <f t="shared" si="7"/>
        <v>0</v>
      </c>
    </row>
    <row r="28" spans="1:16" s="30" customFormat="1" hidden="1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6"/>
        <v>0</v>
      </c>
      <c r="P28" s="195">
        <f t="shared" si="7"/>
        <v>0</v>
      </c>
    </row>
    <row r="29" spans="1:16" s="30" customFormat="1" hidden="1">
      <c r="A29" s="1"/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6"/>
        <v>0</v>
      </c>
      <c r="P29" s="195">
        <f t="shared" si="7"/>
        <v>0</v>
      </c>
    </row>
    <row r="30" spans="1:16" ht="10.8" hidden="1" thickBot="1">
      <c r="A30" s="38"/>
      <c r="B30" s="39" t="s">
        <v>21</v>
      </c>
      <c r="C30" s="39">
        <f>SUM(C27:C29)</f>
        <v>0</v>
      </c>
      <c r="D30" s="39">
        <f>SUM(D19:D29)</f>
        <v>0</v>
      </c>
      <c r="E30" s="39">
        <f>SUM(E19:E29)</f>
        <v>0</v>
      </c>
      <c r="F30" s="39">
        <f>SUM(F27:F29)</f>
        <v>0</v>
      </c>
      <c r="G30" s="43">
        <f t="shared" ref="G30:P30" si="8">SUM(G19:G29)</f>
        <v>0</v>
      </c>
      <c r="H30" s="43">
        <f t="shared" si="8"/>
        <v>0</v>
      </c>
      <c r="I30" s="43">
        <f t="shared" si="8"/>
        <v>0</v>
      </c>
      <c r="J30" s="43">
        <f t="shared" si="8"/>
        <v>0</v>
      </c>
      <c r="K30" s="43">
        <f t="shared" si="8"/>
        <v>0</v>
      </c>
      <c r="L30" s="43">
        <f t="shared" si="8"/>
        <v>0</v>
      </c>
      <c r="M30" s="43">
        <f t="shared" si="8"/>
        <v>0</v>
      </c>
      <c r="N30" s="43">
        <f t="shared" si="8"/>
        <v>0</v>
      </c>
      <c r="O30" s="44">
        <f t="shared" si="8"/>
        <v>0</v>
      </c>
      <c r="P30" s="45">
        <f t="shared" si="8"/>
        <v>0</v>
      </c>
    </row>
    <row r="31" spans="1:16" hidden="1"/>
    <row r="32" spans="1:16" ht="11.25" customHeight="1"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</row>
    <row r="33" spans="2:16" ht="13.2" hidden="1">
      <c r="B33" s="2"/>
      <c r="C33" s="2"/>
      <c r="D33" s="2"/>
      <c r="E33" s="2"/>
      <c r="F33" s="47"/>
      <c r="G33" s="47"/>
      <c r="H33" s="47"/>
      <c r="I33" s="47"/>
      <c r="J33" s="47"/>
      <c r="K33" s="47"/>
      <c r="L33" s="47"/>
      <c r="M33" s="47"/>
      <c r="N33" s="47"/>
      <c r="O33" s="2"/>
      <c r="P33" s="2"/>
    </row>
    <row r="34" spans="2:16">
      <c r="M34" s="48" t="s">
        <v>21</v>
      </c>
      <c r="O34" s="49">
        <f>O30+O15+O9</f>
        <v>757</v>
      </c>
      <c r="P34" s="50">
        <f>P30+P15+P9</f>
        <v>225.25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71"/>
  <sheetViews>
    <sheetView zoomScaleNormal="100" workbookViewId="0">
      <pane xSplit="2" ySplit="4" topLeftCell="C87" activePane="bottomRight" state="frozen"/>
      <selection pane="topRight" activeCell="C1" sqref="C1"/>
      <selection pane="bottomLeft" activeCell="A5" sqref="A5"/>
      <selection pane="bottomRight" activeCell="O183" sqref="O183"/>
    </sheetView>
  </sheetViews>
  <sheetFormatPr defaultColWidth="9.109375" defaultRowHeight="10.199999999999999"/>
  <cols>
    <col min="1" max="1" width="3.109375" style="1" customWidth="1"/>
    <col min="2" max="2" width="42.55468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 t="s">
        <v>103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88" customFormat="1" hidden="1">
      <c r="A6" s="196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88" customFormat="1" ht="10.8" hidden="1" thickBot="1">
      <c r="B7" s="190" t="s">
        <v>60</v>
      </c>
      <c r="C7" s="190"/>
      <c r="D7" s="190"/>
      <c r="E7" s="190"/>
      <c r="F7" s="191"/>
      <c r="G7" s="191"/>
      <c r="H7" s="191"/>
      <c r="I7" s="191"/>
      <c r="J7" s="191"/>
      <c r="K7" s="191"/>
      <c r="L7" s="191"/>
      <c r="M7" s="191"/>
      <c r="N7" s="191"/>
      <c r="O7" s="192"/>
      <c r="P7" s="192"/>
    </row>
    <row r="8" spans="1:16" s="189" customFormat="1" hidden="1">
      <c r="A8" s="188"/>
      <c r="B8" s="187"/>
      <c r="C8" s="193"/>
      <c r="D8" s="193"/>
      <c r="E8" s="193"/>
      <c r="F8" s="194"/>
      <c r="G8" s="180"/>
      <c r="H8" s="181"/>
      <c r="I8" s="182"/>
      <c r="J8" s="181"/>
      <c r="K8" s="180"/>
      <c r="L8" s="183"/>
      <c r="M8" s="180"/>
      <c r="N8" s="181"/>
      <c r="O8" s="184">
        <f>SUM(F8:N8)</f>
        <v>0</v>
      </c>
      <c r="P8" s="195">
        <f>(D8*$D$3)+(E8*$E$3)+(F8*$F$3)+(G8*$G$3)+(H8*$H$3)+(I8*$I$3)+(J8*$J$3)+(K8*$K$3)+(L8*$L$3)+(M8*$M$3)+(N8*$N$3)</f>
        <v>0</v>
      </c>
    </row>
    <row r="9" spans="1:16" s="189" customFormat="1" hidden="1">
      <c r="A9" s="188"/>
      <c r="B9" s="187"/>
      <c r="C9" s="64"/>
      <c r="D9" s="193"/>
      <c r="E9" s="193"/>
      <c r="F9" s="194"/>
      <c r="G9" s="180"/>
      <c r="H9" s="181"/>
      <c r="I9" s="182"/>
      <c r="J9" s="181"/>
      <c r="K9" s="180"/>
      <c r="L9" s="183"/>
      <c r="M9" s="180"/>
      <c r="N9" s="181"/>
      <c r="O9" s="184">
        <f>SUM(F9:N9)</f>
        <v>0</v>
      </c>
      <c r="P9" s="195">
        <f>(D9*$D$3)+(E9*$E$3)+(F9*$F$3)+(G9*$G$3)+(H9*$H$3)+(I9*$I$3)+(J9*$J$3)+(K9*$K$3)+(L9*$L$3)+(M9*$M$3)+(N9*$N$3)</f>
        <v>0</v>
      </c>
    </row>
    <row r="10" spans="1:16" s="188" customFormat="1" ht="10.8" hidden="1" thickBot="1">
      <c r="A10" s="196"/>
      <c r="B10" s="197" t="s">
        <v>21</v>
      </c>
      <c r="C10" s="197">
        <f t="shared" ref="C10:D10" si="0">SUM(C9:C9)</f>
        <v>0</v>
      </c>
      <c r="D10" s="197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0</v>
      </c>
      <c r="H10" s="44">
        <f t="shared" si="1"/>
        <v>0</v>
      </c>
      <c r="I10" s="44">
        <f t="shared" si="1"/>
        <v>0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0</v>
      </c>
      <c r="O10" s="44">
        <f>SUM(O8:O9)</f>
        <v>0</v>
      </c>
      <c r="P10" s="197">
        <f>SUM(P8:P9)</f>
        <v>0</v>
      </c>
    </row>
    <row r="11" spans="1:16" s="188" customFormat="1" hidden="1">
      <c r="A11" s="196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88" customFormat="1" hidden="1">
      <c r="A12" s="196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88" customFormat="1" ht="10.8" hidden="1" thickBot="1">
      <c r="B13" s="190" t="s">
        <v>61</v>
      </c>
      <c r="C13" s="190"/>
      <c r="D13" s="190"/>
      <c r="E13" s="190"/>
      <c r="F13" s="191"/>
      <c r="G13" s="191"/>
      <c r="H13" s="191"/>
      <c r="I13" s="191"/>
      <c r="J13" s="191"/>
      <c r="K13" s="191"/>
      <c r="L13" s="191"/>
      <c r="M13" s="191"/>
      <c r="N13" s="191"/>
      <c r="O13" s="192"/>
      <c r="P13" s="192"/>
    </row>
    <row r="14" spans="1:16" s="189" customFormat="1" hidden="1">
      <c r="A14" s="188"/>
      <c r="B14" s="187"/>
      <c r="C14" s="193"/>
      <c r="D14" s="193"/>
      <c r="E14" s="193"/>
      <c r="F14" s="194"/>
      <c r="G14" s="180"/>
      <c r="H14" s="181"/>
      <c r="I14" s="182"/>
      <c r="J14" s="181"/>
      <c r="K14" s="180"/>
      <c r="L14" s="183"/>
      <c r="M14" s="180"/>
      <c r="N14" s="181"/>
      <c r="O14" s="184">
        <f>SUM(F14:N14)</f>
        <v>0</v>
      </c>
      <c r="P14" s="195">
        <f t="shared" ref="P14:P15" si="2">(D14*$D$3)+(E14*$E$3)+(F14*$F$3)+(G14*$G$3)+(H14*$H$3)+(I14*$I$3)+(J14*$J$3)+(K14*$K$3)+(L14*$L$3)+(M14*$M$3)+(N14*$N$3)</f>
        <v>0</v>
      </c>
    </row>
    <row r="15" spans="1:16" s="189" customFormat="1" hidden="1">
      <c r="A15" s="188"/>
      <c r="B15" s="187"/>
      <c r="C15" s="64"/>
      <c r="D15" s="193"/>
      <c r="E15" s="193"/>
      <c r="F15" s="194"/>
      <c r="G15" s="180"/>
      <c r="H15" s="181"/>
      <c r="I15" s="182"/>
      <c r="J15" s="181"/>
      <c r="K15" s="180"/>
      <c r="L15" s="183"/>
      <c r="M15" s="180"/>
      <c r="N15" s="181"/>
      <c r="O15" s="184">
        <f>SUM(F15:N15)</f>
        <v>0</v>
      </c>
      <c r="P15" s="195">
        <f t="shared" si="2"/>
        <v>0</v>
      </c>
    </row>
    <row r="16" spans="1:16" s="188" customFormat="1" ht="10.8" hidden="1" thickBot="1">
      <c r="A16" s="196"/>
      <c r="B16" s="197" t="s">
        <v>21</v>
      </c>
      <c r="C16" s="197">
        <f t="shared" ref="C16:D16" si="3">SUM(C15:C15)</f>
        <v>0</v>
      </c>
      <c r="D16" s="197">
        <f t="shared" si="3"/>
        <v>0</v>
      </c>
      <c r="E16" s="44">
        <f t="shared" ref="E16:N16" si="4">SUM(E14:E15)</f>
        <v>0</v>
      </c>
      <c r="F16" s="44">
        <f t="shared" si="4"/>
        <v>0</v>
      </c>
      <c r="G16" s="44">
        <f t="shared" si="4"/>
        <v>0</v>
      </c>
      <c r="H16" s="44">
        <f t="shared" si="4"/>
        <v>0</v>
      </c>
      <c r="I16" s="44">
        <f t="shared" si="4"/>
        <v>0</v>
      </c>
      <c r="J16" s="44">
        <f t="shared" si="4"/>
        <v>0</v>
      </c>
      <c r="K16" s="44">
        <f t="shared" si="4"/>
        <v>0</v>
      </c>
      <c r="L16" s="44">
        <f t="shared" si="4"/>
        <v>0</v>
      </c>
      <c r="M16" s="44">
        <f t="shared" si="4"/>
        <v>0</v>
      </c>
      <c r="N16" s="44">
        <f t="shared" si="4"/>
        <v>0</v>
      </c>
      <c r="O16" s="44">
        <f>SUM(O14:O15)</f>
        <v>0</v>
      </c>
      <c r="P16" s="197">
        <f>SUM(P14:P15)</f>
        <v>0</v>
      </c>
    </row>
    <row r="17" spans="1:16" s="188" customFormat="1" hidden="1">
      <c r="A17" s="196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88" customFormat="1" hidden="1">
      <c r="A18" s="196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0.8" hidden="1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 hidden="1">
      <c r="A20" s="1"/>
      <c r="B20" s="165" t="s">
        <v>72</v>
      </c>
      <c r="C20" s="166"/>
      <c r="D20" s="167"/>
      <c r="E20" s="167"/>
      <c r="F20" s="168"/>
      <c r="G20" s="169"/>
      <c r="H20" s="170"/>
      <c r="I20" s="171"/>
      <c r="J20" s="170"/>
      <c r="K20" s="169"/>
      <c r="L20" s="172"/>
      <c r="M20" s="169"/>
      <c r="N20" s="170"/>
      <c r="O20" s="36">
        <f>SUM(C20:N20)</f>
        <v>0</v>
      </c>
      <c r="P20" s="195">
        <f t="shared" ref="P20:P25" si="5">(D20*$D$3)+(E20*$E$3)+(F20*$F$3)+(G20*$G$3)+(H20*$H$3)+(I20*$I$3)+(J20*$J$3)+(K20*$K$3)+(L20*$L$3)+(M20*$M$3)+(N20*$N$3)</f>
        <v>0</v>
      </c>
    </row>
    <row r="21" spans="1:16" s="30" customFormat="1" hidden="1">
      <c r="A21" s="1"/>
      <c r="B21" s="165" t="s">
        <v>73</v>
      </c>
      <c r="C21" s="173"/>
      <c r="D21" s="167"/>
      <c r="E21" s="167"/>
      <c r="F21" s="168"/>
      <c r="G21" s="169"/>
      <c r="H21" s="170"/>
      <c r="I21" s="171"/>
      <c r="J21" s="170"/>
      <c r="K21" s="169"/>
      <c r="L21" s="172"/>
      <c r="M21" s="169"/>
      <c r="N21" s="170"/>
      <c r="O21" s="36">
        <f t="shared" ref="O21:O24" si="6">SUM(F21:N21)</f>
        <v>0</v>
      </c>
      <c r="P21" s="195">
        <f t="shared" si="5"/>
        <v>0</v>
      </c>
    </row>
    <row r="22" spans="1:16" s="30" customFormat="1" hidden="1">
      <c r="A22" s="1"/>
      <c r="B22" s="165" t="s">
        <v>74</v>
      </c>
      <c r="C22" s="173"/>
      <c r="D22" s="167"/>
      <c r="E22" s="167"/>
      <c r="F22" s="168"/>
      <c r="G22" s="169"/>
      <c r="H22" s="170"/>
      <c r="I22" s="171"/>
      <c r="J22" s="170"/>
      <c r="K22" s="169"/>
      <c r="L22" s="172"/>
      <c r="M22" s="169"/>
      <c r="N22" s="170"/>
      <c r="O22" s="36">
        <f t="shared" si="6"/>
        <v>0</v>
      </c>
      <c r="P22" s="195">
        <f t="shared" si="5"/>
        <v>0</v>
      </c>
    </row>
    <row r="23" spans="1:16" s="189" customFormat="1" hidden="1">
      <c r="A23" s="188"/>
      <c r="B23" s="187" t="s">
        <v>75</v>
      </c>
      <c r="C23" s="51"/>
      <c r="D23" s="193"/>
      <c r="E23" s="193"/>
      <c r="F23" s="194"/>
      <c r="G23" s="180"/>
      <c r="H23" s="181"/>
      <c r="I23" s="182"/>
      <c r="J23" s="181"/>
      <c r="K23" s="180"/>
      <c r="L23" s="183"/>
      <c r="M23" s="180"/>
      <c r="N23" s="181"/>
      <c r="O23" s="184">
        <f t="shared" si="6"/>
        <v>0</v>
      </c>
      <c r="P23" s="195">
        <f t="shared" si="5"/>
        <v>0</v>
      </c>
    </row>
    <row r="24" spans="1:16" s="189" customFormat="1" hidden="1">
      <c r="A24" s="188"/>
      <c r="B24" s="187" t="s">
        <v>76</v>
      </c>
      <c r="C24" s="51"/>
      <c r="D24" s="193"/>
      <c r="E24" s="193"/>
      <c r="F24" s="194"/>
      <c r="G24" s="180"/>
      <c r="H24" s="181"/>
      <c r="I24" s="182"/>
      <c r="J24" s="181"/>
      <c r="K24" s="180"/>
      <c r="L24" s="183"/>
      <c r="M24" s="180"/>
      <c r="N24" s="181"/>
      <c r="O24" s="184">
        <f t="shared" si="6"/>
        <v>0</v>
      </c>
      <c r="P24" s="195">
        <f t="shared" si="5"/>
        <v>0</v>
      </c>
    </row>
    <row r="25" spans="1:16" s="30" customFormat="1" hidden="1">
      <c r="A25" s="1"/>
      <c r="B25" s="152"/>
      <c r="C25" s="159"/>
      <c r="D25" s="153"/>
      <c r="E25" s="153"/>
      <c r="F25" s="154"/>
      <c r="G25" s="155"/>
      <c r="H25" s="156"/>
      <c r="I25" s="157"/>
      <c r="J25" s="156"/>
      <c r="K25" s="155"/>
      <c r="L25" s="158"/>
      <c r="M25" s="155"/>
      <c r="N25" s="156"/>
      <c r="O25" s="36">
        <f>SUM(F25:N25)</f>
        <v>0</v>
      </c>
      <c r="P25" s="195">
        <f t="shared" si="5"/>
        <v>0</v>
      </c>
    </row>
    <row r="26" spans="1:16" ht="10.8" hidden="1" thickBot="1">
      <c r="A26" s="38"/>
      <c r="B26" s="39" t="s">
        <v>21</v>
      </c>
      <c r="C26" s="39">
        <f t="shared" ref="C26:P26" si="7">SUM(C20:C25)</f>
        <v>0</v>
      </c>
      <c r="D26" s="39">
        <f t="shared" si="7"/>
        <v>0</v>
      </c>
      <c r="E26" s="39">
        <f t="shared" si="7"/>
        <v>0</v>
      </c>
      <c r="F26" s="39">
        <f t="shared" si="7"/>
        <v>0</v>
      </c>
      <c r="G26" s="39">
        <f t="shared" si="7"/>
        <v>0</v>
      </c>
      <c r="H26" s="39">
        <f t="shared" si="7"/>
        <v>0</v>
      </c>
      <c r="I26" s="39">
        <f t="shared" si="7"/>
        <v>0</v>
      </c>
      <c r="J26" s="39">
        <f t="shared" si="7"/>
        <v>0</v>
      </c>
      <c r="K26" s="39">
        <f t="shared" si="7"/>
        <v>0</v>
      </c>
      <c r="L26" s="39">
        <f t="shared" si="7"/>
        <v>0</v>
      </c>
      <c r="M26" s="39">
        <f t="shared" si="7"/>
        <v>0</v>
      </c>
      <c r="N26" s="39">
        <f t="shared" si="7"/>
        <v>0</v>
      </c>
      <c r="O26" s="107">
        <f t="shared" si="7"/>
        <v>0</v>
      </c>
      <c r="P26" s="39">
        <f t="shared" si="7"/>
        <v>0</v>
      </c>
    </row>
    <row r="27" spans="1:16" hidden="1">
      <c r="B27" s="38"/>
      <c r="C27" s="38"/>
      <c r="D27" s="38"/>
      <c r="E27" s="38"/>
      <c r="F27" s="40"/>
      <c r="G27" s="40"/>
      <c r="H27" s="40"/>
      <c r="I27" s="40"/>
      <c r="J27" s="40"/>
      <c r="K27" s="40"/>
      <c r="L27" s="40"/>
      <c r="M27" s="40"/>
      <c r="N27" s="40"/>
      <c r="O27" s="38"/>
      <c r="P27" s="38"/>
    </row>
    <row r="28" spans="1:16">
      <c r="B28" s="13"/>
      <c r="C28" s="13"/>
      <c r="D28" s="13"/>
      <c r="E28" s="13"/>
      <c r="F28" s="31"/>
      <c r="G28" s="31"/>
      <c r="H28" s="31"/>
      <c r="I28" s="31"/>
      <c r="J28" s="31"/>
      <c r="K28" s="31"/>
      <c r="L28" s="31"/>
      <c r="M28" s="31"/>
      <c r="N28" s="31"/>
      <c r="O28" s="13"/>
      <c r="P28" s="13"/>
    </row>
    <row r="29" spans="1:16" ht="10.8" thickBot="1">
      <c r="B29" s="33" t="s">
        <v>22</v>
      </c>
      <c r="C29" s="33"/>
      <c r="D29" s="33"/>
      <c r="E29" s="33"/>
      <c r="F29" s="34"/>
      <c r="G29" s="34"/>
      <c r="H29" s="34"/>
      <c r="I29" s="34"/>
      <c r="J29" s="34"/>
      <c r="K29" s="34"/>
      <c r="L29" s="34"/>
      <c r="M29" s="34"/>
      <c r="N29" s="34"/>
      <c r="O29" s="35"/>
      <c r="P29" s="35"/>
    </row>
    <row r="30" spans="1:16" s="189" customFormat="1" ht="11.25" customHeight="1">
      <c r="A30" s="127"/>
      <c r="B30" s="65" t="s">
        <v>70</v>
      </c>
      <c r="C30" s="64"/>
      <c r="D30" s="193">
        <v>1</v>
      </c>
      <c r="E30" s="193"/>
      <c r="F30" s="194"/>
      <c r="G30" s="123">
        <v>890</v>
      </c>
      <c r="H30" s="124"/>
      <c r="I30" s="123">
        <v>16</v>
      </c>
      <c r="J30" s="129"/>
      <c r="K30" s="123">
        <v>20</v>
      </c>
      <c r="L30" s="124"/>
      <c r="M30" s="123"/>
      <c r="N30" s="130">
        <v>229</v>
      </c>
      <c r="O30" s="184">
        <f>SUM(F30:N30)+(E30*18)+(D30*9)</f>
        <v>1164</v>
      </c>
      <c r="P30" s="195">
        <f t="shared" ref="P30:P32" si="8">(D30*$D$3)+(E30*$E$3)+(F30*$F$3)+(G30*$G$3)+(H30*$H$3)+(I30*$I$3)+(J30*$J$3)+(K30*$K$3)+(L30*$L$3)+(M30*$M$3)+(N30*$N$3)</f>
        <v>744.5</v>
      </c>
    </row>
    <row r="31" spans="1:16" s="189" customFormat="1" ht="11.25" customHeight="1">
      <c r="A31" s="127"/>
      <c r="B31" s="128" t="s">
        <v>71</v>
      </c>
      <c r="C31" s="64"/>
      <c r="D31" s="193"/>
      <c r="E31" s="193"/>
      <c r="F31" s="194"/>
      <c r="G31" s="123">
        <v>65</v>
      </c>
      <c r="H31" s="124"/>
      <c r="I31" s="123"/>
      <c r="J31" s="129"/>
      <c r="K31" s="123">
        <v>7</v>
      </c>
      <c r="L31" s="124"/>
      <c r="M31" s="123"/>
      <c r="N31" s="130">
        <v>27</v>
      </c>
      <c r="O31" s="184">
        <f t="shared" ref="O31" si="9">SUM(F31:N31)</f>
        <v>99</v>
      </c>
      <c r="P31" s="195">
        <f t="shared" si="8"/>
        <v>77.25</v>
      </c>
    </row>
    <row r="32" spans="1:16" s="189" customFormat="1" ht="11.25" customHeight="1">
      <c r="A32" s="127"/>
      <c r="B32" s="128"/>
      <c r="C32" s="64"/>
      <c r="D32" s="193"/>
      <c r="E32" s="193"/>
      <c r="F32" s="194"/>
      <c r="G32" s="123"/>
      <c r="H32" s="124"/>
      <c r="I32" s="123"/>
      <c r="J32" s="129"/>
      <c r="K32" s="123"/>
      <c r="L32" s="124"/>
      <c r="M32" s="123"/>
      <c r="N32" s="130"/>
      <c r="O32" s="184">
        <f t="shared" ref="O32" si="10">SUM(F32:N32)</f>
        <v>0</v>
      </c>
      <c r="P32" s="195">
        <f t="shared" si="8"/>
        <v>0</v>
      </c>
    </row>
    <row r="33" spans="1:16" ht="10.8" thickBot="1">
      <c r="A33" s="38"/>
      <c r="B33" s="39"/>
      <c r="C33" s="43">
        <f t="shared" ref="C33:P33" si="11">SUM(C30:C32)</f>
        <v>0</v>
      </c>
      <c r="D33" s="43">
        <f t="shared" si="11"/>
        <v>1</v>
      </c>
      <c r="E33" s="43">
        <f t="shared" si="11"/>
        <v>0</v>
      </c>
      <c r="F33" s="43">
        <f t="shared" si="11"/>
        <v>0</v>
      </c>
      <c r="G33" s="43">
        <f t="shared" si="11"/>
        <v>955</v>
      </c>
      <c r="H33" s="43">
        <f t="shared" si="11"/>
        <v>0</v>
      </c>
      <c r="I33" s="43">
        <f t="shared" si="11"/>
        <v>16</v>
      </c>
      <c r="J33" s="43">
        <f t="shared" si="11"/>
        <v>0</v>
      </c>
      <c r="K33" s="43">
        <f t="shared" si="11"/>
        <v>27</v>
      </c>
      <c r="L33" s="43">
        <f t="shared" si="11"/>
        <v>0</v>
      </c>
      <c r="M33" s="43">
        <f t="shared" si="11"/>
        <v>0</v>
      </c>
      <c r="N33" s="43">
        <f t="shared" si="11"/>
        <v>256</v>
      </c>
      <c r="O33" s="44">
        <f t="shared" si="11"/>
        <v>1263</v>
      </c>
      <c r="P33" s="45">
        <f t="shared" si="11"/>
        <v>821.75</v>
      </c>
    </row>
    <row r="34" spans="1:16">
      <c r="G34" s="42"/>
    </row>
    <row r="35" spans="1:16">
      <c r="G35" s="42"/>
    </row>
    <row r="36" spans="1:16" ht="10.8" thickBot="1">
      <c r="B36" s="33" t="s">
        <v>54</v>
      </c>
      <c r="C36" s="33"/>
      <c r="D36" s="33"/>
      <c r="E36" s="33"/>
      <c r="F36" s="34"/>
      <c r="G36" s="34"/>
      <c r="H36" s="34"/>
      <c r="I36" s="34"/>
      <c r="J36" s="34"/>
      <c r="K36" s="34"/>
      <c r="L36" s="34"/>
      <c r="M36" s="34"/>
      <c r="N36" s="34"/>
      <c r="O36" s="35"/>
      <c r="P36" s="35"/>
    </row>
    <row r="37" spans="1:16" s="30" customFormat="1">
      <c r="A37" s="127"/>
      <c r="B37" s="128" t="s">
        <v>66</v>
      </c>
      <c r="C37" s="64"/>
      <c r="D37" s="52"/>
      <c r="E37" s="52"/>
      <c r="F37" s="53"/>
      <c r="G37" s="123">
        <v>1</v>
      </c>
      <c r="H37" s="124"/>
      <c r="I37" s="123"/>
      <c r="J37" s="129"/>
      <c r="K37" s="123">
        <v>2</v>
      </c>
      <c r="L37" s="124"/>
      <c r="M37" s="123"/>
      <c r="N37" s="130"/>
      <c r="O37" s="125">
        <f t="shared" ref="O37:O41" si="12">SUM(F37:N37)</f>
        <v>3</v>
      </c>
      <c r="P37" s="195">
        <f t="shared" ref="P37:P41" si="13">(D37*$D$3)+(E37*$E$3)+(F37*$F$3)+(G37*$G$3)+(H37*$H$3)+(I37*$I$3)+(J37*$J$3)+(K37*$K$3)+(L37*$L$3)+(M37*$M$3)+(N37*$N$3)</f>
        <v>2.25</v>
      </c>
    </row>
    <row r="38" spans="1:16" s="189" customFormat="1">
      <c r="A38" s="127"/>
      <c r="B38" s="128" t="s">
        <v>100</v>
      </c>
      <c r="C38" s="64"/>
      <c r="D38" s="193"/>
      <c r="E38" s="193"/>
      <c r="F38" s="194"/>
      <c r="G38" s="123">
        <v>12</v>
      </c>
      <c r="H38" s="124"/>
      <c r="I38" s="123"/>
      <c r="J38" s="129"/>
      <c r="K38" s="123"/>
      <c r="L38" s="124"/>
      <c r="M38" s="123"/>
      <c r="N38" s="130"/>
      <c r="O38" s="125">
        <f t="shared" si="12"/>
        <v>12</v>
      </c>
      <c r="P38" s="195">
        <f t="shared" si="13"/>
        <v>3</v>
      </c>
    </row>
    <row r="39" spans="1:16" s="189" customFormat="1">
      <c r="A39" s="127"/>
      <c r="B39" s="65" t="s">
        <v>67</v>
      </c>
      <c r="C39" s="64"/>
      <c r="D39" s="193"/>
      <c r="E39" s="193"/>
      <c r="F39" s="194"/>
      <c r="G39" s="123">
        <v>2</v>
      </c>
      <c r="H39" s="124"/>
      <c r="I39" s="123"/>
      <c r="J39" s="129"/>
      <c r="K39" s="123"/>
      <c r="L39" s="124"/>
      <c r="M39" s="123"/>
      <c r="N39" s="130"/>
      <c r="O39" s="125">
        <f t="shared" ref="O39" si="14">SUM(F39:N39)</f>
        <v>2</v>
      </c>
      <c r="P39" s="195">
        <f t="shared" si="13"/>
        <v>0.5</v>
      </c>
    </row>
    <row r="40" spans="1:16" s="189" customFormat="1">
      <c r="A40" s="127"/>
      <c r="B40" s="65" t="s">
        <v>101</v>
      </c>
      <c r="C40" s="64"/>
      <c r="D40" s="193"/>
      <c r="E40" s="193"/>
      <c r="F40" s="194">
        <v>7</v>
      </c>
      <c r="G40" s="123"/>
      <c r="H40" s="124"/>
      <c r="I40" s="123"/>
      <c r="J40" s="129"/>
      <c r="K40" s="123"/>
      <c r="L40" s="124"/>
      <c r="M40" s="123"/>
      <c r="N40" s="130"/>
      <c r="O40" s="125">
        <f t="shared" ref="O40" si="15">SUM(F40:N40)</f>
        <v>7</v>
      </c>
      <c r="P40" s="195">
        <f t="shared" si="13"/>
        <v>0.70000000000000007</v>
      </c>
    </row>
    <row r="41" spans="1:16" s="30" customFormat="1" ht="12.75" customHeight="1">
      <c r="A41" s="127"/>
      <c r="B41" s="65"/>
      <c r="C41" s="64"/>
      <c r="D41" s="52"/>
      <c r="E41" s="52"/>
      <c r="F41" s="53"/>
      <c r="G41" s="133"/>
      <c r="H41" s="134"/>
      <c r="I41" s="131"/>
      <c r="J41" s="1"/>
      <c r="K41" s="131"/>
      <c r="L41" s="108"/>
      <c r="M41" s="131"/>
      <c r="N41" s="1"/>
      <c r="O41" s="126">
        <f t="shared" si="12"/>
        <v>0</v>
      </c>
      <c r="P41" s="195">
        <f t="shared" si="13"/>
        <v>0</v>
      </c>
    </row>
    <row r="42" spans="1:16" ht="10.8" thickBot="1">
      <c r="A42" s="38"/>
      <c r="B42" s="39" t="s">
        <v>21</v>
      </c>
      <c r="C42" s="39">
        <f t="shared" ref="C42:P42" si="16">SUM(C37:C41)</f>
        <v>0</v>
      </c>
      <c r="D42" s="39">
        <f t="shared" si="16"/>
        <v>0</v>
      </c>
      <c r="E42" s="39">
        <f t="shared" si="16"/>
        <v>0</v>
      </c>
      <c r="F42" s="39">
        <f t="shared" si="16"/>
        <v>7</v>
      </c>
      <c r="G42" s="132">
        <f t="shared" si="16"/>
        <v>15</v>
      </c>
      <c r="H42" s="132">
        <f t="shared" si="16"/>
        <v>0</v>
      </c>
      <c r="I42" s="43">
        <f t="shared" si="16"/>
        <v>0</v>
      </c>
      <c r="J42" s="43">
        <f t="shared" si="16"/>
        <v>0</v>
      </c>
      <c r="K42" s="43">
        <f t="shared" si="16"/>
        <v>2</v>
      </c>
      <c r="L42" s="43">
        <f t="shared" si="16"/>
        <v>0</v>
      </c>
      <c r="M42" s="43">
        <f t="shared" si="16"/>
        <v>0</v>
      </c>
      <c r="N42" s="43">
        <f t="shared" si="16"/>
        <v>0</v>
      </c>
      <c r="O42" s="44">
        <f t="shared" si="16"/>
        <v>24</v>
      </c>
      <c r="P42" s="45">
        <f t="shared" si="16"/>
        <v>6.45</v>
      </c>
    </row>
    <row r="43" spans="1:16">
      <c r="A43" s="38"/>
      <c r="B43" s="54"/>
      <c r="C43" s="54"/>
      <c r="D43" s="54"/>
      <c r="E43" s="54"/>
      <c r="F43" s="54"/>
      <c r="G43" s="55"/>
      <c r="H43" s="55"/>
      <c r="I43" s="55"/>
      <c r="J43" s="55"/>
      <c r="K43" s="55"/>
      <c r="L43" s="55"/>
      <c r="M43" s="55"/>
      <c r="N43" s="55"/>
      <c r="O43" s="56"/>
      <c r="P43" s="57"/>
    </row>
    <row r="44" spans="1:16" s="188" customFormat="1" hidden="1">
      <c r="G44" s="42"/>
    </row>
    <row r="45" spans="1:16" s="188" customFormat="1" ht="10.8" hidden="1" thickBot="1">
      <c r="B45" s="190" t="s">
        <v>56</v>
      </c>
      <c r="C45" s="190"/>
      <c r="D45" s="190"/>
      <c r="E45" s="190"/>
      <c r="F45" s="191"/>
      <c r="G45" s="191"/>
      <c r="H45" s="191"/>
      <c r="I45" s="191"/>
      <c r="J45" s="191"/>
      <c r="K45" s="191"/>
      <c r="L45" s="191"/>
      <c r="M45" s="191"/>
      <c r="N45" s="191"/>
      <c r="O45" s="192"/>
      <c r="P45" s="192"/>
    </row>
    <row r="46" spans="1:16" s="189" customFormat="1" hidden="1">
      <c r="A46" s="127"/>
      <c r="B46" s="128"/>
      <c r="C46" s="64"/>
      <c r="D46" s="193"/>
      <c r="E46" s="193"/>
      <c r="F46" s="194"/>
      <c r="G46" s="123"/>
      <c r="H46" s="124"/>
      <c r="I46" s="123"/>
      <c r="J46" s="129"/>
      <c r="K46" s="123"/>
      <c r="L46" s="124"/>
      <c r="M46" s="123"/>
      <c r="N46" s="130"/>
      <c r="O46" s="125">
        <f t="shared" ref="O46:O67" si="17">SUM(F46:N46)</f>
        <v>0</v>
      </c>
      <c r="P46" s="195">
        <f t="shared" ref="P46:P67" si="18">(D46*$D$3)+(E46*$E$3)+(F46*$F$3)+(G46*$G$3)+(H46*$H$3)+(I46*$I$3)+(J46*$J$3)+(K46*$K$3)+(L46*$L$3)+(M46*$M$3)+(N46*$N$3)</f>
        <v>0</v>
      </c>
    </row>
    <row r="47" spans="1:16" s="189" customFormat="1" hidden="1">
      <c r="A47" s="127"/>
      <c r="B47" s="65"/>
      <c r="C47" s="64"/>
      <c r="D47" s="193"/>
      <c r="E47" s="193"/>
      <c r="F47" s="194"/>
      <c r="G47" s="123"/>
      <c r="H47" s="124"/>
      <c r="I47" s="123"/>
      <c r="J47" s="129"/>
      <c r="K47" s="123"/>
      <c r="L47" s="124"/>
      <c r="M47" s="123"/>
      <c r="N47" s="130"/>
      <c r="O47" s="125">
        <f t="shared" si="17"/>
        <v>0</v>
      </c>
      <c r="P47" s="195">
        <f t="shared" si="18"/>
        <v>0</v>
      </c>
    </row>
    <row r="48" spans="1:16" s="189" customFormat="1" hidden="1">
      <c r="A48" s="127"/>
      <c r="B48" s="128"/>
      <c r="C48" s="64"/>
      <c r="D48" s="193"/>
      <c r="E48" s="193"/>
      <c r="F48" s="194"/>
      <c r="G48" s="123"/>
      <c r="H48" s="124"/>
      <c r="I48" s="123"/>
      <c r="J48" s="129"/>
      <c r="K48" s="123"/>
      <c r="L48" s="124"/>
      <c r="M48" s="123"/>
      <c r="N48" s="130"/>
      <c r="O48" s="125">
        <f t="shared" si="17"/>
        <v>0</v>
      </c>
      <c r="P48" s="195">
        <f t="shared" si="18"/>
        <v>0</v>
      </c>
    </row>
    <row r="49" spans="1:16" s="189" customFormat="1" hidden="1">
      <c r="A49" s="127"/>
      <c r="B49" s="65"/>
      <c r="C49" s="64"/>
      <c r="D49" s="193"/>
      <c r="E49" s="193"/>
      <c r="F49" s="194"/>
      <c r="G49" s="123"/>
      <c r="H49" s="124"/>
      <c r="I49" s="123"/>
      <c r="J49" s="129"/>
      <c r="K49" s="123"/>
      <c r="L49" s="124"/>
      <c r="M49" s="123"/>
      <c r="N49" s="130"/>
      <c r="O49" s="125">
        <f t="shared" si="17"/>
        <v>0</v>
      </c>
      <c r="P49" s="195">
        <f t="shared" si="18"/>
        <v>0</v>
      </c>
    </row>
    <row r="50" spans="1:16" s="189" customFormat="1" hidden="1">
      <c r="A50" s="127"/>
      <c r="B50" s="128"/>
      <c r="C50" s="64"/>
      <c r="D50" s="193"/>
      <c r="E50" s="193"/>
      <c r="F50" s="194"/>
      <c r="G50" s="123"/>
      <c r="H50" s="124"/>
      <c r="I50" s="123"/>
      <c r="J50" s="129"/>
      <c r="K50" s="123"/>
      <c r="L50" s="124"/>
      <c r="M50" s="123"/>
      <c r="N50" s="130"/>
      <c r="O50" s="125">
        <f t="shared" ref="O50:O52" si="19">SUM(F50:N50)</f>
        <v>0</v>
      </c>
      <c r="P50" s="195">
        <f t="shared" si="18"/>
        <v>0</v>
      </c>
    </row>
    <row r="51" spans="1:16" s="189" customFormat="1" hidden="1">
      <c r="A51" s="127"/>
      <c r="B51" s="65"/>
      <c r="C51" s="64"/>
      <c r="D51" s="193"/>
      <c r="E51" s="193"/>
      <c r="F51" s="194"/>
      <c r="G51" s="123"/>
      <c r="H51" s="124"/>
      <c r="I51" s="123"/>
      <c r="J51" s="129"/>
      <c r="K51" s="123"/>
      <c r="L51" s="124"/>
      <c r="M51" s="123"/>
      <c r="N51" s="130"/>
      <c r="O51" s="125">
        <f t="shared" si="19"/>
        <v>0</v>
      </c>
      <c r="P51" s="195">
        <f t="shared" si="18"/>
        <v>0</v>
      </c>
    </row>
    <row r="52" spans="1:16" s="189" customFormat="1" hidden="1">
      <c r="A52" s="127"/>
      <c r="B52" s="128"/>
      <c r="C52" s="64"/>
      <c r="D52" s="193"/>
      <c r="E52" s="193"/>
      <c r="F52" s="194"/>
      <c r="G52" s="123"/>
      <c r="H52" s="124"/>
      <c r="I52" s="123"/>
      <c r="J52" s="129"/>
      <c r="K52" s="123"/>
      <c r="L52" s="124"/>
      <c r="M52" s="123"/>
      <c r="N52" s="130"/>
      <c r="O52" s="125">
        <f t="shared" si="19"/>
        <v>0</v>
      </c>
      <c r="P52" s="195">
        <f t="shared" si="18"/>
        <v>0</v>
      </c>
    </row>
    <row r="53" spans="1:16" s="189" customFormat="1" hidden="1">
      <c r="A53" s="127"/>
      <c r="B53" s="65"/>
      <c r="C53" s="64"/>
      <c r="D53" s="193"/>
      <c r="E53" s="193"/>
      <c r="F53" s="194"/>
      <c r="G53" s="123"/>
      <c r="H53" s="124"/>
      <c r="I53" s="123"/>
      <c r="J53" s="129"/>
      <c r="K53" s="123"/>
      <c r="L53" s="124"/>
      <c r="M53" s="123"/>
      <c r="N53" s="130"/>
      <c r="O53" s="125">
        <f t="shared" ref="O53:O55" si="20">SUM(F53:N53)</f>
        <v>0</v>
      </c>
      <c r="P53" s="195">
        <f t="shared" si="18"/>
        <v>0</v>
      </c>
    </row>
    <row r="54" spans="1:16" s="189" customFormat="1" hidden="1">
      <c r="A54" s="127"/>
      <c r="B54" s="128"/>
      <c r="C54" s="64"/>
      <c r="D54" s="193"/>
      <c r="E54" s="193"/>
      <c r="F54" s="194"/>
      <c r="G54" s="123"/>
      <c r="H54" s="124"/>
      <c r="I54" s="123"/>
      <c r="J54" s="129"/>
      <c r="K54" s="123"/>
      <c r="L54" s="124"/>
      <c r="M54" s="123"/>
      <c r="N54" s="130"/>
      <c r="O54" s="125">
        <f t="shared" si="20"/>
        <v>0</v>
      </c>
      <c r="P54" s="195">
        <f t="shared" si="18"/>
        <v>0</v>
      </c>
    </row>
    <row r="55" spans="1:16" s="189" customFormat="1" hidden="1">
      <c r="A55" s="127"/>
      <c r="B55" s="65"/>
      <c r="C55" s="64"/>
      <c r="D55" s="193"/>
      <c r="E55" s="193"/>
      <c r="F55" s="194"/>
      <c r="G55" s="123"/>
      <c r="H55" s="124"/>
      <c r="I55" s="123"/>
      <c r="J55" s="129"/>
      <c r="K55" s="123"/>
      <c r="L55" s="124"/>
      <c r="M55" s="123"/>
      <c r="N55" s="130"/>
      <c r="O55" s="125">
        <f t="shared" si="20"/>
        <v>0</v>
      </c>
      <c r="P55" s="195">
        <f t="shared" si="18"/>
        <v>0</v>
      </c>
    </row>
    <row r="56" spans="1:16" s="189" customFormat="1" hidden="1">
      <c r="A56" s="127"/>
      <c r="B56" s="128"/>
      <c r="C56" s="64"/>
      <c r="D56" s="193"/>
      <c r="E56" s="193"/>
      <c r="F56" s="194"/>
      <c r="G56" s="123"/>
      <c r="H56" s="124"/>
      <c r="I56" s="123"/>
      <c r="J56" s="129"/>
      <c r="K56" s="123"/>
      <c r="L56" s="124"/>
      <c r="M56" s="123"/>
      <c r="N56" s="130"/>
      <c r="O56" s="125">
        <f t="shared" ref="O56:O58" si="21">SUM(F56:N56)</f>
        <v>0</v>
      </c>
      <c r="P56" s="195">
        <f t="shared" si="18"/>
        <v>0</v>
      </c>
    </row>
    <row r="57" spans="1:16" s="189" customFormat="1" hidden="1">
      <c r="A57" s="127"/>
      <c r="B57" s="65"/>
      <c r="C57" s="64"/>
      <c r="D57" s="193"/>
      <c r="E57" s="193"/>
      <c r="F57" s="194"/>
      <c r="G57" s="123"/>
      <c r="H57" s="124"/>
      <c r="I57" s="123"/>
      <c r="J57" s="129"/>
      <c r="K57" s="123"/>
      <c r="L57" s="124"/>
      <c r="M57" s="123"/>
      <c r="N57" s="130"/>
      <c r="O57" s="125">
        <f t="shared" si="21"/>
        <v>0</v>
      </c>
      <c r="P57" s="195">
        <f t="shared" si="18"/>
        <v>0</v>
      </c>
    </row>
    <row r="58" spans="1:16" s="189" customFormat="1" hidden="1">
      <c r="A58" s="127"/>
      <c r="B58" s="128"/>
      <c r="C58" s="64"/>
      <c r="D58" s="193"/>
      <c r="E58" s="193"/>
      <c r="F58" s="194"/>
      <c r="G58" s="123"/>
      <c r="H58" s="124"/>
      <c r="I58" s="123"/>
      <c r="J58" s="129"/>
      <c r="K58" s="123"/>
      <c r="L58" s="124"/>
      <c r="M58" s="123"/>
      <c r="N58" s="130"/>
      <c r="O58" s="125">
        <f t="shared" si="21"/>
        <v>0</v>
      </c>
      <c r="P58" s="195">
        <f t="shared" si="18"/>
        <v>0</v>
      </c>
    </row>
    <row r="59" spans="1:16" s="189" customFormat="1" hidden="1">
      <c r="A59" s="127"/>
      <c r="B59" s="65"/>
      <c r="C59" s="64"/>
      <c r="D59" s="193"/>
      <c r="E59" s="193"/>
      <c r="F59" s="194"/>
      <c r="G59" s="123"/>
      <c r="H59" s="124"/>
      <c r="I59" s="123"/>
      <c r="J59" s="129"/>
      <c r="K59" s="123"/>
      <c r="L59" s="124"/>
      <c r="M59" s="123"/>
      <c r="N59" s="130"/>
      <c r="O59" s="125">
        <f t="shared" ref="O59:O61" si="22">SUM(F59:N59)</f>
        <v>0</v>
      </c>
      <c r="P59" s="195">
        <f t="shared" si="18"/>
        <v>0</v>
      </c>
    </row>
    <row r="60" spans="1:16" s="189" customFormat="1" hidden="1">
      <c r="A60" s="127"/>
      <c r="B60" s="128"/>
      <c r="C60" s="64"/>
      <c r="D60" s="193"/>
      <c r="E60" s="193"/>
      <c r="F60" s="194"/>
      <c r="G60" s="123"/>
      <c r="H60" s="124"/>
      <c r="I60" s="123"/>
      <c r="J60" s="129"/>
      <c r="K60" s="123"/>
      <c r="L60" s="124"/>
      <c r="M60" s="123"/>
      <c r="N60" s="130"/>
      <c r="O60" s="125">
        <f t="shared" si="22"/>
        <v>0</v>
      </c>
      <c r="P60" s="195">
        <f t="shared" si="18"/>
        <v>0</v>
      </c>
    </row>
    <row r="61" spans="1:16" s="189" customFormat="1" hidden="1">
      <c r="A61" s="127"/>
      <c r="B61" s="65"/>
      <c r="C61" s="64"/>
      <c r="D61" s="193"/>
      <c r="E61" s="193"/>
      <c r="F61" s="194"/>
      <c r="G61" s="123"/>
      <c r="H61" s="124"/>
      <c r="I61" s="123"/>
      <c r="J61" s="129"/>
      <c r="K61" s="123"/>
      <c r="L61" s="124"/>
      <c r="M61" s="123"/>
      <c r="N61" s="130"/>
      <c r="O61" s="125">
        <f t="shared" si="22"/>
        <v>0</v>
      </c>
      <c r="P61" s="195">
        <f t="shared" si="18"/>
        <v>0</v>
      </c>
    </row>
    <row r="62" spans="1:16" s="189" customFormat="1" hidden="1">
      <c r="A62" s="127"/>
      <c r="B62" s="128"/>
      <c r="C62" s="64"/>
      <c r="D62" s="193"/>
      <c r="E62" s="193"/>
      <c r="F62" s="194"/>
      <c r="G62" s="123"/>
      <c r="H62" s="124"/>
      <c r="I62" s="123"/>
      <c r="J62" s="129"/>
      <c r="K62" s="123"/>
      <c r="L62" s="124"/>
      <c r="M62" s="123"/>
      <c r="N62" s="130"/>
      <c r="O62" s="125">
        <f t="shared" ref="O62:O64" si="23">SUM(F62:N62)</f>
        <v>0</v>
      </c>
      <c r="P62" s="195">
        <f t="shared" si="18"/>
        <v>0</v>
      </c>
    </row>
    <row r="63" spans="1:16" s="189" customFormat="1" hidden="1">
      <c r="A63" s="127"/>
      <c r="B63" s="65"/>
      <c r="C63" s="64"/>
      <c r="D63" s="193"/>
      <c r="E63" s="193"/>
      <c r="F63" s="194"/>
      <c r="G63" s="123"/>
      <c r="H63" s="124"/>
      <c r="I63" s="123"/>
      <c r="J63" s="129"/>
      <c r="K63" s="123"/>
      <c r="L63" s="124"/>
      <c r="M63" s="123"/>
      <c r="N63" s="130"/>
      <c r="O63" s="125">
        <f t="shared" si="23"/>
        <v>0</v>
      </c>
      <c r="P63" s="195">
        <f t="shared" si="18"/>
        <v>0</v>
      </c>
    </row>
    <row r="64" spans="1:16" s="189" customFormat="1" hidden="1">
      <c r="A64" s="127"/>
      <c r="B64" s="128"/>
      <c r="C64" s="64"/>
      <c r="D64" s="193"/>
      <c r="E64" s="193"/>
      <c r="F64" s="194"/>
      <c r="G64" s="123"/>
      <c r="H64" s="124"/>
      <c r="I64" s="123"/>
      <c r="J64" s="129"/>
      <c r="K64" s="123"/>
      <c r="L64" s="124"/>
      <c r="M64" s="123"/>
      <c r="N64" s="130"/>
      <c r="O64" s="125">
        <f t="shared" si="23"/>
        <v>0</v>
      </c>
      <c r="P64" s="195">
        <f t="shared" si="18"/>
        <v>0</v>
      </c>
    </row>
    <row r="65" spans="1:16" s="189" customFormat="1" hidden="1">
      <c r="A65" s="127"/>
      <c r="B65" s="65"/>
      <c r="C65" s="64"/>
      <c r="D65" s="193"/>
      <c r="E65" s="193"/>
      <c r="F65" s="194"/>
      <c r="G65" s="123"/>
      <c r="H65" s="124"/>
      <c r="I65" s="123"/>
      <c r="J65" s="129"/>
      <c r="K65" s="123"/>
      <c r="L65" s="124"/>
      <c r="M65" s="123"/>
      <c r="N65" s="130"/>
      <c r="O65" s="125">
        <f t="shared" si="17"/>
        <v>0</v>
      </c>
      <c r="P65" s="195">
        <f t="shared" si="18"/>
        <v>0</v>
      </c>
    </row>
    <row r="66" spans="1:16" s="189" customFormat="1" hidden="1">
      <c r="A66" s="127"/>
      <c r="B66" s="128"/>
      <c r="C66" s="64"/>
      <c r="D66" s="193"/>
      <c r="E66" s="193"/>
      <c r="F66" s="194"/>
      <c r="G66" s="123"/>
      <c r="H66" s="124"/>
      <c r="I66" s="123"/>
      <c r="J66" s="129"/>
      <c r="K66" s="123"/>
      <c r="L66" s="124"/>
      <c r="M66" s="123"/>
      <c r="N66" s="130"/>
      <c r="O66" s="125">
        <f t="shared" si="17"/>
        <v>0</v>
      </c>
      <c r="P66" s="195">
        <f t="shared" si="18"/>
        <v>0</v>
      </c>
    </row>
    <row r="67" spans="1:16" s="189" customFormat="1" ht="12.75" hidden="1" customHeight="1">
      <c r="A67" s="127"/>
      <c r="B67" s="65"/>
      <c r="C67" s="64"/>
      <c r="D67" s="193"/>
      <c r="E67" s="193"/>
      <c r="F67" s="194"/>
      <c r="G67" s="133"/>
      <c r="H67" s="134"/>
      <c r="I67" s="131"/>
      <c r="J67" s="188"/>
      <c r="K67" s="131"/>
      <c r="L67" s="108"/>
      <c r="M67" s="131"/>
      <c r="N67" s="188"/>
      <c r="O67" s="126">
        <f t="shared" si="17"/>
        <v>0</v>
      </c>
      <c r="P67" s="195">
        <f t="shared" si="18"/>
        <v>0</v>
      </c>
    </row>
    <row r="68" spans="1:16" s="188" customFormat="1" ht="10.8" hidden="1" thickBot="1">
      <c r="A68" s="196"/>
      <c r="B68" s="197" t="s">
        <v>21</v>
      </c>
      <c r="C68" s="197">
        <f t="shared" ref="C68:P68" si="24">SUM(C46:C67)</f>
        <v>0</v>
      </c>
      <c r="D68" s="197">
        <f t="shared" si="24"/>
        <v>0</v>
      </c>
      <c r="E68" s="197">
        <f t="shared" si="24"/>
        <v>0</v>
      </c>
      <c r="F68" s="197">
        <f t="shared" si="24"/>
        <v>0</v>
      </c>
      <c r="G68" s="132">
        <f t="shared" si="24"/>
        <v>0</v>
      </c>
      <c r="H68" s="132">
        <f t="shared" si="24"/>
        <v>0</v>
      </c>
      <c r="I68" s="43">
        <f t="shared" si="24"/>
        <v>0</v>
      </c>
      <c r="J68" s="43">
        <f t="shared" si="24"/>
        <v>0</v>
      </c>
      <c r="K68" s="43">
        <f t="shared" si="24"/>
        <v>0</v>
      </c>
      <c r="L68" s="43">
        <f t="shared" si="24"/>
        <v>0</v>
      </c>
      <c r="M68" s="43">
        <f t="shared" si="24"/>
        <v>0</v>
      </c>
      <c r="N68" s="43">
        <f t="shared" si="24"/>
        <v>0</v>
      </c>
      <c r="O68" s="44">
        <f t="shared" si="24"/>
        <v>0</v>
      </c>
      <c r="P68" s="45">
        <f t="shared" si="24"/>
        <v>0</v>
      </c>
    </row>
    <row r="69" spans="1:16" s="188" customFormat="1" hidden="1">
      <c r="A69" s="196"/>
      <c r="B69" s="54"/>
      <c r="C69" s="54"/>
      <c r="D69" s="54"/>
      <c r="E69" s="54"/>
      <c r="F69" s="54"/>
      <c r="G69" s="55"/>
      <c r="H69" s="55"/>
      <c r="I69" s="55"/>
      <c r="J69" s="55"/>
      <c r="K69" s="55"/>
      <c r="L69" s="55"/>
      <c r="M69" s="55"/>
      <c r="N69" s="55"/>
      <c r="O69" s="56"/>
      <c r="P69" s="57"/>
    </row>
    <row r="70" spans="1:16" hidden="1">
      <c r="A70" s="38"/>
      <c r="B70" s="54"/>
      <c r="C70" s="54"/>
      <c r="D70" s="54"/>
      <c r="E70" s="54"/>
      <c r="F70" s="54"/>
      <c r="G70" s="55"/>
      <c r="H70" s="55"/>
      <c r="I70" s="55"/>
      <c r="J70" s="55"/>
      <c r="K70" s="55"/>
      <c r="L70" s="55"/>
      <c r="M70" s="55"/>
      <c r="N70" s="55"/>
      <c r="O70" s="56"/>
      <c r="P70" s="57"/>
    </row>
    <row r="71" spans="1:16" ht="10.8" hidden="1" thickBot="1">
      <c r="B71" s="33" t="s">
        <v>23</v>
      </c>
      <c r="C71" s="176"/>
      <c r="D71" s="33"/>
      <c r="E71" s="33"/>
      <c r="F71" s="34"/>
      <c r="G71" s="34"/>
      <c r="H71" s="34"/>
      <c r="I71" s="34"/>
      <c r="J71" s="34"/>
      <c r="K71" s="34"/>
      <c r="L71" s="34"/>
      <c r="M71" s="34"/>
      <c r="N71" s="34"/>
      <c r="O71" s="35"/>
      <c r="P71" s="35"/>
    </row>
    <row r="72" spans="1:16" s="175" customFormat="1" hidden="1">
      <c r="A72" s="174"/>
      <c r="B72" s="177"/>
      <c r="C72" s="178"/>
      <c r="D72" s="178"/>
      <c r="E72" s="178"/>
      <c r="F72" s="179"/>
      <c r="G72" s="180"/>
      <c r="H72" s="181"/>
      <c r="I72" s="182"/>
      <c r="J72" s="181"/>
      <c r="K72" s="180"/>
      <c r="L72" s="183"/>
      <c r="M72" s="180"/>
      <c r="N72" s="181"/>
      <c r="O72" s="184">
        <f>SUM(F72:N72)</f>
        <v>0</v>
      </c>
      <c r="P72" s="195">
        <f t="shared" ref="P72:P73" si="25">(D72*$D$3)+(E72*$E$3)+(F72*$F$3)+(G72*$G$3)+(H72*$H$3)+(I72*$I$3)+(J72*$J$3)+(K72*$K$3)+(L72*$L$3)+(M72*$M$3)+(N72*$N$3)</f>
        <v>0</v>
      </c>
    </row>
    <row r="73" spans="1:16" s="30" customFormat="1" hidden="1">
      <c r="A73" s="1"/>
      <c r="B73" s="177"/>
      <c r="C73" s="64"/>
      <c r="D73" s="178"/>
      <c r="E73" s="178"/>
      <c r="F73" s="179"/>
      <c r="G73" s="180"/>
      <c r="H73" s="181"/>
      <c r="I73" s="182"/>
      <c r="J73" s="181"/>
      <c r="K73" s="180"/>
      <c r="L73" s="62"/>
      <c r="M73" s="59"/>
      <c r="N73" s="60"/>
      <c r="O73" s="36">
        <f>SUM(F73:N73)</f>
        <v>0</v>
      </c>
      <c r="P73" s="195">
        <f t="shared" si="25"/>
        <v>0</v>
      </c>
    </row>
    <row r="74" spans="1:16" ht="10.8" hidden="1" thickBot="1">
      <c r="A74" s="38"/>
      <c r="B74" s="39" t="s">
        <v>21</v>
      </c>
      <c r="C74" s="39">
        <f t="shared" ref="C74:D74" si="26">SUM(C73:C73)</f>
        <v>0</v>
      </c>
      <c r="D74" s="39">
        <f t="shared" si="26"/>
        <v>0</v>
      </c>
      <c r="E74" s="44">
        <f t="shared" ref="E74:N74" si="27">SUM(E72:E73)</f>
        <v>0</v>
      </c>
      <c r="F74" s="44">
        <f t="shared" si="27"/>
        <v>0</v>
      </c>
      <c r="G74" s="44">
        <f t="shared" si="27"/>
        <v>0</v>
      </c>
      <c r="H74" s="44">
        <f t="shared" si="27"/>
        <v>0</v>
      </c>
      <c r="I74" s="44">
        <f t="shared" si="27"/>
        <v>0</v>
      </c>
      <c r="J74" s="44">
        <f t="shared" si="27"/>
        <v>0</v>
      </c>
      <c r="K74" s="44">
        <f t="shared" si="27"/>
        <v>0</v>
      </c>
      <c r="L74" s="44">
        <f t="shared" si="27"/>
        <v>0</v>
      </c>
      <c r="M74" s="44">
        <f t="shared" si="27"/>
        <v>0</v>
      </c>
      <c r="N74" s="44">
        <f t="shared" si="27"/>
        <v>0</v>
      </c>
      <c r="O74" s="44">
        <f>SUM(O72:O73)</f>
        <v>0</v>
      </c>
      <c r="P74" s="45">
        <f>SUM(P72:P73)</f>
        <v>0</v>
      </c>
    </row>
    <row r="75" spans="1:16" hidden="1">
      <c r="A75" s="38"/>
      <c r="B75" s="54"/>
      <c r="C75" s="54"/>
      <c r="D75" s="54"/>
      <c r="E75" s="54"/>
      <c r="F75" s="54"/>
      <c r="G75" s="55"/>
      <c r="H75" s="55"/>
      <c r="I75" s="55"/>
      <c r="J75" s="55"/>
      <c r="K75" s="55"/>
      <c r="L75" s="55"/>
      <c r="M75" s="55"/>
      <c r="N75" s="55"/>
      <c r="O75" s="56"/>
      <c r="P75" s="57"/>
    </row>
    <row r="76" spans="1:16">
      <c r="A76" s="38"/>
      <c r="B76" s="54"/>
      <c r="C76" s="54"/>
      <c r="D76" s="54"/>
      <c r="E76" s="54"/>
      <c r="F76" s="54"/>
      <c r="G76" s="55"/>
      <c r="H76" s="55"/>
      <c r="I76" s="55"/>
      <c r="J76" s="55"/>
      <c r="K76" s="55"/>
      <c r="L76" s="55"/>
      <c r="M76" s="55"/>
      <c r="N76" s="55"/>
      <c r="O76" s="56"/>
      <c r="P76" s="57"/>
    </row>
    <row r="77" spans="1:16" ht="10.8" thickBot="1">
      <c r="B77" s="33" t="s">
        <v>44</v>
      </c>
      <c r="C77" s="33"/>
      <c r="D77" s="33"/>
      <c r="E77" s="33"/>
      <c r="F77" s="34"/>
      <c r="G77" s="34"/>
      <c r="H77" s="34"/>
      <c r="I77" s="34"/>
      <c r="J77" s="34"/>
      <c r="K77" s="34"/>
      <c r="L77" s="34"/>
      <c r="M77" s="34"/>
      <c r="N77" s="34"/>
      <c r="O77" s="35"/>
      <c r="P77" s="35"/>
    </row>
    <row r="78" spans="1:16" s="30" customFormat="1" ht="11.25" customHeight="1">
      <c r="A78" s="1"/>
      <c r="B78" s="58" t="s">
        <v>92</v>
      </c>
      <c r="C78" s="51"/>
      <c r="D78" s="193"/>
      <c r="E78" s="193">
        <v>3</v>
      </c>
      <c r="F78" s="194"/>
      <c r="G78" s="180"/>
      <c r="H78" s="181"/>
      <c r="I78" s="182"/>
      <c r="J78" s="181"/>
      <c r="K78" s="180"/>
      <c r="L78" s="183"/>
      <c r="M78" s="180"/>
      <c r="N78" s="181"/>
      <c r="O78" s="184">
        <f t="shared" ref="O78:O87" si="28">SUM(F78:N78)+(E78*18)+(D78*9)</f>
        <v>54</v>
      </c>
      <c r="P78" s="195">
        <f t="shared" ref="P78:P85" si="29">(D78*$D$3)+(E78*$E$3)+(F78*$F$3)+(G78*$G$3)+(H78*$H$3)+(I78*$I$3)+(J78*$J$3)+(K78*$K$3)+(L78*$L$3)+(M78*$M$3)+(N78*$N$3)</f>
        <v>216</v>
      </c>
    </row>
    <row r="79" spans="1:16" s="189" customFormat="1" ht="11.25" customHeight="1">
      <c r="A79" s="188"/>
      <c r="B79" s="187" t="s">
        <v>93</v>
      </c>
      <c r="C79" s="51"/>
      <c r="D79" s="193"/>
      <c r="E79" s="193">
        <v>1</v>
      </c>
      <c r="F79" s="194"/>
      <c r="G79" s="180"/>
      <c r="H79" s="181"/>
      <c r="I79" s="182"/>
      <c r="J79" s="181"/>
      <c r="K79" s="180"/>
      <c r="L79" s="183"/>
      <c r="M79" s="180"/>
      <c r="N79" s="181"/>
      <c r="O79" s="184">
        <f t="shared" si="28"/>
        <v>18</v>
      </c>
      <c r="P79" s="195">
        <f t="shared" si="29"/>
        <v>72</v>
      </c>
    </row>
    <row r="80" spans="1:16" s="189" customFormat="1" ht="11.25" customHeight="1">
      <c r="A80" s="188"/>
      <c r="B80" s="187" t="s">
        <v>94</v>
      </c>
      <c r="C80" s="51"/>
      <c r="D80" s="193"/>
      <c r="E80" s="193"/>
      <c r="F80" s="194"/>
      <c r="G80" s="180"/>
      <c r="H80" s="181"/>
      <c r="I80" s="182"/>
      <c r="J80" s="181"/>
      <c r="K80" s="180"/>
      <c r="L80" s="183">
        <v>7</v>
      </c>
      <c r="M80" s="180"/>
      <c r="N80" s="181"/>
      <c r="O80" s="184">
        <f t="shared" si="28"/>
        <v>7</v>
      </c>
      <c r="P80" s="195">
        <f t="shared" si="29"/>
        <v>7</v>
      </c>
    </row>
    <row r="81" spans="1:16" s="189" customFormat="1" ht="11.25" customHeight="1">
      <c r="A81" s="188"/>
      <c r="B81" s="187" t="s">
        <v>95</v>
      </c>
      <c r="C81" s="51"/>
      <c r="D81" s="193"/>
      <c r="E81" s="193"/>
      <c r="F81" s="194"/>
      <c r="G81" s="180"/>
      <c r="H81" s="181"/>
      <c r="I81" s="182"/>
      <c r="J81" s="181"/>
      <c r="K81" s="180"/>
      <c r="L81" s="183"/>
      <c r="M81" s="180"/>
      <c r="N81" s="181">
        <v>36</v>
      </c>
      <c r="O81" s="184">
        <f t="shared" si="28"/>
        <v>36</v>
      </c>
      <c r="P81" s="195">
        <f t="shared" ref="P81:P82" si="30">(D81*$D$3)+(E81*$E$3)+(F81*$F$3)+(G81*$G$3)+(H81*$H$3)+(I81*$I$3)+(J81*$J$3)+(K81*$K$3)+(L81*$L$3)+(M81*$M$3)+(N81*$N$3)</f>
        <v>72</v>
      </c>
    </row>
    <row r="82" spans="1:16" s="189" customFormat="1" ht="11.25" customHeight="1">
      <c r="A82" s="188"/>
      <c r="B82" s="187" t="s">
        <v>96</v>
      </c>
      <c r="C82" s="51"/>
      <c r="D82" s="193"/>
      <c r="E82" s="193">
        <v>1</v>
      </c>
      <c r="F82" s="194"/>
      <c r="G82" s="180"/>
      <c r="H82" s="181"/>
      <c r="I82" s="182"/>
      <c r="J82" s="181"/>
      <c r="K82" s="180"/>
      <c r="L82" s="183"/>
      <c r="M82" s="180"/>
      <c r="N82" s="181">
        <v>5</v>
      </c>
      <c r="O82" s="184">
        <f t="shared" si="28"/>
        <v>23</v>
      </c>
      <c r="P82" s="195">
        <f t="shared" si="30"/>
        <v>82</v>
      </c>
    </row>
    <row r="83" spans="1:16" s="189" customFormat="1" ht="11.25" customHeight="1">
      <c r="A83" s="188"/>
      <c r="B83" s="187" t="s">
        <v>97</v>
      </c>
      <c r="C83" s="51"/>
      <c r="D83" s="193"/>
      <c r="E83" s="193"/>
      <c r="F83" s="194"/>
      <c r="G83" s="180"/>
      <c r="H83" s="181"/>
      <c r="I83" s="182"/>
      <c r="J83" s="181"/>
      <c r="K83" s="180"/>
      <c r="L83" s="183">
        <v>7</v>
      </c>
      <c r="M83" s="180"/>
      <c r="N83" s="181"/>
      <c r="O83" s="184">
        <f t="shared" si="28"/>
        <v>7</v>
      </c>
      <c r="P83" s="195">
        <f t="shared" ref="P83:P84" si="31">(D83*$D$3)+(E83*$E$3)+(F83*$F$3)+(G83*$G$3)+(H83*$H$3)+(I83*$I$3)+(J83*$J$3)+(K83*$K$3)+(L83*$L$3)+(M83*$M$3)+(N83*$N$3)</f>
        <v>7</v>
      </c>
    </row>
    <row r="84" spans="1:16" s="189" customFormat="1" ht="11.25" customHeight="1">
      <c r="A84" s="188"/>
      <c r="B84" s="187" t="s">
        <v>98</v>
      </c>
      <c r="C84" s="51"/>
      <c r="D84" s="193"/>
      <c r="E84" s="193"/>
      <c r="F84" s="194">
        <v>62</v>
      </c>
      <c r="G84" s="180">
        <v>2</v>
      </c>
      <c r="H84" s="181"/>
      <c r="I84" s="182">
        <v>2</v>
      </c>
      <c r="J84" s="181">
        <v>3</v>
      </c>
      <c r="K84" s="180"/>
      <c r="L84" s="183"/>
      <c r="M84" s="180"/>
      <c r="N84" s="181">
        <v>3</v>
      </c>
      <c r="O84" s="184">
        <f t="shared" si="28"/>
        <v>72</v>
      </c>
      <c r="P84" s="195">
        <f t="shared" si="31"/>
        <v>15.2</v>
      </c>
    </row>
    <row r="85" spans="1:16" s="189" customFormat="1" ht="11.25" customHeight="1">
      <c r="A85" s="188"/>
      <c r="B85" s="187" t="s">
        <v>99</v>
      </c>
      <c r="C85" s="51"/>
      <c r="D85" s="193"/>
      <c r="E85" s="193">
        <v>1</v>
      </c>
      <c r="F85" s="194"/>
      <c r="G85" s="180"/>
      <c r="H85" s="181"/>
      <c r="I85" s="182"/>
      <c r="J85" s="181"/>
      <c r="K85" s="180"/>
      <c r="L85" s="183"/>
      <c r="M85" s="180"/>
      <c r="N85" s="181"/>
      <c r="O85" s="184">
        <f t="shared" si="28"/>
        <v>18</v>
      </c>
      <c r="P85" s="195">
        <f t="shared" si="29"/>
        <v>72</v>
      </c>
    </row>
    <row r="86" spans="1:16" s="30" customFormat="1" ht="11.25" customHeight="1">
      <c r="A86" s="1"/>
      <c r="B86" s="58"/>
      <c r="C86" s="51"/>
      <c r="D86" s="52"/>
      <c r="E86" s="52"/>
      <c r="F86" s="53"/>
      <c r="G86" s="59"/>
      <c r="H86" s="60"/>
      <c r="I86" s="61"/>
      <c r="J86" s="60"/>
      <c r="K86" s="59"/>
      <c r="L86" s="62"/>
      <c r="M86" s="59"/>
      <c r="N86" s="60"/>
      <c r="O86" s="184">
        <f t="shared" si="28"/>
        <v>0</v>
      </c>
      <c r="P86" s="195">
        <f t="shared" ref="P86:P87" si="32">(D86*$D$3)+(E86*$E$3)+(F86*$F$3)+(G86*$G$3)+(H86*$H$3)+(I86*$I$3)+(J86*$J$3)+(K86*$K$3)+(L86*$L$3)+(M86*$M$3)+(N86*$N$3)</f>
        <v>0</v>
      </c>
    </row>
    <row r="87" spans="1:16" s="30" customFormat="1" ht="11.25" customHeight="1">
      <c r="A87" s="1"/>
      <c r="B87" s="58"/>
      <c r="C87" s="51"/>
      <c r="D87" s="52"/>
      <c r="E87" s="52"/>
      <c r="F87" s="53"/>
      <c r="G87" s="59"/>
      <c r="H87" s="60"/>
      <c r="I87" s="61"/>
      <c r="J87" s="60"/>
      <c r="K87" s="59"/>
      <c r="L87" s="62"/>
      <c r="M87" s="59"/>
      <c r="N87" s="60"/>
      <c r="O87" s="184">
        <f t="shared" si="28"/>
        <v>0</v>
      </c>
      <c r="P87" s="195">
        <f t="shared" si="32"/>
        <v>0</v>
      </c>
    </row>
    <row r="88" spans="1:16" ht="10.8" thickBot="1">
      <c r="A88" s="38"/>
      <c r="B88" s="39" t="s">
        <v>21</v>
      </c>
      <c r="C88" s="39">
        <f t="shared" ref="C88:P88" si="33">SUM(C78:C87)</f>
        <v>0</v>
      </c>
      <c r="D88" s="39">
        <f t="shared" si="33"/>
        <v>0</v>
      </c>
      <c r="E88" s="39">
        <f t="shared" si="33"/>
        <v>6</v>
      </c>
      <c r="F88" s="39">
        <f t="shared" si="33"/>
        <v>62</v>
      </c>
      <c r="G88" s="43">
        <f t="shared" si="33"/>
        <v>2</v>
      </c>
      <c r="H88" s="43">
        <f t="shared" si="33"/>
        <v>0</v>
      </c>
      <c r="I88" s="43">
        <f t="shared" si="33"/>
        <v>2</v>
      </c>
      <c r="J88" s="43">
        <f t="shared" si="33"/>
        <v>3</v>
      </c>
      <c r="K88" s="43">
        <f t="shared" si="33"/>
        <v>0</v>
      </c>
      <c r="L88" s="43">
        <f t="shared" si="33"/>
        <v>14</v>
      </c>
      <c r="M88" s="43">
        <f t="shared" si="33"/>
        <v>0</v>
      </c>
      <c r="N88" s="43">
        <f t="shared" si="33"/>
        <v>44</v>
      </c>
      <c r="O88" s="44">
        <f t="shared" si="33"/>
        <v>235</v>
      </c>
      <c r="P88" s="45">
        <f t="shared" si="33"/>
        <v>543.20000000000005</v>
      </c>
    </row>
    <row r="89" spans="1:16" ht="11.25" customHeight="1">
      <c r="A89" s="38"/>
      <c r="B89" s="54"/>
      <c r="C89" s="54"/>
      <c r="D89" s="54"/>
      <c r="E89" s="54"/>
      <c r="F89" s="54"/>
      <c r="G89" s="55"/>
      <c r="H89" s="55"/>
      <c r="I89" s="55"/>
      <c r="J89" s="55"/>
      <c r="K89" s="55"/>
      <c r="L89" s="55"/>
      <c r="M89" s="55"/>
      <c r="N89" s="55"/>
      <c r="O89" s="56"/>
      <c r="P89" s="57"/>
    </row>
    <row r="90" spans="1:16" hidden="1"/>
    <row r="91" spans="1:16" ht="10.8" hidden="1" thickBot="1">
      <c r="B91" s="33" t="s">
        <v>30</v>
      </c>
      <c r="C91" s="33"/>
      <c r="D91" s="33"/>
      <c r="E91" s="33"/>
      <c r="F91" s="34"/>
      <c r="G91" s="34"/>
      <c r="H91" s="34"/>
      <c r="I91" s="34"/>
      <c r="J91" s="34"/>
      <c r="K91" s="34"/>
      <c r="L91" s="34"/>
      <c r="M91" s="34"/>
      <c r="N91" s="34"/>
      <c r="O91" s="35"/>
      <c r="P91" s="35"/>
    </row>
    <row r="92" spans="1:16" s="30" customFormat="1" ht="11.25" hidden="1" customHeight="1">
      <c r="A92" s="1"/>
      <c r="B92" s="58"/>
      <c r="C92" s="51"/>
      <c r="D92" s="52"/>
      <c r="E92" s="52"/>
      <c r="F92" s="53"/>
      <c r="G92" s="59"/>
      <c r="H92" s="60"/>
      <c r="I92" s="61"/>
      <c r="J92" s="60"/>
      <c r="K92" s="59"/>
      <c r="L92" s="62"/>
      <c r="M92" s="59"/>
      <c r="N92" s="60"/>
      <c r="O92" s="36">
        <f>SUM(F92:N92)</f>
        <v>0</v>
      </c>
      <c r="P92" s="195">
        <f t="shared" ref="P92:P93" si="34">(D92*$D$3)+(E92*$E$3)+(F92*$F$3)+(G92*$G$3)+(H92*$H$3)+(I92*$I$3)+(J92*$J$3)+(K92*$K$3)+(L92*$L$3)+(M92*$M$3)+(N92*$N$3)</f>
        <v>0</v>
      </c>
    </row>
    <row r="93" spans="1:16" s="30" customFormat="1" ht="11.25" hidden="1" customHeight="1">
      <c r="A93" s="1"/>
      <c r="B93" s="58"/>
      <c r="C93" s="51"/>
      <c r="D93" s="52"/>
      <c r="E93" s="52"/>
      <c r="F93" s="53"/>
      <c r="G93" s="59"/>
      <c r="H93" s="60"/>
      <c r="I93" s="61"/>
      <c r="J93" s="60"/>
      <c r="K93" s="59"/>
      <c r="L93" s="62"/>
      <c r="M93" s="59"/>
      <c r="N93" s="60"/>
      <c r="O93" s="36">
        <f>SUM(F93:N93)</f>
        <v>0</v>
      </c>
      <c r="P93" s="195">
        <f t="shared" si="34"/>
        <v>0</v>
      </c>
    </row>
    <row r="94" spans="1:16" ht="10.8" hidden="1" thickBot="1">
      <c r="A94" s="38"/>
      <c r="B94" s="39" t="s">
        <v>21</v>
      </c>
      <c r="C94" s="39">
        <f t="shared" ref="C94:P94" si="35">SUM(C92:C93)</f>
        <v>0</v>
      </c>
      <c r="D94" s="39">
        <f t="shared" si="35"/>
        <v>0</v>
      </c>
      <c r="E94" s="39">
        <f t="shared" si="35"/>
        <v>0</v>
      </c>
      <c r="F94" s="39">
        <f t="shared" si="35"/>
        <v>0</v>
      </c>
      <c r="G94" s="43">
        <f t="shared" si="35"/>
        <v>0</v>
      </c>
      <c r="H94" s="43">
        <f t="shared" si="35"/>
        <v>0</v>
      </c>
      <c r="I94" s="43">
        <f t="shared" si="35"/>
        <v>0</v>
      </c>
      <c r="J94" s="43">
        <f t="shared" si="35"/>
        <v>0</v>
      </c>
      <c r="K94" s="43">
        <f t="shared" si="35"/>
        <v>0</v>
      </c>
      <c r="L94" s="43">
        <f t="shared" si="35"/>
        <v>0</v>
      </c>
      <c r="M94" s="43">
        <f t="shared" si="35"/>
        <v>0</v>
      </c>
      <c r="N94" s="43">
        <f t="shared" si="35"/>
        <v>0</v>
      </c>
      <c r="O94" s="44">
        <f t="shared" si="35"/>
        <v>0</v>
      </c>
      <c r="P94" s="45">
        <f t="shared" si="35"/>
        <v>0</v>
      </c>
    </row>
    <row r="95" spans="1:16" ht="11.25" hidden="1" customHeight="1">
      <c r="A95" s="38"/>
      <c r="B95" s="54"/>
      <c r="C95" s="54"/>
      <c r="D95" s="54"/>
      <c r="E95" s="54"/>
      <c r="F95" s="54"/>
      <c r="G95" s="55"/>
      <c r="H95" s="55"/>
      <c r="I95" s="55"/>
      <c r="J95" s="55"/>
      <c r="K95" s="55"/>
      <c r="L95" s="55"/>
      <c r="M95" s="55"/>
      <c r="N95" s="55"/>
      <c r="O95" s="56"/>
      <c r="P95" s="57"/>
    </row>
    <row r="96" spans="1:16" s="185" customFormat="1"/>
    <row r="97" spans="1:16" s="185" customFormat="1" ht="10.8" thickBot="1">
      <c r="B97" s="176" t="s">
        <v>55</v>
      </c>
      <c r="C97" s="176"/>
      <c r="D97" s="176"/>
      <c r="E97" s="176"/>
      <c r="F97" s="34"/>
      <c r="G97" s="34"/>
      <c r="H97" s="34"/>
      <c r="I97" s="34"/>
      <c r="J97" s="34"/>
      <c r="K97" s="34"/>
      <c r="L97" s="34"/>
      <c r="M97" s="34"/>
      <c r="N97" s="34"/>
      <c r="O97" s="35"/>
      <c r="P97" s="35"/>
    </row>
    <row r="98" spans="1:16" s="186" customFormat="1">
      <c r="A98" s="185"/>
      <c r="B98" s="187" t="s">
        <v>110</v>
      </c>
      <c r="C98" s="63"/>
      <c r="D98" s="178"/>
      <c r="E98" s="178"/>
      <c r="F98" s="194">
        <v>650</v>
      </c>
      <c r="G98" s="180">
        <v>33</v>
      </c>
      <c r="H98" s="181"/>
      <c r="I98" s="182">
        <v>1</v>
      </c>
      <c r="J98" s="181"/>
      <c r="K98" s="180"/>
      <c r="L98" s="183">
        <v>1</v>
      </c>
      <c r="M98" s="180"/>
      <c r="N98" s="181">
        <v>15</v>
      </c>
      <c r="O98" s="184">
        <f t="shared" ref="O98:O99" si="36">SUM(F98:N98)</f>
        <v>700</v>
      </c>
      <c r="P98" s="195">
        <f t="shared" ref="P98:P99" si="37">(D98*$D$3)+(E98*$E$3)+(F98*$F$3)+(G98*$G$3)+(H98*$H$3)+(I98*$I$3)+(J98*$J$3)+(K98*$K$3)+(L98*$L$3)+(M98*$M$3)+(N98*$N$3)</f>
        <v>104.75</v>
      </c>
    </row>
    <row r="99" spans="1:16" s="186" customFormat="1">
      <c r="A99" s="185"/>
      <c r="B99" s="187"/>
      <c r="C99" s="51"/>
      <c r="D99" s="178"/>
      <c r="E99" s="178"/>
      <c r="F99" s="179"/>
      <c r="G99" s="180"/>
      <c r="H99" s="181"/>
      <c r="I99" s="182"/>
      <c r="J99" s="181"/>
      <c r="K99" s="180"/>
      <c r="L99" s="183"/>
      <c r="M99" s="180"/>
      <c r="N99" s="181"/>
      <c r="O99" s="184">
        <f t="shared" si="36"/>
        <v>0</v>
      </c>
      <c r="P99" s="195">
        <f t="shared" si="37"/>
        <v>0</v>
      </c>
    </row>
    <row r="100" spans="1:16" s="185" customFormat="1" ht="10.8" thickBot="1">
      <c r="A100" s="38"/>
      <c r="B100" s="39" t="s">
        <v>21</v>
      </c>
      <c r="C100" s="39">
        <f>SUM(C99:C99)</f>
        <v>0</v>
      </c>
      <c r="D100" s="39">
        <f>SUM(D98:D99)</f>
        <v>0</v>
      </c>
      <c r="E100" s="39">
        <f>SUM(E98:E99)</f>
        <v>0</v>
      </c>
      <c r="F100" s="39">
        <f>SUM(F99:F99)</f>
        <v>0</v>
      </c>
      <c r="G100" s="43">
        <f t="shared" ref="G100:P100" si="38">SUM(G98:G99)</f>
        <v>33</v>
      </c>
      <c r="H100" s="43">
        <f t="shared" si="38"/>
        <v>0</v>
      </c>
      <c r="I100" s="43">
        <f t="shared" si="38"/>
        <v>1</v>
      </c>
      <c r="J100" s="43">
        <f t="shared" si="38"/>
        <v>0</v>
      </c>
      <c r="K100" s="43">
        <f t="shared" si="38"/>
        <v>0</v>
      </c>
      <c r="L100" s="43">
        <f t="shared" si="38"/>
        <v>1</v>
      </c>
      <c r="M100" s="43">
        <f t="shared" si="38"/>
        <v>0</v>
      </c>
      <c r="N100" s="43">
        <f t="shared" si="38"/>
        <v>15</v>
      </c>
      <c r="O100" s="44">
        <f t="shared" si="38"/>
        <v>700</v>
      </c>
      <c r="P100" s="45">
        <f t="shared" si="38"/>
        <v>104.75</v>
      </c>
    </row>
    <row r="101" spans="1:16" s="185" customFormat="1"/>
    <row r="102" spans="1:16" s="188" customFormat="1" hidden="1"/>
    <row r="103" spans="1:16" s="188" customFormat="1" ht="10.8" hidden="1" thickBot="1">
      <c r="B103" s="190" t="s">
        <v>65</v>
      </c>
      <c r="C103" s="190"/>
      <c r="D103" s="190"/>
      <c r="E103" s="190"/>
      <c r="F103" s="191"/>
      <c r="G103" s="191"/>
      <c r="H103" s="191"/>
      <c r="I103" s="191"/>
      <c r="J103" s="191"/>
      <c r="K103" s="191"/>
      <c r="L103" s="191"/>
      <c r="M103" s="191"/>
      <c r="N103" s="191"/>
      <c r="O103" s="192"/>
      <c r="P103" s="192"/>
    </row>
    <row r="104" spans="1:16" s="189" customFormat="1" hidden="1">
      <c r="A104" s="188"/>
      <c r="B104" s="187"/>
      <c r="C104" s="63"/>
      <c r="D104" s="193"/>
      <c r="E104" s="193"/>
      <c r="F104" s="194"/>
      <c r="G104" s="180"/>
      <c r="H104" s="181"/>
      <c r="I104" s="182"/>
      <c r="J104" s="181"/>
      <c r="K104" s="180"/>
      <c r="L104" s="183"/>
      <c r="M104" s="180"/>
      <c r="N104" s="181"/>
      <c r="O104" s="184">
        <f t="shared" ref="O104:O121" si="39">SUM(F104:N104)</f>
        <v>0</v>
      </c>
      <c r="P104" s="195">
        <f t="shared" ref="P104:P122" si="40">(D104*$D$3)+(E104*$E$3)+(F104*$F$3)+(G104*$G$3)+(H104*$H$3)+(I104*$I$3)+(J104*$J$3)+(K104*$K$3)+(L104*$L$3)+(M104*$M$3)+(N104*$N$3)</f>
        <v>0</v>
      </c>
    </row>
    <row r="105" spans="1:16" s="189" customFormat="1" hidden="1">
      <c r="A105" s="188"/>
      <c r="B105" s="187"/>
      <c r="C105" s="51"/>
      <c r="D105" s="193"/>
      <c r="E105" s="193"/>
      <c r="F105" s="194"/>
      <c r="G105" s="180"/>
      <c r="H105" s="181"/>
      <c r="I105" s="182"/>
      <c r="J105" s="181"/>
      <c r="K105" s="180"/>
      <c r="L105" s="183"/>
      <c r="M105" s="180"/>
      <c r="N105" s="181"/>
      <c r="O105" s="184">
        <f t="shared" si="39"/>
        <v>0</v>
      </c>
      <c r="P105" s="195">
        <f t="shared" si="40"/>
        <v>0</v>
      </c>
    </row>
    <row r="106" spans="1:16" s="189" customFormat="1" hidden="1">
      <c r="A106" s="188"/>
      <c r="B106" s="187"/>
      <c r="C106" s="51"/>
      <c r="D106" s="193"/>
      <c r="E106" s="193"/>
      <c r="F106" s="194"/>
      <c r="G106" s="180"/>
      <c r="H106" s="181"/>
      <c r="I106" s="182"/>
      <c r="J106" s="181"/>
      <c r="K106" s="180"/>
      <c r="L106" s="183"/>
      <c r="M106" s="180"/>
      <c r="N106" s="181"/>
      <c r="O106" s="184">
        <f t="shared" si="39"/>
        <v>0</v>
      </c>
      <c r="P106" s="195">
        <f t="shared" si="40"/>
        <v>0</v>
      </c>
    </row>
    <row r="107" spans="1:16" s="189" customFormat="1" hidden="1">
      <c r="A107" s="188"/>
      <c r="B107" s="187"/>
      <c r="C107" s="51"/>
      <c r="D107" s="193"/>
      <c r="E107" s="193"/>
      <c r="F107" s="194"/>
      <c r="G107" s="180"/>
      <c r="H107" s="181"/>
      <c r="I107" s="182"/>
      <c r="J107" s="181"/>
      <c r="K107" s="180"/>
      <c r="L107" s="183"/>
      <c r="M107" s="180"/>
      <c r="N107" s="181"/>
      <c r="O107" s="184">
        <f t="shared" si="39"/>
        <v>0</v>
      </c>
      <c r="P107" s="195">
        <f t="shared" si="40"/>
        <v>0</v>
      </c>
    </row>
    <row r="108" spans="1:16" s="189" customFormat="1" hidden="1">
      <c r="A108" s="188"/>
      <c r="B108" s="187"/>
      <c r="C108" s="51"/>
      <c r="D108" s="193"/>
      <c r="E108" s="193"/>
      <c r="F108" s="194"/>
      <c r="G108" s="180"/>
      <c r="H108" s="181"/>
      <c r="I108" s="182"/>
      <c r="J108" s="181"/>
      <c r="K108" s="180"/>
      <c r="L108" s="183"/>
      <c r="M108" s="180"/>
      <c r="N108" s="181"/>
      <c r="O108" s="184">
        <f t="shared" si="39"/>
        <v>0</v>
      </c>
      <c r="P108" s="195">
        <f t="shared" si="40"/>
        <v>0</v>
      </c>
    </row>
    <row r="109" spans="1:16" s="189" customFormat="1" hidden="1">
      <c r="A109" s="188"/>
      <c r="B109" s="187"/>
      <c r="C109" s="51"/>
      <c r="D109" s="193"/>
      <c r="E109" s="193"/>
      <c r="F109" s="194"/>
      <c r="G109" s="180"/>
      <c r="H109" s="181"/>
      <c r="I109" s="182"/>
      <c r="J109" s="181"/>
      <c r="K109" s="180"/>
      <c r="L109" s="183"/>
      <c r="M109" s="180"/>
      <c r="N109" s="181"/>
      <c r="O109" s="184">
        <f t="shared" si="39"/>
        <v>0</v>
      </c>
      <c r="P109" s="195">
        <f t="shared" si="40"/>
        <v>0</v>
      </c>
    </row>
    <row r="110" spans="1:16" s="189" customFormat="1" hidden="1">
      <c r="A110" s="188"/>
      <c r="B110" s="187"/>
      <c r="C110" s="51"/>
      <c r="D110" s="193"/>
      <c r="E110" s="193"/>
      <c r="F110" s="194"/>
      <c r="G110" s="180"/>
      <c r="H110" s="181"/>
      <c r="I110" s="182"/>
      <c r="J110" s="181"/>
      <c r="K110" s="180"/>
      <c r="L110" s="183"/>
      <c r="M110" s="180"/>
      <c r="N110" s="181"/>
      <c r="O110" s="184">
        <f t="shared" si="39"/>
        <v>0</v>
      </c>
      <c r="P110" s="195">
        <f t="shared" si="40"/>
        <v>0</v>
      </c>
    </row>
    <row r="111" spans="1:16" s="189" customFormat="1" hidden="1">
      <c r="A111" s="188"/>
      <c r="B111" s="187"/>
      <c r="C111" s="51"/>
      <c r="D111" s="193"/>
      <c r="E111" s="193"/>
      <c r="F111" s="194"/>
      <c r="G111" s="180"/>
      <c r="H111" s="181"/>
      <c r="I111" s="182"/>
      <c r="J111" s="181"/>
      <c r="K111" s="180"/>
      <c r="L111" s="183"/>
      <c r="M111" s="180"/>
      <c r="N111" s="181"/>
      <c r="O111" s="184">
        <f t="shared" si="39"/>
        <v>0</v>
      </c>
      <c r="P111" s="195">
        <f t="shared" si="40"/>
        <v>0</v>
      </c>
    </row>
    <row r="112" spans="1:16" s="189" customFormat="1" hidden="1">
      <c r="A112" s="188"/>
      <c r="B112" s="187"/>
      <c r="C112" s="51"/>
      <c r="D112" s="193"/>
      <c r="E112" s="193"/>
      <c r="F112" s="194"/>
      <c r="G112" s="180"/>
      <c r="H112" s="181"/>
      <c r="I112" s="182"/>
      <c r="J112" s="181"/>
      <c r="K112" s="180"/>
      <c r="L112" s="183"/>
      <c r="M112" s="180"/>
      <c r="N112" s="181"/>
      <c r="O112" s="184">
        <f t="shared" si="39"/>
        <v>0</v>
      </c>
      <c r="P112" s="195">
        <f t="shared" si="40"/>
        <v>0</v>
      </c>
    </row>
    <row r="113" spans="1:16" s="189" customFormat="1" hidden="1">
      <c r="A113" s="188"/>
      <c r="B113" s="187"/>
      <c r="C113" s="51"/>
      <c r="D113" s="193"/>
      <c r="E113" s="193"/>
      <c r="F113" s="194"/>
      <c r="G113" s="180"/>
      <c r="H113" s="181"/>
      <c r="I113" s="182"/>
      <c r="J113" s="181"/>
      <c r="K113" s="180"/>
      <c r="L113" s="183"/>
      <c r="M113" s="180"/>
      <c r="N113" s="181"/>
      <c r="O113" s="184">
        <f t="shared" si="39"/>
        <v>0</v>
      </c>
      <c r="P113" s="195">
        <f t="shared" si="40"/>
        <v>0</v>
      </c>
    </row>
    <row r="114" spans="1:16" s="189" customFormat="1" hidden="1">
      <c r="A114" s="188"/>
      <c r="B114" s="187"/>
      <c r="C114" s="51"/>
      <c r="D114" s="193"/>
      <c r="E114" s="193"/>
      <c r="F114" s="194"/>
      <c r="G114" s="180"/>
      <c r="H114" s="181"/>
      <c r="I114" s="182"/>
      <c r="J114" s="181"/>
      <c r="K114" s="180"/>
      <c r="L114" s="183"/>
      <c r="M114" s="180"/>
      <c r="N114" s="181"/>
      <c r="O114" s="184">
        <f t="shared" si="39"/>
        <v>0</v>
      </c>
      <c r="P114" s="195">
        <f t="shared" si="40"/>
        <v>0</v>
      </c>
    </row>
    <row r="115" spans="1:16" s="189" customFormat="1" hidden="1">
      <c r="A115" s="188"/>
      <c r="B115" s="187"/>
      <c r="C115" s="51"/>
      <c r="D115" s="193"/>
      <c r="E115" s="193"/>
      <c r="F115" s="194"/>
      <c r="G115" s="180"/>
      <c r="H115" s="181"/>
      <c r="I115" s="182"/>
      <c r="J115" s="181"/>
      <c r="K115" s="180"/>
      <c r="L115" s="183"/>
      <c r="M115" s="180"/>
      <c r="N115" s="181"/>
      <c r="O115" s="184">
        <f t="shared" si="39"/>
        <v>0</v>
      </c>
      <c r="P115" s="195">
        <f t="shared" si="40"/>
        <v>0</v>
      </c>
    </row>
    <row r="116" spans="1:16" s="189" customFormat="1" hidden="1">
      <c r="A116" s="188"/>
      <c r="B116" s="187"/>
      <c r="C116" s="51"/>
      <c r="D116" s="193"/>
      <c r="E116" s="193"/>
      <c r="F116" s="194"/>
      <c r="G116" s="180"/>
      <c r="H116" s="181"/>
      <c r="I116" s="182"/>
      <c r="J116" s="181"/>
      <c r="K116" s="180"/>
      <c r="L116" s="183"/>
      <c r="M116" s="180"/>
      <c r="N116" s="181"/>
      <c r="O116" s="184">
        <f t="shared" si="39"/>
        <v>0</v>
      </c>
      <c r="P116" s="195">
        <f t="shared" si="40"/>
        <v>0</v>
      </c>
    </row>
    <row r="117" spans="1:16" s="189" customFormat="1" hidden="1">
      <c r="A117" s="188"/>
      <c r="B117" s="187"/>
      <c r="C117" s="51"/>
      <c r="D117" s="193"/>
      <c r="E117" s="193"/>
      <c r="F117" s="194"/>
      <c r="G117" s="180"/>
      <c r="H117" s="181"/>
      <c r="I117" s="182"/>
      <c r="J117" s="181"/>
      <c r="K117" s="180"/>
      <c r="L117" s="183"/>
      <c r="M117" s="180"/>
      <c r="N117" s="181"/>
      <c r="O117" s="184">
        <f t="shared" si="39"/>
        <v>0</v>
      </c>
      <c r="P117" s="195">
        <f t="shared" si="40"/>
        <v>0</v>
      </c>
    </row>
    <row r="118" spans="1:16" s="189" customFormat="1" hidden="1">
      <c r="A118" s="188"/>
      <c r="B118" s="187"/>
      <c r="C118" s="51"/>
      <c r="D118" s="193"/>
      <c r="E118" s="193"/>
      <c r="F118" s="194"/>
      <c r="G118" s="180"/>
      <c r="H118" s="181"/>
      <c r="I118" s="182"/>
      <c r="J118" s="181"/>
      <c r="K118" s="180"/>
      <c r="L118" s="183"/>
      <c r="M118" s="180"/>
      <c r="N118" s="181"/>
      <c r="O118" s="184">
        <f t="shared" si="39"/>
        <v>0</v>
      </c>
      <c r="P118" s="195">
        <f t="shared" si="40"/>
        <v>0</v>
      </c>
    </row>
    <row r="119" spans="1:16" s="189" customFormat="1" hidden="1">
      <c r="A119" s="188"/>
      <c r="B119" s="187"/>
      <c r="C119" s="51"/>
      <c r="D119" s="193"/>
      <c r="E119" s="193"/>
      <c r="F119" s="194"/>
      <c r="G119" s="180"/>
      <c r="H119" s="181"/>
      <c r="I119" s="182"/>
      <c r="J119" s="181"/>
      <c r="K119" s="180"/>
      <c r="L119" s="183"/>
      <c r="M119" s="180"/>
      <c r="N119" s="181"/>
      <c r="O119" s="184">
        <f t="shared" si="39"/>
        <v>0</v>
      </c>
      <c r="P119" s="195">
        <f t="shared" si="40"/>
        <v>0</v>
      </c>
    </row>
    <row r="120" spans="1:16" s="189" customFormat="1" hidden="1">
      <c r="A120" s="188"/>
      <c r="B120" s="187"/>
      <c r="C120" s="51"/>
      <c r="D120" s="193"/>
      <c r="E120" s="193"/>
      <c r="F120" s="194"/>
      <c r="G120" s="180"/>
      <c r="H120" s="181"/>
      <c r="I120" s="182"/>
      <c r="J120" s="181"/>
      <c r="K120" s="180"/>
      <c r="L120" s="183"/>
      <c r="M120" s="180"/>
      <c r="N120" s="181"/>
      <c r="O120" s="184">
        <f t="shared" si="39"/>
        <v>0</v>
      </c>
      <c r="P120" s="195">
        <f t="shared" si="40"/>
        <v>0</v>
      </c>
    </row>
    <row r="121" spans="1:16" s="189" customFormat="1" hidden="1">
      <c r="A121" s="188"/>
      <c r="B121" s="187"/>
      <c r="C121" s="51"/>
      <c r="D121" s="193"/>
      <c r="E121" s="193"/>
      <c r="F121" s="194"/>
      <c r="G121" s="180"/>
      <c r="H121" s="181"/>
      <c r="I121" s="182"/>
      <c r="J121" s="181"/>
      <c r="K121" s="180"/>
      <c r="L121" s="183"/>
      <c r="M121" s="180"/>
      <c r="N121" s="181"/>
      <c r="O121" s="184">
        <f t="shared" si="39"/>
        <v>0</v>
      </c>
      <c r="P121" s="195">
        <f t="shared" si="40"/>
        <v>0</v>
      </c>
    </row>
    <row r="122" spans="1:16" s="189" customFormat="1" hidden="1">
      <c r="A122" s="188"/>
      <c r="B122" s="187"/>
      <c r="C122" s="51"/>
      <c r="D122" s="193"/>
      <c r="E122" s="193"/>
      <c r="F122" s="194"/>
      <c r="G122" s="180"/>
      <c r="H122" s="181"/>
      <c r="I122" s="182"/>
      <c r="J122" s="181"/>
      <c r="K122" s="180"/>
      <c r="L122" s="183"/>
      <c r="M122" s="180"/>
      <c r="N122" s="181"/>
      <c r="O122" s="184">
        <f t="shared" ref="O122" si="41">SUM(F122:N122)</f>
        <v>0</v>
      </c>
      <c r="P122" s="195">
        <f t="shared" si="40"/>
        <v>0</v>
      </c>
    </row>
    <row r="123" spans="1:16" s="188" customFormat="1" ht="10.8" hidden="1" thickBot="1">
      <c r="A123" s="196"/>
      <c r="B123" s="197" t="s">
        <v>21</v>
      </c>
      <c r="C123" s="197">
        <f>SUM(C122:C122)</f>
        <v>0</v>
      </c>
      <c r="D123" s="197">
        <f>SUM(D104:D122)</f>
        <v>0</v>
      </c>
      <c r="E123" s="197">
        <f>SUM(E104:E122)</f>
        <v>0</v>
      </c>
      <c r="F123" s="197">
        <f>SUM(F122:F122)</f>
        <v>0</v>
      </c>
      <c r="G123" s="43">
        <f t="shared" ref="G123:P123" si="42">SUM(G104:G122)</f>
        <v>0</v>
      </c>
      <c r="H123" s="43">
        <f t="shared" si="42"/>
        <v>0</v>
      </c>
      <c r="I123" s="43">
        <f t="shared" si="42"/>
        <v>0</v>
      </c>
      <c r="J123" s="43">
        <f t="shared" si="42"/>
        <v>0</v>
      </c>
      <c r="K123" s="43">
        <f t="shared" si="42"/>
        <v>0</v>
      </c>
      <c r="L123" s="43">
        <f t="shared" si="42"/>
        <v>0</v>
      </c>
      <c r="M123" s="43">
        <f t="shared" si="42"/>
        <v>0</v>
      </c>
      <c r="N123" s="43">
        <f t="shared" si="42"/>
        <v>0</v>
      </c>
      <c r="O123" s="44">
        <f t="shared" si="42"/>
        <v>0</v>
      </c>
      <c r="P123" s="45">
        <f t="shared" si="42"/>
        <v>0</v>
      </c>
    </row>
    <row r="124" spans="1:16" s="188" customFormat="1" hidden="1"/>
    <row r="125" spans="1:16" hidden="1"/>
    <row r="126" spans="1:16" ht="10.8" hidden="1" thickBot="1">
      <c r="B126" s="33" t="s">
        <v>64</v>
      </c>
      <c r="C126" s="33"/>
      <c r="D126" s="33"/>
      <c r="E126" s="33"/>
      <c r="F126" s="34"/>
      <c r="G126" s="34"/>
      <c r="H126" s="34"/>
      <c r="I126" s="34"/>
      <c r="J126" s="34"/>
      <c r="K126" s="34"/>
      <c r="L126" s="34"/>
      <c r="M126" s="34"/>
      <c r="N126" s="34"/>
      <c r="O126" s="35"/>
      <c r="P126" s="35"/>
    </row>
    <row r="127" spans="1:16" s="30" customFormat="1" hidden="1">
      <c r="A127" s="1"/>
      <c r="B127" s="58"/>
      <c r="C127" s="63"/>
      <c r="D127" s="52"/>
      <c r="E127" s="52"/>
      <c r="F127" s="53"/>
      <c r="G127" s="59"/>
      <c r="H127" s="60"/>
      <c r="I127" s="61"/>
      <c r="J127" s="60"/>
      <c r="K127" s="59"/>
      <c r="L127" s="62"/>
      <c r="M127" s="59"/>
      <c r="N127" s="60"/>
      <c r="O127" s="36">
        <f t="shared" ref="O127:O129" si="43">SUM(F127:N127)</f>
        <v>0</v>
      </c>
      <c r="P127" s="195">
        <f t="shared" ref="P127:P129" si="44">(D127*$D$3)+(E127*$E$3)+(F127*$F$3)+(G127*$G$3)+(H127*$H$3)+(I127*$I$3)+(J127*$J$3)+(K127*$K$3)+(L127*$L$3)+(M127*$M$3)+(N127*$N$3)</f>
        <v>0</v>
      </c>
    </row>
    <row r="128" spans="1:16" s="189" customFormat="1" hidden="1">
      <c r="A128" s="188"/>
      <c r="B128" s="187"/>
      <c r="C128" s="51"/>
      <c r="D128" s="193"/>
      <c r="E128" s="193"/>
      <c r="F128" s="194"/>
      <c r="G128" s="180"/>
      <c r="H128" s="181"/>
      <c r="I128" s="182"/>
      <c r="J128" s="181"/>
      <c r="K128" s="180"/>
      <c r="L128" s="183"/>
      <c r="M128" s="180"/>
      <c r="N128" s="181"/>
      <c r="O128" s="184">
        <f t="shared" ref="O128" si="45">SUM(F128:N128)</f>
        <v>0</v>
      </c>
      <c r="P128" s="195">
        <f t="shared" si="44"/>
        <v>0</v>
      </c>
    </row>
    <row r="129" spans="1:16" s="30" customFormat="1" hidden="1">
      <c r="A129" s="1"/>
      <c r="B129" s="58"/>
      <c r="C129" s="51"/>
      <c r="D129" s="52"/>
      <c r="E129" s="52"/>
      <c r="F129" s="53"/>
      <c r="G129" s="59"/>
      <c r="H129" s="60"/>
      <c r="I129" s="61"/>
      <c r="J129" s="60"/>
      <c r="K129" s="59"/>
      <c r="L129" s="62"/>
      <c r="M129" s="59"/>
      <c r="N129" s="60"/>
      <c r="O129" s="36">
        <f t="shared" si="43"/>
        <v>0</v>
      </c>
      <c r="P129" s="195">
        <f t="shared" si="44"/>
        <v>0</v>
      </c>
    </row>
    <row r="130" spans="1:16" ht="10.8" hidden="1" thickBot="1">
      <c r="A130" s="38"/>
      <c r="B130" s="39" t="s">
        <v>21</v>
      </c>
      <c r="C130" s="39">
        <f>SUM(C129:C129)</f>
        <v>0</v>
      </c>
      <c r="D130" s="39">
        <f>SUM(D127:D129)</f>
        <v>0</v>
      </c>
      <c r="E130" s="39">
        <f>SUM(E127:E129)</f>
        <v>0</v>
      </c>
      <c r="F130" s="39">
        <f>SUM(F129:F129)</f>
        <v>0</v>
      </c>
      <c r="G130" s="43">
        <f t="shared" ref="G130:P130" si="46">SUM(G127:G129)</f>
        <v>0</v>
      </c>
      <c r="H130" s="43">
        <f t="shared" si="46"/>
        <v>0</v>
      </c>
      <c r="I130" s="43">
        <f t="shared" si="46"/>
        <v>0</v>
      </c>
      <c r="J130" s="43">
        <f t="shared" si="46"/>
        <v>0</v>
      </c>
      <c r="K130" s="43">
        <f t="shared" si="46"/>
        <v>0</v>
      </c>
      <c r="L130" s="43">
        <f t="shared" si="46"/>
        <v>0</v>
      </c>
      <c r="M130" s="43">
        <f t="shared" si="46"/>
        <v>0</v>
      </c>
      <c r="N130" s="43">
        <f t="shared" si="46"/>
        <v>0</v>
      </c>
      <c r="O130" s="44">
        <f t="shared" si="46"/>
        <v>0</v>
      </c>
      <c r="P130" s="45">
        <f t="shared" si="46"/>
        <v>0</v>
      </c>
    </row>
    <row r="131" spans="1:16" hidden="1"/>
    <row r="132" spans="1:16" s="188" customFormat="1" hidden="1"/>
    <row r="133" spans="1:16" s="188" customFormat="1" ht="10.8" hidden="1" thickBot="1">
      <c r="B133" s="190" t="s">
        <v>50</v>
      </c>
      <c r="C133" s="190"/>
      <c r="D133" s="190"/>
      <c r="E133" s="190"/>
      <c r="F133" s="191"/>
      <c r="G133" s="191"/>
      <c r="H133" s="191"/>
      <c r="I133" s="191"/>
      <c r="J133" s="191"/>
      <c r="K133" s="191"/>
      <c r="L133" s="191"/>
      <c r="M133" s="191"/>
      <c r="N133" s="191"/>
      <c r="O133" s="192"/>
      <c r="P133" s="192"/>
    </row>
    <row r="134" spans="1:16" s="189" customFormat="1" hidden="1">
      <c r="A134" s="188"/>
      <c r="B134" s="187"/>
      <c r="C134" s="63"/>
      <c r="D134" s="193"/>
      <c r="E134" s="193"/>
      <c r="F134" s="194"/>
      <c r="G134" s="180"/>
      <c r="H134" s="181"/>
      <c r="I134" s="182"/>
      <c r="J134" s="181"/>
      <c r="K134" s="180"/>
      <c r="L134" s="183"/>
      <c r="M134" s="180"/>
      <c r="N134" s="181"/>
      <c r="O134" s="184">
        <f t="shared" ref="O134:O152" si="47">SUM(F134:N134)</f>
        <v>0</v>
      </c>
      <c r="P134" s="195">
        <f t="shared" ref="P134:P152" si="48">(D134*$D$3)+(E134*$E$3)+(F134*$F$3)+(G134*$G$3)+(H134*$H$3)+(I134*$I$3)+(J134*$J$3)+(K134*$K$3)+(L134*$L$3)+(M134*$M$3)+(N134*$N$3)</f>
        <v>0</v>
      </c>
    </row>
    <row r="135" spans="1:16" s="189" customFormat="1" hidden="1">
      <c r="A135" s="188"/>
      <c r="B135" s="187"/>
      <c r="C135" s="51"/>
      <c r="D135" s="193"/>
      <c r="E135" s="193"/>
      <c r="F135" s="194"/>
      <c r="G135" s="180"/>
      <c r="H135" s="181"/>
      <c r="I135" s="182"/>
      <c r="J135" s="181"/>
      <c r="K135" s="180"/>
      <c r="L135" s="183"/>
      <c r="M135" s="180"/>
      <c r="N135" s="181"/>
      <c r="O135" s="184">
        <f t="shared" si="47"/>
        <v>0</v>
      </c>
      <c r="P135" s="195">
        <f t="shared" si="48"/>
        <v>0</v>
      </c>
    </row>
    <row r="136" spans="1:16" s="189" customFormat="1" hidden="1">
      <c r="A136" s="188"/>
      <c r="B136" s="187"/>
      <c r="C136" s="51"/>
      <c r="D136" s="193"/>
      <c r="E136" s="193"/>
      <c r="F136" s="194"/>
      <c r="G136" s="180"/>
      <c r="H136" s="181"/>
      <c r="I136" s="182"/>
      <c r="J136" s="181"/>
      <c r="K136" s="180"/>
      <c r="L136" s="183"/>
      <c r="M136" s="180"/>
      <c r="N136" s="181"/>
      <c r="O136" s="184">
        <f t="shared" si="47"/>
        <v>0</v>
      </c>
      <c r="P136" s="195">
        <f t="shared" si="48"/>
        <v>0</v>
      </c>
    </row>
    <row r="137" spans="1:16" s="189" customFormat="1" hidden="1">
      <c r="A137" s="188"/>
      <c r="B137" s="187"/>
      <c r="C137" s="51"/>
      <c r="D137" s="193"/>
      <c r="E137" s="193"/>
      <c r="F137" s="194"/>
      <c r="G137" s="180"/>
      <c r="H137" s="181"/>
      <c r="I137" s="182"/>
      <c r="J137" s="181"/>
      <c r="K137" s="180"/>
      <c r="L137" s="183"/>
      <c r="M137" s="180"/>
      <c r="N137" s="181"/>
      <c r="O137" s="184">
        <f t="shared" si="47"/>
        <v>0</v>
      </c>
      <c r="P137" s="195">
        <f t="shared" si="48"/>
        <v>0</v>
      </c>
    </row>
    <row r="138" spans="1:16" s="189" customFormat="1" hidden="1">
      <c r="A138" s="188"/>
      <c r="B138" s="187"/>
      <c r="C138" s="51"/>
      <c r="D138" s="193"/>
      <c r="E138" s="193"/>
      <c r="F138" s="194"/>
      <c r="G138" s="180"/>
      <c r="H138" s="181"/>
      <c r="I138" s="182"/>
      <c r="J138" s="181"/>
      <c r="K138" s="180"/>
      <c r="L138" s="183"/>
      <c r="M138" s="180"/>
      <c r="N138" s="181"/>
      <c r="O138" s="184">
        <f t="shared" ref="O138:O139" si="49">SUM(F138:N138)</f>
        <v>0</v>
      </c>
      <c r="P138" s="195">
        <f t="shared" si="48"/>
        <v>0</v>
      </c>
    </row>
    <row r="139" spans="1:16" s="189" customFormat="1" hidden="1">
      <c r="A139" s="188"/>
      <c r="B139" s="187"/>
      <c r="C139" s="51"/>
      <c r="D139" s="193"/>
      <c r="E139" s="193"/>
      <c r="F139" s="194"/>
      <c r="G139" s="180"/>
      <c r="H139" s="181"/>
      <c r="I139" s="182"/>
      <c r="J139" s="181"/>
      <c r="K139" s="180"/>
      <c r="L139" s="183"/>
      <c r="M139" s="180"/>
      <c r="N139" s="181"/>
      <c r="O139" s="184">
        <f t="shared" si="49"/>
        <v>0</v>
      </c>
      <c r="P139" s="195">
        <f t="shared" si="48"/>
        <v>0</v>
      </c>
    </row>
    <row r="140" spans="1:16" s="189" customFormat="1" hidden="1">
      <c r="A140" s="188"/>
      <c r="B140" s="187"/>
      <c r="C140" s="51"/>
      <c r="D140" s="193"/>
      <c r="E140" s="193"/>
      <c r="F140" s="194"/>
      <c r="G140" s="180"/>
      <c r="H140" s="181"/>
      <c r="I140" s="182"/>
      <c r="J140" s="181"/>
      <c r="K140" s="180"/>
      <c r="L140" s="183"/>
      <c r="M140" s="180"/>
      <c r="N140" s="181"/>
      <c r="O140" s="184">
        <f t="shared" si="47"/>
        <v>0</v>
      </c>
      <c r="P140" s="195">
        <f t="shared" si="48"/>
        <v>0</v>
      </c>
    </row>
    <row r="141" spans="1:16" s="189" customFormat="1" hidden="1">
      <c r="A141" s="188"/>
      <c r="B141" s="187"/>
      <c r="C141" s="51"/>
      <c r="D141" s="193"/>
      <c r="E141" s="193"/>
      <c r="F141" s="194"/>
      <c r="G141" s="180"/>
      <c r="H141" s="181"/>
      <c r="I141" s="182"/>
      <c r="J141" s="181"/>
      <c r="K141" s="180"/>
      <c r="L141" s="183"/>
      <c r="M141" s="180"/>
      <c r="N141" s="181"/>
      <c r="O141" s="184">
        <f t="shared" ref="O141:O144" si="50">SUM(F141:N141)</f>
        <v>0</v>
      </c>
      <c r="P141" s="195">
        <f t="shared" si="48"/>
        <v>0</v>
      </c>
    </row>
    <row r="142" spans="1:16" s="189" customFormat="1" hidden="1">
      <c r="A142" s="188"/>
      <c r="B142" s="187"/>
      <c r="C142" s="51"/>
      <c r="D142" s="193"/>
      <c r="E142" s="193"/>
      <c r="F142" s="194"/>
      <c r="G142" s="180"/>
      <c r="H142" s="181"/>
      <c r="I142" s="182"/>
      <c r="J142" s="181"/>
      <c r="K142" s="180"/>
      <c r="L142" s="183"/>
      <c r="M142" s="180"/>
      <c r="N142" s="181"/>
      <c r="O142" s="184">
        <f t="shared" si="50"/>
        <v>0</v>
      </c>
      <c r="P142" s="195">
        <f t="shared" si="48"/>
        <v>0</v>
      </c>
    </row>
    <row r="143" spans="1:16" s="189" customFormat="1" hidden="1">
      <c r="A143" s="188"/>
      <c r="B143" s="187"/>
      <c r="C143" s="51"/>
      <c r="D143" s="193"/>
      <c r="E143" s="193"/>
      <c r="F143" s="194"/>
      <c r="G143" s="180"/>
      <c r="H143" s="181"/>
      <c r="I143" s="182"/>
      <c r="J143" s="181"/>
      <c r="K143" s="180"/>
      <c r="L143" s="183"/>
      <c r="M143" s="180"/>
      <c r="N143" s="181"/>
      <c r="O143" s="184">
        <f t="shared" si="50"/>
        <v>0</v>
      </c>
      <c r="P143" s="195">
        <f t="shared" si="48"/>
        <v>0</v>
      </c>
    </row>
    <row r="144" spans="1:16" s="189" customFormat="1" hidden="1">
      <c r="A144" s="188"/>
      <c r="B144" s="187"/>
      <c r="C144" s="51"/>
      <c r="D144" s="193"/>
      <c r="E144" s="193"/>
      <c r="F144" s="194"/>
      <c r="G144" s="180"/>
      <c r="H144" s="181"/>
      <c r="I144" s="182"/>
      <c r="J144" s="181"/>
      <c r="K144" s="180"/>
      <c r="L144" s="183"/>
      <c r="M144" s="180"/>
      <c r="N144" s="181"/>
      <c r="O144" s="184">
        <f t="shared" si="50"/>
        <v>0</v>
      </c>
      <c r="P144" s="195">
        <f t="shared" si="48"/>
        <v>0</v>
      </c>
    </row>
    <row r="145" spans="1:16" s="189" customFormat="1" hidden="1">
      <c r="A145" s="188"/>
      <c r="B145" s="187"/>
      <c r="C145" s="51"/>
      <c r="D145" s="193"/>
      <c r="E145" s="193"/>
      <c r="F145" s="194"/>
      <c r="G145" s="180"/>
      <c r="H145" s="181"/>
      <c r="I145" s="182"/>
      <c r="J145" s="181"/>
      <c r="K145" s="180"/>
      <c r="L145" s="183"/>
      <c r="M145" s="180"/>
      <c r="N145" s="181"/>
      <c r="O145" s="184">
        <f t="shared" ref="O145:O148" si="51">SUM(F145:N145)</f>
        <v>0</v>
      </c>
      <c r="P145" s="195">
        <f t="shared" si="48"/>
        <v>0</v>
      </c>
    </row>
    <row r="146" spans="1:16" s="189" customFormat="1" hidden="1">
      <c r="A146" s="188"/>
      <c r="B146" s="187"/>
      <c r="C146" s="51"/>
      <c r="D146" s="193"/>
      <c r="E146" s="193"/>
      <c r="F146" s="194"/>
      <c r="G146" s="180"/>
      <c r="H146" s="181"/>
      <c r="I146" s="182"/>
      <c r="J146" s="181"/>
      <c r="K146" s="180"/>
      <c r="L146" s="183"/>
      <c r="M146" s="180"/>
      <c r="N146" s="181"/>
      <c r="O146" s="184">
        <f t="shared" si="51"/>
        <v>0</v>
      </c>
      <c r="P146" s="195">
        <f t="shared" si="48"/>
        <v>0</v>
      </c>
    </row>
    <row r="147" spans="1:16" s="189" customFormat="1" hidden="1">
      <c r="A147" s="188"/>
      <c r="B147" s="187"/>
      <c r="C147" s="51"/>
      <c r="D147" s="193"/>
      <c r="E147" s="193"/>
      <c r="F147" s="194"/>
      <c r="G147" s="180"/>
      <c r="H147" s="181"/>
      <c r="I147" s="182"/>
      <c r="J147" s="181"/>
      <c r="K147" s="180"/>
      <c r="L147" s="183"/>
      <c r="M147" s="180"/>
      <c r="N147" s="181"/>
      <c r="O147" s="184">
        <f t="shared" si="51"/>
        <v>0</v>
      </c>
      <c r="P147" s="195">
        <f t="shared" si="48"/>
        <v>0</v>
      </c>
    </row>
    <row r="148" spans="1:16" s="189" customFormat="1" hidden="1">
      <c r="A148" s="188"/>
      <c r="B148" s="187"/>
      <c r="C148" s="51"/>
      <c r="D148" s="193"/>
      <c r="E148" s="193"/>
      <c r="F148" s="194"/>
      <c r="G148" s="180"/>
      <c r="H148" s="181"/>
      <c r="I148" s="182"/>
      <c r="J148" s="181"/>
      <c r="K148" s="180"/>
      <c r="L148" s="183"/>
      <c r="M148" s="180"/>
      <c r="N148" s="181"/>
      <c r="O148" s="184">
        <f t="shared" si="51"/>
        <v>0</v>
      </c>
      <c r="P148" s="195">
        <f t="shared" si="48"/>
        <v>0</v>
      </c>
    </row>
    <row r="149" spans="1:16" s="189" customFormat="1" hidden="1">
      <c r="A149" s="188"/>
      <c r="B149" s="187"/>
      <c r="C149" s="51"/>
      <c r="D149" s="193"/>
      <c r="E149" s="193"/>
      <c r="F149" s="194"/>
      <c r="G149" s="180"/>
      <c r="H149" s="181"/>
      <c r="I149" s="182"/>
      <c r="J149" s="181"/>
      <c r="K149" s="180"/>
      <c r="L149" s="183"/>
      <c r="M149" s="180"/>
      <c r="N149" s="181"/>
      <c r="O149" s="184">
        <f t="shared" si="47"/>
        <v>0</v>
      </c>
      <c r="P149" s="195">
        <f t="shared" si="48"/>
        <v>0</v>
      </c>
    </row>
    <row r="150" spans="1:16" s="189" customFormat="1" hidden="1">
      <c r="A150" s="188"/>
      <c r="B150" s="187"/>
      <c r="C150" s="51"/>
      <c r="D150" s="193"/>
      <c r="E150" s="193"/>
      <c r="F150" s="194"/>
      <c r="G150" s="180"/>
      <c r="H150" s="181"/>
      <c r="I150" s="182"/>
      <c r="J150" s="181"/>
      <c r="K150" s="180"/>
      <c r="L150" s="183"/>
      <c r="M150" s="180"/>
      <c r="N150" s="181"/>
      <c r="O150" s="184">
        <f t="shared" ref="O150" si="52">SUM(F150:N150)</f>
        <v>0</v>
      </c>
      <c r="P150" s="195">
        <f t="shared" si="48"/>
        <v>0</v>
      </c>
    </row>
    <row r="151" spans="1:16" s="189" customFormat="1" hidden="1">
      <c r="A151" s="188"/>
      <c r="B151" s="187"/>
      <c r="C151" s="51"/>
      <c r="D151" s="193"/>
      <c r="E151" s="193"/>
      <c r="F151" s="194"/>
      <c r="G151" s="180"/>
      <c r="H151" s="181"/>
      <c r="I151" s="182"/>
      <c r="J151" s="181"/>
      <c r="K151" s="180"/>
      <c r="L151" s="183"/>
      <c r="M151" s="180"/>
      <c r="N151" s="181"/>
      <c r="O151" s="184">
        <f t="shared" ref="O151" si="53">SUM(F151:N151)</f>
        <v>0</v>
      </c>
      <c r="P151" s="195">
        <f t="shared" si="48"/>
        <v>0</v>
      </c>
    </row>
    <row r="152" spans="1:16" s="189" customFormat="1" hidden="1">
      <c r="A152" s="188"/>
      <c r="B152" s="187"/>
      <c r="C152" s="51"/>
      <c r="D152" s="193"/>
      <c r="E152" s="193"/>
      <c r="F152" s="194"/>
      <c r="G152" s="180"/>
      <c r="H152" s="181"/>
      <c r="I152" s="182"/>
      <c r="J152" s="181"/>
      <c r="K152" s="180"/>
      <c r="L152" s="183"/>
      <c r="M152" s="180"/>
      <c r="N152" s="181"/>
      <c r="O152" s="184">
        <f t="shared" si="47"/>
        <v>0</v>
      </c>
      <c r="P152" s="195">
        <f t="shared" si="48"/>
        <v>0</v>
      </c>
    </row>
    <row r="153" spans="1:16" s="188" customFormat="1" ht="10.8" hidden="1" thickBot="1">
      <c r="A153" s="196"/>
      <c r="B153" s="197" t="s">
        <v>21</v>
      </c>
      <c r="C153" s="197">
        <f>SUM(C152:C152)</f>
        <v>0</v>
      </c>
      <c r="D153" s="197">
        <f>SUM(D134:D152)</f>
        <v>0</v>
      </c>
      <c r="E153" s="197">
        <f>SUM(E134:E152)</f>
        <v>0</v>
      </c>
      <c r="F153" s="197">
        <f>SUM(F152:F152)</f>
        <v>0</v>
      </c>
      <c r="G153" s="43">
        <f t="shared" ref="G153:P153" si="54">SUM(G134:G152)</f>
        <v>0</v>
      </c>
      <c r="H153" s="43">
        <f t="shared" si="54"/>
        <v>0</v>
      </c>
      <c r="I153" s="43">
        <f t="shared" si="54"/>
        <v>0</v>
      </c>
      <c r="J153" s="43">
        <f t="shared" si="54"/>
        <v>0</v>
      </c>
      <c r="K153" s="43">
        <f t="shared" si="54"/>
        <v>0</v>
      </c>
      <c r="L153" s="43">
        <f t="shared" si="54"/>
        <v>0</v>
      </c>
      <c r="M153" s="43">
        <f t="shared" si="54"/>
        <v>0</v>
      </c>
      <c r="N153" s="43">
        <f t="shared" si="54"/>
        <v>0</v>
      </c>
      <c r="O153" s="44">
        <f t="shared" si="54"/>
        <v>0</v>
      </c>
      <c r="P153" s="45">
        <f t="shared" si="54"/>
        <v>0</v>
      </c>
    </row>
    <row r="154" spans="1:16" s="188" customFormat="1" hidden="1"/>
    <row r="156" spans="1:16" ht="10.8" thickBot="1">
      <c r="B156" s="33" t="s">
        <v>57</v>
      </c>
      <c r="C156" s="33"/>
      <c r="D156" s="33"/>
      <c r="E156" s="33"/>
      <c r="F156" s="34"/>
      <c r="G156" s="34"/>
      <c r="H156" s="34"/>
      <c r="I156" s="34"/>
      <c r="J156" s="34"/>
      <c r="K156" s="34"/>
      <c r="L156" s="34"/>
      <c r="M156" s="34"/>
      <c r="N156" s="34"/>
      <c r="O156" s="35"/>
      <c r="P156" s="35"/>
    </row>
    <row r="157" spans="1:16" s="30" customFormat="1" ht="11.25" customHeight="1">
      <c r="A157" s="1"/>
      <c r="B157" s="58" t="s">
        <v>109</v>
      </c>
      <c r="C157" s="51"/>
      <c r="D157" s="52"/>
      <c r="E157" s="52"/>
      <c r="F157" s="53"/>
      <c r="G157" s="59">
        <v>404</v>
      </c>
      <c r="H157" s="60"/>
      <c r="I157" s="61">
        <v>26</v>
      </c>
      <c r="J157" s="60">
        <v>1</v>
      </c>
      <c r="K157" s="59">
        <v>2</v>
      </c>
      <c r="L157" s="62"/>
      <c r="M157" s="59">
        <v>3</v>
      </c>
      <c r="N157" s="60"/>
      <c r="O157" s="36">
        <f t="shared" ref="O157:O161" si="55">SUM(F157:N157)</f>
        <v>436</v>
      </c>
      <c r="P157" s="195">
        <f t="shared" ref="P157:P161" si="56">(D157*$D$3)+(E157*$E$3)+(F157*$F$3)+(G157*$G$3)+(H157*$H$3)+(I157*$I$3)+(J157*$J$3)+(K157*$K$3)+(L157*$L$3)+(M157*$M$3)+(N157*$N$3)</f>
        <v>122.5</v>
      </c>
    </row>
    <row r="158" spans="1:16" s="189" customFormat="1" ht="11.25" customHeight="1">
      <c r="A158" s="188"/>
      <c r="B158" s="187" t="s">
        <v>102</v>
      </c>
      <c r="C158" s="51"/>
      <c r="D158" s="193"/>
      <c r="E158" s="193"/>
      <c r="F158" s="194"/>
      <c r="G158" s="180">
        <v>5</v>
      </c>
      <c r="H158" s="181"/>
      <c r="I158" s="182"/>
      <c r="J158" s="181"/>
      <c r="K158" s="180"/>
      <c r="L158" s="183"/>
      <c r="M158" s="180"/>
      <c r="N158" s="181">
        <v>14</v>
      </c>
      <c r="O158" s="184">
        <f t="shared" si="55"/>
        <v>19</v>
      </c>
      <c r="P158" s="195">
        <f t="shared" si="56"/>
        <v>29.25</v>
      </c>
    </row>
    <row r="159" spans="1:16" s="189" customFormat="1" ht="11.25" customHeight="1">
      <c r="A159" s="188"/>
      <c r="B159" s="187" t="s">
        <v>68</v>
      </c>
      <c r="C159" s="51"/>
      <c r="D159" s="193"/>
      <c r="E159" s="193"/>
      <c r="F159" s="194"/>
      <c r="G159" s="180">
        <v>10</v>
      </c>
      <c r="H159" s="181"/>
      <c r="I159" s="182"/>
      <c r="J159" s="181"/>
      <c r="K159" s="180"/>
      <c r="L159" s="183"/>
      <c r="M159" s="180"/>
      <c r="N159" s="181"/>
      <c r="O159" s="184">
        <f t="shared" ref="O159" si="57">SUM(F159:N159)</f>
        <v>10</v>
      </c>
      <c r="P159" s="195">
        <f t="shared" ref="P159" si="58">(D159*$D$3)+(E159*$E$3)+(F159*$F$3)+(G159*$G$3)+(H159*$H$3)+(I159*$I$3)+(J159*$J$3)+(K159*$K$3)+(L159*$L$3)+(M159*$M$3)+(N159*$N$3)</f>
        <v>2.5</v>
      </c>
    </row>
    <row r="160" spans="1:16" s="189" customFormat="1" ht="11.25" customHeight="1">
      <c r="A160" s="188"/>
      <c r="B160" s="187" t="s">
        <v>69</v>
      </c>
      <c r="C160" s="51"/>
      <c r="D160" s="193"/>
      <c r="E160" s="193"/>
      <c r="F160" s="194"/>
      <c r="G160" s="180">
        <v>8</v>
      </c>
      <c r="H160" s="181"/>
      <c r="I160" s="182">
        <v>4</v>
      </c>
      <c r="J160" s="181"/>
      <c r="K160" s="180">
        <v>1</v>
      </c>
      <c r="L160" s="183">
        <v>3</v>
      </c>
      <c r="M160" s="180"/>
      <c r="N160" s="181">
        <v>10</v>
      </c>
      <c r="O160" s="184">
        <f t="shared" si="55"/>
        <v>26</v>
      </c>
      <c r="P160" s="195">
        <f t="shared" si="56"/>
        <v>28</v>
      </c>
    </row>
    <row r="161" spans="1:16" s="30" customFormat="1" ht="11.25" customHeight="1">
      <c r="A161" s="1"/>
      <c r="B161" s="58"/>
      <c r="C161" s="51"/>
      <c r="D161" s="52"/>
      <c r="E161" s="52"/>
      <c r="F161" s="53"/>
      <c r="G161" s="59"/>
      <c r="H161" s="60"/>
      <c r="I161" s="61"/>
      <c r="J161" s="60"/>
      <c r="K161" s="59"/>
      <c r="L161" s="62"/>
      <c r="M161" s="59"/>
      <c r="N161" s="60"/>
      <c r="O161" s="36">
        <f t="shared" si="55"/>
        <v>0</v>
      </c>
      <c r="P161" s="195">
        <f t="shared" si="56"/>
        <v>0</v>
      </c>
    </row>
    <row r="162" spans="1:16" ht="10.8" thickBot="1">
      <c r="A162" s="38"/>
      <c r="B162" s="39" t="s">
        <v>21</v>
      </c>
      <c r="C162" s="39">
        <f t="shared" ref="C162:P162" si="59">SUM(C157:C161)</f>
        <v>0</v>
      </c>
      <c r="D162" s="39">
        <f t="shared" si="59"/>
        <v>0</v>
      </c>
      <c r="E162" s="39">
        <f t="shared" si="59"/>
        <v>0</v>
      </c>
      <c r="F162" s="39">
        <f t="shared" si="59"/>
        <v>0</v>
      </c>
      <c r="G162" s="43">
        <f t="shared" si="59"/>
        <v>427</v>
      </c>
      <c r="H162" s="43">
        <f t="shared" si="59"/>
        <v>0</v>
      </c>
      <c r="I162" s="43">
        <f t="shared" si="59"/>
        <v>30</v>
      </c>
      <c r="J162" s="43">
        <f t="shared" si="59"/>
        <v>1</v>
      </c>
      <c r="K162" s="43">
        <f t="shared" si="59"/>
        <v>3</v>
      </c>
      <c r="L162" s="43">
        <f t="shared" si="59"/>
        <v>3</v>
      </c>
      <c r="M162" s="43">
        <f t="shared" si="59"/>
        <v>3</v>
      </c>
      <c r="N162" s="43">
        <f t="shared" si="59"/>
        <v>24</v>
      </c>
      <c r="O162" s="44">
        <f t="shared" si="59"/>
        <v>491</v>
      </c>
      <c r="P162" s="45">
        <f t="shared" si="59"/>
        <v>182.25</v>
      </c>
    </row>
    <row r="163" spans="1:16" ht="11.25" customHeight="1">
      <c r="A163" s="38"/>
      <c r="B163" s="54"/>
      <c r="C163" s="54"/>
      <c r="D163" s="54"/>
      <c r="E163" s="54"/>
      <c r="F163" s="54"/>
      <c r="G163" s="55"/>
      <c r="H163" s="55"/>
      <c r="I163" s="55"/>
      <c r="J163" s="55"/>
      <c r="K163" s="55"/>
      <c r="L163" s="55"/>
      <c r="M163" s="55"/>
      <c r="N163" s="55"/>
      <c r="O163" s="56"/>
      <c r="P163" s="57"/>
    </row>
    <row r="164" spans="1:16" ht="11.25" hidden="1" customHeight="1">
      <c r="B164" s="46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  <c r="N164" s="46"/>
      <c r="O164" s="46"/>
      <c r="P164" s="46"/>
    </row>
    <row r="165" spans="1:16" ht="10.8" hidden="1" thickBot="1">
      <c r="B165" s="33" t="s">
        <v>49</v>
      </c>
      <c r="C165" s="33"/>
      <c r="D165" s="33"/>
      <c r="E165" s="33"/>
      <c r="F165" s="34"/>
      <c r="G165" s="34"/>
      <c r="H165" s="34"/>
      <c r="I165" s="34"/>
      <c r="J165" s="34"/>
      <c r="K165" s="34"/>
      <c r="L165" s="34"/>
      <c r="M165" s="34"/>
      <c r="N165" s="34"/>
      <c r="O165" s="35"/>
      <c r="P165" s="35"/>
    </row>
    <row r="166" spans="1:16" s="30" customFormat="1" hidden="1">
      <c r="A166" s="1"/>
      <c r="B166" s="58"/>
      <c r="C166" s="51"/>
      <c r="D166" s="52"/>
      <c r="E166" s="52"/>
      <c r="F166" s="53"/>
      <c r="G166" s="59"/>
      <c r="H166" s="60"/>
      <c r="I166" s="61"/>
      <c r="J166" s="60"/>
      <c r="K166" s="59"/>
      <c r="L166" s="62"/>
      <c r="M166" s="59"/>
      <c r="N166" s="60"/>
      <c r="O166" s="36">
        <f>SUM(F166:N166)</f>
        <v>0</v>
      </c>
      <c r="P166" s="195">
        <f t="shared" ref="P166:P168" si="60">(D166*$D$3)+(E166*$E$3)+(F166*$F$3)+(G166*$G$3)+(H166*$H$3)+(I166*$I$3)+(J166*$J$3)+(K166*$K$3)+(L166*$L$3)+(M166*$M$3)+(N166*$N$3)</f>
        <v>0</v>
      </c>
    </row>
    <row r="167" spans="1:16" s="30" customFormat="1" hidden="1">
      <c r="A167" s="1"/>
      <c r="B167" s="58"/>
      <c r="C167" s="51"/>
      <c r="D167" s="52"/>
      <c r="E167" s="52"/>
      <c r="F167" s="53"/>
      <c r="G167" s="59"/>
      <c r="H167" s="60"/>
      <c r="I167" s="61"/>
      <c r="J167" s="60"/>
      <c r="K167" s="59"/>
      <c r="L167" s="62"/>
      <c r="M167" s="59"/>
      <c r="N167" s="60"/>
      <c r="O167" s="36">
        <f>SUM(F167:N167)</f>
        <v>0</v>
      </c>
      <c r="P167" s="195">
        <f t="shared" si="60"/>
        <v>0</v>
      </c>
    </row>
    <row r="168" spans="1:16" s="30" customFormat="1" hidden="1">
      <c r="A168" s="1"/>
      <c r="B168" s="58"/>
      <c r="C168" s="51"/>
      <c r="D168" s="52"/>
      <c r="E168" s="52"/>
      <c r="F168" s="53"/>
      <c r="G168" s="59"/>
      <c r="H168" s="60"/>
      <c r="I168" s="61"/>
      <c r="J168" s="60"/>
      <c r="K168" s="59"/>
      <c r="L168" s="62"/>
      <c r="M168" s="59"/>
      <c r="N168" s="60"/>
      <c r="O168" s="36">
        <f>SUM(F168:N168)</f>
        <v>0</v>
      </c>
      <c r="P168" s="195">
        <f t="shared" si="60"/>
        <v>0</v>
      </c>
    </row>
    <row r="169" spans="1:16" ht="10.8" hidden="1" thickBot="1">
      <c r="A169" s="38"/>
      <c r="B169" s="39" t="s">
        <v>21</v>
      </c>
      <c r="C169" s="39">
        <f t="shared" ref="C169:O169" si="61">SUM(C166:C168)</f>
        <v>0</v>
      </c>
      <c r="D169" s="39">
        <f t="shared" si="61"/>
        <v>0</v>
      </c>
      <c r="E169" s="39">
        <f t="shared" si="61"/>
        <v>0</v>
      </c>
      <c r="F169" s="39">
        <f t="shared" si="61"/>
        <v>0</v>
      </c>
      <c r="G169" s="43">
        <f t="shared" si="61"/>
        <v>0</v>
      </c>
      <c r="H169" s="43">
        <f t="shared" si="61"/>
        <v>0</v>
      </c>
      <c r="I169" s="43">
        <f t="shared" si="61"/>
        <v>0</v>
      </c>
      <c r="J169" s="43">
        <f t="shared" si="61"/>
        <v>0</v>
      </c>
      <c r="K169" s="43">
        <f t="shared" si="61"/>
        <v>0</v>
      </c>
      <c r="L169" s="43">
        <f t="shared" si="61"/>
        <v>0</v>
      </c>
      <c r="M169" s="43">
        <f t="shared" si="61"/>
        <v>0</v>
      </c>
      <c r="N169" s="43">
        <f t="shared" si="61"/>
        <v>0</v>
      </c>
      <c r="O169" s="44">
        <f t="shared" si="61"/>
        <v>0</v>
      </c>
      <c r="P169" s="45">
        <f>SUM(P166:P168)</f>
        <v>0</v>
      </c>
    </row>
    <row r="170" spans="1:16" ht="13.2">
      <c r="B170" s="2"/>
      <c r="C170" s="2"/>
      <c r="D170" s="2"/>
      <c r="E170" s="2"/>
      <c r="F170" s="47"/>
      <c r="G170" s="47"/>
      <c r="H170" s="47"/>
      <c r="I170" s="47"/>
      <c r="J170" s="47"/>
      <c r="K170" s="47"/>
      <c r="L170" s="47"/>
      <c r="M170" s="47"/>
      <c r="N170" s="47"/>
      <c r="O170" s="2"/>
      <c r="P170" s="2"/>
    </row>
    <row r="171" spans="1:16">
      <c r="M171" s="48" t="s">
        <v>21</v>
      </c>
      <c r="O171" s="49">
        <f>O169+O162+O153+O130+O123+O100+O94+O88+O74+O68+O42+O33+O26+O16+O10</f>
        <v>2713</v>
      </c>
      <c r="P171" s="50">
        <f>P169+P162+P153+P130+P123+P100+P94+P88+P74+P68+P42+P33+P26+P16+P10</f>
        <v>1658.4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31 O21:O24" formulaRange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16"/>
  <sheetViews>
    <sheetView zoomScaleNormal="100" workbookViewId="0">
      <selection activeCell="E9" sqref="E9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1:16" ht="13.2">
      <c r="B2" s="2" t="s">
        <v>47</v>
      </c>
    </row>
    <row r="3" spans="1:16" ht="13.2">
      <c r="B3" s="2" t="s">
        <v>91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0.8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0.8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51</v>
      </c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1" si="0">SUM(F9:N9)</f>
        <v>0</v>
      </c>
      <c r="P9" s="37">
        <f>(D9*$D$5)+(E9*$E$5)+(F9*$F$5)+(G9*$G$5)+(H9*$H$5)+(I9*$I$5)+(J9*$J$5)+(K9*$K$5)+(L9*$L$5)+(M9*$M$5)+(N9*$N$5)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195">
        <f t="shared" ref="P10:P11" si="1">(D10*$D$5)+(E10*$E$5)+(F10*$F$5)+(G10*$G$5)+(H10*$H$5)+(I10*$I$5)+(J10*$J$5)+(K10*$K$5)+(L10*$L$5)+(M10*$M$5)+(N10*$N$5)</f>
        <v>0</v>
      </c>
    </row>
    <row r="11" spans="1:16" s="30" customFormat="1">
      <c r="A11" s="1"/>
      <c r="B11" s="135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195">
        <f t="shared" si="1"/>
        <v>0</v>
      </c>
    </row>
    <row r="12" spans="1:16" ht="10.8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0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0</v>
      </c>
      <c r="M12" s="39">
        <f t="shared" si="2"/>
        <v>0</v>
      </c>
      <c r="N12" s="39">
        <f t="shared" si="2"/>
        <v>0</v>
      </c>
      <c r="O12" s="39">
        <f t="shared" si="2"/>
        <v>0</v>
      </c>
      <c r="P12" s="39">
        <f t="shared" si="2"/>
        <v>0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18"/>
      <c r="N16" s="118"/>
      <c r="O16" s="118"/>
      <c r="P16" s="118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2"/>
  <sheetViews>
    <sheetView workbookViewId="0">
      <selection activeCell="E9" sqref="E9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45</v>
      </c>
    </row>
    <row r="3" spans="1:16" ht="13.2">
      <c r="B3" s="2" t="s">
        <v>91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 t="s">
        <v>51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:O11" si="0">SUM(F9:N9)</f>
        <v>0</v>
      </c>
      <c r="P9" s="195">
        <f>(D9*$D$5)+(E9*$E$5)+(F9*$F$5)+(G9*$G$5)+(H9*$H$5)+(I9*$I$5)+(J9*$J$5)+(K9*$K$5)+(L9*$L$5)+(M9*$M$5)+(N9*$N$5)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95">
        <f t="shared" ref="P10:P11" si="1">(D10*$D$5)+(E10*$E$5)+(F10*$F$5)+(G10*$G$5)+(H10*$H$5)+(I10*$I$5)+(J10*$J$5)+(K10*$K$5)+(L10*$L$5)+(M10*$M$5)+(N10*$N$5)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95">
        <f t="shared" si="1"/>
        <v>0</v>
      </c>
    </row>
    <row r="12" spans="1:16">
      <c r="A12" s="38"/>
      <c r="B12" s="106" t="s">
        <v>21</v>
      </c>
      <c r="C12" s="106">
        <f t="shared" ref="C12:P12" si="2">SUM(C9:C11)</f>
        <v>0</v>
      </c>
      <c r="D12" s="106">
        <f t="shared" si="2"/>
        <v>0</v>
      </c>
      <c r="E12" s="106">
        <f t="shared" si="2"/>
        <v>0</v>
      </c>
      <c r="F12" s="106">
        <f t="shared" si="2"/>
        <v>0</v>
      </c>
      <c r="G12" s="106">
        <f t="shared" si="2"/>
        <v>0</v>
      </c>
      <c r="H12" s="106">
        <f t="shared" si="2"/>
        <v>0</v>
      </c>
      <c r="I12" s="106">
        <f t="shared" si="2"/>
        <v>0</v>
      </c>
      <c r="J12" s="106">
        <f t="shared" si="2"/>
        <v>0</v>
      </c>
      <c r="K12" s="106">
        <f t="shared" si="2"/>
        <v>0</v>
      </c>
      <c r="L12" s="106">
        <f t="shared" si="2"/>
        <v>0</v>
      </c>
      <c r="M12" s="106">
        <f t="shared" si="2"/>
        <v>0</v>
      </c>
      <c r="N12" s="106">
        <f t="shared" si="2"/>
        <v>0</v>
      </c>
      <c r="O12" s="106">
        <f t="shared" si="2"/>
        <v>0</v>
      </c>
      <c r="P12" s="106">
        <f t="shared" si="2"/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5"/>
  <sheetViews>
    <sheetView zoomScale="90" zoomScaleNormal="90" workbookViewId="0">
      <selection activeCell="D27" sqref="D27"/>
    </sheetView>
  </sheetViews>
  <sheetFormatPr defaultColWidth="9.109375" defaultRowHeight="13.2"/>
  <cols>
    <col min="1" max="1" width="30.109375" style="74" customWidth="1"/>
    <col min="2" max="2" width="19.6640625" style="74" customWidth="1"/>
    <col min="3" max="3" width="24" style="74" customWidth="1"/>
    <col min="4" max="4" width="12.88671875" style="73" bestFit="1" customWidth="1"/>
    <col min="5" max="5" width="14.33203125" style="73" bestFit="1" customWidth="1"/>
    <col min="6" max="16384" width="9.109375" style="73"/>
  </cols>
  <sheetData>
    <row r="1" spans="1:4">
      <c r="A1" s="198"/>
      <c r="B1" s="198"/>
      <c r="C1" s="198"/>
      <c r="D1" s="199"/>
    </row>
    <row r="2" spans="1:4" ht="14.4">
      <c r="A2" s="200" t="s">
        <v>34</v>
      </c>
      <c r="B2" s="201" t="s">
        <v>24</v>
      </c>
      <c r="C2" s="201" t="s">
        <v>25</v>
      </c>
      <c r="D2" s="199"/>
    </row>
    <row r="3" spans="1:4" ht="14.4">
      <c r="A3" s="202"/>
      <c r="B3" s="202"/>
      <c r="C3" s="202"/>
      <c r="D3" s="203"/>
    </row>
    <row r="4" spans="1:4" ht="14.4">
      <c r="A4" s="204" t="s">
        <v>63</v>
      </c>
      <c r="B4" s="211">
        <f>SUM(Botswana!O13)</f>
        <v>58</v>
      </c>
      <c r="C4" s="206">
        <f>SUM(Botswana!P13)</f>
        <v>10.75</v>
      </c>
      <c r="D4" s="203"/>
    </row>
    <row r="5" spans="1:4" ht="14.4" hidden="1">
      <c r="A5" s="204" t="s">
        <v>35</v>
      </c>
      <c r="B5" s="205">
        <f>SUM('Democratic Republic of Congo'!O18)</f>
        <v>0</v>
      </c>
      <c r="C5" s="206">
        <f>SUM('Democratic Republic of Congo'!P18)</f>
        <v>0</v>
      </c>
      <c r="D5" s="203"/>
    </row>
    <row r="6" spans="1:4" ht="14.4" hidden="1">
      <c r="A6" s="204" t="s">
        <v>53</v>
      </c>
      <c r="B6" s="205">
        <f>SUM('Ivory Coast'!O14)</f>
        <v>0</v>
      </c>
      <c r="C6" s="206">
        <f>SUM('Ivory Coast'!P14)</f>
        <v>0</v>
      </c>
      <c r="D6" s="203"/>
    </row>
    <row r="7" spans="1:4" ht="14.4">
      <c r="A7" s="204" t="s">
        <v>26</v>
      </c>
      <c r="B7" s="210">
        <f>SUM(Kenya!O25)</f>
        <v>28</v>
      </c>
      <c r="C7" s="207">
        <f>SUM(Kenya!P25)</f>
        <v>49</v>
      </c>
      <c r="D7" s="203"/>
    </row>
    <row r="8" spans="1:4" ht="14.4" hidden="1">
      <c r="A8" s="204" t="s">
        <v>59</v>
      </c>
      <c r="B8" s="208">
        <f>SUM(Malawi!O11)</f>
        <v>0</v>
      </c>
      <c r="C8" s="209">
        <f>SUM(Malawi!P11)</f>
        <v>0</v>
      </c>
      <c r="D8" s="203"/>
    </row>
    <row r="9" spans="1:4" ht="14.4">
      <c r="A9" s="204" t="s">
        <v>27</v>
      </c>
      <c r="B9" s="211">
        <f>SUM(Mauritius!O34)</f>
        <v>2404</v>
      </c>
      <c r="C9" s="206">
        <f>SUM(Mauritius!P34)</f>
        <v>1678.95</v>
      </c>
      <c r="D9" s="203"/>
    </row>
    <row r="10" spans="1:4" ht="14.4">
      <c r="A10" s="204" t="s">
        <v>36</v>
      </c>
      <c r="B10" s="210">
        <f>SUM(Nigeria!O34)</f>
        <v>757</v>
      </c>
      <c r="C10" s="207">
        <f>SUM(Nigeria!P34)</f>
        <v>225.25</v>
      </c>
      <c r="D10" s="203"/>
    </row>
    <row r="11" spans="1:4" ht="14.4">
      <c r="A11" s="204" t="s">
        <v>28</v>
      </c>
      <c r="B11" s="211">
        <f>SUM('South Africa'!O171)</f>
        <v>2713</v>
      </c>
      <c r="C11" s="206">
        <f>SUM('South Africa'!P171)</f>
        <v>1658.4</v>
      </c>
      <c r="D11" s="203"/>
    </row>
    <row r="12" spans="1:4" ht="14.4" hidden="1">
      <c r="A12" s="204" t="s">
        <v>41</v>
      </c>
      <c r="B12" s="210">
        <f>SUM(Togo!O12)</f>
        <v>0</v>
      </c>
      <c r="C12" s="207">
        <f>SUM(Togo!P12)</f>
        <v>0</v>
      </c>
      <c r="D12" s="203"/>
    </row>
    <row r="13" spans="1:4" ht="14.4" hidden="1">
      <c r="A13" s="204" t="s">
        <v>48</v>
      </c>
      <c r="B13" s="205">
        <f>SUM(Zambia!O12)</f>
        <v>0</v>
      </c>
      <c r="C13" s="206">
        <f>SUM(Zambia!P12)</f>
        <v>0</v>
      </c>
      <c r="D13" s="203"/>
    </row>
    <row r="14" spans="1:4" ht="14.4">
      <c r="A14" s="212"/>
      <c r="B14" s="210"/>
      <c r="C14" s="207"/>
      <c r="D14" s="203"/>
    </row>
    <row r="15" spans="1:4" ht="14.4">
      <c r="A15" s="213" t="s">
        <v>29</v>
      </c>
      <c r="B15" s="214">
        <f>SUM(B4:B14)</f>
        <v>5960</v>
      </c>
      <c r="C15" s="214">
        <f>SUM(C4:C14)</f>
        <v>3622.3500000000004</v>
      </c>
      <c r="D15" s="203"/>
    </row>
    <row r="16" spans="1:4">
      <c r="A16" s="198"/>
      <c r="B16" s="198"/>
      <c r="C16" s="198"/>
      <c r="D16" s="199"/>
    </row>
    <row r="17" spans="1:5">
      <c r="D17" s="74"/>
      <c r="E17" s="74"/>
    </row>
    <row r="18" spans="1:5">
      <c r="D18" s="74"/>
      <c r="E18" s="74"/>
    </row>
    <row r="19" spans="1:5">
      <c r="D19" s="74"/>
      <c r="E19" s="74"/>
    </row>
    <row r="20" spans="1:5">
      <c r="B20" s="215"/>
      <c r="C20" s="215"/>
      <c r="D20" s="215"/>
      <c r="E20" s="215"/>
    </row>
    <row r="23" spans="1:5">
      <c r="B23" s="74" t="s">
        <v>90</v>
      </c>
      <c r="D23" s="74"/>
    </row>
    <row r="24" spans="1:5">
      <c r="A24" s="74" t="s">
        <v>89</v>
      </c>
      <c r="B24" s="74">
        <v>4400</v>
      </c>
      <c r="D24" s="74"/>
      <c r="E24" s="74"/>
    </row>
    <row r="25" spans="1:5">
      <c r="A25" s="74" t="s">
        <v>78</v>
      </c>
      <c r="B25" s="74">
        <v>2900</v>
      </c>
      <c r="D25" s="74"/>
      <c r="E25" s="74"/>
    </row>
    <row r="26" spans="1:5">
      <c r="A26" s="74" t="s">
        <v>79</v>
      </c>
      <c r="B26" s="74">
        <v>894</v>
      </c>
      <c r="D26" s="74"/>
      <c r="E26" s="74"/>
    </row>
    <row r="27" spans="1:5">
      <c r="A27" s="74" t="s">
        <v>80</v>
      </c>
      <c r="B27" s="215">
        <v>204</v>
      </c>
      <c r="C27" s="215"/>
      <c r="D27" s="215"/>
      <c r="E27" s="215"/>
    </row>
    <row r="28" spans="1:5">
      <c r="A28" s="74" t="s">
        <v>81</v>
      </c>
      <c r="B28" s="215">
        <v>128</v>
      </c>
      <c r="D28" s="74"/>
    </row>
    <row r="29" spans="1:5">
      <c r="A29" s="74" t="s">
        <v>82</v>
      </c>
      <c r="B29" s="215">
        <v>813</v>
      </c>
      <c r="D29" s="74"/>
    </row>
    <row r="30" spans="1:5">
      <c r="A30" s="74" t="s">
        <v>83</v>
      </c>
      <c r="B30" s="215">
        <v>5973</v>
      </c>
      <c r="D30" s="74"/>
    </row>
    <row r="31" spans="1:5">
      <c r="A31" s="74" t="s">
        <v>84</v>
      </c>
      <c r="B31" s="215">
        <v>10616</v>
      </c>
      <c r="D31" s="74"/>
    </row>
    <row r="32" spans="1:5">
      <c r="A32" s="74" t="s">
        <v>85</v>
      </c>
      <c r="B32" s="215">
        <f>(B15)</f>
        <v>5960</v>
      </c>
    </row>
    <row r="33" spans="1:2">
      <c r="A33" s="74" t="s">
        <v>86</v>
      </c>
      <c r="B33" s="215"/>
    </row>
    <row r="34" spans="1:2">
      <c r="A34" s="74" t="s">
        <v>87</v>
      </c>
      <c r="B34" s="215"/>
    </row>
    <row r="35" spans="1:2">
      <c r="A35" s="74" t="s">
        <v>88</v>
      </c>
      <c r="B35" s="215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F4C4B-04A5-4ABA-89FC-4ECB2B92708B}">
  <dimension ref="A1"/>
  <sheetViews>
    <sheetView tabSelected="1" workbookViewId="0">
      <selection activeCell="N6" sqref="N6"/>
    </sheetView>
  </sheetViews>
  <sheetFormatPr defaultRowHeight="13.2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EC385BD-2609-4484-8281-1118BF263014}">
  <ds:schemaRefs>
    <ds:schemaRef ds:uri="http://purl.org/dc/dcmitype/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929817ee-fc4e-48ef-9086-bdaf300bfc18"/>
    <ds:schemaRef ds:uri="http://schemas.microsoft.com/office/2006/metadata/propertie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Botswana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  <vt:lpstr>Graphs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2020-10-25T08:30:25Z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