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/>
  <mc:AlternateContent xmlns:mc="http://schemas.openxmlformats.org/markup-compatibility/2006">
    <mc:Choice Requires="x15">
      <x15ac:absPath xmlns:x15ac="http://schemas.microsoft.com/office/spreadsheetml/2010/11/ac" url="C:\Users\mahadejx\Documents\OneDrive - Reed Elsevier Group ICO Reed Elsevier Inc\Bbt\Score Sheets\2020\"/>
    </mc:Choice>
  </mc:AlternateContent>
  <xr:revisionPtr revIDLastSave="33" documentId="102_{9E00E8EB-AA0A-4189-B3F8-DDE4C9AB0487}" xr6:coauthVersionLast="36" xr6:coauthVersionMax="36" xr10:uidLastSave="{C25AFEF9-A653-41C8-85E1-4A4CB55C4DFE}"/>
  <bookViews>
    <workbookView xWindow="5130" yWindow="1755" windowWidth="10230" windowHeight="6060" tabRatio="875" xr2:uid="{00000000-000D-0000-FFFF-FFFF00000000}"/>
  </bookViews>
  <sheets>
    <sheet name="Botswana" sheetId="11" r:id="rId1"/>
    <sheet name="Democratic Republic of Congo" sheetId="16" state="hidden" r:id="rId2"/>
    <sheet name="Ivory Coast" sheetId="14" state="hidden" r:id="rId3"/>
    <sheet name="Kenya" sheetId="10" r:id="rId4"/>
    <sheet name="Malawi" sheetId="20" state="hidden" r:id="rId5"/>
    <sheet name="Mauritius" sheetId="8" state="hidden" r:id="rId6"/>
    <sheet name="Nigeria" sheetId="18" r:id="rId7"/>
    <sheet name="South Africa" sheetId="19" r:id="rId8"/>
    <sheet name="Togo" sheetId="12" state="hidden" r:id="rId9"/>
    <sheet name="Zambia" sheetId="17" state="hidden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O12" i="10" l="1"/>
  <c r="O11" i="10"/>
  <c r="O10" i="10"/>
  <c r="O9" i="10"/>
  <c r="O8" i="10"/>
  <c r="P11" i="17" l="1"/>
  <c r="P10" i="17"/>
  <c r="P9" i="17"/>
  <c r="P11" i="12"/>
  <c r="P10" i="12"/>
  <c r="P9" i="12"/>
  <c r="P175" i="19"/>
  <c r="P174" i="19"/>
  <c r="P173" i="19"/>
  <c r="P168" i="19"/>
  <c r="P167" i="19"/>
  <c r="P166" i="19"/>
  <c r="P165" i="19"/>
  <c r="P164" i="19"/>
  <c r="P163" i="19"/>
  <c r="P158" i="19"/>
  <c r="P157" i="19"/>
  <c r="P156" i="19"/>
  <c r="P155" i="19"/>
  <c r="P154" i="19"/>
  <c r="P153" i="19"/>
  <c r="P152" i="19"/>
  <c r="P151" i="19"/>
  <c r="P150" i="19"/>
  <c r="P149" i="19"/>
  <c r="P148" i="19"/>
  <c r="P147" i="19"/>
  <c r="P146" i="19"/>
  <c r="P145" i="19"/>
  <c r="P144" i="19"/>
  <c r="P143" i="19"/>
  <c r="P142" i="19"/>
  <c r="P141" i="19"/>
  <c r="P140" i="19"/>
  <c r="P135" i="19"/>
  <c r="P134" i="19"/>
  <c r="P133" i="19"/>
  <c r="P128" i="19"/>
  <c r="P127" i="19"/>
  <c r="P126" i="19"/>
  <c r="P125" i="19"/>
  <c r="P124" i="19"/>
  <c r="P123" i="19"/>
  <c r="P122" i="19"/>
  <c r="P121" i="19"/>
  <c r="P120" i="19"/>
  <c r="P119" i="19"/>
  <c r="P118" i="19"/>
  <c r="P117" i="19"/>
  <c r="P116" i="19"/>
  <c r="P115" i="19"/>
  <c r="P114" i="19"/>
  <c r="P113" i="19"/>
  <c r="P112" i="19"/>
  <c r="P111" i="19"/>
  <c r="P110" i="19"/>
  <c r="P105" i="19"/>
  <c r="P104" i="19"/>
  <c r="P103" i="19"/>
  <c r="P102" i="19"/>
  <c r="P101" i="19"/>
  <c r="P100" i="19"/>
  <c r="P95" i="19"/>
  <c r="P94" i="19"/>
  <c r="P89" i="19"/>
  <c r="P88" i="19"/>
  <c r="P87" i="19"/>
  <c r="P86" i="19"/>
  <c r="P85" i="19"/>
  <c r="P84" i="19"/>
  <c r="P83" i="19"/>
  <c r="P82" i="19"/>
  <c r="P77" i="19"/>
  <c r="P76" i="19"/>
  <c r="P71" i="19"/>
  <c r="P70" i="19"/>
  <c r="P69" i="19"/>
  <c r="P68" i="19"/>
  <c r="P67" i="19"/>
  <c r="P66" i="19"/>
  <c r="P65" i="19"/>
  <c r="P51" i="19"/>
  <c r="P50" i="19"/>
  <c r="P49" i="19"/>
  <c r="P48" i="19"/>
  <c r="P47" i="19"/>
  <c r="P46" i="19"/>
  <c r="P45" i="19"/>
  <c r="P44" i="19"/>
  <c r="P43" i="19"/>
  <c r="P42" i="19"/>
  <c r="P37" i="19"/>
  <c r="P36" i="19"/>
  <c r="P35" i="19"/>
  <c r="P34" i="19"/>
  <c r="P33" i="19"/>
  <c r="P32" i="19"/>
  <c r="P31" i="19"/>
  <c r="P30" i="19"/>
  <c r="P29" i="19"/>
  <c r="P28" i="19"/>
  <c r="P27" i="19"/>
  <c r="P26" i="19"/>
  <c r="P25" i="19"/>
  <c r="P24" i="19"/>
  <c r="P23" i="19"/>
  <c r="P22" i="19"/>
  <c r="P21" i="19"/>
  <c r="P20" i="19"/>
  <c r="P15" i="19"/>
  <c r="P14" i="19"/>
  <c r="P9" i="19"/>
  <c r="P8" i="19"/>
  <c r="P36" i="18"/>
  <c r="P35" i="18"/>
  <c r="P34" i="18"/>
  <c r="P33" i="18"/>
  <c r="P32" i="18"/>
  <c r="P31" i="18"/>
  <c r="P30" i="18"/>
  <c r="P29" i="18"/>
  <c r="P28" i="18"/>
  <c r="P27" i="18"/>
  <c r="P26" i="18"/>
  <c r="P21" i="18"/>
  <c r="P20" i="18"/>
  <c r="P15" i="18"/>
  <c r="P14" i="18"/>
  <c r="P13" i="18"/>
  <c r="P12" i="18"/>
  <c r="P11" i="18"/>
  <c r="P10" i="18"/>
  <c r="P9" i="18"/>
  <c r="P8" i="18"/>
  <c r="P7" i="18"/>
  <c r="P38" i="8"/>
  <c r="P37" i="8"/>
  <c r="P36" i="8"/>
  <c r="P31" i="8"/>
  <c r="P30" i="8"/>
  <c r="P29" i="8"/>
  <c r="P28" i="8"/>
  <c r="P27" i="8"/>
  <c r="P26" i="8"/>
  <c r="P25" i="8"/>
  <c r="P24" i="8"/>
  <c r="P23" i="8"/>
  <c r="P22" i="8"/>
  <c r="P21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9" i="20"/>
  <c r="P25" i="10"/>
  <c r="P24" i="10"/>
  <c r="P23" i="10"/>
  <c r="P18" i="10"/>
  <c r="P17" i="10"/>
  <c r="P13" i="14"/>
  <c r="P12" i="14"/>
  <c r="P11" i="14"/>
  <c r="P10" i="14"/>
  <c r="P10" i="16"/>
  <c r="P9" i="14"/>
  <c r="P9" i="16"/>
  <c r="P13" i="11"/>
  <c r="P12" i="11"/>
  <c r="P11" i="11"/>
  <c r="P10" i="11"/>
  <c r="P9" i="11"/>
  <c r="P8" i="11"/>
  <c r="O23" i="19"/>
  <c r="O24" i="19"/>
  <c r="O25" i="19"/>
  <c r="O26" i="19"/>
  <c r="O27" i="19"/>
  <c r="O28" i="19"/>
  <c r="O29" i="19"/>
  <c r="O30" i="19"/>
  <c r="O31" i="19"/>
  <c r="O32" i="19"/>
  <c r="O33" i="19"/>
  <c r="O34" i="19"/>
  <c r="O35" i="19"/>
  <c r="O145" i="19" l="1"/>
  <c r="O144" i="19"/>
  <c r="O150" i="19"/>
  <c r="O149" i="19"/>
  <c r="O148" i="19"/>
  <c r="O147" i="19"/>
  <c r="O146" i="19"/>
  <c r="O143" i="19"/>
  <c r="O142" i="19"/>
  <c r="O141" i="19"/>
  <c r="O154" i="19"/>
  <c r="O153" i="19"/>
  <c r="O152" i="19"/>
  <c r="O151" i="19"/>
  <c r="O156" i="19"/>
  <c r="O155" i="19"/>
  <c r="O157" i="19"/>
  <c r="P60" i="19"/>
  <c r="P59" i="19"/>
  <c r="P58" i="19"/>
  <c r="P57" i="19"/>
  <c r="P56" i="19"/>
  <c r="P12" i="10" l="1"/>
  <c r="P11" i="10"/>
  <c r="P10" i="10"/>
  <c r="P9" i="10"/>
  <c r="P8" i="10"/>
  <c r="O13" i="8" l="1"/>
  <c r="O12" i="8"/>
  <c r="O11" i="8"/>
  <c r="O22" i="8"/>
  <c r="O21" i="8"/>
  <c r="O20" i="8"/>
  <c r="O19" i="8"/>
  <c r="O18" i="8"/>
  <c r="O17" i="8"/>
  <c r="O16" i="8"/>
  <c r="O15" i="8"/>
  <c r="O14" i="8"/>
  <c r="O10" i="8"/>
  <c r="O9" i="8"/>
  <c r="O8" i="8"/>
  <c r="O167" i="19"/>
  <c r="O166" i="19"/>
  <c r="O165" i="19"/>
  <c r="O164" i="19"/>
  <c r="O101" i="19" l="1"/>
  <c r="N129" i="19"/>
  <c r="M129" i="19"/>
  <c r="L129" i="19"/>
  <c r="K129" i="19"/>
  <c r="J129" i="19"/>
  <c r="I129" i="19"/>
  <c r="H129" i="19"/>
  <c r="G129" i="19"/>
  <c r="F129" i="19"/>
  <c r="E129" i="19"/>
  <c r="D129" i="19"/>
  <c r="C129" i="19"/>
  <c r="O128" i="19"/>
  <c r="O127" i="19"/>
  <c r="O126" i="19"/>
  <c r="O125" i="19"/>
  <c r="O124" i="19"/>
  <c r="O123" i="19"/>
  <c r="O122" i="19"/>
  <c r="O121" i="19"/>
  <c r="O120" i="19"/>
  <c r="O119" i="19"/>
  <c r="O118" i="19"/>
  <c r="O117" i="19"/>
  <c r="O116" i="19"/>
  <c r="O115" i="19"/>
  <c r="O114" i="19"/>
  <c r="O113" i="19"/>
  <c r="O112" i="19"/>
  <c r="O111" i="19"/>
  <c r="O110" i="19"/>
  <c r="O70" i="19"/>
  <c r="O69" i="19"/>
  <c r="O68" i="19"/>
  <c r="O67" i="19"/>
  <c r="O66" i="19"/>
  <c r="P129" i="19" l="1"/>
  <c r="O129" i="19"/>
  <c r="O59" i="19"/>
  <c r="O58" i="19"/>
  <c r="O57" i="19"/>
  <c r="O104" i="19" l="1"/>
  <c r="O103" i="19"/>
  <c r="O102" i="19"/>
  <c r="O30" i="8"/>
  <c r="O29" i="8"/>
  <c r="O28" i="8"/>
  <c r="O27" i="8"/>
  <c r="O26" i="8"/>
  <c r="O25" i="8"/>
  <c r="O24" i="8"/>
  <c r="O23" i="8"/>
  <c r="O36" i="19" l="1"/>
  <c r="O51" i="19" l="1"/>
  <c r="O50" i="19"/>
  <c r="O49" i="19"/>
  <c r="O48" i="19"/>
  <c r="O47" i="19"/>
  <c r="O46" i="19"/>
  <c r="O45" i="19"/>
  <c r="O44" i="19"/>
  <c r="O43" i="19"/>
  <c r="O42" i="19"/>
  <c r="E52" i="19"/>
  <c r="F52" i="19"/>
  <c r="G52" i="19"/>
  <c r="H52" i="19"/>
  <c r="I52" i="19"/>
  <c r="J52" i="19"/>
  <c r="K52" i="19"/>
  <c r="L52" i="19"/>
  <c r="M52" i="19"/>
  <c r="N52" i="19"/>
  <c r="E61" i="19"/>
  <c r="F61" i="19"/>
  <c r="G61" i="19"/>
  <c r="H61" i="19"/>
  <c r="I61" i="19"/>
  <c r="J61" i="19"/>
  <c r="K61" i="19"/>
  <c r="L61" i="19"/>
  <c r="M61" i="19"/>
  <c r="N61" i="19"/>
  <c r="E72" i="19"/>
  <c r="F72" i="19"/>
  <c r="G72" i="19"/>
  <c r="H72" i="19"/>
  <c r="I72" i="19"/>
  <c r="J72" i="19"/>
  <c r="K72" i="19"/>
  <c r="L72" i="19"/>
  <c r="M72" i="19"/>
  <c r="N72" i="19"/>
  <c r="E78" i="19"/>
  <c r="F78" i="19"/>
  <c r="G78" i="19"/>
  <c r="H78" i="19"/>
  <c r="I78" i="19"/>
  <c r="J78" i="19"/>
  <c r="K78" i="19"/>
  <c r="L78" i="19"/>
  <c r="M78" i="19"/>
  <c r="N78" i="19"/>
  <c r="O9" i="11" l="1"/>
  <c r="O10" i="11"/>
  <c r="O11" i="11"/>
  <c r="O12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O15" i="19"/>
  <c r="O14" i="19"/>
  <c r="O16" i="19" l="1"/>
  <c r="P16" i="19"/>
  <c r="O134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O9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159" i="19"/>
  <c r="M159" i="19"/>
  <c r="L159" i="19"/>
  <c r="K159" i="19"/>
  <c r="J159" i="19"/>
  <c r="I159" i="19"/>
  <c r="H159" i="19"/>
  <c r="G159" i="19"/>
  <c r="F159" i="19"/>
  <c r="E159" i="19"/>
  <c r="D159" i="19"/>
  <c r="C159" i="19"/>
  <c r="O158" i="19"/>
  <c r="O140" i="19"/>
  <c r="D72" i="19"/>
  <c r="C72" i="19"/>
  <c r="O71" i="19"/>
  <c r="O65" i="19"/>
  <c r="N106" i="19"/>
  <c r="M106" i="19"/>
  <c r="L106" i="19"/>
  <c r="K106" i="19"/>
  <c r="J106" i="19"/>
  <c r="I106" i="19"/>
  <c r="H106" i="19"/>
  <c r="G106" i="19"/>
  <c r="F106" i="19"/>
  <c r="E106" i="19"/>
  <c r="D106" i="19"/>
  <c r="C106" i="19"/>
  <c r="O105" i="19"/>
  <c r="O100" i="19"/>
  <c r="D52" i="19"/>
  <c r="C52" i="19"/>
  <c r="O76" i="19"/>
  <c r="N169" i="19"/>
  <c r="M169" i="19"/>
  <c r="L169" i="19"/>
  <c r="K169" i="19"/>
  <c r="J169" i="19"/>
  <c r="I169" i="19"/>
  <c r="H169" i="19"/>
  <c r="G169" i="19"/>
  <c r="F169" i="19"/>
  <c r="E169" i="19"/>
  <c r="D169" i="19"/>
  <c r="C169" i="19"/>
  <c r="O168" i="19"/>
  <c r="O163" i="19"/>
  <c r="O86" i="19"/>
  <c r="O85" i="19"/>
  <c r="O84" i="19"/>
  <c r="O83" i="19"/>
  <c r="O88" i="19"/>
  <c r="O87" i="19"/>
  <c r="O9" i="16"/>
  <c r="N176" i="19"/>
  <c r="M176" i="19"/>
  <c r="L176" i="19"/>
  <c r="K176" i="19"/>
  <c r="J176" i="19"/>
  <c r="I176" i="19"/>
  <c r="H176" i="19"/>
  <c r="G176" i="19"/>
  <c r="F176" i="19"/>
  <c r="E176" i="19"/>
  <c r="D176" i="19"/>
  <c r="C176" i="19"/>
  <c r="O175" i="19"/>
  <c r="O174" i="19"/>
  <c r="O173" i="19"/>
  <c r="N136" i="19"/>
  <c r="M136" i="19"/>
  <c r="L136" i="19"/>
  <c r="K136" i="19"/>
  <c r="J136" i="19"/>
  <c r="I136" i="19"/>
  <c r="H136" i="19"/>
  <c r="G136" i="19"/>
  <c r="F136" i="19"/>
  <c r="E136" i="19"/>
  <c r="D136" i="19"/>
  <c r="C136" i="19"/>
  <c r="O135" i="19"/>
  <c r="O133" i="19"/>
  <c r="N96" i="19"/>
  <c r="M96" i="19"/>
  <c r="L96" i="19"/>
  <c r="K96" i="19"/>
  <c r="J96" i="19"/>
  <c r="I96" i="19"/>
  <c r="H96" i="19"/>
  <c r="G96" i="19"/>
  <c r="F96" i="19"/>
  <c r="E96" i="19"/>
  <c r="D96" i="19"/>
  <c r="C96" i="19"/>
  <c r="O95" i="19"/>
  <c r="O94" i="19"/>
  <c r="N90" i="19"/>
  <c r="M90" i="19"/>
  <c r="L90" i="19"/>
  <c r="K90" i="19"/>
  <c r="J90" i="19"/>
  <c r="I90" i="19"/>
  <c r="H90" i="19"/>
  <c r="G90" i="19"/>
  <c r="F90" i="19"/>
  <c r="E90" i="19"/>
  <c r="D90" i="19"/>
  <c r="C90" i="19"/>
  <c r="O89" i="19"/>
  <c r="O82" i="19"/>
  <c r="D78" i="19"/>
  <c r="C78" i="19"/>
  <c r="O77" i="19"/>
  <c r="D61" i="19"/>
  <c r="C61" i="19"/>
  <c r="O60" i="19"/>
  <c r="O56" i="19"/>
  <c r="N38" i="19"/>
  <c r="M38" i="19"/>
  <c r="L38" i="19"/>
  <c r="K38" i="19"/>
  <c r="J38" i="19"/>
  <c r="I38" i="19"/>
  <c r="H38" i="19"/>
  <c r="G38" i="19"/>
  <c r="F38" i="19"/>
  <c r="E38" i="19"/>
  <c r="D38" i="19"/>
  <c r="C38" i="19"/>
  <c r="O37" i="19"/>
  <c r="O22" i="19"/>
  <c r="O21" i="19"/>
  <c r="O20" i="19"/>
  <c r="O7" i="18"/>
  <c r="O8" i="18"/>
  <c r="O9" i="18"/>
  <c r="O10" i="18"/>
  <c r="O11" i="18"/>
  <c r="O12" i="18"/>
  <c r="O13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O32" i="18"/>
  <c r="O33" i="18"/>
  <c r="O34" i="18"/>
  <c r="O35" i="18"/>
  <c r="O36" i="18"/>
  <c r="C37" i="18"/>
  <c r="D37" i="18"/>
  <c r="E37" i="18"/>
  <c r="F37" i="18"/>
  <c r="G37" i="18"/>
  <c r="H37" i="18"/>
  <c r="I37" i="18"/>
  <c r="J37" i="18"/>
  <c r="K37" i="18"/>
  <c r="L37" i="18"/>
  <c r="M37" i="18"/>
  <c r="N37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32" i="8"/>
  <c r="N13" i="10"/>
  <c r="M13" i="10"/>
  <c r="L13" i="10"/>
  <c r="K13" i="10"/>
  <c r="J13" i="10"/>
  <c r="I13" i="10"/>
  <c r="H13" i="10"/>
  <c r="G13" i="10"/>
  <c r="F13" i="10"/>
  <c r="E13" i="10"/>
  <c r="D13" i="10"/>
  <c r="C13" i="10"/>
  <c r="N26" i="10"/>
  <c r="M26" i="10"/>
  <c r="L26" i="10"/>
  <c r="K26" i="10"/>
  <c r="J26" i="10"/>
  <c r="I26" i="10"/>
  <c r="H26" i="10"/>
  <c r="G26" i="10"/>
  <c r="F26" i="10"/>
  <c r="E26" i="10"/>
  <c r="D26" i="10"/>
  <c r="C26" i="10"/>
  <c r="O25" i="10"/>
  <c r="O24" i="10"/>
  <c r="O23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5" i="4" s="1"/>
  <c r="O10" i="16"/>
  <c r="O18" i="16" s="1"/>
  <c r="B5" i="4" s="1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31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19" i="10"/>
  <c r="M19" i="10"/>
  <c r="L19" i="10"/>
  <c r="K19" i="10"/>
  <c r="J19" i="10"/>
  <c r="I19" i="10"/>
  <c r="H19" i="10"/>
  <c r="G19" i="10"/>
  <c r="F19" i="10"/>
  <c r="E19" i="10"/>
  <c r="D19" i="10"/>
  <c r="C19" i="10"/>
  <c r="O18" i="10"/>
  <c r="O17" i="10"/>
  <c r="N14" i="11"/>
  <c r="M14" i="11"/>
  <c r="L14" i="11"/>
  <c r="K14" i="11"/>
  <c r="J14" i="11"/>
  <c r="I14" i="11"/>
  <c r="H14" i="11"/>
  <c r="G14" i="11"/>
  <c r="F14" i="11"/>
  <c r="E14" i="11"/>
  <c r="D14" i="11"/>
  <c r="C14" i="11"/>
  <c r="O13" i="11"/>
  <c r="O8" i="11"/>
  <c r="N39" i="8"/>
  <c r="M39" i="8"/>
  <c r="L39" i="8"/>
  <c r="K39" i="8"/>
  <c r="J39" i="8"/>
  <c r="I39" i="8"/>
  <c r="H39" i="8"/>
  <c r="G39" i="8"/>
  <c r="F39" i="8"/>
  <c r="E39" i="8"/>
  <c r="D39" i="8"/>
  <c r="C39" i="8"/>
  <c r="O38" i="8"/>
  <c r="O37" i="8"/>
  <c r="O36" i="8"/>
  <c r="N32" i="8"/>
  <c r="M32" i="8"/>
  <c r="L32" i="8"/>
  <c r="K32" i="8"/>
  <c r="J32" i="8"/>
  <c r="I32" i="8"/>
  <c r="H32" i="8"/>
  <c r="F32" i="8"/>
  <c r="E32" i="8"/>
  <c r="D32" i="8"/>
  <c r="C32" i="8"/>
  <c r="O7" i="8"/>
  <c r="P12" i="17"/>
  <c r="C13" i="4" s="1"/>
  <c r="O39" i="8" l="1"/>
  <c r="O26" i="10"/>
  <c r="O14" i="14"/>
  <c r="B6" i="4" s="1"/>
  <c r="P14" i="14"/>
  <c r="C6" i="4" s="1"/>
  <c r="P14" i="11"/>
  <c r="C4" i="4" s="1"/>
  <c r="O19" i="10"/>
  <c r="P13" i="10"/>
  <c r="P19" i="10"/>
  <c r="O13" i="10"/>
  <c r="O12" i="17"/>
  <c r="B13" i="4" s="1"/>
  <c r="O14" i="11"/>
  <c r="B4" i="4" s="1"/>
  <c r="P12" i="12"/>
  <c r="C12" i="4" s="1"/>
  <c r="O12" i="12"/>
  <c r="B12" i="4" s="1"/>
  <c r="P32" i="8"/>
  <c r="P39" i="8"/>
  <c r="O159" i="19"/>
  <c r="P106" i="19"/>
  <c r="P26" i="10"/>
  <c r="O32" i="8"/>
  <c r="P37" i="18"/>
  <c r="P16" i="18"/>
  <c r="O37" i="18"/>
  <c r="O16" i="18"/>
  <c r="O22" i="18"/>
  <c r="O41" i="18" s="1"/>
  <c r="B10" i="4" s="1"/>
  <c r="O176" i="19"/>
  <c r="O72" i="19"/>
  <c r="O90" i="19"/>
  <c r="O38" i="19"/>
  <c r="P78" i="19"/>
  <c r="P52" i="19"/>
  <c r="P61" i="19"/>
  <c r="O78" i="19"/>
  <c r="P169" i="19"/>
  <c r="O136" i="19"/>
  <c r="O96" i="19"/>
  <c r="P96" i="19"/>
  <c r="P72" i="19"/>
  <c r="O61" i="19"/>
  <c r="P136" i="19"/>
  <c r="O52" i="19"/>
  <c r="O169" i="19"/>
  <c r="P159" i="19"/>
  <c r="P176" i="19"/>
  <c r="P90" i="19"/>
  <c r="O106" i="19"/>
  <c r="O10" i="19"/>
  <c r="P38" i="19"/>
  <c r="P10" i="19"/>
  <c r="O42" i="8" l="1"/>
  <c r="B9" i="4" s="1"/>
  <c r="O28" i="10"/>
  <c r="B7" i="4" s="1"/>
  <c r="P28" i="10"/>
  <c r="C7" i="4" s="1"/>
  <c r="O178" i="19"/>
  <c r="B11" i="4" s="1"/>
  <c r="P178" i="19"/>
  <c r="C11" i="4" s="1"/>
  <c r="P41" i="18"/>
  <c r="C10" i="4" s="1"/>
  <c r="P42" i="8"/>
  <c r="C9" i="4" s="1"/>
  <c r="B15" i="4" l="1"/>
  <c r="C15" i="4"/>
</calcChain>
</file>

<file path=xl/sharedStrings.xml><?xml version="1.0" encoding="utf-8"?>
<sst xmlns="http://schemas.openxmlformats.org/spreadsheetml/2006/main" count="347" uniqueCount="123">
  <si>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</si>
  <si>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</si>
  <si>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</si>
  <si>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</si>
  <si>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</si>
  <si>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</si>
  <si>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</si>
  <si>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</si>
  <si>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</si>
  <si>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</si>
  <si>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</si>
  <si>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</si>
  <si>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</si>
  <si>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</si>
  <si>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</si>
  <si>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</si>
  <si>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</si>
  <si>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</si>
  <si>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</si>
  <si>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</si>
  <si>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</si>
  <si>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</si>
  <si>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</si>
  <si>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</si>
  <si>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</si>
  <si>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</si>
  <si>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</si>
  <si>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</si>
  <si>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</si>
  <si>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</si>
  <si>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</si>
  <si>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</si>
  <si>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</si>
  <si>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</si>
  <si>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</si>
  <si>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</si>
  <si>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</si>
  <si>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</si>
  <si>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</si>
  <si>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</si>
  <si>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</si>
  <si>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</si>
  <si>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</si>
  <si>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</si>
  <si>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</si>
  <si>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</si>
  <si>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</si>
  <si>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</si>
  <si>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</si>
  <si>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</si>
  <si>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</si>
  <si>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</si>
  <si>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</si>
  <si>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</si>
  <si>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</si>
  <si>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</si>
  <si>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</si>
  <si>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</si>
  <si>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</si>
  <si>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</si>
  <si>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</si>
  <si>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</si>
  <si>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</si>
  <si>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</si>
  <si>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</si>
  <si>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</si>
  <si>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Devakinandan das</t>
  </si>
  <si>
    <t>Rama Priya Devi Dasi</t>
  </si>
  <si>
    <t>Keshavanand das</t>
  </si>
  <si>
    <t>ISKCON PIETERMARITZBURG</t>
  </si>
  <si>
    <t>MONTH : January 2020</t>
  </si>
  <si>
    <t>Bimal Prabhu</t>
  </si>
  <si>
    <t>Acyuta Kesava Dasa</t>
  </si>
  <si>
    <t>Samantha Mathaji</t>
  </si>
  <si>
    <t>Anakulya Devi Dasi</t>
  </si>
  <si>
    <t>Bhakta Kumar</t>
  </si>
  <si>
    <t>Gift Shop</t>
  </si>
  <si>
    <t>Srila Prabhupadas Jawans</t>
  </si>
  <si>
    <t>Das Das Anudas</t>
  </si>
  <si>
    <t>Monthly Sankirtan Fest.</t>
  </si>
  <si>
    <t>Kusum Seva dd</t>
  </si>
  <si>
    <t>Damodar das (BCais)</t>
  </si>
  <si>
    <t xml:space="preserve">Radhakund devi dasi </t>
  </si>
  <si>
    <t>Patita Pavana das</t>
  </si>
  <si>
    <t>Bhaktin McKayla + Bhaktin Kajal</t>
  </si>
  <si>
    <t>Team AGTSP</t>
  </si>
  <si>
    <t>Vrajabasi das</t>
  </si>
  <si>
    <t>Jagadananda das</t>
  </si>
  <si>
    <t>Advaita Simha das</t>
  </si>
  <si>
    <t>Toshani dasi</t>
  </si>
  <si>
    <t>Caitanya Bhagavata das</t>
  </si>
  <si>
    <t>Karuna Sindhu Avatara das</t>
  </si>
  <si>
    <t>Aninash prabhu</t>
  </si>
  <si>
    <t>Dyuti Mandala das</t>
  </si>
  <si>
    <t>Devakanya devi dasi</t>
  </si>
  <si>
    <t>Gita Gamya dasi</t>
  </si>
  <si>
    <t>Namanta dasi</t>
  </si>
  <si>
    <t>Ramanandini devi dasi</t>
  </si>
  <si>
    <t>Vasanti devi dasi</t>
  </si>
  <si>
    <t>Sadhu Priiya das</t>
  </si>
  <si>
    <t xml:space="preserve">Rikshana </t>
  </si>
  <si>
    <t>Book table</t>
  </si>
  <si>
    <t>Bhakta Rahul</t>
  </si>
  <si>
    <t xml:space="preserve"> Shyama Rupa </t>
  </si>
  <si>
    <t xml:space="preserve"> BTG Office </t>
  </si>
  <si>
    <t xml:space="preserve"> Bhargava dasa &amp; Shobamayi devi dasi </t>
  </si>
  <si>
    <t xml:space="preserve"> Lenasia Weekend Warriors-Luxmi's </t>
  </si>
  <si>
    <t xml:space="preserve"> Lenasia Gift Shop </t>
  </si>
  <si>
    <t xml:space="preserve"> Sasolburg Namahatta </t>
  </si>
  <si>
    <t>RUKMA DASA</t>
  </si>
  <si>
    <t>PANCATATTVA DASA</t>
  </si>
  <si>
    <t>KRISHNA KIDS SENA</t>
  </si>
  <si>
    <t>SACIMATA GROUP</t>
  </si>
  <si>
    <t>PARTH PREMA DASA</t>
  </si>
  <si>
    <t>Vibhu Caitanya das</t>
  </si>
  <si>
    <t>Dayal Caitanya das</t>
  </si>
  <si>
    <t>Monthly Sankirtan Festival</t>
  </si>
  <si>
    <t>Nitai Padakamala</t>
  </si>
  <si>
    <t>Sukumari dasi</t>
  </si>
  <si>
    <t>Book Counter</t>
  </si>
  <si>
    <t>Dukhi Radha dasi</t>
  </si>
  <si>
    <t>Lutchman Moodley</t>
  </si>
  <si>
    <t>Kajal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</si>
</sst>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1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0" fontId="6" fillId="33" borderId="0" xfId="39" applyFill="1" applyAlignment="1">
      <alignment horizontal="right" indent="1"/>
    </xf>
    <xf numFmtId="0" fontId="6" fillId="0" borderId="0" xfId="39" applyAlignment="1">
      <alignment horizontal="right" indent="1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tabSelected="1" zoomScaleNormal="100" workbookViewId="0">
      <selection activeCell="B30" sqref="B30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63</v>
      </c>
    </row>
    <row r="2" spans="1:16" ht="12.75">
      <c r="B2" s="2" t="s">
        <v>70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/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7" customFormat="1">
      <c r="A8" s="186"/>
      <c r="B8" s="96" t="s">
        <v>66</v>
      </c>
      <c r="C8" s="105"/>
      <c r="D8" s="97"/>
      <c r="E8" s="97"/>
      <c r="F8" s="120">
        <v>20</v>
      </c>
      <c r="G8" s="121">
        <v>49</v>
      </c>
      <c r="H8" s="122"/>
      <c r="I8" s="101"/>
      <c r="J8" s="122"/>
      <c r="K8" s="121"/>
      <c r="L8" s="102"/>
      <c r="M8" s="121">
        <v>1</v>
      </c>
      <c r="N8" s="122"/>
      <c r="O8" s="103">
        <f t="shared" ref="O8:O13" si="0">SUM(F8:N8)</f>
        <v>70</v>
      </c>
      <c r="P8" s="104">
        <f>(E8*$E$4)+(F8*$F$4)+(G8*$G$4)+(H8*$H$4)+(I8*$I$4)+(J8*$J$4)+(K8*$K$4)+(L8*$L$4)+(M8*$M$4)+(N8*$N$4)</f>
        <v>16.25</v>
      </c>
    </row>
    <row r="9" spans="1:16" s="190" customFormat="1">
      <c r="A9" s="189"/>
      <c r="B9" s="96" t="s">
        <v>67</v>
      </c>
      <c r="C9" s="105"/>
      <c r="D9" s="97"/>
      <c r="E9" s="97"/>
      <c r="F9" s="120"/>
      <c r="G9" s="121">
        <v>23</v>
      </c>
      <c r="H9" s="122"/>
      <c r="I9" s="101"/>
      <c r="J9" s="122"/>
      <c r="K9" s="121"/>
      <c r="L9" s="102"/>
      <c r="M9" s="121">
        <v>1</v>
      </c>
      <c r="N9" s="122"/>
      <c r="O9" s="103">
        <f t="shared" si="0"/>
        <v>24</v>
      </c>
      <c r="P9" s="104">
        <f t="shared" ref="P9:P13" si="1">(E9*$E$4)+(F9*$F$4)+(G9*$G$4)+(H9*$H$4)+(I9*$I$4)+(J9*$J$4)+(K9*$K$4)+(L9*$L$4)+(M9*$M$4)+(N9*$N$4)</f>
        <v>7.75</v>
      </c>
    </row>
    <row r="10" spans="1:16" s="190" customFormat="1">
      <c r="A10" s="189"/>
      <c r="B10" s="96" t="s">
        <v>75</v>
      </c>
      <c r="C10" s="105"/>
      <c r="D10" s="97"/>
      <c r="E10" s="97"/>
      <c r="F10" s="120"/>
      <c r="G10" s="121">
        <v>8</v>
      </c>
      <c r="H10" s="122"/>
      <c r="I10" s="101"/>
      <c r="J10" s="122"/>
      <c r="K10" s="121"/>
      <c r="L10" s="102"/>
      <c r="M10" s="121"/>
      <c r="N10" s="122"/>
      <c r="O10" s="103">
        <f t="shared" si="0"/>
        <v>8</v>
      </c>
      <c r="P10" s="104">
        <f t="shared" si="1"/>
        <v>2</v>
      </c>
    </row>
    <row r="11" spans="1:16" s="190" customFormat="1">
      <c r="A11" s="189"/>
      <c r="B11" s="96" t="s">
        <v>68</v>
      </c>
      <c r="C11" s="105"/>
      <c r="D11" s="97"/>
      <c r="E11" s="97"/>
      <c r="F11" s="120"/>
      <c r="G11" s="121">
        <v>6</v>
      </c>
      <c r="H11" s="122"/>
      <c r="I11" s="101"/>
      <c r="J11" s="122"/>
      <c r="K11" s="121"/>
      <c r="L11" s="102"/>
      <c r="M11" s="121"/>
      <c r="N11" s="122"/>
      <c r="O11" s="103">
        <f t="shared" si="0"/>
        <v>6</v>
      </c>
      <c r="P11" s="104">
        <f t="shared" si="1"/>
        <v>1.5</v>
      </c>
    </row>
    <row r="12" spans="1:16" s="190" customFormat="1">
      <c r="A12" s="189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SUM(C8:C13)</f>
        <v>0</v>
      </c>
      <c r="D14" s="106">
        <f t="shared" si="2"/>
        <v>0</v>
      </c>
      <c r="E14" s="106">
        <f t="shared" si="2"/>
        <v>0</v>
      </c>
      <c r="F14" s="106">
        <f t="shared" si="2"/>
        <v>20</v>
      </c>
      <c r="G14" s="106">
        <f t="shared" si="2"/>
        <v>86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2</v>
      </c>
      <c r="N14" s="106">
        <f t="shared" si="2"/>
        <v>0</v>
      </c>
      <c r="O14" s="106">
        <f t="shared" si="2"/>
        <v>108</v>
      </c>
      <c r="P14" s="106">
        <f t="shared" si="2"/>
        <v>27.5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P10" sqref="P10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47</v>
      </c>
    </row>
    <row r="3" spans="1:16" ht="12.75">
      <c r="B3" s="2" t="s">
        <v>70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/>
      <c r="C9" s="105"/>
      <c r="D9" s="97"/>
      <c r="E9" s="97"/>
      <c r="F9" s="147"/>
      <c r="G9" s="148"/>
      <c r="H9" s="149"/>
      <c r="I9" s="150"/>
      <c r="J9" s="149"/>
      <c r="K9" s="148"/>
      <c r="L9" s="151"/>
      <c r="M9" s="148"/>
      <c r="N9" s="149"/>
      <c r="O9" s="103">
        <f t="shared" ref="O9:O17" si="0">SUM(F9:N9)</f>
        <v>0</v>
      </c>
      <c r="P9" s="104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0</v>
      </c>
      <c r="G18" s="106">
        <f t="shared" si="2"/>
        <v>0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0</v>
      </c>
      <c r="P18" s="106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P10" sqref="P10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53</v>
      </c>
    </row>
    <row r="3" spans="1:16" ht="12.75">
      <c r="B3" s="2" t="s">
        <v>70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ref="P10:P13" si="1">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28"/>
  <sheetViews>
    <sheetView topLeftCell="A2" workbookViewId="0">
      <selection activeCell="B37" sqref="B37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70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/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109</v>
      </c>
      <c r="C8" s="144"/>
      <c r="D8" s="51"/>
      <c r="E8" s="52">
        <v>1</v>
      </c>
      <c r="F8" s="53">
        <v>4</v>
      </c>
      <c r="G8" s="59">
        <v>220</v>
      </c>
      <c r="H8" s="60"/>
      <c r="I8" s="61">
        <v>28</v>
      </c>
      <c r="J8" s="60"/>
      <c r="K8" s="59">
        <v>21</v>
      </c>
      <c r="L8" s="62"/>
      <c r="M8" s="59"/>
      <c r="N8" s="60">
        <v>24</v>
      </c>
      <c r="O8" s="117">
        <f>SUM(F8:N8)</f>
        <v>297</v>
      </c>
      <c r="P8" s="196">
        <f t="shared" ref="P8:P11" si="0">(E8*$E$4)+(F8*$F$4)+(G8*$G$4)+(H8*$H$4)+(I8*$I$4)+(J8*$J$4)+(K8*$K$4)+(L8*$L$4)+(M8*$M$4)+(N8*$N$4)</f>
        <v>210.4</v>
      </c>
    </row>
    <row r="9" spans="1:16">
      <c r="B9" s="58" t="s">
        <v>110</v>
      </c>
      <c r="C9" s="144"/>
      <c r="D9" s="51"/>
      <c r="E9" s="52"/>
      <c r="F9" s="53"/>
      <c r="G9" s="59"/>
      <c r="H9" s="60"/>
      <c r="I9" s="61">
        <v>3</v>
      </c>
      <c r="J9" s="60"/>
      <c r="K9" s="59"/>
      <c r="L9" s="62"/>
      <c r="M9" s="59"/>
      <c r="N9" s="60">
        <v>2</v>
      </c>
      <c r="O9" s="117">
        <f t="shared" ref="O9:O12" si="1">SUM(F9:N9)</f>
        <v>5</v>
      </c>
      <c r="P9" s="196">
        <f t="shared" si="0"/>
        <v>5.5</v>
      </c>
    </row>
    <row r="10" spans="1:16">
      <c r="B10" s="58" t="s">
        <v>111</v>
      </c>
      <c r="C10" s="144"/>
      <c r="D10" s="51"/>
      <c r="E10" s="52"/>
      <c r="F10" s="53"/>
      <c r="G10" s="59">
        <v>265</v>
      </c>
      <c r="H10" s="60"/>
      <c r="I10" s="145">
        <v>20</v>
      </c>
      <c r="J10" s="60"/>
      <c r="K10" s="59">
        <v>60</v>
      </c>
      <c r="L10" s="62"/>
      <c r="M10" s="59"/>
      <c r="N10" s="60">
        <v>20</v>
      </c>
      <c r="O10" s="117">
        <f t="shared" si="1"/>
        <v>365</v>
      </c>
      <c r="P10" s="196">
        <f t="shared" si="0"/>
        <v>176.25</v>
      </c>
    </row>
    <row r="11" spans="1:16">
      <c r="B11" s="58" t="s">
        <v>112</v>
      </c>
      <c r="C11" s="144"/>
      <c r="D11" s="51"/>
      <c r="E11" s="52">
        <v>1</v>
      </c>
      <c r="F11" s="53"/>
      <c r="G11" s="59"/>
      <c r="H11" s="60"/>
      <c r="I11" s="61"/>
      <c r="J11" s="60"/>
      <c r="K11" s="59"/>
      <c r="L11" s="62"/>
      <c r="M11" s="59"/>
      <c r="N11" s="60">
        <v>10</v>
      </c>
      <c r="O11" s="117">
        <f t="shared" si="1"/>
        <v>10</v>
      </c>
      <c r="P11" s="196">
        <f t="shared" si="0"/>
        <v>92</v>
      </c>
    </row>
    <row r="12" spans="1:16">
      <c r="B12" s="58"/>
      <c r="C12" s="144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17">
        <f t="shared" si="1"/>
        <v>0</v>
      </c>
      <c r="P12" s="196">
        <f t="shared" ref="P12" si="2">(E12*$E$4)+(F12*$F$4)+(G12*$G$4)+(H12*$H$4)+(I12*$I$4)+(J12*$J$4)+(K12*$K$4)+(L12*$L$4)+(M12*$M$4)+(N12*$N$4)</f>
        <v>0</v>
      </c>
    </row>
    <row r="13" spans="1:16" ht="12" thickBot="1">
      <c r="A13" s="38"/>
      <c r="B13" s="39" t="s">
        <v>21</v>
      </c>
      <c r="C13" s="39">
        <f t="shared" ref="C13:P13" si="3">SUM(C8:C12)</f>
        <v>0</v>
      </c>
      <c r="D13" s="39">
        <f t="shared" si="3"/>
        <v>0</v>
      </c>
      <c r="E13" s="39">
        <f t="shared" si="3"/>
        <v>2</v>
      </c>
      <c r="F13" s="39">
        <f t="shared" si="3"/>
        <v>4</v>
      </c>
      <c r="G13" s="39">
        <f t="shared" si="3"/>
        <v>485</v>
      </c>
      <c r="H13" s="39">
        <f t="shared" si="3"/>
        <v>0</v>
      </c>
      <c r="I13" s="39">
        <f t="shared" si="3"/>
        <v>51</v>
      </c>
      <c r="J13" s="39">
        <f t="shared" si="3"/>
        <v>0</v>
      </c>
      <c r="K13" s="39">
        <f t="shared" si="3"/>
        <v>81</v>
      </c>
      <c r="L13" s="39">
        <f t="shared" si="3"/>
        <v>0</v>
      </c>
      <c r="M13" s="39">
        <f t="shared" si="3"/>
        <v>0</v>
      </c>
      <c r="N13" s="39">
        <f t="shared" si="3"/>
        <v>56</v>
      </c>
      <c r="O13" s="39">
        <f t="shared" si="3"/>
        <v>677</v>
      </c>
      <c r="P13" s="39">
        <f t="shared" si="3"/>
        <v>484.15</v>
      </c>
    </row>
    <row r="14" spans="1:16">
      <c r="B14" s="38"/>
      <c r="C14" s="38"/>
      <c r="D14" s="38"/>
      <c r="E14" s="38"/>
      <c r="F14" s="40"/>
      <c r="G14" s="40"/>
      <c r="H14" s="40"/>
      <c r="I14" s="40"/>
      <c r="J14" s="40"/>
      <c r="K14" s="40"/>
      <c r="L14" s="40"/>
      <c r="M14" s="40"/>
      <c r="N14" s="40"/>
      <c r="O14" s="38"/>
      <c r="P14" s="38"/>
    </row>
    <row r="15" spans="1:16">
      <c r="O15" s="38"/>
    </row>
    <row r="16" spans="1:16" ht="12" thickBot="1">
      <c r="B16" s="33" t="s">
        <v>39</v>
      </c>
      <c r="C16" s="33"/>
      <c r="D16" s="33"/>
      <c r="E16" s="33"/>
      <c r="F16" s="34"/>
      <c r="G16" s="34"/>
      <c r="H16" s="34"/>
      <c r="I16" s="34"/>
      <c r="J16" s="34"/>
      <c r="K16" s="34"/>
      <c r="L16" s="34"/>
      <c r="M16" s="34"/>
      <c r="N16" s="34"/>
      <c r="O16" s="35"/>
      <c r="P16" s="35"/>
    </row>
    <row r="17" spans="2:16" ht="12" customHeight="1">
      <c r="B17" s="161" t="s">
        <v>113</v>
      </c>
      <c r="C17" s="51"/>
      <c r="D17" s="52"/>
      <c r="E17" s="52"/>
      <c r="F17" s="165"/>
      <c r="G17" s="162">
        <v>45</v>
      </c>
      <c r="H17" s="60"/>
      <c r="I17" s="163">
        <v>11</v>
      </c>
      <c r="J17" s="60"/>
      <c r="K17" s="162"/>
      <c r="L17" s="164">
        <v>16</v>
      </c>
      <c r="M17" s="59"/>
      <c r="N17" s="110">
        <v>4</v>
      </c>
      <c r="O17" s="36">
        <f>SUM(F17:N17)</f>
        <v>76</v>
      </c>
      <c r="P17" s="196">
        <f t="shared" ref="P17:P18" si="4">(E17*$E$4)+(F17*$F$4)+(G17*$G$4)+(H17*$H$4)+(I17*$I$4)+(J17*$J$4)+(K17*$K$4)+(L17*$L$4)+(M17*$M$4)+(N17*$N$4)</f>
        <v>40.75</v>
      </c>
    </row>
    <row r="18" spans="2:16">
      <c r="B18" s="161"/>
      <c r="C18" s="51"/>
      <c r="D18" s="52"/>
      <c r="E18" s="52"/>
      <c r="F18" s="111"/>
      <c r="G18" s="113"/>
      <c r="H18" s="112"/>
      <c r="I18" s="113"/>
      <c r="J18" s="114"/>
      <c r="K18" s="113"/>
      <c r="L18" s="114"/>
      <c r="M18" s="115"/>
      <c r="N18" s="110"/>
      <c r="O18" s="36">
        <f>SUM(F18:N18)</f>
        <v>0</v>
      </c>
      <c r="P18" s="196">
        <f t="shared" si="4"/>
        <v>0</v>
      </c>
    </row>
    <row r="19" spans="2:16" ht="12" thickBot="1">
      <c r="B19" s="39" t="s">
        <v>21</v>
      </c>
      <c r="C19" s="39">
        <f t="shared" ref="C19:P19" si="5">SUM(C17:C18)</f>
        <v>0</v>
      </c>
      <c r="D19" s="39">
        <f t="shared" si="5"/>
        <v>0</v>
      </c>
      <c r="E19" s="39">
        <f t="shared" si="5"/>
        <v>0</v>
      </c>
      <c r="F19" s="39">
        <f t="shared" si="5"/>
        <v>0</v>
      </c>
      <c r="G19" s="39">
        <f t="shared" si="5"/>
        <v>45</v>
      </c>
      <c r="H19" s="39">
        <f t="shared" si="5"/>
        <v>0</v>
      </c>
      <c r="I19" s="39">
        <f t="shared" si="5"/>
        <v>11</v>
      </c>
      <c r="J19" s="39">
        <f t="shared" si="5"/>
        <v>0</v>
      </c>
      <c r="K19" s="39">
        <f t="shared" si="5"/>
        <v>0</v>
      </c>
      <c r="L19" s="39">
        <f t="shared" si="5"/>
        <v>16</v>
      </c>
      <c r="M19" s="39">
        <f t="shared" si="5"/>
        <v>0</v>
      </c>
      <c r="N19" s="39">
        <f t="shared" si="5"/>
        <v>4</v>
      </c>
      <c r="O19" s="39">
        <f t="shared" si="5"/>
        <v>76</v>
      </c>
      <c r="P19" s="116">
        <f t="shared" si="5"/>
        <v>40.75</v>
      </c>
    </row>
    <row r="21" spans="2:16" hidden="1"/>
    <row r="22" spans="2:16" ht="12" hidden="1" thickBot="1">
      <c r="B22" s="33" t="s">
        <v>40</v>
      </c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2:16" hidden="1">
      <c r="B23" s="58"/>
      <c r="C23" s="63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196">
        <f t="shared" ref="P23:P25" si="6">(E23*$E$4)+(F23*$F$4)+(G23*$G$4)+(H23*$H$4)+(I23*$I$4)+(J23*$J$4)+(K23*$K$4)+(L23*$L$4)+(M23*$M$4)+(N23*$N$4)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196">
        <f t="shared" si="6"/>
        <v>0</v>
      </c>
    </row>
    <row r="25" spans="2:16" hidden="1"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SUM(C25:N25)</f>
        <v>0</v>
      </c>
      <c r="P25" s="196">
        <f t="shared" si="6"/>
        <v>0</v>
      </c>
    </row>
    <row r="26" spans="2:16" ht="12" hidden="1" thickBot="1">
      <c r="B26" s="39" t="s">
        <v>21</v>
      </c>
      <c r="C26" s="39">
        <f>SUM(C23:C24)</f>
        <v>0</v>
      </c>
      <c r="D26" s="39">
        <f>SUM(D23:D24)</f>
        <v>0</v>
      </c>
      <c r="E26" s="39">
        <f>SUM(E23:E24)</f>
        <v>0</v>
      </c>
      <c r="F26" s="39">
        <f t="shared" ref="F26:P26" si="7">SUM(F23:F25)</f>
        <v>0</v>
      </c>
      <c r="G26" s="39">
        <f t="shared" si="7"/>
        <v>0</v>
      </c>
      <c r="H26" s="39">
        <f t="shared" si="7"/>
        <v>0</v>
      </c>
      <c r="I26" s="39">
        <f t="shared" si="7"/>
        <v>0</v>
      </c>
      <c r="J26" s="39">
        <f t="shared" si="7"/>
        <v>0</v>
      </c>
      <c r="K26" s="39">
        <f t="shared" si="7"/>
        <v>0</v>
      </c>
      <c r="L26" s="39">
        <f t="shared" si="7"/>
        <v>0</v>
      </c>
      <c r="M26" s="39">
        <f t="shared" si="7"/>
        <v>0</v>
      </c>
      <c r="N26" s="39">
        <f t="shared" si="7"/>
        <v>0</v>
      </c>
      <c r="O26" s="39">
        <f t="shared" si="7"/>
        <v>0</v>
      </c>
      <c r="P26" s="116">
        <f t="shared" si="7"/>
        <v>0</v>
      </c>
    </row>
    <row r="27" spans="2:16"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146"/>
    </row>
    <row r="28" spans="2:16">
      <c r="N28" s="119" t="s">
        <v>29</v>
      </c>
      <c r="O28" s="118">
        <f>SUM(O13+O19+O26)</f>
        <v>753</v>
      </c>
      <c r="P28" s="118">
        <f>SUM(P13+P19+P26)</f>
        <v>524.9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P9" sqref="P9"/>
    </sheetView>
  </sheetViews>
  <sheetFormatPr defaultColWidth="9.140625" defaultRowHeight="11.25"/>
  <cols>
    <col min="1" max="1" width="3.140625" style="189" customWidth="1"/>
    <col min="2" max="2" width="23.28515625" style="189" customWidth="1"/>
    <col min="3" max="3" width="9.7109375" style="189" customWidth="1"/>
    <col min="4" max="4" width="6.28515625" style="189" customWidth="1"/>
    <col min="5" max="5" width="6" style="189" customWidth="1"/>
    <col min="6" max="6" width="5.7109375" style="189" customWidth="1"/>
    <col min="7" max="7" width="7.42578125" style="189" customWidth="1"/>
    <col min="8" max="9" width="5.7109375" style="189" customWidth="1"/>
    <col min="10" max="10" width="7" style="189" customWidth="1"/>
    <col min="11" max="12" width="5.7109375" style="189" customWidth="1"/>
    <col min="13" max="13" width="7.42578125" style="189" customWidth="1"/>
    <col min="14" max="14" width="6.85546875" style="189" customWidth="1"/>
    <col min="15" max="15" width="6.7109375" style="189" customWidth="1"/>
    <col min="16" max="16" width="9.7109375" style="189" customWidth="1"/>
    <col min="17" max="17" width="10" style="189" customWidth="1"/>
    <col min="18" max="16384" width="9.140625" style="189"/>
  </cols>
  <sheetData>
    <row r="2" spans="1:16" ht="12.75">
      <c r="B2" s="2" t="s">
        <v>59</v>
      </c>
    </row>
    <row r="3" spans="1:16" ht="12.75">
      <c r="B3" s="2" t="s">
        <v>70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90" customFormat="1">
      <c r="A6" s="189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90" customFormat="1">
      <c r="A9" s="189"/>
      <c r="B9" s="96" t="s">
        <v>52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 t="shared" ref="P9" si="1">(E9*$E$5)+(F9*$F$5)+(G9*$G$5)+(H9*$H$5)+(I9*$I$5)+(J9*$J$5)+(K9*$K$5)+(L9*$L$5)+(M9*$M$5)+(N9*$N$5)</f>
        <v>0</v>
      </c>
    </row>
    <row r="10" spans="1:16" s="190" customFormat="1">
      <c r="A10" s="189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7"/>
      <c r="B11" s="106" t="s">
        <v>21</v>
      </c>
      <c r="C11" s="106">
        <f t="shared" ref="C11:P11" si="2">SUM(C9:C10)</f>
        <v>0</v>
      </c>
      <c r="D11" s="106">
        <f t="shared" si="2"/>
        <v>0</v>
      </c>
      <c r="E11" s="106">
        <f t="shared" si="2"/>
        <v>0</v>
      </c>
      <c r="F11" s="106">
        <f t="shared" si="2"/>
        <v>0</v>
      </c>
      <c r="G11" s="106">
        <f t="shared" si="2"/>
        <v>0</v>
      </c>
      <c r="H11" s="106">
        <f t="shared" si="2"/>
        <v>0</v>
      </c>
      <c r="I11" s="106">
        <f t="shared" si="2"/>
        <v>0</v>
      </c>
      <c r="J11" s="106">
        <f t="shared" si="2"/>
        <v>0</v>
      </c>
      <c r="K11" s="106">
        <f t="shared" si="2"/>
        <v>0</v>
      </c>
      <c r="L11" s="106">
        <f t="shared" si="2"/>
        <v>0</v>
      </c>
      <c r="M11" s="106">
        <f t="shared" si="2"/>
        <v>0</v>
      </c>
      <c r="N11" s="106">
        <f t="shared" si="2"/>
        <v>0</v>
      </c>
      <c r="O11" s="106">
        <f t="shared" si="2"/>
        <v>0</v>
      </c>
      <c r="P11" s="106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42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S27" sqref="S27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70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88"/>
      <c r="C7" s="153"/>
      <c r="D7" s="154"/>
      <c r="E7" s="154"/>
      <c r="F7" s="155"/>
      <c r="G7" s="156"/>
      <c r="H7" s="157"/>
      <c r="I7" s="158"/>
      <c r="J7" s="157"/>
      <c r="K7" s="156"/>
      <c r="L7" s="159"/>
      <c r="M7" s="156"/>
      <c r="N7" s="157"/>
      <c r="O7" s="36">
        <f t="shared" ref="O7" si="0">SUM(F7:N7)</f>
        <v>0</v>
      </c>
      <c r="P7" s="37">
        <f>(E7*$E$3)+(F7*$F$3)+(G7*$G$3)+(H7*$H$3)+(I7*$I$3)+(J7*$J$3)+(K7*$K$3)+(L7*$L$3)+(M7*$M$3)+(N7*$N$3)</f>
        <v>0</v>
      </c>
    </row>
    <row r="8" spans="1:16" s="190" customFormat="1">
      <c r="A8" s="189"/>
      <c r="B8" s="152"/>
      <c r="C8" s="160"/>
      <c r="D8" s="154"/>
      <c r="E8" s="154"/>
      <c r="F8" s="155"/>
      <c r="G8" s="156"/>
      <c r="H8" s="157"/>
      <c r="I8" s="158"/>
      <c r="J8" s="157"/>
      <c r="K8" s="156"/>
      <c r="L8" s="159"/>
      <c r="M8" s="156"/>
      <c r="N8" s="157"/>
      <c r="O8" s="185">
        <f t="shared" ref="O8:O10" si="1">SUM(F8:N8)</f>
        <v>0</v>
      </c>
      <c r="P8" s="196">
        <f t="shared" ref="P8:P31" si="2">(E8*$E$3)+(F8*$F$3)+(G8*$G$3)+(H8*$H$3)+(I8*$I$3)+(J8*$J$3)+(K8*$K$3)+(L8*$L$3)+(M8*$M$3)+(N8*$N$3)</f>
        <v>0</v>
      </c>
    </row>
    <row r="9" spans="1:16" s="190" customFormat="1">
      <c r="A9" s="189"/>
      <c r="B9" s="188"/>
      <c r="C9" s="160"/>
      <c r="D9" s="154"/>
      <c r="E9" s="154"/>
      <c r="F9" s="155"/>
      <c r="G9" s="156"/>
      <c r="H9" s="157"/>
      <c r="I9" s="158"/>
      <c r="J9" s="157"/>
      <c r="K9" s="156"/>
      <c r="L9" s="159"/>
      <c r="M9" s="156"/>
      <c r="N9" s="157"/>
      <c r="O9" s="185">
        <f t="shared" si="1"/>
        <v>0</v>
      </c>
      <c r="P9" s="196">
        <f t="shared" si="2"/>
        <v>0</v>
      </c>
    </row>
    <row r="10" spans="1:16" s="190" customFormat="1">
      <c r="A10" s="189"/>
      <c r="B10" s="188"/>
      <c r="C10" s="160"/>
      <c r="D10" s="154"/>
      <c r="E10" s="154"/>
      <c r="F10" s="155"/>
      <c r="G10" s="156"/>
      <c r="H10" s="157"/>
      <c r="I10" s="158"/>
      <c r="J10" s="157"/>
      <c r="K10" s="156"/>
      <c r="L10" s="159"/>
      <c r="M10" s="156"/>
      <c r="N10" s="157"/>
      <c r="O10" s="185">
        <f t="shared" si="1"/>
        <v>0</v>
      </c>
      <c r="P10" s="196">
        <f t="shared" si="2"/>
        <v>0</v>
      </c>
    </row>
    <row r="11" spans="1:16" s="190" customFormat="1">
      <c r="A11" s="189"/>
      <c r="B11" s="188"/>
      <c r="C11" s="160"/>
      <c r="D11" s="154"/>
      <c r="E11" s="154"/>
      <c r="F11" s="155"/>
      <c r="G11" s="156"/>
      <c r="H11" s="157"/>
      <c r="I11" s="158"/>
      <c r="J11" s="157"/>
      <c r="K11" s="156"/>
      <c r="L11" s="159"/>
      <c r="M11" s="156"/>
      <c r="N11" s="157"/>
      <c r="O11" s="185">
        <f t="shared" ref="O11:O13" si="3">SUM(F11:N11)</f>
        <v>0</v>
      </c>
      <c r="P11" s="196">
        <f t="shared" si="2"/>
        <v>0</v>
      </c>
    </row>
    <row r="12" spans="1:16" s="190" customFormat="1">
      <c r="A12" s="189"/>
      <c r="B12" s="188"/>
      <c r="C12" s="160"/>
      <c r="D12" s="154"/>
      <c r="E12" s="154"/>
      <c r="F12" s="155"/>
      <c r="G12" s="156"/>
      <c r="H12" s="157"/>
      <c r="I12" s="158"/>
      <c r="J12" s="157"/>
      <c r="K12" s="156"/>
      <c r="L12" s="159"/>
      <c r="M12" s="156"/>
      <c r="N12" s="157"/>
      <c r="O12" s="185">
        <f t="shared" si="3"/>
        <v>0</v>
      </c>
      <c r="P12" s="196">
        <f t="shared" si="2"/>
        <v>0</v>
      </c>
    </row>
    <row r="13" spans="1:16" s="190" customFormat="1">
      <c r="A13" s="189"/>
      <c r="B13" s="188"/>
      <c r="C13" s="160"/>
      <c r="D13" s="154"/>
      <c r="E13" s="154"/>
      <c r="F13" s="155"/>
      <c r="G13" s="156"/>
      <c r="H13" s="157"/>
      <c r="I13" s="158"/>
      <c r="J13" s="157"/>
      <c r="K13" s="156"/>
      <c r="L13" s="159"/>
      <c r="M13" s="156"/>
      <c r="N13" s="157"/>
      <c r="O13" s="185">
        <f t="shared" si="3"/>
        <v>0</v>
      </c>
      <c r="P13" s="196">
        <f t="shared" si="2"/>
        <v>0</v>
      </c>
    </row>
    <row r="14" spans="1:16" s="190" customFormat="1">
      <c r="A14" s="189"/>
      <c r="B14" s="188"/>
      <c r="C14" s="160"/>
      <c r="D14" s="154"/>
      <c r="E14" s="154"/>
      <c r="F14" s="155"/>
      <c r="G14" s="156"/>
      <c r="H14" s="157"/>
      <c r="I14" s="158"/>
      <c r="J14" s="157"/>
      <c r="K14" s="156"/>
      <c r="L14" s="159"/>
      <c r="M14" s="156"/>
      <c r="N14" s="157"/>
      <c r="O14" s="185">
        <f t="shared" ref="O14:O21" si="4">SUM(F14:N14)</f>
        <v>0</v>
      </c>
      <c r="P14" s="196">
        <f t="shared" si="2"/>
        <v>0</v>
      </c>
    </row>
    <row r="15" spans="1:16" s="190" customFormat="1">
      <c r="A15" s="189"/>
      <c r="B15" s="152"/>
      <c r="C15" s="160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185">
        <f t="shared" si="4"/>
        <v>0</v>
      </c>
      <c r="P15" s="196">
        <f t="shared" si="2"/>
        <v>0</v>
      </c>
    </row>
    <row r="16" spans="1:16" s="190" customFormat="1">
      <c r="A16" s="189"/>
      <c r="B16" s="152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185">
        <f t="shared" si="4"/>
        <v>0</v>
      </c>
      <c r="P16" s="196">
        <f t="shared" si="2"/>
        <v>0</v>
      </c>
    </row>
    <row r="17" spans="1:16" s="190" customFormat="1">
      <c r="A17" s="189"/>
      <c r="B17" s="188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185">
        <f t="shared" si="4"/>
        <v>0</v>
      </c>
      <c r="P17" s="196">
        <f t="shared" si="2"/>
        <v>0</v>
      </c>
    </row>
    <row r="18" spans="1:16" s="190" customFormat="1">
      <c r="A18" s="189"/>
      <c r="B18" s="188"/>
      <c r="C18" s="160"/>
      <c r="D18" s="154"/>
      <c r="E18" s="154"/>
      <c r="F18" s="155"/>
      <c r="G18" s="156"/>
      <c r="H18" s="157"/>
      <c r="I18" s="158"/>
      <c r="J18" s="157"/>
      <c r="K18" s="156"/>
      <c r="L18" s="159"/>
      <c r="M18" s="156"/>
      <c r="N18" s="157"/>
      <c r="O18" s="185">
        <f t="shared" si="4"/>
        <v>0</v>
      </c>
      <c r="P18" s="196">
        <f t="shared" si="2"/>
        <v>0</v>
      </c>
    </row>
    <row r="19" spans="1:16" s="190" customFormat="1">
      <c r="A19" s="189"/>
      <c r="B19" s="188"/>
      <c r="C19" s="160"/>
      <c r="D19" s="154"/>
      <c r="E19" s="154"/>
      <c r="F19" s="155"/>
      <c r="G19" s="156"/>
      <c r="H19" s="157"/>
      <c r="I19" s="158"/>
      <c r="J19" s="157"/>
      <c r="K19" s="156"/>
      <c r="L19" s="159"/>
      <c r="M19" s="156"/>
      <c r="N19" s="157"/>
      <c r="O19" s="185">
        <f t="shared" si="4"/>
        <v>0</v>
      </c>
      <c r="P19" s="196">
        <f t="shared" si="2"/>
        <v>0</v>
      </c>
    </row>
    <row r="20" spans="1:16" s="190" customFormat="1">
      <c r="A20" s="189"/>
      <c r="B20" s="188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185">
        <f t="shared" si="4"/>
        <v>0</v>
      </c>
      <c r="P20" s="196">
        <f t="shared" si="2"/>
        <v>0</v>
      </c>
    </row>
    <row r="21" spans="1:16" s="190" customFormat="1">
      <c r="A21" s="189"/>
      <c r="B21" s="188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185">
        <f t="shared" si="4"/>
        <v>0</v>
      </c>
      <c r="P21" s="196">
        <f t="shared" si="2"/>
        <v>0</v>
      </c>
    </row>
    <row r="22" spans="1:16" s="190" customFormat="1">
      <c r="A22" s="189"/>
      <c r="B22" s="188"/>
      <c r="C22" s="160"/>
      <c r="D22" s="154"/>
      <c r="E22" s="154"/>
      <c r="F22" s="155"/>
      <c r="G22" s="156"/>
      <c r="H22" s="157"/>
      <c r="I22" s="158"/>
      <c r="J22" s="157"/>
      <c r="K22" s="156"/>
      <c r="L22" s="159"/>
      <c r="M22" s="156"/>
      <c r="N22" s="157"/>
      <c r="O22" s="185">
        <f t="shared" ref="O22" si="5">SUM(F22:N22)</f>
        <v>0</v>
      </c>
      <c r="P22" s="196">
        <f t="shared" si="2"/>
        <v>0</v>
      </c>
    </row>
    <row r="23" spans="1:16" s="190" customFormat="1">
      <c r="A23" s="189"/>
      <c r="B23" s="188"/>
      <c r="C23" s="160"/>
      <c r="D23" s="154"/>
      <c r="E23" s="154"/>
      <c r="F23" s="155"/>
      <c r="G23" s="156"/>
      <c r="H23" s="157"/>
      <c r="I23" s="158"/>
      <c r="J23" s="157"/>
      <c r="K23" s="156"/>
      <c r="L23" s="159"/>
      <c r="M23" s="156"/>
      <c r="N23" s="157"/>
      <c r="O23" s="185">
        <f t="shared" ref="O23" si="6">SUM(F23:N23)</f>
        <v>0</v>
      </c>
      <c r="P23" s="196">
        <f t="shared" si="2"/>
        <v>0</v>
      </c>
    </row>
    <row r="24" spans="1:16" s="190" customFormat="1">
      <c r="A24" s="189"/>
      <c r="B24" s="188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185">
        <f t="shared" ref="O24:O30" si="7">SUM(F24:N24)</f>
        <v>0</v>
      </c>
      <c r="P24" s="196">
        <f t="shared" si="2"/>
        <v>0</v>
      </c>
    </row>
    <row r="25" spans="1:16" s="190" customFormat="1">
      <c r="A25" s="189"/>
      <c r="B25" s="188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185">
        <f t="shared" si="7"/>
        <v>0</v>
      </c>
      <c r="P25" s="196">
        <f t="shared" si="2"/>
        <v>0</v>
      </c>
    </row>
    <row r="26" spans="1:16" s="190" customFormat="1">
      <c r="A26" s="189"/>
      <c r="B26" s="188"/>
      <c r="C26" s="160"/>
      <c r="D26" s="154"/>
      <c r="E26" s="154"/>
      <c r="F26" s="155"/>
      <c r="G26" s="156"/>
      <c r="H26" s="157"/>
      <c r="I26" s="158"/>
      <c r="J26" s="157"/>
      <c r="K26" s="156"/>
      <c r="L26" s="159"/>
      <c r="M26" s="156"/>
      <c r="N26" s="157"/>
      <c r="O26" s="185">
        <f t="shared" si="7"/>
        <v>0</v>
      </c>
      <c r="P26" s="196">
        <f t="shared" si="2"/>
        <v>0</v>
      </c>
    </row>
    <row r="27" spans="1:16" s="190" customFormat="1">
      <c r="A27" s="189"/>
      <c r="B27" s="188"/>
      <c r="C27" s="160"/>
      <c r="D27" s="154"/>
      <c r="E27" s="154"/>
      <c r="F27" s="155"/>
      <c r="G27" s="156"/>
      <c r="H27" s="157"/>
      <c r="I27" s="158"/>
      <c r="J27" s="157"/>
      <c r="K27" s="156"/>
      <c r="L27" s="159"/>
      <c r="M27" s="156"/>
      <c r="N27" s="157"/>
      <c r="O27" s="185">
        <f t="shared" si="7"/>
        <v>0</v>
      </c>
      <c r="P27" s="196">
        <f t="shared" si="2"/>
        <v>0</v>
      </c>
    </row>
    <row r="28" spans="1:16" s="190" customFormat="1">
      <c r="A28" s="189"/>
      <c r="B28" s="152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185">
        <f t="shared" si="7"/>
        <v>0</v>
      </c>
      <c r="P28" s="196">
        <f t="shared" si="2"/>
        <v>0</v>
      </c>
    </row>
    <row r="29" spans="1:16" s="190" customFormat="1">
      <c r="A29" s="189"/>
      <c r="B29" s="152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185">
        <f t="shared" si="7"/>
        <v>0</v>
      </c>
      <c r="P29" s="196">
        <f t="shared" si="2"/>
        <v>0</v>
      </c>
    </row>
    <row r="30" spans="1:16" s="190" customFormat="1">
      <c r="A30" s="189"/>
      <c r="B30" s="152"/>
      <c r="C30" s="160"/>
      <c r="D30" s="154"/>
      <c r="E30" s="154"/>
      <c r="F30" s="155"/>
      <c r="G30" s="156"/>
      <c r="H30" s="157"/>
      <c r="I30" s="158"/>
      <c r="J30" s="157"/>
      <c r="K30" s="156"/>
      <c r="L30" s="159"/>
      <c r="M30" s="156"/>
      <c r="N30" s="157"/>
      <c r="O30" s="185">
        <f t="shared" si="7"/>
        <v>0</v>
      </c>
      <c r="P30" s="196">
        <f t="shared" si="2"/>
        <v>0</v>
      </c>
    </row>
    <row r="31" spans="1:16" s="30" customFormat="1">
      <c r="A31" s="1"/>
      <c r="B31" s="136"/>
      <c r="C31" s="143"/>
      <c r="D31" s="137"/>
      <c r="E31" s="137"/>
      <c r="F31" s="138"/>
      <c r="G31" s="139"/>
      <c r="H31" s="140"/>
      <c r="I31" s="141"/>
      <c r="J31" s="140"/>
      <c r="K31" s="139"/>
      <c r="L31" s="142"/>
      <c r="M31" s="139"/>
      <c r="N31" s="140"/>
      <c r="O31" s="36">
        <f>SUM(F31:N31)</f>
        <v>0</v>
      </c>
      <c r="P31" s="196">
        <f t="shared" si="2"/>
        <v>0</v>
      </c>
    </row>
    <row r="32" spans="1:16" ht="12" thickBot="1">
      <c r="A32" s="38"/>
      <c r="B32" s="39" t="s">
        <v>21</v>
      </c>
      <c r="C32" s="39">
        <f t="shared" ref="C32:P32" si="8">SUM(C7:C31)</f>
        <v>0</v>
      </c>
      <c r="D32" s="39">
        <f t="shared" si="8"/>
        <v>0</v>
      </c>
      <c r="E32" s="39">
        <f t="shared" si="8"/>
        <v>0</v>
      </c>
      <c r="F32" s="39">
        <f t="shared" si="8"/>
        <v>0</v>
      </c>
      <c r="G32" s="39">
        <f t="shared" si="8"/>
        <v>0</v>
      </c>
      <c r="H32" s="39">
        <f t="shared" si="8"/>
        <v>0</v>
      </c>
      <c r="I32" s="39">
        <f t="shared" si="8"/>
        <v>0</v>
      </c>
      <c r="J32" s="39">
        <f t="shared" si="8"/>
        <v>0</v>
      </c>
      <c r="K32" s="39">
        <f t="shared" si="8"/>
        <v>0</v>
      </c>
      <c r="L32" s="39">
        <f t="shared" si="8"/>
        <v>0</v>
      </c>
      <c r="M32" s="39">
        <f t="shared" si="8"/>
        <v>0</v>
      </c>
      <c r="N32" s="39">
        <f t="shared" si="8"/>
        <v>0</v>
      </c>
      <c r="O32" s="39">
        <f t="shared" si="8"/>
        <v>0</v>
      </c>
      <c r="P32" s="39">
        <f t="shared" si="8"/>
        <v>0</v>
      </c>
    </row>
    <row r="33" spans="1:16">
      <c r="B33" s="38"/>
      <c r="C33" s="38"/>
      <c r="D33" s="38"/>
      <c r="E33" s="38"/>
      <c r="F33" s="40"/>
      <c r="G33" s="40"/>
      <c r="H33" s="40"/>
      <c r="I33" s="40"/>
      <c r="J33" s="40"/>
      <c r="K33" s="40"/>
      <c r="L33" s="40"/>
      <c r="M33" s="40"/>
      <c r="N33" s="40"/>
      <c r="O33" s="38"/>
      <c r="P33" s="38"/>
    </row>
    <row r="34" spans="1:16">
      <c r="B34" s="13"/>
      <c r="C34" s="13"/>
      <c r="D34" s="13"/>
      <c r="E34" s="13"/>
      <c r="F34" s="31"/>
      <c r="G34" s="31"/>
      <c r="H34" s="31"/>
      <c r="I34" s="31"/>
      <c r="J34" s="31"/>
      <c r="K34" s="31"/>
      <c r="L34" s="31"/>
      <c r="M34" s="31"/>
      <c r="N34" s="31"/>
      <c r="O34" s="13"/>
      <c r="P34" s="13"/>
    </row>
    <row r="35" spans="1:16" ht="12" thickBot="1">
      <c r="B35" s="33" t="s">
        <v>31</v>
      </c>
      <c r="C35" s="33"/>
      <c r="D35" s="33"/>
      <c r="E35" s="33"/>
      <c r="F35" s="34"/>
      <c r="G35" s="34"/>
      <c r="H35" s="34"/>
      <c r="I35" s="34"/>
      <c r="J35" s="34"/>
      <c r="K35" s="34"/>
      <c r="L35" s="34"/>
      <c r="M35" s="34"/>
      <c r="N35" s="34"/>
      <c r="O35" s="35"/>
      <c r="P35" s="35"/>
    </row>
    <row r="36" spans="1:16" s="30" customFormat="1">
      <c r="A36" s="1"/>
      <c r="B36" s="58" t="s">
        <v>52</v>
      </c>
      <c r="C36" s="63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>SUM(F36:N36)</f>
        <v>0</v>
      </c>
      <c r="P36" s="196">
        <f t="shared" ref="P36:P38" si="9">(E36*$E$3)+(F36*$F$3)+(G36*$G$3)+(H36*$H$3)+(I36*$I$3)+(J36*$J$3)+(K36*$K$3)+(L36*$L$3)+(M36*$M$3)+(N36*$N$3)</f>
        <v>0</v>
      </c>
    </row>
    <row r="37" spans="1:16" s="30" customFormat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>SUM(F37:N37)</f>
        <v>0</v>
      </c>
      <c r="P37" s="196">
        <f t="shared" si="9"/>
        <v>0</v>
      </c>
    </row>
    <row r="38" spans="1:16" s="30" customFormat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>SUM(F38:N38)</f>
        <v>0</v>
      </c>
      <c r="P38" s="196">
        <f t="shared" si="9"/>
        <v>0</v>
      </c>
    </row>
    <row r="39" spans="1:16" ht="12" thickBot="1">
      <c r="A39" s="38"/>
      <c r="B39" s="39" t="s">
        <v>21</v>
      </c>
      <c r="C39" s="39">
        <f>SUM(C36:C38)</f>
        <v>0</v>
      </c>
      <c r="D39" s="39">
        <f>SUM(D36:D38)</f>
        <v>0</v>
      </c>
      <c r="E39" s="39">
        <f>SUM(E36:E38)</f>
        <v>0</v>
      </c>
      <c r="F39" s="39">
        <f>SUM(F36:F38)</f>
        <v>0</v>
      </c>
      <c r="G39" s="39">
        <f>SUM(G36:G38)</f>
        <v>0</v>
      </c>
      <c r="H39" s="39">
        <f t="shared" ref="H39:P39" si="10">SUM(H36:H38)</f>
        <v>0</v>
      </c>
      <c r="I39" s="39">
        <f t="shared" si="10"/>
        <v>0</v>
      </c>
      <c r="J39" s="39">
        <f t="shared" si="10"/>
        <v>0</v>
      </c>
      <c r="K39" s="39">
        <f t="shared" si="10"/>
        <v>0</v>
      </c>
      <c r="L39" s="39">
        <f t="shared" si="10"/>
        <v>0</v>
      </c>
      <c r="M39" s="39">
        <f t="shared" si="10"/>
        <v>0</v>
      </c>
      <c r="N39" s="39">
        <f t="shared" si="10"/>
        <v>0</v>
      </c>
      <c r="O39" s="41">
        <f t="shared" si="10"/>
        <v>0</v>
      </c>
      <c r="P39" s="41">
        <f t="shared" si="10"/>
        <v>0</v>
      </c>
    </row>
    <row r="40" spans="1:16">
      <c r="G40" s="42"/>
    </row>
    <row r="41" spans="1:16" ht="12.75">
      <c r="B41" s="2"/>
      <c r="C41" s="2"/>
      <c r="D41" s="2"/>
      <c r="E41" s="2"/>
      <c r="F41" s="47"/>
      <c r="G41" s="47"/>
      <c r="H41" s="47"/>
      <c r="I41" s="47"/>
      <c r="J41" s="47"/>
      <c r="K41" s="47"/>
      <c r="L41" s="47"/>
      <c r="M41" s="47"/>
      <c r="N41" s="47"/>
      <c r="O41" s="2"/>
      <c r="P41" s="2"/>
    </row>
    <row r="42" spans="1:16">
      <c r="M42" s="48" t="s">
        <v>21</v>
      </c>
      <c r="O42" s="49">
        <f>+O39+O32</f>
        <v>0</v>
      </c>
      <c r="P42" s="50">
        <f>+P39+P32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2"/>
  <sheetViews>
    <sheetView zoomScaleNormal="100" workbookViewId="0">
      <selection activeCell="G21" sqref="G21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70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96">
        <f t="shared" ref="P7:P15" si="0">(E7*$E$3)+(F7*$F$3)+(G7*$G$3)+(H7*$H$3)+(I7*$I$3)+(J7*$J$3)+(K7*$K$3)+(L7*$L$3)+(M7*$M$3)+(N7*$N$3)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15" si="1">SUM(F8:N8)</f>
        <v>0</v>
      </c>
      <c r="P8" s="196">
        <f t="shared" si="0"/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1"/>
        <v>0</v>
      </c>
      <c r="P9" s="196">
        <f t="shared" si="0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1"/>
        <v>0</v>
      </c>
      <c r="P10" s="196">
        <f t="shared" si="0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1"/>
        <v>0</v>
      </c>
      <c r="P11" s="196">
        <f t="shared" si="0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1"/>
        <v>0</v>
      </c>
      <c r="P12" s="196">
        <f t="shared" si="0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1"/>
        <v>0</v>
      </c>
      <c r="P13" s="196">
        <f t="shared" si="0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1"/>
        <v>0</v>
      </c>
      <c r="P14" s="196">
        <f t="shared" si="0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1"/>
        <v>0</v>
      </c>
      <c r="P15" s="196">
        <f t="shared" si="0"/>
        <v>0</v>
      </c>
    </row>
    <row r="16" spans="1:16" ht="12" hidden="1" thickBot="1">
      <c r="A16" s="38"/>
      <c r="B16" s="39" t="s">
        <v>21</v>
      </c>
      <c r="C16" s="39">
        <f t="shared" ref="C16:P16" si="2">SUM(C7:C15)</f>
        <v>0</v>
      </c>
      <c r="D16" s="39">
        <f t="shared" si="2"/>
        <v>0</v>
      </c>
      <c r="E16" s="39">
        <f t="shared" si="2"/>
        <v>0</v>
      </c>
      <c r="F16" s="39">
        <f t="shared" si="2"/>
        <v>0</v>
      </c>
      <c r="G16" s="39">
        <f t="shared" si="2"/>
        <v>0</v>
      </c>
      <c r="H16" s="39">
        <f t="shared" si="2"/>
        <v>0</v>
      </c>
      <c r="I16" s="39">
        <f t="shared" si="2"/>
        <v>0</v>
      </c>
      <c r="J16" s="39">
        <f t="shared" si="2"/>
        <v>0</v>
      </c>
      <c r="K16" s="39">
        <f t="shared" si="2"/>
        <v>0</v>
      </c>
      <c r="L16" s="39">
        <f t="shared" si="2"/>
        <v>0</v>
      </c>
      <c r="M16" s="39">
        <f t="shared" si="2"/>
        <v>0</v>
      </c>
      <c r="N16" s="39">
        <f t="shared" si="2"/>
        <v>0</v>
      </c>
      <c r="O16" s="107">
        <f t="shared" si="2"/>
        <v>0</v>
      </c>
      <c r="P16" s="39">
        <f t="shared" si="2"/>
        <v>0</v>
      </c>
    </row>
    <row r="17" spans="1:16" hidden="1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1:16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43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88" t="s">
        <v>37</v>
      </c>
      <c r="C20" s="63"/>
      <c r="D20" s="52"/>
      <c r="E20" s="52"/>
      <c r="F20" s="53"/>
      <c r="G20" s="59">
        <v>847</v>
      </c>
      <c r="H20" s="60"/>
      <c r="I20" s="61">
        <v>200</v>
      </c>
      <c r="J20" s="60"/>
      <c r="K20" s="59">
        <v>146</v>
      </c>
      <c r="L20" s="62"/>
      <c r="M20" s="59"/>
      <c r="N20" s="60"/>
      <c r="O20" s="36">
        <f t="shared" ref="O20:O21" si="3">SUM(F20:N20)</f>
        <v>1193</v>
      </c>
      <c r="P20" s="196">
        <f>(E20*$E$3)+(F20*$F$3)+(G20*$G$3)+(H20*$H$3)+(I20*$I$3)+(J20*$J$3)+(K20*$K$3)+(L20*$L$3)+(M20*$M$3)+(N20*$N$3)</f>
        <v>457.75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96">
        <f>(E21*$E$3)+(F21*$F$3)+(G21*$G$3)+(H21*$H$3)+(I21*$I$3)+(J21*$J$3)+(K21*$K$3)+(L21*$L$3)+(M21*$M$3)+(N21*$N$3)</f>
        <v>0</v>
      </c>
    </row>
    <row r="22" spans="1:16" ht="12" thickBot="1">
      <c r="A22" s="38"/>
      <c r="B22" s="39" t="s">
        <v>21</v>
      </c>
      <c r="C22" s="39">
        <f t="shared" ref="C22:P22" si="4">SUM(C20:C21)</f>
        <v>0</v>
      </c>
      <c r="D22" s="39">
        <f t="shared" si="4"/>
        <v>0</v>
      </c>
      <c r="E22" s="39">
        <f t="shared" si="4"/>
        <v>0</v>
      </c>
      <c r="F22" s="39">
        <f t="shared" si="4"/>
        <v>0</v>
      </c>
      <c r="G22" s="43">
        <f t="shared" si="4"/>
        <v>847</v>
      </c>
      <c r="H22" s="43">
        <f t="shared" si="4"/>
        <v>0</v>
      </c>
      <c r="I22" s="43">
        <f t="shared" si="4"/>
        <v>200</v>
      </c>
      <c r="J22" s="43">
        <f t="shared" si="4"/>
        <v>0</v>
      </c>
      <c r="K22" s="43">
        <f t="shared" si="4"/>
        <v>146</v>
      </c>
      <c r="L22" s="43">
        <f t="shared" si="4"/>
        <v>0</v>
      </c>
      <c r="M22" s="43">
        <f t="shared" si="4"/>
        <v>0</v>
      </c>
      <c r="N22" s="43">
        <f t="shared" si="4"/>
        <v>0</v>
      </c>
      <c r="O22" s="44">
        <f t="shared" si="4"/>
        <v>1193</v>
      </c>
      <c r="P22" s="45">
        <f t="shared" si="4"/>
        <v>457.75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4" spans="1:16" hidden="1"/>
    <row r="25" spans="1:16" ht="12" hidden="1" thickBot="1">
      <c r="B25" s="33" t="s">
        <v>42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6" si="5">SUM(F26:N26)</f>
        <v>0</v>
      </c>
      <c r="P26" s="196">
        <f t="shared" ref="P26:P36" si="6">(E26*$E$3)+(F26*$F$3)+(G26*$G$3)+(H26*$H$3)+(I26*$I$3)+(J26*$J$3)+(K26*$K$3)+(L26*$L$3)+(M26*$M$3)+(N26*$N$3)</f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5"/>
        <v>0</v>
      </c>
      <c r="P27" s="196">
        <f t="shared" si="6"/>
        <v>0</v>
      </c>
    </row>
    <row r="28" spans="1:16" s="30" customFormat="1" hidden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5"/>
        <v>0</v>
      </c>
      <c r="P28" s="196">
        <f t="shared" si="6"/>
        <v>0</v>
      </c>
    </row>
    <row r="29" spans="1:16" s="30" customFormat="1" hidden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5"/>
        <v>0</v>
      </c>
      <c r="P29" s="196">
        <f t="shared" si="6"/>
        <v>0</v>
      </c>
    </row>
    <row r="30" spans="1:16" s="30" customFormat="1" hidden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5"/>
        <v>0</v>
      </c>
      <c r="P30" s="196">
        <f t="shared" si="6"/>
        <v>0</v>
      </c>
    </row>
    <row r="31" spans="1:16" s="30" customFormat="1" hidden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5"/>
        <v>0</v>
      </c>
      <c r="P31" s="196">
        <f t="shared" si="6"/>
        <v>0</v>
      </c>
    </row>
    <row r="32" spans="1:16" s="30" customFormat="1" hidden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5"/>
        <v>0</v>
      </c>
      <c r="P32" s="196">
        <f t="shared" si="6"/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5"/>
        <v>0</v>
      </c>
      <c r="P33" s="196">
        <f t="shared" si="6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5"/>
        <v>0</v>
      </c>
      <c r="P34" s="196">
        <f t="shared" si="6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5"/>
        <v>0</v>
      </c>
      <c r="P35" s="196">
        <f t="shared" si="6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5"/>
        <v>0</v>
      </c>
      <c r="P36" s="196">
        <f t="shared" si="6"/>
        <v>0</v>
      </c>
    </row>
    <row r="37" spans="1:16" ht="12" hidden="1" thickBot="1">
      <c r="A37" s="38"/>
      <c r="B37" s="39" t="s">
        <v>21</v>
      </c>
      <c r="C37" s="39">
        <f>SUM(C34:C36)</f>
        <v>0</v>
      </c>
      <c r="D37" s="39">
        <f>SUM(D26:D36)</f>
        <v>0</v>
      </c>
      <c r="E37" s="39">
        <f>SUM(E26:E36)</f>
        <v>0</v>
      </c>
      <c r="F37" s="39">
        <f>SUM(F34:F36)</f>
        <v>0</v>
      </c>
      <c r="G37" s="43">
        <f t="shared" ref="G37:P37" si="7">SUM(G26:G36)</f>
        <v>0</v>
      </c>
      <c r="H37" s="43">
        <f t="shared" si="7"/>
        <v>0</v>
      </c>
      <c r="I37" s="43">
        <f t="shared" si="7"/>
        <v>0</v>
      </c>
      <c r="J37" s="43">
        <f t="shared" si="7"/>
        <v>0</v>
      </c>
      <c r="K37" s="43">
        <f t="shared" si="7"/>
        <v>0</v>
      </c>
      <c r="L37" s="43">
        <f t="shared" si="7"/>
        <v>0</v>
      </c>
      <c r="M37" s="43">
        <f t="shared" si="7"/>
        <v>0</v>
      </c>
      <c r="N37" s="43">
        <f t="shared" si="7"/>
        <v>0</v>
      </c>
      <c r="O37" s="44">
        <f t="shared" si="7"/>
        <v>0</v>
      </c>
      <c r="P37" s="45">
        <f t="shared" si="7"/>
        <v>0</v>
      </c>
    </row>
    <row r="38" spans="1:16" hidden="1"/>
    <row r="39" spans="1:16" ht="11.25" hidden="1" customHeight="1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12.75" hidden="1">
      <c r="B40" s="2"/>
      <c r="C40" s="2"/>
      <c r="D40" s="2"/>
      <c r="E40" s="2"/>
      <c r="F40" s="47"/>
      <c r="G40" s="47"/>
      <c r="H40" s="47"/>
      <c r="I40" s="47"/>
      <c r="J40" s="47"/>
      <c r="K40" s="47"/>
      <c r="L40" s="47"/>
      <c r="M40" s="47"/>
      <c r="N40" s="47"/>
      <c r="O40" s="2"/>
      <c r="P40" s="2"/>
    </row>
    <row r="41" spans="1:16" hidden="1">
      <c r="M41" s="48" t="s">
        <v>21</v>
      </c>
      <c r="O41" s="49">
        <f>O37+O22+O16</f>
        <v>1193</v>
      </c>
      <c r="P41" s="50">
        <f>P37+P22+P16</f>
        <v>457.75</v>
      </c>
    </row>
    <row r="42" spans="1:16" hidden="1"/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78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R22" sqref="R22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70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9" customFormat="1" hidden="1">
      <c r="A6" s="197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9" customFormat="1" ht="12" hidden="1" thickBot="1">
      <c r="B7" s="191" t="s">
        <v>61</v>
      </c>
      <c r="C7" s="191"/>
      <c r="D7" s="191"/>
      <c r="E7" s="191"/>
      <c r="F7" s="192"/>
      <c r="G7" s="192"/>
      <c r="H7" s="192"/>
      <c r="I7" s="192"/>
      <c r="J7" s="192"/>
      <c r="K7" s="192"/>
      <c r="L7" s="192"/>
      <c r="M7" s="192"/>
      <c r="N7" s="192"/>
      <c r="O7" s="193"/>
      <c r="P7" s="193"/>
    </row>
    <row r="8" spans="1:16" s="190" customFormat="1" hidden="1">
      <c r="A8" s="189"/>
      <c r="B8" s="188"/>
      <c r="C8" s="194"/>
      <c r="D8" s="194"/>
      <c r="E8" s="194"/>
      <c r="F8" s="195"/>
      <c r="G8" s="181"/>
      <c r="H8" s="182"/>
      <c r="I8" s="183"/>
      <c r="J8" s="182"/>
      <c r="K8" s="181"/>
      <c r="L8" s="184"/>
      <c r="M8" s="181"/>
      <c r="N8" s="182"/>
      <c r="O8" s="185">
        <f>SUM(F8:N8)</f>
        <v>0</v>
      </c>
      <c r="P8" s="196">
        <f t="shared" ref="P8:P9" si="0">(E8*$E$3)+(F8*$F$3)+(G8*$G$3)+(H8*$H$3)+(I8*$I$3)+(J8*$J$3)+(K8*$K$3)+(L8*$L$3)+(M8*$M$3)+(N8*$N$3)</f>
        <v>0</v>
      </c>
    </row>
    <row r="9" spans="1:16" s="190" customFormat="1" hidden="1">
      <c r="A9" s="189"/>
      <c r="B9" s="188"/>
      <c r="C9" s="64"/>
      <c r="D9" s="194"/>
      <c r="E9" s="194"/>
      <c r="F9" s="195"/>
      <c r="G9" s="181"/>
      <c r="H9" s="182"/>
      <c r="I9" s="183"/>
      <c r="J9" s="182"/>
      <c r="K9" s="181"/>
      <c r="L9" s="184"/>
      <c r="M9" s="181"/>
      <c r="N9" s="182"/>
      <c r="O9" s="185">
        <f>SUM(F9:N9)</f>
        <v>0</v>
      </c>
      <c r="P9" s="196">
        <f t="shared" si="0"/>
        <v>0</v>
      </c>
    </row>
    <row r="10" spans="1:16" s="189" customFormat="1" ht="12" hidden="1" thickBot="1">
      <c r="A10" s="197"/>
      <c r="B10" s="198" t="s">
        <v>21</v>
      </c>
      <c r="C10" s="198">
        <f t="shared" ref="C10:D10" si="1">SUM(C9:C9)</f>
        <v>0</v>
      </c>
      <c r="D10" s="198">
        <f t="shared" si="1"/>
        <v>0</v>
      </c>
      <c r="E10" s="44">
        <f t="shared" ref="E10:N10" si="2">SUM(E8:E9)</f>
        <v>0</v>
      </c>
      <c r="F10" s="44">
        <f t="shared" si="2"/>
        <v>0</v>
      </c>
      <c r="G10" s="44">
        <f t="shared" si="2"/>
        <v>0</v>
      </c>
      <c r="H10" s="44">
        <f t="shared" si="2"/>
        <v>0</v>
      </c>
      <c r="I10" s="44">
        <f t="shared" si="2"/>
        <v>0</v>
      </c>
      <c r="J10" s="44">
        <f t="shared" si="2"/>
        <v>0</v>
      </c>
      <c r="K10" s="44">
        <f t="shared" si="2"/>
        <v>0</v>
      </c>
      <c r="L10" s="44">
        <f t="shared" si="2"/>
        <v>0</v>
      </c>
      <c r="M10" s="44">
        <f t="shared" si="2"/>
        <v>0</v>
      </c>
      <c r="N10" s="44">
        <f t="shared" si="2"/>
        <v>0</v>
      </c>
      <c r="O10" s="44">
        <f>SUM(O8:O9)</f>
        <v>0</v>
      </c>
      <c r="P10" s="198">
        <f>SUM(P8:P9)</f>
        <v>0</v>
      </c>
    </row>
    <row r="11" spans="1:16" s="189" customFormat="1" hidden="1">
      <c r="A11" s="197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9" customFormat="1" hidden="1">
      <c r="A12" s="197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9" customFormat="1" ht="12" hidden="1" thickBot="1">
      <c r="B13" s="191" t="s">
        <v>62</v>
      </c>
      <c r="C13" s="191"/>
      <c r="D13" s="191"/>
      <c r="E13" s="191"/>
      <c r="F13" s="192"/>
      <c r="G13" s="192"/>
      <c r="H13" s="192"/>
      <c r="I13" s="192"/>
      <c r="J13" s="192"/>
      <c r="K13" s="192"/>
      <c r="L13" s="192"/>
      <c r="M13" s="192"/>
      <c r="N13" s="192"/>
      <c r="O13" s="193"/>
      <c r="P13" s="193"/>
    </row>
    <row r="14" spans="1:16" s="190" customFormat="1" hidden="1">
      <c r="A14" s="189"/>
      <c r="B14" s="188"/>
      <c r="C14" s="194"/>
      <c r="D14" s="194"/>
      <c r="E14" s="194"/>
      <c r="F14" s="195"/>
      <c r="G14" s="181"/>
      <c r="H14" s="182"/>
      <c r="I14" s="183"/>
      <c r="J14" s="182"/>
      <c r="K14" s="181"/>
      <c r="L14" s="184"/>
      <c r="M14" s="181"/>
      <c r="N14" s="182"/>
      <c r="O14" s="185">
        <f>SUM(F14:N14)</f>
        <v>0</v>
      </c>
      <c r="P14" s="196">
        <f t="shared" ref="P14:P15" si="3">(E14*$E$3)+(F14*$F$3)+(G14*$G$3)+(H14*$H$3)+(I14*$I$3)+(J14*$J$3)+(K14*$K$3)+(L14*$L$3)+(M14*$M$3)+(N14*$N$3)</f>
        <v>0</v>
      </c>
    </row>
    <row r="15" spans="1:16" s="190" customFormat="1" hidden="1">
      <c r="A15" s="189"/>
      <c r="B15" s="188"/>
      <c r="C15" s="64"/>
      <c r="D15" s="194"/>
      <c r="E15" s="194"/>
      <c r="F15" s="195"/>
      <c r="G15" s="181"/>
      <c r="H15" s="182"/>
      <c r="I15" s="183"/>
      <c r="J15" s="182"/>
      <c r="K15" s="181"/>
      <c r="L15" s="184"/>
      <c r="M15" s="181"/>
      <c r="N15" s="182"/>
      <c r="O15" s="185">
        <f>SUM(F15:N15)</f>
        <v>0</v>
      </c>
      <c r="P15" s="196">
        <f t="shared" si="3"/>
        <v>0</v>
      </c>
    </row>
    <row r="16" spans="1:16" s="189" customFormat="1" ht="12" hidden="1" thickBot="1">
      <c r="A16" s="197"/>
      <c r="B16" s="198" t="s">
        <v>21</v>
      </c>
      <c r="C16" s="198">
        <f t="shared" ref="C16:D16" si="4">SUM(C15:C15)</f>
        <v>0</v>
      </c>
      <c r="D16" s="198">
        <f t="shared" si="4"/>
        <v>0</v>
      </c>
      <c r="E16" s="44">
        <f t="shared" ref="E16:N16" si="5">SUM(E14:E15)</f>
        <v>0</v>
      </c>
      <c r="F16" s="44">
        <f t="shared" si="5"/>
        <v>0</v>
      </c>
      <c r="G16" s="44">
        <f t="shared" si="5"/>
        <v>0</v>
      </c>
      <c r="H16" s="44">
        <f t="shared" si="5"/>
        <v>0</v>
      </c>
      <c r="I16" s="44">
        <f t="shared" si="5"/>
        <v>0</v>
      </c>
      <c r="J16" s="44">
        <f t="shared" si="5"/>
        <v>0</v>
      </c>
      <c r="K16" s="44">
        <f t="shared" si="5"/>
        <v>0</v>
      </c>
      <c r="L16" s="44">
        <f t="shared" si="5"/>
        <v>0</v>
      </c>
      <c r="M16" s="44">
        <f t="shared" si="5"/>
        <v>0</v>
      </c>
      <c r="N16" s="44">
        <f t="shared" si="5"/>
        <v>0</v>
      </c>
      <c r="O16" s="44">
        <f>SUM(O14:O15)</f>
        <v>0</v>
      </c>
      <c r="P16" s="198">
        <f>SUM(P14:P15)</f>
        <v>0</v>
      </c>
    </row>
    <row r="17" spans="1:16" s="189" customFormat="1" hidden="1">
      <c r="A17" s="197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9" customFormat="1">
      <c r="A18" s="197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66" t="s">
        <v>86</v>
      </c>
      <c r="C20" s="167"/>
      <c r="D20" s="168"/>
      <c r="E20" s="168"/>
      <c r="F20" s="169"/>
      <c r="G20" s="170">
        <v>4</v>
      </c>
      <c r="H20" s="171"/>
      <c r="I20" s="172"/>
      <c r="J20" s="171"/>
      <c r="K20" s="170"/>
      <c r="L20" s="173"/>
      <c r="M20" s="170"/>
      <c r="N20" s="171"/>
      <c r="O20" s="36">
        <f>SUM(C20:N20)</f>
        <v>4</v>
      </c>
      <c r="P20" s="196">
        <f t="shared" ref="P20:P37" si="6">(E20*$E$3)+(F20*$F$3)+(G20*$G$3)+(H20*$H$3)+(I20*$I$3)+(J20*$J$3)+(K20*$K$3)+(L20*$L$3)+(M20*$M$3)+(N20*$N$3)</f>
        <v>1</v>
      </c>
    </row>
    <row r="21" spans="1:16" s="30" customFormat="1">
      <c r="A21" s="1"/>
      <c r="B21" s="166" t="s">
        <v>87</v>
      </c>
      <c r="C21" s="174"/>
      <c r="D21" s="168"/>
      <c r="E21" s="168"/>
      <c r="F21" s="169"/>
      <c r="G21" s="170">
        <v>8</v>
      </c>
      <c r="H21" s="171"/>
      <c r="I21" s="172">
        <v>1</v>
      </c>
      <c r="J21" s="171"/>
      <c r="K21" s="170"/>
      <c r="L21" s="173"/>
      <c r="M21" s="170"/>
      <c r="N21" s="171"/>
      <c r="O21" s="36">
        <f t="shared" ref="O21:O27" si="7">SUM(F21:N21)</f>
        <v>9</v>
      </c>
      <c r="P21" s="196">
        <f t="shared" si="6"/>
        <v>2.5</v>
      </c>
    </row>
    <row r="22" spans="1:16" s="30" customFormat="1">
      <c r="A22" s="1"/>
      <c r="B22" s="166" t="s">
        <v>88</v>
      </c>
      <c r="C22" s="174"/>
      <c r="D22" s="168"/>
      <c r="E22" s="168"/>
      <c r="F22" s="169"/>
      <c r="G22" s="170">
        <v>13</v>
      </c>
      <c r="H22" s="171"/>
      <c r="I22" s="172"/>
      <c r="J22" s="171"/>
      <c r="K22" s="170"/>
      <c r="L22" s="173"/>
      <c r="M22" s="170"/>
      <c r="N22" s="171"/>
      <c r="O22" s="36">
        <f t="shared" si="7"/>
        <v>13</v>
      </c>
      <c r="P22" s="196">
        <f t="shared" si="6"/>
        <v>3.25</v>
      </c>
    </row>
    <row r="23" spans="1:16" s="190" customFormat="1">
      <c r="A23" s="189"/>
      <c r="B23" s="188" t="s">
        <v>89</v>
      </c>
      <c r="C23" s="51"/>
      <c r="D23" s="194"/>
      <c r="E23" s="194"/>
      <c r="F23" s="195"/>
      <c r="G23" s="181">
        <v>3</v>
      </c>
      <c r="H23" s="182"/>
      <c r="I23" s="183">
        <v>1</v>
      </c>
      <c r="J23" s="182"/>
      <c r="K23" s="181">
        <v>1</v>
      </c>
      <c r="L23" s="184"/>
      <c r="M23" s="181"/>
      <c r="N23" s="182"/>
      <c r="O23" s="185">
        <f t="shared" si="7"/>
        <v>5</v>
      </c>
      <c r="P23" s="196">
        <f t="shared" si="6"/>
        <v>2.25</v>
      </c>
    </row>
    <row r="24" spans="1:16" s="190" customFormat="1">
      <c r="A24" s="189"/>
      <c r="B24" s="188" t="s">
        <v>90</v>
      </c>
      <c r="C24" s="51"/>
      <c r="D24" s="194"/>
      <c r="E24" s="194"/>
      <c r="F24" s="195"/>
      <c r="G24" s="181">
        <v>4</v>
      </c>
      <c r="H24" s="182"/>
      <c r="I24" s="183">
        <v>3</v>
      </c>
      <c r="J24" s="182"/>
      <c r="K24" s="181">
        <v>3</v>
      </c>
      <c r="L24" s="184"/>
      <c r="M24" s="181"/>
      <c r="N24" s="182"/>
      <c r="O24" s="185">
        <f t="shared" si="7"/>
        <v>10</v>
      </c>
      <c r="P24" s="196">
        <f t="shared" si="6"/>
        <v>5.5</v>
      </c>
    </row>
    <row r="25" spans="1:16" s="30" customFormat="1">
      <c r="A25" s="1"/>
      <c r="B25" s="58" t="s">
        <v>91</v>
      </c>
      <c r="C25" s="51"/>
      <c r="D25" s="52"/>
      <c r="E25" s="52"/>
      <c r="F25" s="53">
        <v>2</v>
      </c>
      <c r="G25" s="59">
        <v>30</v>
      </c>
      <c r="H25" s="60"/>
      <c r="I25" s="61">
        <v>1</v>
      </c>
      <c r="J25" s="60"/>
      <c r="K25" s="59">
        <v>2</v>
      </c>
      <c r="L25" s="62"/>
      <c r="M25" s="59">
        <v>2</v>
      </c>
      <c r="N25" s="60"/>
      <c r="O25" s="36">
        <f t="shared" si="7"/>
        <v>37</v>
      </c>
      <c r="P25" s="196">
        <f t="shared" si="6"/>
        <v>14.2</v>
      </c>
    </row>
    <row r="26" spans="1:16" s="30" customFormat="1">
      <c r="A26" s="1"/>
      <c r="B26" s="58" t="s">
        <v>92</v>
      </c>
      <c r="C26" s="51"/>
      <c r="D26" s="52"/>
      <c r="E26" s="52"/>
      <c r="F26" s="53"/>
      <c r="G26" s="59">
        <v>9</v>
      </c>
      <c r="H26" s="60"/>
      <c r="I26" s="61">
        <v>13</v>
      </c>
      <c r="J26" s="60"/>
      <c r="K26" s="59"/>
      <c r="L26" s="62"/>
      <c r="M26" s="59"/>
      <c r="N26" s="60"/>
      <c r="O26" s="36">
        <f t="shared" si="7"/>
        <v>22</v>
      </c>
      <c r="P26" s="196">
        <f t="shared" si="6"/>
        <v>8.75</v>
      </c>
    </row>
    <row r="27" spans="1:16" s="30" customFormat="1">
      <c r="A27" s="1"/>
      <c r="B27" s="58" t="s">
        <v>93</v>
      </c>
      <c r="C27" s="51"/>
      <c r="D27" s="52"/>
      <c r="E27" s="52"/>
      <c r="F27" s="53"/>
      <c r="G27" s="59">
        <v>1</v>
      </c>
      <c r="H27" s="60"/>
      <c r="I27" s="61"/>
      <c r="J27" s="60"/>
      <c r="K27" s="59"/>
      <c r="L27" s="62"/>
      <c r="M27" s="59"/>
      <c r="N27" s="60"/>
      <c r="O27" s="36">
        <f t="shared" si="7"/>
        <v>1</v>
      </c>
      <c r="P27" s="196">
        <f t="shared" si="6"/>
        <v>0.25</v>
      </c>
    </row>
    <row r="28" spans="1:16" s="30" customFormat="1">
      <c r="A28" s="1"/>
      <c r="B28" s="58" t="s">
        <v>94</v>
      </c>
      <c r="C28" s="51"/>
      <c r="D28" s="52"/>
      <c r="E28" s="52"/>
      <c r="F28" s="53"/>
      <c r="G28" s="59"/>
      <c r="H28" s="60"/>
      <c r="I28" s="61"/>
      <c r="J28" s="60"/>
      <c r="K28" s="59">
        <v>1</v>
      </c>
      <c r="L28" s="62"/>
      <c r="M28" s="59">
        <v>1</v>
      </c>
      <c r="N28" s="60"/>
      <c r="O28" s="36">
        <f t="shared" ref="O28:O29" si="8">SUM(F28:N28)</f>
        <v>2</v>
      </c>
      <c r="P28" s="196">
        <f t="shared" si="6"/>
        <v>3</v>
      </c>
    </row>
    <row r="29" spans="1:16" s="30" customFormat="1">
      <c r="A29" s="1"/>
      <c r="B29" s="58" t="s">
        <v>95</v>
      </c>
      <c r="C29" s="51"/>
      <c r="D29" s="52"/>
      <c r="E29" s="52"/>
      <c r="F29" s="53"/>
      <c r="G29" s="59">
        <v>40</v>
      </c>
      <c r="H29" s="60"/>
      <c r="I29" s="61">
        <v>1</v>
      </c>
      <c r="J29" s="60"/>
      <c r="K29" s="59">
        <v>3</v>
      </c>
      <c r="L29" s="62"/>
      <c r="M29" s="59"/>
      <c r="N29" s="60"/>
      <c r="O29" s="36">
        <f t="shared" si="8"/>
        <v>44</v>
      </c>
      <c r="P29" s="196">
        <f t="shared" si="6"/>
        <v>13.5</v>
      </c>
    </row>
    <row r="30" spans="1:16" s="190" customFormat="1">
      <c r="A30" s="189"/>
      <c r="B30" s="188" t="s">
        <v>96</v>
      </c>
      <c r="C30" s="51"/>
      <c r="D30" s="194"/>
      <c r="E30" s="194"/>
      <c r="F30" s="195"/>
      <c r="G30" s="181">
        <v>9</v>
      </c>
      <c r="H30" s="182"/>
      <c r="I30" s="183">
        <v>3</v>
      </c>
      <c r="J30" s="182"/>
      <c r="K30" s="181">
        <v>2</v>
      </c>
      <c r="L30" s="184"/>
      <c r="M30" s="181"/>
      <c r="N30" s="182"/>
      <c r="O30" s="185">
        <f t="shared" ref="O30" si="9">SUM(F30:N30)</f>
        <v>14</v>
      </c>
      <c r="P30" s="196">
        <f t="shared" si="6"/>
        <v>5.75</v>
      </c>
    </row>
    <row r="31" spans="1:16" s="190" customFormat="1">
      <c r="A31" s="189"/>
      <c r="B31" s="188" t="s">
        <v>97</v>
      </c>
      <c r="C31" s="51"/>
      <c r="D31" s="194"/>
      <c r="E31" s="194"/>
      <c r="F31" s="195">
        <v>1</v>
      </c>
      <c r="G31" s="181">
        <v>9</v>
      </c>
      <c r="H31" s="182"/>
      <c r="I31" s="183">
        <v>1</v>
      </c>
      <c r="J31" s="182"/>
      <c r="K31" s="181"/>
      <c r="L31" s="184"/>
      <c r="M31" s="181"/>
      <c r="N31" s="182"/>
      <c r="O31" s="185">
        <f>SUM(F31:N31)</f>
        <v>11</v>
      </c>
      <c r="P31" s="196">
        <f t="shared" si="6"/>
        <v>2.85</v>
      </c>
    </row>
    <row r="32" spans="1:16" s="190" customFormat="1">
      <c r="A32" s="189"/>
      <c r="B32" s="188" t="s">
        <v>98</v>
      </c>
      <c r="C32" s="51"/>
      <c r="D32" s="194"/>
      <c r="E32" s="194"/>
      <c r="F32" s="195"/>
      <c r="G32" s="181">
        <v>10</v>
      </c>
      <c r="H32" s="182"/>
      <c r="I32" s="183">
        <v>2</v>
      </c>
      <c r="J32" s="182"/>
      <c r="K32" s="181">
        <v>1</v>
      </c>
      <c r="L32" s="184"/>
      <c r="M32" s="181"/>
      <c r="N32" s="182"/>
      <c r="O32" s="185">
        <f>SUM(F32:N32)</f>
        <v>13</v>
      </c>
      <c r="P32" s="196">
        <f t="shared" si="6"/>
        <v>4.5</v>
      </c>
    </row>
    <row r="33" spans="1:16" s="190" customFormat="1">
      <c r="A33" s="189"/>
      <c r="B33" s="188" t="s">
        <v>99</v>
      </c>
      <c r="C33" s="51"/>
      <c r="D33" s="194"/>
      <c r="E33" s="194"/>
      <c r="F33" s="195">
        <v>2</v>
      </c>
      <c r="G33" s="181">
        <v>2</v>
      </c>
      <c r="H33" s="182"/>
      <c r="I33" s="183">
        <v>4</v>
      </c>
      <c r="J33" s="182"/>
      <c r="K33" s="181">
        <v>9</v>
      </c>
      <c r="L33" s="184"/>
      <c r="M33" s="181"/>
      <c r="N33" s="182"/>
      <c r="O33" s="185">
        <f>SUM(F33:N33)</f>
        <v>17</v>
      </c>
      <c r="P33" s="196">
        <f t="shared" si="6"/>
        <v>11.7</v>
      </c>
    </row>
    <row r="34" spans="1:16" s="190" customFormat="1">
      <c r="A34" s="189"/>
      <c r="B34" s="188" t="s">
        <v>100</v>
      </c>
      <c r="C34" s="51"/>
      <c r="D34" s="194"/>
      <c r="E34" s="194"/>
      <c r="F34" s="195"/>
      <c r="G34" s="181">
        <v>1</v>
      </c>
      <c r="H34" s="182"/>
      <c r="I34" s="183"/>
      <c r="J34" s="182"/>
      <c r="K34" s="181"/>
      <c r="L34" s="184"/>
      <c r="M34" s="181"/>
      <c r="N34" s="182"/>
      <c r="O34" s="185">
        <f>SUM(F34:N34)</f>
        <v>1</v>
      </c>
      <c r="P34" s="196">
        <f t="shared" si="6"/>
        <v>0.25</v>
      </c>
    </row>
    <row r="35" spans="1:16" s="190" customFormat="1">
      <c r="A35" s="189"/>
      <c r="B35" s="188" t="s">
        <v>101</v>
      </c>
      <c r="C35" s="51"/>
      <c r="D35" s="194"/>
      <c r="E35" s="194"/>
      <c r="F35" s="195"/>
      <c r="G35" s="181">
        <v>4</v>
      </c>
      <c r="H35" s="182"/>
      <c r="I35" s="183"/>
      <c r="J35" s="182"/>
      <c r="K35" s="181"/>
      <c r="L35" s="184"/>
      <c r="M35" s="181"/>
      <c r="N35" s="182"/>
      <c r="O35" s="185">
        <f t="shared" ref="O35:O36" si="10">SUM(F35:N35)</f>
        <v>4</v>
      </c>
      <c r="P35" s="196">
        <f t="shared" si="6"/>
        <v>1</v>
      </c>
    </row>
    <row r="36" spans="1:16" s="190" customFormat="1">
      <c r="A36" s="189"/>
      <c r="B36" s="188" t="s">
        <v>102</v>
      </c>
      <c r="C36" s="51"/>
      <c r="D36" s="194"/>
      <c r="E36" s="194"/>
      <c r="F36" s="195"/>
      <c r="G36" s="181"/>
      <c r="H36" s="182"/>
      <c r="I36" s="183"/>
      <c r="J36" s="182"/>
      <c r="K36" s="181"/>
      <c r="L36" s="184"/>
      <c r="M36" s="181">
        <v>1</v>
      </c>
      <c r="N36" s="182"/>
      <c r="O36" s="185">
        <f t="shared" si="10"/>
        <v>1</v>
      </c>
      <c r="P36" s="196">
        <f t="shared" si="6"/>
        <v>2</v>
      </c>
    </row>
    <row r="37" spans="1:16" s="30" customFormat="1">
      <c r="A37" s="1"/>
      <c r="B37" s="152"/>
      <c r="C37" s="160"/>
      <c r="D37" s="154"/>
      <c r="E37" s="154"/>
      <c r="F37" s="155"/>
      <c r="G37" s="156"/>
      <c r="H37" s="157"/>
      <c r="I37" s="158"/>
      <c r="J37" s="157"/>
      <c r="K37" s="156"/>
      <c r="L37" s="159"/>
      <c r="M37" s="156"/>
      <c r="N37" s="157"/>
      <c r="O37" s="36">
        <f>SUM(F37:N37)</f>
        <v>0</v>
      </c>
      <c r="P37" s="196">
        <f t="shared" si="6"/>
        <v>0</v>
      </c>
    </row>
    <row r="38" spans="1:16" ht="12" thickBot="1">
      <c r="A38" s="38"/>
      <c r="B38" s="39" t="s">
        <v>21</v>
      </c>
      <c r="C38" s="39">
        <f t="shared" ref="C38:P38" si="11">SUM(C20:C37)</f>
        <v>0</v>
      </c>
      <c r="D38" s="39">
        <f t="shared" si="11"/>
        <v>0</v>
      </c>
      <c r="E38" s="39">
        <f t="shared" si="11"/>
        <v>0</v>
      </c>
      <c r="F38" s="39">
        <f t="shared" si="11"/>
        <v>5</v>
      </c>
      <c r="G38" s="39">
        <f t="shared" si="11"/>
        <v>147</v>
      </c>
      <c r="H38" s="39">
        <f t="shared" si="11"/>
        <v>0</v>
      </c>
      <c r="I38" s="39">
        <f t="shared" si="11"/>
        <v>30</v>
      </c>
      <c r="J38" s="39">
        <f t="shared" si="11"/>
        <v>0</v>
      </c>
      <c r="K38" s="39">
        <f t="shared" si="11"/>
        <v>22</v>
      </c>
      <c r="L38" s="39">
        <f t="shared" si="11"/>
        <v>0</v>
      </c>
      <c r="M38" s="39">
        <f t="shared" si="11"/>
        <v>4</v>
      </c>
      <c r="N38" s="39">
        <f t="shared" si="11"/>
        <v>0</v>
      </c>
      <c r="O38" s="107">
        <f t="shared" si="11"/>
        <v>208</v>
      </c>
      <c r="P38" s="39">
        <f t="shared" si="11"/>
        <v>82.250000000000014</v>
      </c>
    </row>
    <row r="39" spans="1:16">
      <c r="B39" s="38"/>
      <c r="C39" s="38"/>
      <c r="D39" s="38"/>
      <c r="E39" s="38"/>
      <c r="F39" s="40"/>
      <c r="G39" s="40"/>
      <c r="H39" s="40"/>
      <c r="I39" s="40"/>
      <c r="J39" s="40"/>
      <c r="K39" s="40"/>
      <c r="L39" s="40"/>
      <c r="M39" s="40"/>
      <c r="N39" s="40"/>
      <c r="O39" s="38"/>
      <c r="P39" s="38"/>
    </row>
    <row r="40" spans="1:16">
      <c r="B40" s="13"/>
      <c r="C40" s="13"/>
      <c r="D40" s="13"/>
      <c r="E40" s="13"/>
      <c r="F40" s="31"/>
      <c r="G40" s="31"/>
      <c r="H40" s="31"/>
      <c r="I40" s="31"/>
      <c r="J40" s="31"/>
      <c r="K40" s="31"/>
      <c r="L40" s="31"/>
      <c r="M40" s="31"/>
      <c r="N40" s="31"/>
      <c r="O40" s="13"/>
      <c r="P40" s="13"/>
    </row>
    <row r="41" spans="1:16" ht="12" thickBot="1">
      <c r="B41" s="33" t="s">
        <v>22</v>
      </c>
      <c r="C41" s="33"/>
      <c r="D41" s="33"/>
      <c r="E41" s="33"/>
      <c r="F41" s="34"/>
      <c r="G41" s="34"/>
      <c r="H41" s="34"/>
      <c r="I41" s="34"/>
      <c r="J41" s="34"/>
      <c r="K41" s="34"/>
      <c r="L41" s="34"/>
      <c r="M41" s="34"/>
      <c r="N41" s="34"/>
      <c r="O41" s="35"/>
      <c r="P41" s="35"/>
    </row>
    <row r="42" spans="1:16" s="190" customFormat="1" ht="11.25" customHeight="1">
      <c r="A42" s="127"/>
      <c r="B42" s="65" t="s">
        <v>114</v>
      </c>
      <c r="C42" s="64"/>
      <c r="D42" s="194"/>
      <c r="E42" s="194"/>
      <c r="F42" s="195"/>
      <c r="G42" s="123">
        <v>29</v>
      </c>
      <c r="H42" s="124"/>
      <c r="I42" s="123">
        <v>4</v>
      </c>
      <c r="J42" s="129"/>
      <c r="K42" s="123">
        <v>23</v>
      </c>
      <c r="L42" s="124"/>
      <c r="M42" s="123"/>
      <c r="N42" s="130">
        <v>19</v>
      </c>
      <c r="O42" s="185">
        <f t="shared" ref="O42:O47" si="12">SUM(F42:N42)</f>
        <v>75</v>
      </c>
      <c r="P42" s="196">
        <f t="shared" ref="P42:P51" si="13">(E42*$E$3)+(F42*$F$3)+(G42*$G$3)+(H42*$H$3)+(I42*$I$3)+(J42*$J$3)+(K42*$K$3)+(L42*$L$3)+(M42*$M$3)+(N42*$N$3)</f>
        <v>70.25</v>
      </c>
    </row>
    <row r="43" spans="1:16" s="190" customFormat="1" ht="11.25" customHeight="1">
      <c r="A43" s="127"/>
      <c r="B43" s="128" t="s">
        <v>115</v>
      </c>
      <c r="C43" s="64"/>
      <c r="D43" s="194"/>
      <c r="E43" s="194"/>
      <c r="F43" s="195"/>
      <c r="G43" s="123"/>
      <c r="H43" s="124"/>
      <c r="I43" s="123"/>
      <c r="J43" s="129"/>
      <c r="K43" s="123"/>
      <c r="L43" s="124"/>
      <c r="M43" s="123"/>
      <c r="N43" s="130">
        <v>2</v>
      </c>
      <c r="O43" s="185">
        <f t="shared" si="12"/>
        <v>2</v>
      </c>
      <c r="P43" s="196">
        <f t="shared" si="13"/>
        <v>4</v>
      </c>
    </row>
    <row r="44" spans="1:16" s="190" customFormat="1" ht="11.25" customHeight="1">
      <c r="A44" s="127"/>
      <c r="B44" s="128" t="s">
        <v>116</v>
      </c>
      <c r="C44" s="64"/>
      <c r="D44" s="194"/>
      <c r="E44" s="194"/>
      <c r="F44" s="195">
        <v>150</v>
      </c>
      <c r="G44" s="123">
        <v>97</v>
      </c>
      <c r="H44" s="124"/>
      <c r="I44" s="123">
        <v>10</v>
      </c>
      <c r="J44" s="129"/>
      <c r="K44" s="123">
        <v>9</v>
      </c>
      <c r="L44" s="124"/>
      <c r="M44" s="123"/>
      <c r="N44" s="130">
        <v>4</v>
      </c>
      <c r="O44" s="185">
        <f t="shared" si="12"/>
        <v>270</v>
      </c>
      <c r="P44" s="196">
        <f t="shared" si="13"/>
        <v>61.25</v>
      </c>
    </row>
    <row r="45" spans="1:16" s="190" customFormat="1" ht="11.25" customHeight="1">
      <c r="A45" s="127"/>
      <c r="B45" s="65" t="s">
        <v>117</v>
      </c>
      <c r="C45" s="64"/>
      <c r="D45" s="194"/>
      <c r="E45" s="194"/>
      <c r="F45" s="195"/>
      <c r="G45" s="123">
        <v>16</v>
      </c>
      <c r="H45" s="124"/>
      <c r="I45" s="123"/>
      <c r="J45" s="129"/>
      <c r="K45" s="123">
        <v>1</v>
      </c>
      <c r="L45" s="124"/>
      <c r="M45" s="123"/>
      <c r="N45" s="130"/>
      <c r="O45" s="185">
        <f t="shared" si="12"/>
        <v>17</v>
      </c>
      <c r="P45" s="196">
        <f t="shared" si="13"/>
        <v>5</v>
      </c>
    </row>
    <row r="46" spans="1:16" s="190" customFormat="1" ht="11.25" customHeight="1">
      <c r="A46" s="127"/>
      <c r="B46" s="128" t="s">
        <v>118</v>
      </c>
      <c r="C46" s="64"/>
      <c r="D46" s="194"/>
      <c r="E46" s="194"/>
      <c r="F46" s="195"/>
      <c r="G46" s="123">
        <v>25</v>
      </c>
      <c r="H46" s="124"/>
      <c r="I46" s="123"/>
      <c r="J46" s="129"/>
      <c r="K46" s="123">
        <v>162</v>
      </c>
      <c r="L46" s="124"/>
      <c r="M46" s="123"/>
      <c r="N46" s="130"/>
      <c r="O46" s="185">
        <f t="shared" si="12"/>
        <v>187</v>
      </c>
      <c r="P46" s="196">
        <f t="shared" si="13"/>
        <v>168.25</v>
      </c>
    </row>
    <row r="47" spans="1:16" s="190" customFormat="1" ht="11.25" customHeight="1">
      <c r="A47" s="127"/>
      <c r="B47" s="65" t="s">
        <v>119</v>
      </c>
      <c r="C47" s="64"/>
      <c r="D47" s="194"/>
      <c r="E47" s="194"/>
      <c r="F47" s="195"/>
      <c r="G47" s="123">
        <v>122</v>
      </c>
      <c r="H47" s="124"/>
      <c r="I47" s="123">
        <v>21</v>
      </c>
      <c r="J47" s="129"/>
      <c r="K47" s="123">
        <v>20</v>
      </c>
      <c r="L47" s="124"/>
      <c r="M47" s="123"/>
      <c r="N47" s="130">
        <v>13</v>
      </c>
      <c r="O47" s="185">
        <f t="shared" si="12"/>
        <v>176</v>
      </c>
      <c r="P47" s="196">
        <f t="shared" si="13"/>
        <v>87</v>
      </c>
    </row>
    <row r="48" spans="1:16" s="190" customFormat="1" ht="11.25" customHeight="1">
      <c r="A48" s="127"/>
      <c r="B48" s="128" t="s">
        <v>120</v>
      </c>
      <c r="C48" s="64"/>
      <c r="D48" s="194"/>
      <c r="E48" s="194"/>
      <c r="F48" s="195"/>
      <c r="G48" s="123">
        <v>2</v>
      </c>
      <c r="H48" s="124"/>
      <c r="I48" s="123"/>
      <c r="J48" s="129"/>
      <c r="K48" s="123">
        <v>1</v>
      </c>
      <c r="L48" s="124"/>
      <c r="M48" s="123"/>
      <c r="N48" s="130"/>
      <c r="O48" s="185">
        <f t="shared" ref="O48:O50" si="14">SUM(F48:N48)</f>
        <v>3</v>
      </c>
      <c r="P48" s="196">
        <f t="shared" si="13"/>
        <v>1.5</v>
      </c>
    </row>
    <row r="49" spans="1:16" s="190" customFormat="1" ht="11.25" customHeight="1">
      <c r="A49" s="127"/>
      <c r="B49" s="65" t="s">
        <v>121</v>
      </c>
      <c r="C49" s="64"/>
      <c r="D49" s="194"/>
      <c r="E49" s="194"/>
      <c r="F49" s="195"/>
      <c r="G49" s="123"/>
      <c r="H49" s="124"/>
      <c r="I49" s="123"/>
      <c r="J49" s="129"/>
      <c r="K49" s="123">
        <v>2</v>
      </c>
      <c r="L49" s="124"/>
      <c r="M49" s="123"/>
      <c r="N49" s="130"/>
      <c r="O49" s="185">
        <f t="shared" si="14"/>
        <v>2</v>
      </c>
      <c r="P49" s="196">
        <f t="shared" si="13"/>
        <v>2</v>
      </c>
    </row>
    <row r="50" spans="1:16" s="190" customFormat="1" ht="11.25" customHeight="1">
      <c r="A50" s="127"/>
      <c r="B50" s="128" t="s">
        <v>122</v>
      </c>
      <c r="C50" s="64"/>
      <c r="D50" s="194"/>
      <c r="E50" s="194"/>
      <c r="F50" s="195"/>
      <c r="G50" s="123"/>
      <c r="H50" s="124"/>
      <c r="I50" s="123"/>
      <c r="J50" s="129"/>
      <c r="K50" s="123">
        <v>1</v>
      </c>
      <c r="L50" s="124"/>
      <c r="M50" s="123"/>
      <c r="N50" s="130"/>
      <c r="O50" s="185">
        <f t="shared" si="14"/>
        <v>1</v>
      </c>
      <c r="P50" s="196">
        <f t="shared" si="13"/>
        <v>1</v>
      </c>
    </row>
    <row r="51" spans="1:16" s="190" customFormat="1" ht="11.25" customHeight="1">
      <c r="A51" s="127"/>
      <c r="B51" s="128"/>
      <c r="C51" s="64"/>
      <c r="D51" s="194"/>
      <c r="E51" s="194"/>
      <c r="F51" s="195"/>
      <c r="G51" s="123"/>
      <c r="H51" s="124"/>
      <c r="I51" s="123"/>
      <c r="J51" s="129"/>
      <c r="K51" s="123"/>
      <c r="L51" s="124"/>
      <c r="M51" s="123"/>
      <c r="N51" s="130"/>
      <c r="O51" s="185">
        <f t="shared" ref="O51" si="15">SUM(F51:N51)</f>
        <v>0</v>
      </c>
      <c r="P51" s="196">
        <f t="shared" si="13"/>
        <v>0</v>
      </c>
    </row>
    <row r="52" spans="1:16" ht="12" thickBot="1">
      <c r="A52" s="38"/>
      <c r="B52" s="39"/>
      <c r="C52" s="43">
        <f t="shared" ref="C52:P52" si="16">SUM(C42:C51)</f>
        <v>0</v>
      </c>
      <c r="D52" s="43">
        <f t="shared" si="16"/>
        <v>0</v>
      </c>
      <c r="E52" s="43">
        <f t="shared" si="16"/>
        <v>0</v>
      </c>
      <c r="F52" s="43">
        <f t="shared" si="16"/>
        <v>150</v>
      </c>
      <c r="G52" s="43">
        <f t="shared" si="16"/>
        <v>291</v>
      </c>
      <c r="H52" s="43">
        <f t="shared" si="16"/>
        <v>0</v>
      </c>
      <c r="I52" s="43">
        <f t="shared" si="16"/>
        <v>35</v>
      </c>
      <c r="J52" s="43">
        <f t="shared" si="16"/>
        <v>0</v>
      </c>
      <c r="K52" s="43">
        <f t="shared" si="16"/>
        <v>219</v>
      </c>
      <c r="L52" s="43">
        <f t="shared" si="16"/>
        <v>0</v>
      </c>
      <c r="M52" s="43">
        <f t="shared" si="16"/>
        <v>0</v>
      </c>
      <c r="N52" s="43">
        <f t="shared" si="16"/>
        <v>38</v>
      </c>
      <c r="O52" s="44">
        <f t="shared" si="16"/>
        <v>733</v>
      </c>
      <c r="P52" s="45">
        <f t="shared" si="16"/>
        <v>400.25</v>
      </c>
    </row>
    <row r="53" spans="1:16">
      <c r="G53" s="42"/>
    </row>
    <row r="54" spans="1:16">
      <c r="G54" s="42"/>
    </row>
    <row r="55" spans="1:16" ht="12" thickBot="1">
      <c r="B55" s="33" t="s">
        <v>55</v>
      </c>
      <c r="C55" s="33"/>
      <c r="D55" s="33"/>
      <c r="E55" s="33"/>
      <c r="F55" s="34"/>
      <c r="G55" s="34"/>
      <c r="H55" s="34"/>
      <c r="I55" s="34"/>
      <c r="J55" s="34"/>
      <c r="K55" s="34"/>
      <c r="L55" s="34"/>
      <c r="M55" s="34"/>
      <c r="N55" s="34"/>
      <c r="O55" s="35"/>
      <c r="P55" s="35"/>
    </row>
    <row r="56" spans="1:16" s="30" customFormat="1">
      <c r="A56" s="127"/>
      <c r="B56" s="128" t="s">
        <v>71</v>
      </c>
      <c r="C56" s="64"/>
      <c r="D56" s="52"/>
      <c r="E56" s="52"/>
      <c r="F56" s="53"/>
      <c r="G56" s="123">
        <v>2</v>
      </c>
      <c r="H56" s="124"/>
      <c r="I56" s="123"/>
      <c r="J56" s="129"/>
      <c r="K56" s="123"/>
      <c r="L56" s="124"/>
      <c r="M56" s="123"/>
      <c r="N56" s="130"/>
      <c r="O56" s="125">
        <f t="shared" ref="O56:O60" si="17">SUM(F56:N56)</f>
        <v>2</v>
      </c>
      <c r="P56" s="196">
        <f t="shared" ref="P56:P60" si="18">(E56*$E$3)+(F56*$F$3)+(G56*$G$3)+(H56*$H$3)+(I56*$I$3)+(J56*$J$3)+(K56*$K$3)+(L56*$L$3)+(M56*$M$3)+(N56*$N$3)</f>
        <v>0.5</v>
      </c>
    </row>
    <row r="57" spans="1:16" s="190" customFormat="1">
      <c r="A57" s="127"/>
      <c r="B57" s="65" t="s">
        <v>72</v>
      </c>
      <c r="C57" s="64"/>
      <c r="D57" s="194"/>
      <c r="E57" s="194"/>
      <c r="F57" s="195"/>
      <c r="G57" s="123">
        <v>4</v>
      </c>
      <c r="H57" s="124"/>
      <c r="I57" s="123"/>
      <c r="J57" s="129"/>
      <c r="K57" s="123">
        <v>1</v>
      </c>
      <c r="L57" s="124"/>
      <c r="M57" s="123"/>
      <c r="N57" s="130"/>
      <c r="O57" s="125">
        <f t="shared" ref="O57:O58" si="19">SUM(F57:N57)</f>
        <v>5</v>
      </c>
      <c r="P57" s="196">
        <f t="shared" si="18"/>
        <v>2</v>
      </c>
    </row>
    <row r="58" spans="1:16" s="190" customFormat="1">
      <c r="A58" s="127"/>
      <c r="B58" s="128" t="s">
        <v>73</v>
      </c>
      <c r="C58" s="64"/>
      <c r="D58" s="194"/>
      <c r="E58" s="194"/>
      <c r="F58" s="195">
        <v>1</v>
      </c>
      <c r="G58" s="123">
        <v>1</v>
      </c>
      <c r="H58" s="124"/>
      <c r="I58" s="123"/>
      <c r="J58" s="129"/>
      <c r="K58" s="123"/>
      <c r="L58" s="124"/>
      <c r="M58" s="123">
        <v>1</v>
      </c>
      <c r="N58" s="130"/>
      <c r="O58" s="125">
        <f t="shared" si="19"/>
        <v>3</v>
      </c>
      <c r="P58" s="196">
        <f t="shared" si="18"/>
        <v>2.35</v>
      </c>
    </row>
    <row r="59" spans="1:16" s="190" customFormat="1">
      <c r="A59" s="127"/>
      <c r="B59" s="65" t="s">
        <v>74</v>
      </c>
      <c r="C59" s="64"/>
      <c r="D59" s="194"/>
      <c r="E59" s="194"/>
      <c r="F59" s="195"/>
      <c r="G59" s="123"/>
      <c r="H59" s="124"/>
      <c r="I59" s="123"/>
      <c r="J59" s="129"/>
      <c r="K59" s="123">
        <v>1</v>
      </c>
      <c r="L59" s="124"/>
      <c r="M59" s="123"/>
      <c r="N59" s="130"/>
      <c r="O59" s="125">
        <f t="shared" ref="O59" si="20">SUM(F59:N59)</f>
        <v>1</v>
      </c>
      <c r="P59" s="196">
        <f t="shared" si="18"/>
        <v>1</v>
      </c>
    </row>
    <row r="60" spans="1:16" s="30" customFormat="1" ht="12.75" customHeight="1">
      <c r="A60" s="127"/>
      <c r="B60" s="65"/>
      <c r="C60" s="64"/>
      <c r="D60" s="52"/>
      <c r="E60" s="52"/>
      <c r="F60" s="53"/>
      <c r="G60" s="133"/>
      <c r="H60" s="134"/>
      <c r="I60" s="131"/>
      <c r="J60" s="1"/>
      <c r="K60" s="131"/>
      <c r="L60" s="108"/>
      <c r="M60" s="131"/>
      <c r="N60" s="1"/>
      <c r="O60" s="126">
        <f t="shared" si="17"/>
        <v>0</v>
      </c>
      <c r="P60" s="196">
        <f t="shared" si="18"/>
        <v>0</v>
      </c>
    </row>
    <row r="61" spans="1:16" ht="12" thickBot="1">
      <c r="A61" s="38"/>
      <c r="B61" s="39" t="s">
        <v>21</v>
      </c>
      <c r="C61" s="39">
        <f t="shared" ref="C61:P61" si="21">SUM(C56:C60)</f>
        <v>0</v>
      </c>
      <c r="D61" s="39">
        <f t="shared" si="21"/>
        <v>0</v>
      </c>
      <c r="E61" s="39">
        <f t="shared" si="21"/>
        <v>0</v>
      </c>
      <c r="F61" s="39">
        <f t="shared" si="21"/>
        <v>1</v>
      </c>
      <c r="G61" s="132">
        <f t="shared" si="21"/>
        <v>7</v>
      </c>
      <c r="H61" s="132">
        <f t="shared" si="21"/>
        <v>0</v>
      </c>
      <c r="I61" s="43">
        <f t="shared" si="21"/>
        <v>0</v>
      </c>
      <c r="J61" s="43">
        <f t="shared" si="21"/>
        <v>0</v>
      </c>
      <c r="K61" s="43">
        <f t="shared" si="21"/>
        <v>2</v>
      </c>
      <c r="L61" s="43">
        <f t="shared" si="21"/>
        <v>0</v>
      </c>
      <c r="M61" s="43">
        <f t="shared" si="21"/>
        <v>1</v>
      </c>
      <c r="N61" s="43">
        <f t="shared" si="21"/>
        <v>0</v>
      </c>
      <c r="O61" s="44">
        <f t="shared" si="21"/>
        <v>11</v>
      </c>
      <c r="P61" s="45">
        <f t="shared" si="21"/>
        <v>5.85</v>
      </c>
    </row>
    <row r="62" spans="1:16">
      <c r="A62" s="38"/>
      <c r="B62" s="54"/>
      <c r="C62" s="54"/>
      <c r="D62" s="54"/>
      <c r="E62" s="54"/>
      <c r="F62" s="54"/>
      <c r="G62" s="55"/>
      <c r="H62" s="55"/>
      <c r="I62" s="55"/>
      <c r="J62" s="55"/>
      <c r="K62" s="55"/>
      <c r="L62" s="55"/>
      <c r="M62" s="55"/>
      <c r="N62" s="55"/>
      <c r="O62" s="56"/>
      <c r="P62" s="57"/>
    </row>
    <row r="63" spans="1:16" s="189" customFormat="1">
      <c r="G63" s="42"/>
    </row>
    <row r="64" spans="1:16" s="189" customFormat="1" ht="12" thickBot="1">
      <c r="B64" s="191" t="s">
        <v>57</v>
      </c>
      <c r="C64" s="191"/>
      <c r="D64" s="191"/>
      <c r="E64" s="191"/>
      <c r="F64" s="192"/>
      <c r="G64" s="192"/>
      <c r="H64" s="192"/>
      <c r="I64" s="192"/>
      <c r="J64" s="192"/>
      <c r="K64" s="192"/>
      <c r="L64" s="192"/>
      <c r="M64" s="192"/>
      <c r="N64" s="192"/>
      <c r="O64" s="193"/>
      <c r="P64" s="193"/>
    </row>
    <row r="65" spans="1:16" s="190" customFormat="1">
      <c r="A65" s="127"/>
      <c r="B65" s="128" t="s">
        <v>103</v>
      </c>
      <c r="C65" s="64"/>
      <c r="D65" s="194"/>
      <c r="E65" s="194"/>
      <c r="F65" s="195"/>
      <c r="G65" s="123"/>
      <c r="H65" s="124"/>
      <c r="I65" s="123"/>
      <c r="J65" s="129"/>
      <c r="K65" s="123"/>
      <c r="L65" s="124"/>
      <c r="M65" s="123"/>
      <c r="N65" s="130">
        <v>40</v>
      </c>
      <c r="O65" s="125">
        <f t="shared" ref="O65:O71" si="22">SUM(F65:N65)</f>
        <v>40</v>
      </c>
      <c r="P65" s="196">
        <f t="shared" ref="P65:P71" si="23">(E65*$E$3)+(F65*$F$3)+(G65*$G$3)+(H65*$H$3)+(I65*$I$3)+(J65*$J$3)+(K65*$K$3)+(L65*$L$3)+(M65*$M$3)+(N65*$N$3)</f>
        <v>80</v>
      </c>
    </row>
    <row r="66" spans="1:16" s="190" customFormat="1">
      <c r="A66" s="127"/>
      <c r="B66" s="65" t="s">
        <v>104</v>
      </c>
      <c r="C66" s="64"/>
      <c r="D66" s="194"/>
      <c r="E66" s="194"/>
      <c r="F66" s="195">
        <v>536</v>
      </c>
      <c r="G66" s="123"/>
      <c r="H66" s="124"/>
      <c r="I66" s="123"/>
      <c r="J66" s="129"/>
      <c r="K66" s="123"/>
      <c r="L66" s="124"/>
      <c r="M66" s="123"/>
      <c r="N66" s="130"/>
      <c r="O66" s="125">
        <f t="shared" si="22"/>
        <v>536</v>
      </c>
      <c r="P66" s="196">
        <f t="shared" si="23"/>
        <v>53.6</v>
      </c>
    </row>
    <row r="67" spans="1:16" s="190" customFormat="1">
      <c r="A67" s="127"/>
      <c r="B67" s="128" t="s">
        <v>105</v>
      </c>
      <c r="C67" s="64"/>
      <c r="D67" s="194"/>
      <c r="E67" s="194"/>
      <c r="F67" s="195"/>
      <c r="G67" s="123"/>
      <c r="H67" s="124"/>
      <c r="I67" s="123"/>
      <c r="J67" s="129"/>
      <c r="K67" s="123"/>
      <c r="L67" s="124"/>
      <c r="M67" s="123"/>
      <c r="N67" s="130">
        <v>20</v>
      </c>
      <c r="O67" s="125">
        <f t="shared" si="22"/>
        <v>20</v>
      </c>
      <c r="P67" s="196">
        <f t="shared" si="23"/>
        <v>40</v>
      </c>
    </row>
    <row r="68" spans="1:16" s="190" customFormat="1">
      <c r="A68" s="127"/>
      <c r="B68" s="65" t="s">
        <v>106</v>
      </c>
      <c r="C68" s="64"/>
      <c r="D68" s="194"/>
      <c r="E68" s="194"/>
      <c r="F68" s="195"/>
      <c r="G68" s="123">
        <v>7</v>
      </c>
      <c r="H68" s="124"/>
      <c r="I68" s="123">
        <v>2</v>
      </c>
      <c r="J68" s="129"/>
      <c r="K68" s="123">
        <v>1</v>
      </c>
      <c r="L68" s="124"/>
      <c r="M68" s="123"/>
      <c r="N68" s="130"/>
      <c r="O68" s="125">
        <f t="shared" si="22"/>
        <v>10</v>
      </c>
      <c r="P68" s="196">
        <f t="shared" si="23"/>
        <v>3.75</v>
      </c>
    </row>
    <row r="69" spans="1:16" s="190" customFormat="1">
      <c r="A69" s="127"/>
      <c r="B69" s="128" t="s">
        <v>107</v>
      </c>
      <c r="C69" s="64"/>
      <c r="D69" s="194"/>
      <c r="E69" s="194"/>
      <c r="F69" s="195"/>
      <c r="G69" s="123"/>
      <c r="H69" s="124"/>
      <c r="I69" s="123"/>
      <c r="J69" s="129"/>
      <c r="K69" s="123"/>
      <c r="L69" s="124">
        <v>3</v>
      </c>
      <c r="M69" s="123"/>
      <c r="N69" s="130"/>
      <c r="O69" s="125">
        <f t="shared" ref="O69:O70" si="24">SUM(F69:N69)</f>
        <v>3</v>
      </c>
      <c r="P69" s="196">
        <f t="shared" si="23"/>
        <v>3</v>
      </c>
    </row>
    <row r="70" spans="1:16" s="190" customFormat="1">
      <c r="A70" s="127"/>
      <c r="B70" s="65" t="s">
        <v>108</v>
      </c>
      <c r="C70" s="64"/>
      <c r="D70" s="194"/>
      <c r="E70" s="194"/>
      <c r="F70" s="195"/>
      <c r="G70" s="123"/>
      <c r="H70" s="124"/>
      <c r="I70" s="123"/>
      <c r="J70" s="129"/>
      <c r="K70" s="123">
        <v>1</v>
      </c>
      <c r="L70" s="124">
        <v>1</v>
      </c>
      <c r="M70" s="123"/>
      <c r="N70" s="130"/>
      <c r="O70" s="125">
        <f t="shared" si="24"/>
        <v>2</v>
      </c>
      <c r="P70" s="196">
        <f t="shared" si="23"/>
        <v>2</v>
      </c>
    </row>
    <row r="71" spans="1:16" s="190" customFormat="1" ht="12.75" customHeight="1">
      <c r="A71" s="127"/>
      <c r="B71" s="65"/>
      <c r="C71" s="64"/>
      <c r="D71" s="194"/>
      <c r="E71" s="194"/>
      <c r="F71" s="195"/>
      <c r="G71" s="133"/>
      <c r="H71" s="134"/>
      <c r="I71" s="131"/>
      <c r="J71" s="189"/>
      <c r="K71" s="131"/>
      <c r="L71" s="108"/>
      <c r="M71" s="131"/>
      <c r="N71" s="189"/>
      <c r="O71" s="126">
        <f t="shared" si="22"/>
        <v>0</v>
      </c>
      <c r="P71" s="196">
        <f t="shared" si="23"/>
        <v>0</v>
      </c>
    </row>
    <row r="72" spans="1:16" s="189" customFormat="1" ht="12" thickBot="1">
      <c r="A72" s="197"/>
      <c r="B72" s="198" t="s">
        <v>21</v>
      </c>
      <c r="C72" s="198">
        <f t="shared" ref="C72:P72" si="25">SUM(C65:C71)</f>
        <v>0</v>
      </c>
      <c r="D72" s="198">
        <f t="shared" si="25"/>
        <v>0</v>
      </c>
      <c r="E72" s="198">
        <f t="shared" si="25"/>
        <v>0</v>
      </c>
      <c r="F72" s="198">
        <f t="shared" si="25"/>
        <v>536</v>
      </c>
      <c r="G72" s="132">
        <f t="shared" si="25"/>
        <v>7</v>
      </c>
      <c r="H72" s="132">
        <f t="shared" si="25"/>
        <v>0</v>
      </c>
      <c r="I72" s="43">
        <f t="shared" si="25"/>
        <v>2</v>
      </c>
      <c r="J72" s="43">
        <f t="shared" si="25"/>
        <v>0</v>
      </c>
      <c r="K72" s="43">
        <f t="shared" si="25"/>
        <v>2</v>
      </c>
      <c r="L72" s="43">
        <f t="shared" si="25"/>
        <v>4</v>
      </c>
      <c r="M72" s="43">
        <f t="shared" si="25"/>
        <v>0</v>
      </c>
      <c r="N72" s="43">
        <f t="shared" si="25"/>
        <v>60</v>
      </c>
      <c r="O72" s="44">
        <f t="shared" si="25"/>
        <v>611</v>
      </c>
      <c r="P72" s="45">
        <f t="shared" si="25"/>
        <v>182.35</v>
      </c>
    </row>
    <row r="73" spans="1:16" s="189" customFormat="1">
      <c r="A73" s="197"/>
      <c r="B73" s="54"/>
      <c r="C73" s="54"/>
      <c r="D73" s="54"/>
      <c r="E73" s="54"/>
      <c r="F73" s="54"/>
      <c r="G73" s="55"/>
      <c r="H73" s="55"/>
      <c r="I73" s="55"/>
      <c r="J73" s="55"/>
      <c r="K73" s="55"/>
      <c r="L73" s="55"/>
      <c r="M73" s="55"/>
      <c r="N73" s="55"/>
      <c r="O73" s="56"/>
      <c r="P73" s="57"/>
    </row>
    <row r="74" spans="1:16" hidden="1">
      <c r="A74" s="38"/>
      <c r="B74" s="54"/>
      <c r="C74" s="54"/>
      <c r="D74" s="54"/>
      <c r="E74" s="54"/>
      <c r="F74" s="54"/>
      <c r="G74" s="55"/>
      <c r="H74" s="55"/>
      <c r="I74" s="55"/>
      <c r="J74" s="55"/>
      <c r="K74" s="55"/>
      <c r="L74" s="55"/>
      <c r="M74" s="55"/>
      <c r="N74" s="55"/>
      <c r="O74" s="56"/>
      <c r="P74" s="57"/>
    </row>
    <row r="75" spans="1:16" ht="12" hidden="1" thickBot="1">
      <c r="B75" s="33" t="s">
        <v>23</v>
      </c>
      <c r="C75" s="177"/>
      <c r="D75" s="33"/>
      <c r="E75" s="33"/>
      <c r="F75" s="34"/>
      <c r="G75" s="34"/>
      <c r="H75" s="34"/>
      <c r="I75" s="34"/>
      <c r="J75" s="34"/>
      <c r="K75" s="34"/>
      <c r="L75" s="34"/>
      <c r="M75" s="34"/>
      <c r="N75" s="34"/>
      <c r="O75" s="35"/>
      <c r="P75" s="35"/>
    </row>
    <row r="76" spans="1:16" s="176" customFormat="1" hidden="1">
      <c r="A76" s="175"/>
      <c r="B76" s="178"/>
      <c r="C76" s="179"/>
      <c r="D76" s="179"/>
      <c r="E76" s="179"/>
      <c r="F76" s="180"/>
      <c r="G76" s="181"/>
      <c r="H76" s="182"/>
      <c r="I76" s="183"/>
      <c r="J76" s="182"/>
      <c r="K76" s="181"/>
      <c r="L76" s="184"/>
      <c r="M76" s="181"/>
      <c r="N76" s="182"/>
      <c r="O76" s="185">
        <f>SUM(F76:N76)</f>
        <v>0</v>
      </c>
      <c r="P76" s="196">
        <f t="shared" ref="P76:P77" si="26">(E76*$E$3)+(F76*$F$3)+(G76*$G$3)+(H76*$H$3)+(I76*$I$3)+(J76*$J$3)+(K76*$K$3)+(L76*$L$3)+(M76*$M$3)+(N76*$N$3)</f>
        <v>0</v>
      </c>
    </row>
    <row r="77" spans="1:16" s="30" customFormat="1" hidden="1">
      <c r="A77" s="1"/>
      <c r="B77" s="178"/>
      <c r="C77" s="64"/>
      <c r="D77" s="179"/>
      <c r="E77" s="179"/>
      <c r="F77" s="180"/>
      <c r="G77" s="181"/>
      <c r="H77" s="182"/>
      <c r="I77" s="183"/>
      <c r="J77" s="182"/>
      <c r="K77" s="181"/>
      <c r="L77" s="62"/>
      <c r="M77" s="59"/>
      <c r="N77" s="60"/>
      <c r="O77" s="36">
        <f>SUM(F77:N77)</f>
        <v>0</v>
      </c>
      <c r="P77" s="196">
        <f t="shared" si="26"/>
        <v>0</v>
      </c>
    </row>
    <row r="78" spans="1:16" ht="12" hidden="1" thickBot="1">
      <c r="A78" s="38"/>
      <c r="B78" s="39" t="s">
        <v>21</v>
      </c>
      <c r="C78" s="39">
        <f t="shared" ref="C78:D78" si="27">SUM(C77:C77)</f>
        <v>0</v>
      </c>
      <c r="D78" s="39">
        <f t="shared" si="27"/>
        <v>0</v>
      </c>
      <c r="E78" s="44">
        <f t="shared" ref="E78:N78" si="28">SUM(E76:E77)</f>
        <v>0</v>
      </c>
      <c r="F78" s="44">
        <f t="shared" si="28"/>
        <v>0</v>
      </c>
      <c r="G78" s="44">
        <f t="shared" si="28"/>
        <v>0</v>
      </c>
      <c r="H78" s="44">
        <f t="shared" si="28"/>
        <v>0</v>
      </c>
      <c r="I78" s="44">
        <f t="shared" si="28"/>
        <v>0</v>
      </c>
      <c r="J78" s="44">
        <f t="shared" si="28"/>
        <v>0</v>
      </c>
      <c r="K78" s="44">
        <f t="shared" si="28"/>
        <v>0</v>
      </c>
      <c r="L78" s="44">
        <f t="shared" si="28"/>
        <v>0</v>
      </c>
      <c r="M78" s="44">
        <f t="shared" si="28"/>
        <v>0</v>
      </c>
      <c r="N78" s="44">
        <f t="shared" si="28"/>
        <v>0</v>
      </c>
      <c r="O78" s="44">
        <f>SUM(O76:O77)</f>
        <v>0</v>
      </c>
      <c r="P78" s="45">
        <f>SUM(P76:P77)</f>
        <v>0</v>
      </c>
    </row>
    <row r="79" spans="1:16" hidden="1">
      <c r="A79" s="38"/>
      <c r="B79" s="54"/>
      <c r="C79" s="54"/>
      <c r="D79" s="54"/>
      <c r="E79" s="54"/>
      <c r="F79" s="54"/>
      <c r="G79" s="55"/>
      <c r="H79" s="55"/>
      <c r="I79" s="55"/>
      <c r="J79" s="55"/>
      <c r="K79" s="55"/>
      <c r="L79" s="55"/>
      <c r="M79" s="55"/>
      <c r="N79" s="55"/>
      <c r="O79" s="56"/>
      <c r="P79" s="57"/>
    </row>
    <row r="80" spans="1:16" hidden="1">
      <c r="A80" s="38"/>
      <c r="B80" s="54"/>
      <c r="C80" s="54"/>
      <c r="D80" s="54"/>
      <c r="E80" s="54"/>
      <c r="F80" s="54"/>
      <c r="G80" s="55"/>
      <c r="H80" s="55"/>
      <c r="I80" s="55"/>
      <c r="J80" s="55"/>
      <c r="K80" s="55"/>
      <c r="L80" s="55"/>
      <c r="M80" s="55"/>
      <c r="N80" s="55"/>
      <c r="O80" s="56"/>
      <c r="P80" s="57"/>
    </row>
    <row r="81" spans="1:16" ht="12" hidden="1" thickBot="1">
      <c r="B81" s="33" t="s">
        <v>45</v>
      </c>
      <c r="C81" s="33"/>
      <c r="D81" s="33"/>
      <c r="E81" s="33"/>
      <c r="F81" s="34"/>
      <c r="G81" s="34"/>
      <c r="H81" s="34"/>
      <c r="I81" s="34"/>
      <c r="J81" s="34"/>
      <c r="K81" s="34"/>
      <c r="L81" s="34"/>
      <c r="M81" s="34"/>
      <c r="N81" s="34"/>
      <c r="O81" s="35"/>
      <c r="P81" s="35"/>
    </row>
    <row r="82" spans="1:16" s="30" customFormat="1" ht="11.25" hidden="1" customHeight="1">
      <c r="A82" s="1"/>
      <c r="B82" s="58"/>
      <c r="C82" s="51"/>
      <c r="D82" s="154"/>
      <c r="E82" s="154"/>
      <c r="F82" s="155"/>
      <c r="G82" s="156"/>
      <c r="H82" s="157"/>
      <c r="I82" s="158"/>
      <c r="J82" s="157"/>
      <c r="K82" s="156"/>
      <c r="L82" s="159"/>
      <c r="M82" s="156"/>
      <c r="N82" s="157"/>
      <c r="O82" s="36">
        <f t="shared" ref="O82:O89" si="29">SUM(F82:N82)</f>
        <v>0</v>
      </c>
      <c r="P82" s="196">
        <f t="shared" ref="P82:P89" si="30">(E82*$E$3)+(F82*$F$3)+(G82*$G$3)+(H82*$H$3)+(I82*$I$3)+(J82*$J$3)+(K82*$K$3)+(L82*$L$3)+(M82*$M$3)+(N82*$N$3)</f>
        <v>0</v>
      </c>
    </row>
    <row r="83" spans="1:16" s="30" customFormat="1" ht="11.25" hidden="1" customHeight="1">
      <c r="A83" s="1"/>
      <c r="B83" s="58"/>
      <c r="C83" s="51"/>
      <c r="D83" s="52"/>
      <c r="E83" s="52"/>
      <c r="F83" s="53"/>
      <c r="G83" s="59"/>
      <c r="H83" s="60"/>
      <c r="I83" s="61"/>
      <c r="J83" s="60"/>
      <c r="K83" s="59"/>
      <c r="L83" s="62"/>
      <c r="M83" s="59"/>
      <c r="N83" s="60"/>
      <c r="O83" s="36">
        <f t="shared" si="29"/>
        <v>0</v>
      </c>
      <c r="P83" s="196">
        <f t="shared" si="30"/>
        <v>0</v>
      </c>
    </row>
    <row r="84" spans="1:16" s="30" customFormat="1" ht="11.25" hidden="1" customHeight="1">
      <c r="A84" s="1"/>
      <c r="B84" s="58"/>
      <c r="C84" s="51"/>
      <c r="D84" s="52"/>
      <c r="E84" s="52"/>
      <c r="F84" s="53"/>
      <c r="G84" s="59"/>
      <c r="H84" s="60"/>
      <c r="I84" s="61"/>
      <c r="J84" s="60"/>
      <c r="K84" s="59"/>
      <c r="L84" s="62"/>
      <c r="M84" s="59"/>
      <c r="N84" s="60"/>
      <c r="O84" s="36">
        <f t="shared" si="29"/>
        <v>0</v>
      </c>
      <c r="P84" s="196">
        <f t="shared" si="30"/>
        <v>0</v>
      </c>
    </row>
    <row r="85" spans="1:16" s="30" customFormat="1" ht="11.25" hidden="1" customHeight="1">
      <c r="A85" s="1"/>
      <c r="B85" s="58"/>
      <c r="C85" s="51"/>
      <c r="D85" s="52"/>
      <c r="E85" s="52"/>
      <c r="F85" s="53"/>
      <c r="G85" s="59"/>
      <c r="H85" s="60"/>
      <c r="I85" s="61"/>
      <c r="J85" s="60"/>
      <c r="K85" s="59"/>
      <c r="L85" s="62"/>
      <c r="M85" s="59"/>
      <c r="N85" s="60"/>
      <c r="O85" s="36">
        <f t="shared" si="29"/>
        <v>0</v>
      </c>
      <c r="P85" s="196">
        <f t="shared" si="30"/>
        <v>0</v>
      </c>
    </row>
    <row r="86" spans="1:16" s="30" customFormat="1" ht="11.25" hidden="1" customHeight="1">
      <c r="A86" s="1"/>
      <c r="B86" s="58"/>
      <c r="C86" s="51"/>
      <c r="D86" s="52"/>
      <c r="E86" s="52"/>
      <c r="F86" s="53"/>
      <c r="G86" s="59"/>
      <c r="H86" s="60"/>
      <c r="I86" s="61"/>
      <c r="J86" s="60"/>
      <c r="K86" s="59"/>
      <c r="L86" s="62"/>
      <c r="M86" s="59"/>
      <c r="N86" s="60"/>
      <c r="O86" s="36">
        <f t="shared" si="29"/>
        <v>0</v>
      </c>
      <c r="P86" s="196">
        <f t="shared" si="30"/>
        <v>0</v>
      </c>
    </row>
    <row r="87" spans="1:16" s="30" customFormat="1" ht="11.25" hidden="1" customHeight="1">
      <c r="A87" s="1"/>
      <c r="B87" s="58"/>
      <c r="C87" s="51"/>
      <c r="D87" s="52"/>
      <c r="E87" s="52"/>
      <c r="F87" s="53"/>
      <c r="G87" s="59"/>
      <c r="H87" s="60"/>
      <c r="I87" s="61"/>
      <c r="J87" s="60"/>
      <c r="K87" s="59"/>
      <c r="L87" s="62"/>
      <c r="M87" s="59"/>
      <c r="N87" s="60"/>
      <c r="O87" s="36">
        <f t="shared" si="29"/>
        <v>0</v>
      </c>
      <c r="P87" s="196">
        <f t="shared" si="30"/>
        <v>0</v>
      </c>
    </row>
    <row r="88" spans="1:16" s="30" customFormat="1" ht="11.25" hidden="1" customHeight="1">
      <c r="A88" s="1"/>
      <c r="B88" s="58"/>
      <c r="C88" s="51"/>
      <c r="D88" s="52"/>
      <c r="E88" s="52"/>
      <c r="F88" s="53"/>
      <c r="G88" s="59"/>
      <c r="H88" s="60"/>
      <c r="I88" s="61"/>
      <c r="J88" s="60"/>
      <c r="K88" s="59"/>
      <c r="L88" s="62"/>
      <c r="M88" s="59"/>
      <c r="N88" s="60"/>
      <c r="O88" s="36">
        <f t="shared" si="29"/>
        <v>0</v>
      </c>
      <c r="P88" s="196">
        <f t="shared" si="30"/>
        <v>0</v>
      </c>
    </row>
    <row r="89" spans="1:16" s="30" customFormat="1" ht="11.25" hidden="1" customHeight="1">
      <c r="A89" s="1"/>
      <c r="B89" s="58"/>
      <c r="C89" s="51"/>
      <c r="D89" s="52"/>
      <c r="E89" s="52"/>
      <c r="F89" s="53"/>
      <c r="G89" s="59"/>
      <c r="H89" s="60"/>
      <c r="I89" s="61"/>
      <c r="J89" s="60"/>
      <c r="K89" s="59"/>
      <c r="L89" s="62"/>
      <c r="M89" s="59"/>
      <c r="N89" s="60"/>
      <c r="O89" s="36">
        <f t="shared" si="29"/>
        <v>0</v>
      </c>
      <c r="P89" s="196">
        <f t="shared" si="30"/>
        <v>0</v>
      </c>
    </row>
    <row r="90" spans="1:16" ht="12" hidden="1" thickBot="1">
      <c r="A90" s="38"/>
      <c r="B90" s="39" t="s">
        <v>21</v>
      </c>
      <c r="C90" s="39">
        <f t="shared" ref="C90:P90" si="31">SUM(C82:C89)</f>
        <v>0</v>
      </c>
      <c r="D90" s="39">
        <f t="shared" si="31"/>
        <v>0</v>
      </c>
      <c r="E90" s="39">
        <f t="shared" si="31"/>
        <v>0</v>
      </c>
      <c r="F90" s="39">
        <f t="shared" si="31"/>
        <v>0</v>
      </c>
      <c r="G90" s="43">
        <f t="shared" si="31"/>
        <v>0</v>
      </c>
      <c r="H90" s="43">
        <f t="shared" si="31"/>
        <v>0</v>
      </c>
      <c r="I90" s="43">
        <f t="shared" si="31"/>
        <v>0</v>
      </c>
      <c r="J90" s="43">
        <f t="shared" si="31"/>
        <v>0</v>
      </c>
      <c r="K90" s="43">
        <f t="shared" si="31"/>
        <v>0</v>
      </c>
      <c r="L90" s="43">
        <f t="shared" si="31"/>
        <v>0</v>
      </c>
      <c r="M90" s="43">
        <f t="shared" si="31"/>
        <v>0</v>
      </c>
      <c r="N90" s="43">
        <f t="shared" si="31"/>
        <v>0</v>
      </c>
      <c r="O90" s="44">
        <f t="shared" si="31"/>
        <v>0</v>
      </c>
      <c r="P90" s="45">
        <f t="shared" si="31"/>
        <v>0</v>
      </c>
    </row>
    <row r="91" spans="1:16" ht="11.25" hidden="1" customHeight="1">
      <c r="A91" s="38"/>
      <c r="B91" s="54"/>
      <c r="C91" s="54"/>
      <c r="D91" s="54"/>
      <c r="E91" s="54"/>
      <c r="F91" s="54"/>
      <c r="G91" s="55"/>
      <c r="H91" s="55"/>
      <c r="I91" s="55"/>
      <c r="J91" s="55"/>
      <c r="K91" s="55"/>
      <c r="L91" s="55"/>
      <c r="M91" s="55"/>
      <c r="N91" s="55"/>
      <c r="O91" s="56"/>
      <c r="P91" s="57"/>
    </row>
    <row r="93" spans="1:16" ht="12" thickBot="1">
      <c r="B93" s="33" t="s">
        <v>30</v>
      </c>
      <c r="C93" s="33"/>
      <c r="D93" s="33"/>
      <c r="E93" s="33"/>
      <c r="F93" s="34"/>
      <c r="G93" s="34"/>
      <c r="H93" s="34"/>
      <c r="I93" s="34"/>
      <c r="J93" s="34"/>
      <c r="K93" s="34"/>
      <c r="L93" s="34"/>
      <c r="M93" s="34"/>
      <c r="N93" s="34"/>
      <c r="O93" s="35"/>
      <c r="P93" s="35"/>
    </row>
    <row r="94" spans="1:16" s="30" customFormat="1" ht="11.25" customHeight="1">
      <c r="A94" s="1"/>
      <c r="B94" s="58" t="s">
        <v>52</v>
      </c>
      <c r="C94" s="51"/>
      <c r="D94" s="52"/>
      <c r="E94" s="52"/>
      <c r="F94" s="53"/>
      <c r="G94" s="59">
        <v>108</v>
      </c>
      <c r="H94" s="60"/>
      <c r="I94" s="61">
        <v>2</v>
      </c>
      <c r="J94" s="60">
        <v>8</v>
      </c>
      <c r="K94" s="59"/>
      <c r="L94" s="62">
        <v>3</v>
      </c>
      <c r="M94" s="59"/>
      <c r="N94" s="60"/>
      <c r="O94" s="36">
        <f>SUM(F94:N94)</f>
        <v>121</v>
      </c>
      <c r="P94" s="196">
        <f t="shared" ref="P94:P95" si="32">(E94*$E$3)+(F94*$F$3)+(G94*$G$3)+(H94*$H$3)+(I94*$I$3)+(J94*$J$3)+(K94*$K$3)+(L94*$L$3)+(M94*$M$3)+(N94*$N$3)</f>
        <v>35</v>
      </c>
    </row>
    <row r="95" spans="1:16" s="30" customFormat="1" ht="11.25" customHeight="1">
      <c r="A95" s="1"/>
      <c r="B95" s="58"/>
      <c r="C95" s="51"/>
      <c r="D95" s="52"/>
      <c r="E95" s="52"/>
      <c r="F95" s="53"/>
      <c r="G95" s="59"/>
      <c r="H95" s="60"/>
      <c r="I95" s="61"/>
      <c r="J95" s="60"/>
      <c r="K95" s="59"/>
      <c r="L95" s="62"/>
      <c r="M95" s="59"/>
      <c r="N95" s="60"/>
      <c r="O95" s="36">
        <f>SUM(F95:N95)</f>
        <v>0</v>
      </c>
      <c r="P95" s="196">
        <f t="shared" si="32"/>
        <v>0</v>
      </c>
    </row>
    <row r="96" spans="1:16" ht="12" thickBot="1">
      <c r="A96" s="38"/>
      <c r="B96" s="39" t="s">
        <v>21</v>
      </c>
      <c r="C96" s="39">
        <f t="shared" ref="C96:P96" si="33">SUM(C94:C95)</f>
        <v>0</v>
      </c>
      <c r="D96" s="39">
        <f t="shared" si="33"/>
        <v>0</v>
      </c>
      <c r="E96" s="39">
        <f t="shared" si="33"/>
        <v>0</v>
      </c>
      <c r="F96" s="39">
        <f t="shared" si="33"/>
        <v>0</v>
      </c>
      <c r="G96" s="43">
        <f t="shared" si="33"/>
        <v>108</v>
      </c>
      <c r="H96" s="43">
        <f t="shared" si="33"/>
        <v>0</v>
      </c>
      <c r="I96" s="43">
        <f t="shared" si="33"/>
        <v>2</v>
      </c>
      <c r="J96" s="43">
        <f t="shared" si="33"/>
        <v>8</v>
      </c>
      <c r="K96" s="43">
        <f t="shared" si="33"/>
        <v>0</v>
      </c>
      <c r="L96" s="43">
        <f t="shared" si="33"/>
        <v>3</v>
      </c>
      <c r="M96" s="43">
        <f t="shared" si="33"/>
        <v>0</v>
      </c>
      <c r="N96" s="43">
        <f t="shared" si="33"/>
        <v>0</v>
      </c>
      <c r="O96" s="44">
        <f t="shared" si="33"/>
        <v>121</v>
      </c>
      <c r="P96" s="45">
        <f t="shared" si="33"/>
        <v>35</v>
      </c>
    </row>
    <row r="97" spans="1:16" ht="11.25" customHeight="1">
      <c r="A97" s="38"/>
      <c r="B97" s="54"/>
      <c r="C97" s="54"/>
      <c r="D97" s="54"/>
      <c r="E97" s="54"/>
      <c r="F97" s="54"/>
      <c r="G97" s="55"/>
      <c r="H97" s="55"/>
      <c r="I97" s="55"/>
      <c r="J97" s="55"/>
      <c r="K97" s="55"/>
      <c r="L97" s="55"/>
      <c r="M97" s="55"/>
      <c r="N97" s="55"/>
      <c r="O97" s="56"/>
      <c r="P97" s="57"/>
    </row>
    <row r="98" spans="1:16" s="186" customFormat="1"/>
    <row r="99" spans="1:16" s="186" customFormat="1" ht="12" thickBot="1">
      <c r="B99" s="177" t="s">
        <v>56</v>
      </c>
      <c r="C99" s="177"/>
      <c r="D99" s="177"/>
      <c r="E99" s="177"/>
      <c r="F99" s="34"/>
      <c r="G99" s="34"/>
      <c r="H99" s="34"/>
      <c r="I99" s="34"/>
      <c r="J99" s="34"/>
      <c r="K99" s="34"/>
      <c r="L99" s="34"/>
      <c r="M99" s="34"/>
      <c r="N99" s="34"/>
      <c r="O99" s="35"/>
      <c r="P99" s="35"/>
    </row>
    <row r="100" spans="1:16" s="187" customFormat="1">
      <c r="A100" s="186"/>
      <c r="B100" s="188" t="s">
        <v>76</v>
      </c>
      <c r="C100" s="63"/>
      <c r="D100" s="179"/>
      <c r="E100" s="179"/>
      <c r="F100" s="180"/>
      <c r="G100" s="181">
        <v>35</v>
      </c>
      <c r="H100" s="182"/>
      <c r="I100" s="183"/>
      <c r="J100" s="182"/>
      <c r="K100" s="181"/>
      <c r="L100" s="184"/>
      <c r="M100" s="181"/>
      <c r="N100" s="182">
        <v>22</v>
      </c>
      <c r="O100" s="185">
        <f t="shared" ref="O100:O105" si="34">SUM(F100:N100)</f>
        <v>57</v>
      </c>
      <c r="P100" s="196">
        <f t="shared" ref="P100:P105" si="35">(E100*$E$3)+(F100*$F$3)+(G100*$G$3)+(H100*$H$3)+(I100*$I$3)+(J100*$J$3)+(K100*$K$3)+(L100*$L$3)+(M100*$M$3)+(N100*$N$3)</f>
        <v>52.75</v>
      </c>
    </row>
    <row r="101" spans="1:16" s="190" customFormat="1">
      <c r="A101" s="189"/>
      <c r="B101" s="188" t="s">
        <v>77</v>
      </c>
      <c r="C101" s="51"/>
      <c r="D101" s="194"/>
      <c r="E101" s="194"/>
      <c r="F101" s="195"/>
      <c r="G101" s="181">
        <v>190</v>
      </c>
      <c r="H101" s="182"/>
      <c r="I101" s="183">
        <v>17</v>
      </c>
      <c r="J101" s="182"/>
      <c r="K101" s="181">
        <v>5</v>
      </c>
      <c r="L101" s="184">
        <v>4</v>
      </c>
      <c r="M101" s="181"/>
      <c r="N101" s="182">
        <v>11</v>
      </c>
      <c r="O101" s="185">
        <f t="shared" si="34"/>
        <v>227</v>
      </c>
      <c r="P101" s="196">
        <f t="shared" si="35"/>
        <v>87</v>
      </c>
    </row>
    <row r="102" spans="1:16" s="190" customFormat="1">
      <c r="A102" s="189"/>
      <c r="B102" s="188" t="s">
        <v>78</v>
      </c>
      <c r="C102" s="51"/>
      <c r="D102" s="194"/>
      <c r="E102" s="194"/>
      <c r="F102" s="195"/>
      <c r="G102" s="181">
        <v>3</v>
      </c>
      <c r="H102" s="182"/>
      <c r="I102" s="183">
        <v>4</v>
      </c>
      <c r="J102" s="182"/>
      <c r="K102" s="181">
        <v>1</v>
      </c>
      <c r="L102" s="184"/>
      <c r="M102" s="181"/>
      <c r="N102" s="182">
        <v>4</v>
      </c>
      <c r="O102" s="185">
        <f t="shared" si="34"/>
        <v>12</v>
      </c>
      <c r="P102" s="196">
        <f t="shared" si="35"/>
        <v>11.75</v>
      </c>
    </row>
    <row r="103" spans="1:16" s="190" customFormat="1">
      <c r="A103" s="189"/>
      <c r="B103" s="188" t="s">
        <v>79</v>
      </c>
      <c r="C103" s="51"/>
      <c r="D103" s="194"/>
      <c r="E103" s="194"/>
      <c r="F103" s="195"/>
      <c r="G103" s="181">
        <v>69</v>
      </c>
      <c r="H103" s="182"/>
      <c r="I103" s="183">
        <v>3</v>
      </c>
      <c r="J103" s="182"/>
      <c r="K103" s="181"/>
      <c r="L103" s="184"/>
      <c r="M103" s="181"/>
      <c r="N103" s="182">
        <v>5</v>
      </c>
      <c r="O103" s="185">
        <f t="shared" si="34"/>
        <v>77</v>
      </c>
      <c r="P103" s="196">
        <f t="shared" si="35"/>
        <v>28.75</v>
      </c>
    </row>
    <row r="104" spans="1:16" s="190" customFormat="1">
      <c r="A104" s="189"/>
      <c r="B104" s="188" t="s">
        <v>80</v>
      </c>
      <c r="C104" s="51"/>
      <c r="D104" s="194"/>
      <c r="E104" s="194"/>
      <c r="F104" s="195"/>
      <c r="G104" s="181">
        <v>5</v>
      </c>
      <c r="H104" s="182"/>
      <c r="I104" s="183">
        <v>1</v>
      </c>
      <c r="J104" s="182"/>
      <c r="K104" s="181">
        <v>1</v>
      </c>
      <c r="L104" s="184"/>
      <c r="M104" s="181"/>
      <c r="N104" s="182">
        <v>1</v>
      </c>
      <c r="O104" s="185">
        <f t="shared" si="34"/>
        <v>8</v>
      </c>
      <c r="P104" s="196">
        <f t="shared" si="35"/>
        <v>4.75</v>
      </c>
    </row>
    <row r="105" spans="1:16" s="187" customFormat="1">
      <c r="A105" s="186"/>
      <c r="B105" s="188"/>
      <c r="C105" s="51"/>
      <c r="D105" s="179"/>
      <c r="E105" s="179"/>
      <c r="F105" s="180"/>
      <c r="G105" s="181"/>
      <c r="H105" s="182"/>
      <c r="I105" s="183"/>
      <c r="J105" s="182"/>
      <c r="K105" s="181"/>
      <c r="L105" s="184"/>
      <c r="M105" s="181"/>
      <c r="N105" s="182"/>
      <c r="O105" s="185">
        <f t="shared" si="34"/>
        <v>0</v>
      </c>
      <c r="P105" s="196">
        <f t="shared" si="35"/>
        <v>0</v>
      </c>
    </row>
    <row r="106" spans="1:16" s="186" customFormat="1" ht="12" thickBot="1">
      <c r="A106" s="38"/>
      <c r="B106" s="39" t="s">
        <v>21</v>
      </c>
      <c r="C106" s="39">
        <f>SUM(C105:C105)</f>
        <v>0</v>
      </c>
      <c r="D106" s="39">
        <f>SUM(D100:D105)</f>
        <v>0</v>
      </c>
      <c r="E106" s="39">
        <f>SUM(E100:E105)</f>
        <v>0</v>
      </c>
      <c r="F106" s="39">
        <f>SUM(F105:F105)</f>
        <v>0</v>
      </c>
      <c r="G106" s="43">
        <f t="shared" ref="G106:P106" si="36">SUM(G100:G105)</f>
        <v>302</v>
      </c>
      <c r="H106" s="43">
        <f t="shared" si="36"/>
        <v>0</v>
      </c>
      <c r="I106" s="43">
        <f t="shared" si="36"/>
        <v>25</v>
      </c>
      <c r="J106" s="43">
        <f t="shared" si="36"/>
        <v>0</v>
      </c>
      <c r="K106" s="43">
        <f t="shared" si="36"/>
        <v>7</v>
      </c>
      <c r="L106" s="43">
        <f t="shared" si="36"/>
        <v>4</v>
      </c>
      <c r="M106" s="43">
        <f t="shared" si="36"/>
        <v>0</v>
      </c>
      <c r="N106" s="43">
        <f t="shared" si="36"/>
        <v>43</v>
      </c>
      <c r="O106" s="44">
        <f t="shared" si="36"/>
        <v>381</v>
      </c>
      <c r="P106" s="45">
        <f t="shared" si="36"/>
        <v>185</v>
      </c>
    </row>
    <row r="107" spans="1:16" s="186" customFormat="1"/>
    <row r="108" spans="1:16" s="189" customFormat="1" hidden="1"/>
    <row r="109" spans="1:16" s="189" customFormat="1" ht="12" hidden="1" thickBot="1">
      <c r="B109" s="191" t="s">
        <v>69</v>
      </c>
      <c r="C109" s="191"/>
      <c r="D109" s="191"/>
      <c r="E109" s="191"/>
      <c r="F109" s="192"/>
      <c r="G109" s="192"/>
      <c r="H109" s="192"/>
      <c r="I109" s="192"/>
      <c r="J109" s="192"/>
      <c r="K109" s="192"/>
      <c r="L109" s="192"/>
      <c r="M109" s="192"/>
      <c r="N109" s="192"/>
      <c r="O109" s="193"/>
      <c r="P109" s="193"/>
    </row>
    <row r="110" spans="1:16" s="190" customFormat="1" hidden="1">
      <c r="A110" s="189"/>
      <c r="B110" s="188"/>
      <c r="C110" s="63"/>
      <c r="D110" s="194"/>
      <c r="E110" s="194"/>
      <c r="F110" s="195"/>
      <c r="G110" s="181"/>
      <c r="H110" s="182"/>
      <c r="I110" s="183"/>
      <c r="J110" s="182"/>
      <c r="K110" s="181"/>
      <c r="L110" s="184"/>
      <c r="M110" s="181"/>
      <c r="N110" s="182"/>
      <c r="O110" s="185">
        <f t="shared" ref="O110:O127" si="37">SUM(F110:N110)</f>
        <v>0</v>
      </c>
      <c r="P110" s="196">
        <f t="shared" ref="P110:P128" si="38">(E110*$E$3)+(F110*$F$3)+(G110*$G$3)+(H110*$H$3)+(I110*$I$3)+(J110*$J$3)+(K110*$K$3)+(L110*$L$3)+(M110*$M$3)+(N110*$N$3)</f>
        <v>0</v>
      </c>
    </row>
    <row r="111" spans="1:16" s="190" customFormat="1" hidden="1">
      <c r="A111" s="189"/>
      <c r="B111" s="188"/>
      <c r="C111" s="51"/>
      <c r="D111" s="194"/>
      <c r="E111" s="194"/>
      <c r="F111" s="195"/>
      <c r="G111" s="181"/>
      <c r="H111" s="182"/>
      <c r="I111" s="183"/>
      <c r="J111" s="182"/>
      <c r="K111" s="181"/>
      <c r="L111" s="184"/>
      <c r="M111" s="181"/>
      <c r="N111" s="182"/>
      <c r="O111" s="185">
        <f t="shared" si="37"/>
        <v>0</v>
      </c>
      <c r="P111" s="196">
        <f t="shared" si="38"/>
        <v>0</v>
      </c>
    </row>
    <row r="112" spans="1:16" s="190" customFormat="1" hidden="1">
      <c r="A112" s="189"/>
      <c r="B112" s="188"/>
      <c r="C112" s="51"/>
      <c r="D112" s="194"/>
      <c r="E112" s="194"/>
      <c r="F112" s="195"/>
      <c r="G112" s="181"/>
      <c r="H112" s="182"/>
      <c r="I112" s="183"/>
      <c r="J112" s="182"/>
      <c r="K112" s="181"/>
      <c r="L112" s="184"/>
      <c r="M112" s="181"/>
      <c r="N112" s="182"/>
      <c r="O112" s="185">
        <f t="shared" si="37"/>
        <v>0</v>
      </c>
      <c r="P112" s="196">
        <f t="shared" si="38"/>
        <v>0</v>
      </c>
    </row>
    <row r="113" spans="1:16" s="190" customFormat="1" hidden="1">
      <c r="A113" s="189"/>
      <c r="B113" s="188"/>
      <c r="C113" s="51"/>
      <c r="D113" s="194"/>
      <c r="E113" s="194"/>
      <c r="F113" s="195"/>
      <c r="G113" s="181"/>
      <c r="H113" s="182"/>
      <c r="I113" s="183"/>
      <c r="J113" s="182"/>
      <c r="K113" s="181"/>
      <c r="L113" s="184"/>
      <c r="M113" s="181"/>
      <c r="N113" s="182"/>
      <c r="O113" s="185">
        <f t="shared" si="37"/>
        <v>0</v>
      </c>
      <c r="P113" s="196">
        <f t="shared" si="38"/>
        <v>0</v>
      </c>
    </row>
    <row r="114" spans="1:16" s="190" customFormat="1" hidden="1">
      <c r="A114" s="189"/>
      <c r="B114" s="188"/>
      <c r="C114" s="51"/>
      <c r="D114" s="194"/>
      <c r="E114" s="194"/>
      <c r="F114" s="195"/>
      <c r="G114" s="181"/>
      <c r="H114" s="182"/>
      <c r="I114" s="183"/>
      <c r="J114" s="182"/>
      <c r="K114" s="181"/>
      <c r="L114" s="184"/>
      <c r="M114" s="181"/>
      <c r="N114" s="182"/>
      <c r="O114" s="185">
        <f t="shared" si="37"/>
        <v>0</v>
      </c>
      <c r="P114" s="196">
        <f t="shared" si="38"/>
        <v>0</v>
      </c>
    </row>
    <row r="115" spans="1:16" s="190" customFormat="1" hidden="1">
      <c r="A115" s="189"/>
      <c r="B115" s="188"/>
      <c r="C115" s="51"/>
      <c r="D115" s="194"/>
      <c r="E115" s="194"/>
      <c r="F115" s="195"/>
      <c r="G115" s="181"/>
      <c r="H115" s="182"/>
      <c r="I115" s="183"/>
      <c r="J115" s="182"/>
      <c r="K115" s="181"/>
      <c r="L115" s="184"/>
      <c r="M115" s="181"/>
      <c r="N115" s="182"/>
      <c r="O115" s="185">
        <f t="shared" si="37"/>
        <v>0</v>
      </c>
      <c r="P115" s="196">
        <f t="shared" si="38"/>
        <v>0</v>
      </c>
    </row>
    <row r="116" spans="1:16" s="190" customFormat="1" hidden="1">
      <c r="A116" s="189"/>
      <c r="B116" s="188"/>
      <c r="C116" s="51"/>
      <c r="D116" s="194"/>
      <c r="E116" s="194"/>
      <c r="F116" s="195"/>
      <c r="G116" s="181"/>
      <c r="H116" s="182"/>
      <c r="I116" s="183"/>
      <c r="J116" s="182"/>
      <c r="K116" s="181"/>
      <c r="L116" s="184"/>
      <c r="M116" s="181"/>
      <c r="N116" s="182"/>
      <c r="O116" s="185">
        <f t="shared" si="37"/>
        <v>0</v>
      </c>
      <c r="P116" s="196">
        <f t="shared" si="38"/>
        <v>0</v>
      </c>
    </row>
    <row r="117" spans="1:16" s="190" customFormat="1" hidden="1">
      <c r="A117" s="189"/>
      <c r="B117" s="188"/>
      <c r="C117" s="51"/>
      <c r="D117" s="194"/>
      <c r="E117" s="194"/>
      <c r="F117" s="195"/>
      <c r="G117" s="181"/>
      <c r="H117" s="182"/>
      <c r="I117" s="183"/>
      <c r="J117" s="182"/>
      <c r="K117" s="181"/>
      <c r="L117" s="184"/>
      <c r="M117" s="181"/>
      <c r="N117" s="182"/>
      <c r="O117" s="185">
        <f t="shared" si="37"/>
        <v>0</v>
      </c>
      <c r="P117" s="196">
        <f t="shared" si="38"/>
        <v>0</v>
      </c>
    </row>
    <row r="118" spans="1:16" s="190" customFormat="1" hidden="1">
      <c r="A118" s="189"/>
      <c r="B118" s="188"/>
      <c r="C118" s="51"/>
      <c r="D118" s="194"/>
      <c r="E118" s="194"/>
      <c r="F118" s="195"/>
      <c r="G118" s="181"/>
      <c r="H118" s="182"/>
      <c r="I118" s="183"/>
      <c r="J118" s="182"/>
      <c r="K118" s="181"/>
      <c r="L118" s="184"/>
      <c r="M118" s="181"/>
      <c r="N118" s="182"/>
      <c r="O118" s="185">
        <f t="shared" si="37"/>
        <v>0</v>
      </c>
      <c r="P118" s="196">
        <f t="shared" si="38"/>
        <v>0</v>
      </c>
    </row>
    <row r="119" spans="1:16" s="190" customFormat="1" hidden="1">
      <c r="A119" s="189"/>
      <c r="B119" s="188"/>
      <c r="C119" s="51"/>
      <c r="D119" s="194"/>
      <c r="E119" s="194"/>
      <c r="F119" s="195"/>
      <c r="G119" s="181"/>
      <c r="H119" s="182"/>
      <c r="I119" s="183"/>
      <c r="J119" s="182"/>
      <c r="K119" s="181"/>
      <c r="L119" s="184"/>
      <c r="M119" s="181"/>
      <c r="N119" s="182"/>
      <c r="O119" s="185">
        <f t="shared" si="37"/>
        <v>0</v>
      </c>
      <c r="P119" s="196">
        <f t="shared" si="38"/>
        <v>0</v>
      </c>
    </row>
    <row r="120" spans="1:16" s="190" customFormat="1" hidden="1">
      <c r="A120" s="189"/>
      <c r="B120" s="188"/>
      <c r="C120" s="51"/>
      <c r="D120" s="194"/>
      <c r="E120" s="194"/>
      <c r="F120" s="195"/>
      <c r="G120" s="181"/>
      <c r="H120" s="182"/>
      <c r="I120" s="183"/>
      <c r="J120" s="182"/>
      <c r="K120" s="181"/>
      <c r="L120" s="184"/>
      <c r="M120" s="181"/>
      <c r="N120" s="182"/>
      <c r="O120" s="185">
        <f t="shared" si="37"/>
        <v>0</v>
      </c>
      <c r="P120" s="196">
        <f t="shared" si="38"/>
        <v>0</v>
      </c>
    </row>
    <row r="121" spans="1:16" s="190" customFormat="1" hidden="1">
      <c r="A121" s="189"/>
      <c r="B121" s="188"/>
      <c r="C121" s="51"/>
      <c r="D121" s="194"/>
      <c r="E121" s="194"/>
      <c r="F121" s="195"/>
      <c r="G121" s="181"/>
      <c r="H121" s="182"/>
      <c r="I121" s="183"/>
      <c r="J121" s="182"/>
      <c r="K121" s="181"/>
      <c r="L121" s="184"/>
      <c r="M121" s="181"/>
      <c r="N121" s="182"/>
      <c r="O121" s="185">
        <f t="shared" si="37"/>
        <v>0</v>
      </c>
      <c r="P121" s="196">
        <f t="shared" si="38"/>
        <v>0</v>
      </c>
    </row>
    <row r="122" spans="1:16" s="190" customFormat="1" hidden="1">
      <c r="A122" s="189"/>
      <c r="B122" s="188"/>
      <c r="C122" s="51"/>
      <c r="D122" s="194"/>
      <c r="E122" s="194"/>
      <c r="F122" s="195"/>
      <c r="G122" s="181"/>
      <c r="H122" s="182"/>
      <c r="I122" s="183"/>
      <c r="J122" s="182"/>
      <c r="K122" s="181"/>
      <c r="L122" s="184"/>
      <c r="M122" s="181"/>
      <c r="N122" s="182"/>
      <c r="O122" s="185">
        <f t="shared" si="37"/>
        <v>0</v>
      </c>
      <c r="P122" s="196">
        <f t="shared" si="38"/>
        <v>0</v>
      </c>
    </row>
    <row r="123" spans="1:16" s="190" customFormat="1" hidden="1">
      <c r="A123" s="189"/>
      <c r="B123" s="188"/>
      <c r="C123" s="51"/>
      <c r="D123" s="194"/>
      <c r="E123" s="194"/>
      <c r="F123" s="195"/>
      <c r="G123" s="181"/>
      <c r="H123" s="182"/>
      <c r="I123" s="183"/>
      <c r="J123" s="182"/>
      <c r="K123" s="181"/>
      <c r="L123" s="184"/>
      <c r="M123" s="181"/>
      <c r="N123" s="182"/>
      <c r="O123" s="185">
        <f t="shared" si="37"/>
        <v>0</v>
      </c>
      <c r="P123" s="196">
        <f t="shared" si="38"/>
        <v>0</v>
      </c>
    </row>
    <row r="124" spans="1:16" s="190" customFormat="1" hidden="1">
      <c r="A124" s="189"/>
      <c r="B124" s="188"/>
      <c r="C124" s="51"/>
      <c r="D124" s="194"/>
      <c r="E124" s="194"/>
      <c r="F124" s="195"/>
      <c r="G124" s="181"/>
      <c r="H124" s="182"/>
      <c r="I124" s="183"/>
      <c r="J124" s="182"/>
      <c r="K124" s="181"/>
      <c r="L124" s="184"/>
      <c r="M124" s="181"/>
      <c r="N124" s="182"/>
      <c r="O124" s="185">
        <f t="shared" si="37"/>
        <v>0</v>
      </c>
      <c r="P124" s="196">
        <f t="shared" si="38"/>
        <v>0</v>
      </c>
    </row>
    <row r="125" spans="1:16" s="190" customFormat="1" hidden="1">
      <c r="A125" s="189"/>
      <c r="B125" s="188"/>
      <c r="C125" s="51"/>
      <c r="D125" s="194"/>
      <c r="E125" s="194"/>
      <c r="F125" s="195"/>
      <c r="G125" s="181"/>
      <c r="H125" s="182"/>
      <c r="I125" s="183"/>
      <c r="J125" s="182"/>
      <c r="K125" s="181"/>
      <c r="L125" s="184"/>
      <c r="M125" s="181"/>
      <c r="N125" s="182"/>
      <c r="O125" s="185">
        <f t="shared" si="37"/>
        <v>0</v>
      </c>
      <c r="P125" s="196">
        <f t="shared" si="38"/>
        <v>0</v>
      </c>
    </row>
    <row r="126" spans="1:16" s="190" customFormat="1" hidden="1">
      <c r="A126" s="189"/>
      <c r="B126" s="188"/>
      <c r="C126" s="51"/>
      <c r="D126" s="194"/>
      <c r="E126" s="194"/>
      <c r="F126" s="195"/>
      <c r="G126" s="181"/>
      <c r="H126" s="182"/>
      <c r="I126" s="183"/>
      <c r="J126" s="182"/>
      <c r="K126" s="181"/>
      <c r="L126" s="184"/>
      <c r="M126" s="181"/>
      <c r="N126" s="182"/>
      <c r="O126" s="185">
        <f t="shared" si="37"/>
        <v>0</v>
      </c>
      <c r="P126" s="196">
        <f t="shared" si="38"/>
        <v>0</v>
      </c>
    </row>
    <row r="127" spans="1:16" s="190" customFormat="1" hidden="1">
      <c r="A127" s="189"/>
      <c r="B127" s="188"/>
      <c r="C127" s="51"/>
      <c r="D127" s="194"/>
      <c r="E127" s="194"/>
      <c r="F127" s="195"/>
      <c r="G127" s="181"/>
      <c r="H127" s="182"/>
      <c r="I127" s="183"/>
      <c r="J127" s="182"/>
      <c r="K127" s="181"/>
      <c r="L127" s="184"/>
      <c r="M127" s="181"/>
      <c r="N127" s="182"/>
      <c r="O127" s="185">
        <f t="shared" si="37"/>
        <v>0</v>
      </c>
      <c r="P127" s="196">
        <f t="shared" si="38"/>
        <v>0</v>
      </c>
    </row>
    <row r="128" spans="1:16" s="190" customFormat="1" hidden="1">
      <c r="A128" s="189"/>
      <c r="B128" s="188"/>
      <c r="C128" s="51"/>
      <c r="D128" s="194"/>
      <c r="E128" s="194"/>
      <c r="F128" s="195"/>
      <c r="G128" s="181"/>
      <c r="H128" s="182"/>
      <c r="I128" s="183"/>
      <c r="J128" s="182"/>
      <c r="K128" s="181"/>
      <c r="L128" s="184"/>
      <c r="M128" s="181"/>
      <c r="N128" s="182"/>
      <c r="O128" s="185">
        <f t="shared" ref="O128" si="39">SUM(F128:N128)</f>
        <v>0</v>
      </c>
      <c r="P128" s="196">
        <f t="shared" si="38"/>
        <v>0</v>
      </c>
    </row>
    <row r="129" spans="1:16" s="189" customFormat="1" ht="12" hidden="1" thickBot="1">
      <c r="A129" s="197"/>
      <c r="B129" s="198" t="s">
        <v>21</v>
      </c>
      <c r="C129" s="198">
        <f>SUM(C128:C128)</f>
        <v>0</v>
      </c>
      <c r="D129" s="198">
        <f>SUM(D110:D128)</f>
        <v>0</v>
      </c>
      <c r="E129" s="198">
        <f>SUM(E110:E128)</f>
        <v>0</v>
      </c>
      <c r="F129" s="198">
        <f>SUM(F128:F128)</f>
        <v>0</v>
      </c>
      <c r="G129" s="43">
        <f t="shared" ref="G129:P129" si="40">SUM(G110:G128)</f>
        <v>0</v>
      </c>
      <c r="H129" s="43">
        <f t="shared" si="40"/>
        <v>0</v>
      </c>
      <c r="I129" s="43">
        <f t="shared" si="40"/>
        <v>0</v>
      </c>
      <c r="J129" s="43">
        <f t="shared" si="40"/>
        <v>0</v>
      </c>
      <c r="K129" s="43">
        <f t="shared" si="40"/>
        <v>0</v>
      </c>
      <c r="L129" s="43">
        <f t="shared" si="40"/>
        <v>0</v>
      </c>
      <c r="M129" s="43">
        <f t="shared" si="40"/>
        <v>0</v>
      </c>
      <c r="N129" s="43">
        <f t="shared" si="40"/>
        <v>0</v>
      </c>
      <c r="O129" s="44">
        <f t="shared" si="40"/>
        <v>0</v>
      </c>
      <c r="P129" s="45">
        <f t="shared" si="40"/>
        <v>0</v>
      </c>
    </row>
    <row r="130" spans="1:16" s="189" customFormat="1" hidden="1"/>
    <row r="131" spans="1:16" hidden="1"/>
    <row r="132" spans="1:16" ht="12" hidden="1" thickBot="1">
      <c r="B132" s="33" t="s">
        <v>65</v>
      </c>
      <c r="C132" s="33"/>
      <c r="D132" s="33"/>
      <c r="E132" s="33"/>
      <c r="F132" s="34"/>
      <c r="G132" s="34"/>
      <c r="H132" s="34"/>
      <c r="I132" s="34"/>
      <c r="J132" s="34"/>
      <c r="K132" s="34"/>
      <c r="L132" s="34"/>
      <c r="M132" s="34"/>
      <c r="N132" s="34"/>
      <c r="O132" s="35"/>
      <c r="P132" s="35"/>
    </row>
    <row r="133" spans="1:16" s="30" customFormat="1" hidden="1">
      <c r="A133" s="1"/>
      <c r="B133" s="58"/>
      <c r="C133" s="63"/>
      <c r="D133" s="52"/>
      <c r="E133" s="52"/>
      <c r="F133" s="53"/>
      <c r="G133" s="59"/>
      <c r="H133" s="60"/>
      <c r="I133" s="61"/>
      <c r="J133" s="60"/>
      <c r="K133" s="59"/>
      <c r="L133" s="62"/>
      <c r="M133" s="59"/>
      <c r="N133" s="60"/>
      <c r="O133" s="36">
        <f t="shared" ref="O133:O135" si="41">SUM(F133:N133)</f>
        <v>0</v>
      </c>
      <c r="P133" s="196">
        <f t="shared" ref="P133:P135" si="42">(E133*$E$3)+(F133*$F$3)+(G133*$G$3)+(H133*$H$3)+(I133*$I$3)+(J133*$J$3)+(K133*$K$3)+(L133*$L$3)+(M133*$M$3)+(N133*$N$3)</f>
        <v>0</v>
      </c>
    </row>
    <row r="134" spans="1:16" s="190" customFormat="1" hidden="1">
      <c r="A134" s="189"/>
      <c r="B134" s="188"/>
      <c r="C134" s="51"/>
      <c r="D134" s="194"/>
      <c r="E134" s="194"/>
      <c r="F134" s="195"/>
      <c r="G134" s="181"/>
      <c r="H134" s="182"/>
      <c r="I134" s="183"/>
      <c r="J134" s="182"/>
      <c r="K134" s="181"/>
      <c r="L134" s="184"/>
      <c r="M134" s="181"/>
      <c r="N134" s="182"/>
      <c r="O134" s="185">
        <f t="shared" ref="O134" si="43">SUM(F134:N134)</f>
        <v>0</v>
      </c>
      <c r="P134" s="196">
        <f t="shared" si="42"/>
        <v>0</v>
      </c>
    </row>
    <row r="135" spans="1:16" s="30" customFormat="1" hidden="1">
      <c r="A135" s="1"/>
      <c r="B135" s="58"/>
      <c r="C135" s="51"/>
      <c r="D135" s="52"/>
      <c r="E135" s="52"/>
      <c r="F135" s="53"/>
      <c r="G135" s="59"/>
      <c r="H135" s="60"/>
      <c r="I135" s="61"/>
      <c r="J135" s="60"/>
      <c r="K135" s="59"/>
      <c r="L135" s="62"/>
      <c r="M135" s="59"/>
      <c r="N135" s="60"/>
      <c r="O135" s="36">
        <f t="shared" si="41"/>
        <v>0</v>
      </c>
      <c r="P135" s="196">
        <f t="shared" si="42"/>
        <v>0</v>
      </c>
    </row>
    <row r="136" spans="1:16" ht="12" hidden="1" thickBot="1">
      <c r="A136" s="38"/>
      <c r="B136" s="39" t="s">
        <v>21</v>
      </c>
      <c r="C136" s="39">
        <f>SUM(C135:C135)</f>
        <v>0</v>
      </c>
      <c r="D136" s="39">
        <f>SUM(D133:D135)</f>
        <v>0</v>
      </c>
      <c r="E136" s="39">
        <f>SUM(E133:E135)</f>
        <v>0</v>
      </c>
      <c r="F136" s="39">
        <f>SUM(F135:F135)</f>
        <v>0</v>
      </c>
      <c r="G136" s="43">
        <f t="shared" ref="G136:P136" si="44">SUM(G133:G135)</f>
        <v>0</v>
      </c>
      <c r="H136" s="43">
        <f t="shared" si="44"/>
        <v>0</v>
      </c>
      <c r="I136" s="43">
        <f t="shared" si="44"/>
        <v>0</v>
      </c>
      <c r="J136" s="43">
        <f t="shared" si="44"/>
        <v>0</v>
      </c>
      <c r="K136" s="43">
        <f t="shared" si="44"/>
        <v>0</v>
      </c>
      <c r="L136" s="43">
        <f t="shared" si="44"/>
        <v>0</v>
      </c>
      <c r="M136" s="43">
        <f t="shared" si="44"/>
        <v>0</v>
      </c>
      <c r="N136" s="43">
        <f t="shared" si="44"/>
        <v>0</v>
      </c>
      <c r="O136" s="44">
        <f t="shared" si="44"/>
        <v>0</v>
      </c>
      <c r="P136" s="45">
        <f t="shared" si="44"/>
        <v>0</v>
      </c>
    </row>
    <row r="137" spans="1:16" hidden="1"/>
    <row r="138" spans="1:16" s="189" customFormat="1" hidden="1"/>
    <row r="139" spans="1:16" s="189" customFormat="1" ht="12" hidden="1" thickBot="1">
      <c r="B139" s="191" t="s">
        <v>51</v>
      </c>
      <c r="C139" s="191"/>
      <c r="D139" s="191"/>
      <c r="E139" s="191"/>
      <c r="F139" s="192"/>
      <c r="G139" s="192"/>
      <c r="H139" s="192"/>
      <c r="I139" s="192"/>
      <c r="J139" s="192"/>
      <c r="K139" s="192"/>
      <c r="L139" s="192"/>
      <c r="M139" s="192"/>
      <c r="N139" s="192"/>
      <c r="O139" s="193"/>
      <c r="P139" s="193"/>
    </row>
    <row r="140" spans="1:16" s="190" customFormat="1" hidden="1">
      <c r="A140" s="189"/>
      <c r="B140" s="188"/>
      <c r="C140" s="63"/>
      <c r="D140" s="194"/>
      <c r="E140" s="194"/>
      <c r="F140" s="195"/>
      <c r="G140" s="181"/>
      <c r="H140" s="182"/>
      <c r="I140" s="183"/>
      <c r="J140" s="182"/>
      <c r="K140" s="181"/>
      <c r="L140" s="184"/>
      <c r="M140" s="181"/>
      <c r="N140" s="182"/>
      <c r="O140" s="185">
        <f t="shared" ref="O140:O158" si="45">SUM(F140:N140)</f>
        <v>0</v>
      </c>
      <c r="P140" s="196">
        <f t="shared" ref="P140:P158" si="46">(E140*$E$3)+(F140*$F$3)+(G140*$G$3)+(H140*$H$3)+(I140*$I$3)+(J140*$J$3)+(K140*$K$3)+(L140*$L$3)+(M140*$M$3)+(N140*$N$3)</f>
        <v>0</v>
      </c>
    </row>
    <row r="141" spans="1:16" s="190" customFormat="1" hidden="1">
      <c r="A141" s="189"/>
      <c r="B141" s="188"/>
      <c r="C141" s="51"/>
      <c r="D141" s="194"/>
      <c r="E141" s="194"/>
      <c r="F141" s="195"/>
      <c r="G141" s="181"/>
      <c r="H141" s="182"/>
      <c r="I141" s="183"/>
      <c r="J141" s="182"/>
      <c r="K141" s="181"/>
      <c r="L141" s="184"/>
      <c r="M141" s="181"/>
      <c r="N141" s="182"/>
      <c r="O141" s="185">
        <f t="shared" si="45"/>
        <v>0</v>
      </c>
      <c r="P141" s="196">
        <f t="shared" si="46"/>
        <v>0</v>
      </c>
    </row>
    <row r="142" spans="1:16" s="190" customFormat="1" hidden="1">
      <c r="A142" s="189"/>
      <c r="B142" s="188"/>
      <c r="C142" s="51"/>
      <c r="D142" s="194"/>
      <c r="E142" s="194"/>
      <c r="F142" s="195"/>
      <c r="G142" s="181"/>
      <c r="H142" s="182"/>
      <c r="I142" s="183"/>
      <c r="J142" s="182"/>
      <c r="K142" s="181"/>
      <c r="L142" s="184"/>
      <c r="M142" s="181"/>
      <c r="N142" s="182"/>
      <c r="O142" s="185">
        <f t="shared" si="45"/>
        <v>0</v>
      </c>
      <c r="P142" s="196">
        <f t="shared" si="46"/>
        <v>0</v>
      </c>
    </row>
    <row r="143" spans="1:16" s="190" customFormat="1" hidden="1">
      <c r="A143" s="189"/>
      <c r="B143" s="188"/>
      <c r="C143" s="51"/>
      <c r="D143" s="194"/>
      <c r="E143" s="194"/>
      <c r="F143" s="195"/>
      <c r="G143" s="181"/>
      <c r="H143" s="182"/>
      <c r="I143" s="183"/>
      <c r="J143" s="182"/>
      <c r="K143" s="181"/>
      <c r="L143" s="184"/>
      <c r="M143" s="181"/>
      <c r="N143" s="182"/>
      <c r="O143" s="185">
        <f t="shared" si="45"/>
        <v>0</v>
      </c>
      <c r="P143" s="196">
        <f t="shared" si="46"/>
        <v>0</v>
      </c>
    </row>
    <row r="144" spans="1:16" s="190" customFormat="1" hidden="1">
      <c r="A144" s="189"/>
      <c r="B144" s="188"/>
      <c r="C144" s="51"/>
      <c r="D144" s="194"/>
      <c r="E144" s="194"/>
      <c r="F144" s="195"/>
      <c r="G144" s="181"/>
      <c r="H144" s="182"/>
      <c r="I144" s="183"/>
      <c r="J144" s="182"/>
      <c r="K144" s="181"/>
      <c r="L144" s="184"/>
      <c r="M144" s="181"/>
      <c r="N144" s="182"/>
      <c r="O144" s="185">
        <f t="shared" ref="O144:O145" si="47">SUM(F144:N144)</f>
        <v>0</v>
      </c>
      <c r="P144" s="196">
        <f t="shared" si="46"/>
        <v>0</v>
      </c>
    </row>
    <row r="145" spans="1:16" s="190" customFormat="1" hidden="1">
      <c r="A145" s="189"/>
      <c r="B145" s="188"/>
      <c r="C145" s="51"/>
      <c r="D145" s="194"/>
      <c r="E145" s="194"/>
      <c r="F145" s="195"/>
      <c r="G145" s="181"/>
      <c r="H145" s="182"/>
      <c r="I145" s="183"/>
      <c r="J145" s="182"/>
      <c r="K145" s="181"/>
      <c r="L145" s="184"/>
      <c r="M145" s="181"/>
      <c r="N145" s="182"/>
      <c r="O145" s="185">
        <f t="shared" si="47"/>
        <v>0</v>
      </c>
      <c r="P145" s="196">
        <f t="shared" si="46"/>
        <v>0</v>
      </c>
    </row>
    <row r="146" spans="1:16" s="190" customFormat="1" hidden="1">
      <c r="A146" s="189"/>
      <c r="B146" s="188"/>
      <c r="C146" s="51"/>
      <c r="D146" s="194"/>
      <c r="E146" s="194"/>
      <c r="F146" s="195"/>
      <c r="G146" s="181"/>
      <c r="H146" s="182"/>
      <c r="I146" s="183"/>
      <c r="J146" s="182"/>
      <c r="K146" s="181"/>
      <c r="L146" s="184"/>
      <c r="M146" s="181"/>
      <c r="N146" s="182"/>
      <c r="O146" s="185">
        <f t="shared" si="45"/>
        <v>0</v>
      </c>
      <c r="P146" s="196">
        <f t="shared" si="46"/>
        <v>0</v>
      </c>
    </row>
    <row r="147" spans="1:16" s="190" customFormat="1" hidden="1">
      <c r="A147" s="189"/>
      <c r="B147" s="188"/>
      <c r="C147" s="51"/>
      <c r="D147" s="194"/>
      <c r="E147" s="194"/>
      <c r="F147" s="195"/>
      <c r="G147" s="181"/>
      <c r="H147" s="182"/>
      <c r="I147" s="183"/>
      <c r="J147" s="182"/>
      <c r="K147" s="181"/>
      <c r="L147" s="184"/>
      <c r="M147" s="181"/>
      <c r="N147" s="182"/>
      <c r="O147" s="185">
        <f t="shared" ref="O147:O150" si="48">SUM(F147:N147)</f>
        <v>0</v>
      </c>
      <c r="P147" s="196">
        <f t="shared" si="46"/>
        <v>0</v>
      </c>
    </row>
    <row r="148" spans="1:16" s="190" customFormat="1" hidden="1">
      <c r="A148" s="189"/>
      <c r="B148" s="188"/>
      <c r="C148" s="51"/>
      <c r="D148" s="194"/>
      <c r="E148" s="194"/>
      <c r="F148" s="195"/>
      <c r="G148" s="181"/>
      <c r="H148" s="182"/>
      <c r="I148" s="183"/>
      <c r="J148" s="182"/>
      <c r="K148" s="181"/>
      <c r="L148" s="184"/>
      <c r="M148" s="181"/>
      <c r="N148" s="182"/>
      <c r="O148" s="185">
        <f t="shared" si="48"/>
        <v>0</v>
      </c>
      <c r="P148" s="196">
        <f t="shared" si="46"/>
        <v>0</v>
      </c>
    </row>
    <row r="149" spans="1:16" s="190" customFormat="1" hidden="1">
      <c r="A149" s="189"/>
      <c r="B149" s="188"/>
      <c r="C149" s="51"/>
      <c r="D149" s="194"/>
      <c r="E149" s="194"/>
      <c r="F149" s="195"/>
      <c r="G149" s="181"/>
      <c r="H149" s="182"/>
      <c r="I149" s="183"/>
      <c r="J149" s="182"/>
      <c r="K149" s="181"/>
      <c r="L149" s="184"/>
      <c r="M149" s="181"/>
      <c r="N149" s="182"/>
      <c r="O149" s="185">
        <f t="shared" si="48"/>
        <v>0</v>
      </c>
      <c r="P149" s="196">
        <f t="shared" si="46"/>
        <v>0</v>
      </c>
    </row>
    <row r="150" spans="1:16" s="190" customFormat="1" hidden="1">
      <c r="A150" s="189"/>
      <c r="B150" s="188"/>
      <c r="C150" s="51"/>
      <c r="D150" s="194"/>
      <c r="E150" s="194"/>
      <c r="F150" s="195"/>
      <c r="G150" s="181"/>
      <c r="H150" s="182"/>
      <c r="I150" s="183"/>
      <c r="J150" s="182"/>
      <c r="K150" s="181"/>
      <c r="L150" s="184"/>
      <c r="M150" s="181"/>
      <c r="N150" s="182"/>
      <c r="O150" s="185">
        <f t="shared" si="48"/>
        <v>0</v>
      </c>
      <c r="P150" s="196">
        <f t="shared" si="46"/>
        <v>0</v>
      </c>
    </row>
    <row r="151" spans="1:16" s="190" customFormat="1" hidden="1">
      <c r="A151" s="189"/>
      <c r="B151" s="188"/>
      <c r="C151" s="51"/>
      <c r="D151" s="194"/>
      <c r="E151" s="194"/>
      <c r="F151" s="195"/>
      <c r="G151" s="181"/>
      <c r="H151" s="182"/>
      <c r="I151" s="183"/>
      <c r="J151" s="182"/>
      <c r="K151" s="181"/>
      <c r="L151" s="184"/>
      <c r="M151" s="181"/>
      <c r="N151" s="182"/>
      <c r="O151" s="185">
        <f t="shared" ref="O151:O154" si="49">SUM(F151:N151)</f>
        <v>0</v>
      </c>
      <c r="P151" s="196">
        <f t="shared" si="46"/>
        <v>0</v>
      </c>
    </row>
    <row r="152" spans="1:16" s="190" customFormat="1" hidden="1">
      <c r="A152" s="189"/>
      <c r="B152" s="188"/>
      <c r="C152" s="51"/>
      <c r="D152" s="194"/>
      <c r="E152" s="194"/>
      <c r="F152" s="195"/>
      <c r="G152" s="181"/>
      <c r="H152" s="182"/>
      <c r="I152" s="183"/>
      <c r="J152" s="182"/>
      <c r="K152" s="181"/>
      <c r="L152" s="184"/>
      <c r="M152" s="181"/>
      <c r="N152" s="182"/>
      <c r="O152" s="185">
        <f t="shared" si="49"/>
        <v>0</v>
      </c>
      <c r="P152" s="196">
        <f t="shared" si="46"/>
        <v>0</v>
      </c>
    </row>
    <row r="153" spans="1:16" s="190" customFormat="1" hidden="1">
      <c r="A153" s="189"/>
      <c r="B153" s="188"/>
      <c r="C153" s="51"/>
      <c r="D153" s="194"/>
      <c r="E153" s="194"/>
      <c r="F153" s="195"/>
      <c r="G153" s="181"/>
      <c r="H153" s="182"/>
      <c r="I153" s="183"/>
      <c r="J153" s="182"/>
      <c r="K153" s="181"/>
      <c r="L153" s="184"/>
      <c r="M153" s="181"/>
      <c r="N153" s="182"/>
      <c r="O153" s="185">
        <f t="shared" si="49"/>
        <v>0</v>
      </c>
      <c r="P153" s="196">
        <f t="shared" si="46"/>
        <v>0</v>
      </c>
    </row>
    <row r="154" spans="1:16" s="190" customFormat="1" hidden="1">
      <c r="A154" s="189"/>
      <c r="B154" s="188"/>
      <c r="C154" s="51"/>
      <c r="D154" s="194"/>
      <c r="E154" s="194"/>
      <c r="F154" s="195"/>
      <c r="G154" s="181"/>
      <c r="H154" s="182"/>
      <c r="I154" s="183"/>
      <c r="J154" s="182"/>
      <c r="K154" s="181"/>
      <c r="L154" s="184"/>
      <c r="M154" s="181"/>
      <c r="N154" s="182"/>
      <c r="O154" s="185">
        <f t="shared" si="49"/>
        <v>0</v>
      </c>
      <c r="P154" s="196">
        <f t="shared" si="46"/>
        <v>0</v>
      </c>
    </row>
    <row r="155" spans="1:16" s="190" customFormat="1" hidden="1">
      <c r="A155" s="189"/>
      <c r="B155" s="188"/>
      <c r="C155" s="51"/>
      <c r="D155" s="194"/>
      <c r="E155" s="194"/>
      <c r="F155" s="195"/>
      <c r="G155" s="181"/>
      <c r="H155" s="182"/>
      <c r="I155" s="183"/>
      <c r="J155" s="182"/>
      <c r="K155" s="181"/>
      <c r="L155" s="184"/>
      <c r="M155" s="181"/>
      <c r="N155" s="182"/>
      <c r="O155" s="185">
        <f t="shared" si="45"/>
        <v>0</v>
      </c>
      <c r="P155" s="196">
        <f t="shared" si="46"/>
        <v>0</v>
      </c>
    </row>
    <row r="156" spans="1:16" s="190" customFormat="1" hidden="1">
      <c r="A156" s="189"/>
      <c r="B156" s="188"/>
      <c r="C156" s="51"/>
      <c r="D156" s="194"/>
      <c r="E156" s="194"/>
      <c r="F156" s="195"/>
      <c r="G156" s="181"/>
      <c r="H156" s="182"/>
      <c r="I156" s="183"/>
      <c r="J156" s="182"/>
      <c r="K156" s="181"/>
      <c r="L156" s="184"/>
      <c r="M156" s="181"/>
      <c r="N156" s="182"/>
      <c r="O156" s="185">
        <f t="shared" ref="O156" si="50">SUM(F156:N156)</f>
        <v>0</v>
      </c>
      <c r="P156" s="196">
        <f t="shared" si="46"/>
        <v>0</v>
      </c>
    </row>
    <row r="157" spans="1:16" s="190" customFormat="1" hidden="1">
      <c r="A157" s="189"/>
      <c r="B157" s="188"/>
      <c r="C157" s="51"/>
      <c r="D157" s="194"/>
      <c r="E157" s="194"/>
      <c r="F157" s="195"/>
      <c r="G157" s="181"/>
      <c r="H157" s="182"/>
      <c r="I157" s="183"/>
      <c r="J157" s="182"/>
      <c r="K157" s="181"/>
      <c r="L157" s="184"/>
      <c r="M157" s="181"/>
      <c r="N157" s="182"/>
      <c r="O157" s="185">
        <f t="shared" ref="O157" si="51">SUM(F157:N157)</f>
        <v>0</v>
      </c>
      <c r="P157" s="196">
        <f t="shared" si="46"/>
        <v>0</v>
      </c>
    </row>
    <row r="158" spans="1:16" s="190" customFormat="1" hidden="1">
      <c r="A158" s="189"/>
      <c r="B158" s="188"/>
      <c r="C158" s="51"/>
      <c r="D158" s="194"/>
      <c r="E158" s="194"/>
      <c r="F158" s="195"/>
      <c r="G158" s="181"/>
      <c r="H158" s="182"/>
      <c r="I158" s="183"/>
      <c r="J158" s="182"/>
      <c r="K158" s="181"/>
      <c r="L158" s="184"/>
      <c r="M158" s="181"/>
      <c r="N158" s="182"/>
      <c r="O158" s="185">
        <f t="shared" si="45"/>
        <v>0</v>
      </c>
      <c r="P158" s="196">
        <f t="shared" si="46"/>
        <v>0</v>
      </c>
    </row>
    <row r="159" spans="1:16" s="189" customFormat="1" ht="12" hidden="1" thickBot="1">
      <c r="A159" s="197"/>
      <c r="B159" s="198" t="s">
        <v>21</v>
      </c>
      <c r="C159" s="198">
        <f>SUM(C158:C158)</f>
        <v>0</v>
      </c>
      <c r="D159" s="198">
        <f>SUM(D140:D158)</f>
        <v>0</v>
      </c>
      <c r="E159" s="198">
        <f>SUM(E140:E158)</f>
        <v>0</v>
      </c>
      <c r="F159" s="198">
        <f>SUM(F158:F158)</f>
        <v>0</v>
      </c>
      <c r="G159" s="43">
        <f t="shared" ref="G159:P159" si="52">SUM(G140:G158)</f>
        <v>0</v>
      </c>
      <c r="H159" s="43">
        <f t="shared" si="52"/>
        <v>0</v>
      </c>
      <c r="I159" s="43">
        <f t="shared" si="52"/>
        <v>0</v>
      </c>
      <c r="J159" s="43">
        <f t="shared" si="52"/>
        <v>0</v>
      </c>
      <c r="K159" s="43">
        <f t="shared" si="52"/>
        <v>0</v>
      </c>
      <c r="L159" s="43">
        <f t="shared" si="52"/>
        <v>0</v>
      </c>
      <c r="M159" s="43">
        <f t="shared" si="52"/>
        <v>0</v>
      </c>
      <c r="N159" s="43">
        <f t="shared" si="52"/>
        <v>0</v>
      </c>
      <c r="O159" s="44">
        <f t="shared" si="52"/>
        <v>0</v>
      </c>
      <c r="P159" s="45">
        <f t="shared" si="52"/>
        <v>0</v>
      </c>
    </row>
    <row r="160" spans="1:16" s="189" customFormat="1" hidden="1"/>
    <row r="162" spans="1:16" ht="12" thickBot="1">
      <c r="B162" s="33" t="s">
        <v>58</v>
      </c>
      <c r="C162" s="33"/>
      <c r="D162" s="33"/>
      <c r="E162" s="33"/>
      <c r="F162" s="34"/>
      <c r="G162" s="34"/>
      <c r="H162" s="34"/>
      <c r="I162" s="34"/>
      <c r="J162" s="34"/>
      <c r="K162" s="34"/>
      <c r="L162" s="34"/>
      <c r="M162" s="34"/>
      <c r="N162" s="34"/>
      <c r="O162" s="35"/>
      <c r="P162" s="35"/>
    </row>
    <row r="163" spans="1:16" s="30" customFormat="1" ht="11.25" customHeight="1">
      <c r="A163" s="1"/>
      <c r="B163" s="58" t="s">
        <v>81</v>
      </c>
      <c r="C163" s="51"/>
      <c r="D163" s="52"/>
      <c r="E163" s="52"/>
      <c r="F163" s="53">
        <v>2</v>
      </c>
      <c r="G163" s="59"/>
      <c r="H163" s="60"/>
      <c r="I163" s="61"/>
      <c r="J163" s="60"/>
      <c r="K163" s="59"/>
      <c r="L163" s="62"/>
      <c r="M163" s="59"/>
      <c r="N163" s="60"/>
      <c r="O163" s="36">
        <f t="shared" ref="O163:O168" si="53">SUM(F163:N163)</f>
        <v>2</v>
      </c>
      <c r="P163" s="196">
        <f t="shared" ref="P163:P168" si="54">(E163*$E$3)+(F163*$F$3)+(G163*$G$3)+(H163*$H$3)+(I163*$I$3)+(J163*$J$3)+(K163*$K$3)+(L163*$L$3)+(M163*$M$3)+(N163*$N$3)</f>
        <v>0.2</v>
      </c>
    </row>
    <row r="164" spans="1:16" s="190" customFormat="1" ht="11.25" customHeight="1">
      <c r="A164" s="189"/>
      <c r="B164" s="188" t="s">
        <v>82</v>
      </c>
      <c r="C164" s="51"/>
      <c r="D164" s="194"/>
      <c r="E164" s="194"/>
      <c r="F164" s="195"/>
      <c r="G164" s="181">
        <v>48</v>
      </c>
      <c r="H164" s="182"/>
      <c r="I164" s="183">
        <v>56</v>
      </c>
      <c r="J164" s="182"/>
      <c r="K164" s="181"/>
      <c r="L164" s="184"/>
      <c r="M164" s="181"/>
      <c r="N164" s="182"/>
      <c r="O164" s="185">
        <f t="shared" si="53"/>
        <v>104</v>
      </c>
      <c r="P164" s="196">
        <f t="shared" si="54"/>
        <v>40</v>
      </c>
    </row>
    <row r="165" spans="1:16" s="190" customFormat="1" ht="11.25" customHeight="1">
      <c r="A165" s="189"/>
      <c r="B165" s="188" t="s">
        <v>83</v>
      </c>
      <c r="C165" s="51"/>
      <c r="D165" s="194"/>
      <c r="E165" s="194"/>
      <c r="F165" s="195"/>
      <c r="G165" s="181">
        <v>10</v>
      </c>
      <c r="H165" s="182"/>
      <c r="I165" s="183"/>
      <c r="J165" s="182"/>
      <c r="K165" s="181">
        <v>1</v>
      </c>
      <c r="L165" s="184"/>
      <c r="M165" s="181"/>
      <c r="N165" s="182"/>
      <c r="O165" s="185">
        <f t="shared" si="53"/>
        <v>11</v>
      </c>
      <c r="P165" s="196">
        <f t="shared" si="54"/>
        <v>3.5</v>
      </c>
    </row>
    <row r="166" spans="1:16" s="190" customFormat="1" ht="11.25" customHeight="1">
      <c r="A166" s="189"/>
      <c r="B166" s="188" t="s">
        <v>84</v>
      </c>
      <c r="C166" s="51"/>
      <c r="D166" s="194"/>
      <c r="E166" s="194"/>
      <c r="F166" s="195"/>
      <c r="G166" s="181">
        <v>48</v>
      </c>
      <c r="H166" s="182"/>
      <c r="I166" s="183">
        <v>16</v>
      </c>
      <c r="J166" s="182">
        <v>1</v>
      </c>
      <c r="K166" s="181">
        <v>2</v>
      </c>
      <c r="L166" s="184">
        <v>2</v>
      </c>
      <c r="M166" s="181"/>
      <c r="N166" s="182">
        <v>2</v>
      </c>
      <c r="O166" s="185">
        <f t="shared" si="53"/>
        <v>71</v>
      </c>
      <c r="P166" s="196">
        <f t="shared" si="54"/>
        <v>28.5</v>
      </c>
    </row>
    <row r="167" spans="1:16" s="190" customFormat="1" ht="11.25" customHeight="1">
      <c r="A167" s="189"/>
      <c r="B167" s="188" t="s">
        <v>85</v>
      </c>
      <c r="C167" s="51"/>
      <c r="D167" s="194"/>
      <c r="E167" s="194"/>
      <c r="F167" s="195"/>
      <c r="G167" s="181">
        <v>31</v>
      </c>
      <c r="H167" s="182"/>
      <c r="I167" s="183">
        <v>11</v>
      </c>
      <c r="J167" s="182">
        <v>5</v>
      </c>
      <c r="K167" s="181">
        <v>5</v>
      </c>
      <c r="L167" s="184">
        <v>3</v>
      </c>
      <c r="M167" s="181"/>
      <c r="N167" s="182">
        <v>2</v>
      </c>
      <c r="O167" s="185">
        <f t="shared" si="53"/>
        <v>57</v>
      </c>
      <c r="P167" s="196">
        <f t="shared" si="54"/>
        <v>27.75</v>
      </c>
    </row>
    <row r="168" spans="1:16" s="30" customFormat="1" ht="11.25" customHeight="1">
      <c r="A168" s="1"/>
      <c r="B168" s="58"/>
      <c r="C168" s="51"/>
      <c r="D168" s="52"/>
      <c r="E168" s="52"/>
      <c r="F168" s="53"/>
      <c r="G168" s="59"/>
      <c r="H168" s="60"/>
      <c r="I168" s="61"/>
      <c r="J168" s="60"/>
      <c r="K168" s="59"/>
      <c r="L168" s="62"/>
      <c r="M168" s="59"/>
      <c r="N168" s="60"/>
      <c r="O168" s="36">
        <f t="shared" si="53"/>
        <v>0</v>
      </c>
      <c r="P168" s="196">
        <f t="shared" si="54"/>
        <v>0</v>
      </c>
    </row>
    <row r="169" spans="1:16" ht="12" thickBot="1">
      <c r="A169" s="38"/>
      <c r="B169" s="39" t="s">
        <v>21</v>
      </c>
      <c r="C169" s="39">
        <f t="shared" ref="C169:P169" si="55">SUM(C163:C168)</f>
        <v>0</v>
      </c>
      <c r="D169" s="39">
        <f t="shared" si="55"/>
        <v>0</v>
      </c>
      <c r="E169" s="39">
        <f t="shared" si="55"/>
        <v>0</v>
      </c>
      <c r="F169" s="39">
        <f t="shared" si="55"/>
        <v>2</v>
      </c>
      <c r="G169" s="43">
        <f t="shared" si="55"/>
        <v>137</v>
      </c>
      <c r="H169" s="43">
        <f t="shared" si="55"/>
        <v>0</v>
      </c>
      <c r="I169" s="43">
        <f t="shared" si="55"/>
        <v>83</v>
      </c>
      <c r="J169" s="43">
        <f t="shared" si="55"/>
        <v>6</v>
      </c>
      <c r="K169" s="43">
        <f t="shared" si="55"/>
        <v>8</v>
      </c>
      <c r="L169" s="43">
        <f t="shared" si="55"/>
        <v>5</v>
      </c>
      <c r="M169" s="43">
        <f t="shared" si="55"/>
        <v>0</v>
      </c>
      <c r="N169" s="43">
        <f t="shared" si="55"/>
        <v>4</v>
      </c>
      <c r="O169" s="44">
        <f t="shared" si="55"/>
        <v>245</v>
      </c>
      <c r="P169" s="45">
        <f t="shared" si="55"/>
        <v>99.95</v>
      </c>
    </row>
    <row r="170" spans="1:16" ht="11.25" customHeight="1">
      <c r="A170" s="38"/>
      <c r="B170" s="54"/>
      <c r="C170" s="54"/>
      <c r="D170" s="54"/>
      <c r="E170" s="54"/>
      <c r="F170" s="54"/>
      <c r="G170" s="55"/>
      <c r="H170" s="55"/>
      <c r="I170" s="55"/>
      <c r="J170" s="55"/>
      <c r="K170" s="55"/>
      <c r="L170" s="55"/>
      <c r="M170" s="55"/>
      <c r="N170" s="55"/>
      <c r="O170" s="56"/>
      <c r="P170" s="57"/>
    </row>
    <row r="171" spans="1:16" ht="11.25" hidden="1" customHeight="1"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</row>
    <row r="172" spans="1:16" ht="12" hidden="1" thickBot="1">
      <c r="B172" s="33" t="s">
        <v>50</v>
      </c>
      <c r="C172" s="33"/>
      <c r="D172" s="33"/>
      <c r="E172" s="33"/>
      <c r="F172" s="34"/>
      <c r="G172" s="34"/>
      <c r="H172" s="34"/>
      <c r="I172" s="34"/>
      <c r="J172" s="34"/>
      <c r="K172" s="34"/>
      <c r="L172" s="34"/>
      <c r="M172" s="34"/>
      <c r="N172" s="34"/>
      <c r="O172" s="35"/>
      <c r="P172" s="35"/>
    </row>
    <row r="173" spans="1:16" s="30" customFormat="1" hidden="1">
      <c r="A173" s="1"/>
      <c r="B173" s="58"/>
      <c r="C173" s="51"/>
      <c r="D173" s="52"/>
      <c r="E173" s="52"/>
      <c r="F173" s="53"/>
      <c r="G173" s="59"/>
      <c r="H173" s="60"/>
      <c r="I173" s="61"/>
      <c r="J173" s="60"/>
      <c r="K173" s="59"/>
      <c r="L173" s="62"/>
      <c r="M173" s="59"/>
      <c r="N173" s="60"/>
      <c r="O173" s="36">
        <f>SUM(F173:N173)</f>
        <v>0</v>
      </c>
      <c r="P173" s="196">
        <f t="shared" ref="P173:P175" si="56">(E173*$E$3)+(F173*$F$3)+(G173*$G$3)+(H173*$H$3)+(I173*$I$3)+(J173*$J$3)+(K173*$K$3)+(L173*$L$3)+(M173*$M$3)+(N173*$N$3)</f>
        <v>0</v>
      </c>
    </row>
    <row r="174" spans="1:16" s="30" customFormat="1" hidden="1">
      <c r="A174" s="1"/>
      <c r="B174" s="58"/>
      <c r="C174" s="51"/>
      <c r="D174" s="52"/>
      <c r="E174" s="52"/>
      <c r="F174" s="53"/>
      <c r="G174" s="59"/>
      <c r="H174" s="60"/>
      <c r="I174" s="61"/>
      <c r="J174" s="60"/>
      <c r="K174" s="59"/>
      <c r="L174" s="62"/>
      <c r="M174" s="59"/>
      <c r="N174" s="60"/>
      <c r="O174" s="36">
        <f>SUM(F174:N174)</f>
        <v>0</v>
      </c>
      <c r="P174" s="196">
        <f t="shared" si="56"/>
        <v>0</v>
      </c>
    </row>
    <row r="175" spans="1:16" s="30" customFormat="1" hidden="1">
      <c r="A175" s="1"/>
      <c r="B175" s="58"/>
      <c r="C175" s="51"/>
      <c r="D175" s="52"/>
      <c r="E175" s="52"/>
      <c r="F175" s="53"/>
      <c r="G175" s="59"/>
      <c r="H175" s="60"/>
      <c r="I175" s="61"/>
      <c r="J175" s="60"/>
      <c r="K175" s="59"/>
      <c r="L175" s="62"/>
      <c r="M175" s="59"/>
      <c r="N175" s="60"/>
      <c r="O175" s="36">
        <f>SUM(F175:N175)</f>
        <v>0</v>
      </c>
      <c r="P175" s="196">
        <f t="shared" si="56"/>
        <v>0</v>
      </c>
    </row>
    <row r="176" spans="1:16" ht="12" hidden="1" thickBot="1">
      <c r="A176" s="38"/>
      <c r="B176" s="39" t="s">
        <v>21</v>
      </c>
      <c r="C176" s="39">
        <f t="shared" ref="C176:O176" si="57">SUM(C173:C175)</f>
        <v>0</v>
      </c>
      <c r="D176" s="39">
        <f t="shared" si="57"/>
        <v>0</v>
      </c>
      <c r="E176" s="39">
        <f t="shared" si="57"/>
        <v>0</v>
      </c>
      <c r="F176" s="39">
        <f t="shared" si="57"/>
        <v>0</v>
      </c>
      <c r="G176" s="43">
        <f t="shared" si="57"/>
        <v>0</v>
      </c>
      <c r="H176" s="43">
        <f t="shared" si="57"/>
        <v>0</v>
      </c>
      <c r="I176" s="43">
        <f t="shared" si="57"/>
        <v>0</v>
      </c>
      <c r="J176" s="43">
        <f t="shared" si="57"/>
        <v>0</v>
      </c>
      <c r="K176" s="43">
        <f t="shared" si="57"/>
        <v>0</v>
      </c>
      <c r="L176" s="43">
        <f t="shared" si="57"/>
        <v>0</v>
      </c>
      <c r="M176" s="43">
        <f t="shared" si="57"/>
        <v>0</v>
      </c>
      <c r="N176" s="43">
        <f t="shared" si="57"/>
        <v>0</v>
      </c>
      <c r="O176" s="44">
        <f t="shared" si="57"/>
        <v>0</v>
      </c>
      <c r="P176" s="45">
        <f>SUM(P173:P175)</f>
        <v>0</v>
      </c>
    </row>
    <row r="177" spans="2:16" ht="12.75">
      <c r="B177" s="2"/>
      <c r="C177" s="2"/>
      <c r="D177" s="2"/>
      <c r="E177" s="2"/>
      <c r="F177" s="47"/>
      <c r="G177" s="47"/>
      <c r="H177" s="47"/>
      <c r="I177" s="47"/>
      <c r="J177" s="47"/>
      <c r="K177" s="47"/>
      <c r="L177" s="47"/>
      <c r="M177" s="47"/>
      <c r="N177" s="47"/>
      <c r="O177" s="2"/>
      <c r="P177" s="2"/>
    </row>
    <row r="178" spans="2:16">
      <c r="M178" s="48" t="s">
        <v>21</v>
      </c>
      <c r="O178" s="49">
        <f>O176+O169+O159+O136+O129+O106+O96+O90+O78+O72+O61+O52+O38+O16+O10</f>
        <v>2310</v>
      </c>
      <c r="P178" s="50">
        <f>P176+P169+P159+P136+P129+P106+P96+P90+P78+P72+P61+P52+P38+P16+P10</f>
        <v>990.65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P10" sqref="P10:P11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48</v>
      </c>
    </row>
    <row r="3" spans="1:16" ht="12.75">
      <c r="B3" s="2" t="s">
        <v>70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/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52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6">
        <f t="shared" ref="P10:P11" si="1">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6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P27" sqref="P27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46</v>
      </c>
    </row>
    <row r="3" spans="1:16" ht="12.75">
      <c r="B3" s="2" t="s">
        <v>70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52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1" si="0">SUM(F9:N9)</f>
        <v>0</v>
      </c>
      <c r="P9" s="196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6">
        <f>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6">
        <f>(E11*$E$5)+(F11*$F$5)+(G11*$G$5)+(H11*$H$5)+(I11*$I$5)+(J11*$J$5)+(K11*$K$5)+(L11*$L$5)+(M11*$M$5)+(N11*$N$5)</f>
        <v>0</v>
      </c>
    </row>
    <row r="12" spans="1:16">
      <c r="A12" s="38"/>
      <c r="B12" s="106" t="s">
        <v>21</v>
      </c>
      <c r="C12" s="106">
        <f t="shared" ref="C12:P12" si="1">SUM(C9:C11)</f>
        <v>0</v>
      </c>
      <c r="D12" s="106">
        <f t="shared" si="1"/>
        <v>0</v>
      </c>
      <c r="E12" s="106">
        <f t="shared" si="1"/>
        <v>0</v>
      </c>
      <c r="F12" s="106">
        <f t="shared" si="1"/>
        <v>0</v>
      </c>
      <c r="G12" s="106">
        <f t="shared" si="1"/>
        <v>0</v>
      </c>
      <c r="H12" s="106">
        <f t="shared" si="1"/>
        <v>0</v>
      </c>
      <c r="I12" s="106">
        <f t="shared" si="1"/>
        <v>0</v>
      </c>
      <c r="J12" s="106">
        <f t="shared" si="1"/>
        <v>0</v>
      </c>
      <c r="K12" s="106">
        <f t="shared" si="1"/>
        <v>0</v>
      </c>
      <c r="L12" s="106">
        <f t="shared" si="1"/>
        <v>0</v>
      </c>
      <c r="M12" s="106">
        <f t="shared" si="1"/>
        <v>0</v>
      </c>
      <c r="N12" s="106">
        <f t="shared" si="1"/>
        <v>0</v>
      </c>
      <c r="O12" s="106">
        <f t="shared" si="1"/>
        <v>0</v>
      </c>
      <c r="P12" s="106">
        <f t="shared" si="1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9"/>
  <sheetViews>
    <sheetView zoomScale="170" zoomScaleNormal="170" workbookViewId="0">
      <selection activeCell="I17" sqref="I17"/>
    </sheetView>
  </sheetViews>
  <sheetFormatPr defaultColWidth="9.140625" defaultRowHeight="12.75"/>
  <cols>
    <col min="1" max="1" width="30.140625" style="74" customWidth="1"/>
    <col min="2" max="2" width="19.7109375" style="74" customWidth="1"/>
    <col min="3" max="3" width="24" style="74" customWidth="1"/>
    <col min="4" max="16384" width="9.140625" style="73"/>
  </cols>
  <sheetData>
    <row r="1" spans="1:5">
      <c r="A1" s="199"/>
      <c r="B1" s="199"/>
      <c r="C1" s="199"/>
      <c r="D1" s="200"/>
      <c r="E1" s="199"/>
    </row>
    <row r="2" spans="1:5" ht="15">
      <c r="A2" s="201" t="s">
        <v>34</v>
      </c>
      <c r="B2" s="202" t="s">
        <v>24</v>
      </c>
      <c r="C2" s="202" t="s">
        <v>25</v>
      </c>
      <c r="D2" s="200"/>
      <c r="E2" s="201"/>
    </row>
    <row r="3" spans="1:5" ht="15">
      <c r="A3" s="203"/>
      <c r="B3" s="203"/>
      <c r="C3" s="203"/>
      <c r="D3" s="204"/>
      <c r="E3" s="203"/>
    </row>
    <row r="4" spans="1:5" ht="15">
      <c r="A4" s="205" t="s">
        <v>64</v>
      </c>
      <c r="B4" s="206">
        <f>SUM(Botswana!O14)</f>
        <v>108</v>
      </c>
      <c r="C4" s="206">
        <f>SUM(Botswana!P14)</f>
        <v>27.5</v>
      </c>
      <c r="D4" s="204"/>
      <c r="E4" s="205"/>
    </row>
    <row r="5" spans="1:5" ht="15" hidden="1">
      <c r="A5" s="205" t="s">
        <v>35</v>
      </c>
      <c r="B5" s="207">
        <f>SUM('Democratic Republic of Congo'!O18)</f>
        <v>0</v>
      </c>
      <c r="C5" s="208">
        <f>SUM('Democratic Republic of Congo'!P18)</f>
        <v>0</v>
      </c>
      <c r="D5" s="204"/>
      <c r="E5" s="205"/>
    </row>
    <row r="6" spans="1:5" ht="15" hidden="1">
      <c r="A6" s="205" t="s">
        <v>54</v>
      </c>
      <c r="B6" s="207">
        <f>SUM('Ivory Coast'!O14)</f>
        <v>0</v>
      </c>
      <c r="C6" s="208">
        <f>SUM('Ivory Coast'!P14)</f>
        <v>0</v>
      </c>
      <c r="D6" s="204"/>
      <c r="E6" s="205"/>
    </row>
    <row r="7" spans="1:5" ht="15">
      <c r="A7" s="205" t="s">
        <v>26</v>
      </c>
      <c r="B7" s="207">
        <f>SUM(Kenya!O28)</f>
        <v>753</v>
      </c>
      <c r="C7" s="208">
        <f>SUM(Kenya!P28)</f>
        <v>524.9</v>
      </c>
      <c r="D7" s="204"/>
      <c r="E7" s="205"/>
    </row>
    <row r="8" spans="1:5" ht="15" hidden="1">
      <c r="A8" s="205" t="s">
        <v>60</v>
      </c>
      <c r="B8" s="210">
        <f>SUM(Malawi!O11)</f>
        <v>0</v>
      </c>
      <c r="C8" s="211">
        <f>SUM(Malawi!P11)</f>
        <v>0</v>
      </c>
      <c r="D8" s="204"/>
      <c r="E8" s="205"/>
    </row>
    <row r="9" spans="1:5" ht="15" hidden="1">
      <c r="A9" s="205" t="s">
        <v>27</v>
      </c>
      <c r="B9" s="213">
        <f>SUM(Mauritius!O42)</f>
        <v>0</v>
      </c>
      <c r="C9" s="208">
        <f>SUM(Mauritius!P42)</f>
        <v>0</v>
      </c>
      <c r="D9" s="204"/>
      <c r="E9" s="205"/>
    </row>
    <row r="10" spans="1:5" ht="15">
      <c r="A10" s="205" t="s">
        <v>36</v>
      </c>
      <c r="B10" s="212">
        <f>SUM(Nigeria!O41)</f>
        <v>1193</v>
      </c>
      <c r="C10" s="209">
        <f>SUM(Nigeria!P41)</f>
        <v>457.75</v>
      </c>
      <c r="D10" s="204"/>
      <c r="E10" s="205"/>
    </row>
    <row r="11" spans="1:5" ht="15">
      <c r="A11" s="205" t="s">
        <v>28</v>
      </c>
      <c r="B11" s="213">
        <f>SUM('South Africa'!O178)</f>
        <v>2310</v>
      </c>
      <c r="C11" s="208">
        <f>SUM('South Africa'!P178)</f>
        <v>990.65</v>
      </c>
      <c r="D11" s="204"/>
      <c r="E11" s="205"/>
    </row>
    <row r="12" spans="1:5" ht="15" hidden="1">
      <c r="A12" s="205" t="s">
        <v>41</v>
      </c>
      <c r="B12" s="212">
        <f>SUM(Togo!O12)</f>
        <v>0</v>
      </c>
      <c r="C12" s="209">
        <f>SUM(Togo!P12)</f>
        <v>0</v>
      </c>
      <c r="D12" s="204"/>
      <c r="E12" s="205"/>
    </row>
    <row r="13" spans="1:5" ht="15" hidden="1">
      <c r="A13" s="205" t="s">
        <v>49</v>
      </c>
      <c r="B13" s="207">
        <f>SUM(Zambia!O12)</f>
        <v>0</v>
      </c>
      <c r="C13" s="208">
        <f>SUM(Zambia!P12)</f>
        <v>0</v>
      </c>
      <c r="D13" s="204"/>
      <c r="E13" s="205"/>
    </row>
    <row r="14" spans="1:5" ht="15">
      <c r="A14" s="214"/>
      <c r="B14" s="212"/>
      <c r="C14" s="209"/>
      <c r="D14" s="204"/>
      <c r="E14" s="214"/>
    </row>
    <row r="15" spans="1:5" ht="15">
      <c r="A15" s="215" t="s">
        <v>29</v>
      </c>
      <c r="B15" s="216">
        <f>SUM(B4:B14)</f>
        <v>4364</v>
      </c>
      <c r="C15" s="216">
        <f>SUM(C4:C14)</f>
        <v>2000.8</v>
      </c>
      <c r="D15" s="204"/>
      <c r="E15" s="215"/>
    </row>
    <row r="16" spans="1:5">
      <c r="A16" s="199"/>
      <c r="B16" s="199"/>
      <c r="C16" s="199"/>
      <c r="D16" s="200"/>
      <c r="E16" s="199"/>
    </row>
    <row r="17" spans="1:5">
      <c r="A17" s="217"/>
      <c r="B17" s="217"/>
      <c r="C17" s="217"/>
      <c r="D17" s="204"/>
      <c r="E17" s="217"/>
    </row>
    <row r="18" spans="1:5">
      <c r="A18" s="217"/>
      <c r="B18" s="217"/>
      <c r="C18" s="217"/>
      <c r="D18" s="204"/>
      <c r="E18" s="217"/>
    </row>
    <row r="19" spans="1:5">
      <c r="A19" s="218"/>
      <c r="B19" s="218"/>
      <c r="C19" s="218"/>
      <c r="D19" s="204"/>
      <c r="E19" s="218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purl.org/dc/dcmitype/"/>
    <ds:schemaRef ds:uri="http://purl.org/dc/elements/1.1/"/>
    <ds:schemaRef ds:uri="929817ee-fc4e-48ef-9086-bdaf300bfc18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2020-03-03T07:40:23Z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