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19/"/>
    </mc:Choice>
  </mc:AlternateContent>
  <xr:revisionPtr revIDLastSave="70" documentId="14_{498EF8A2-9F20-48B5-A528-81B647BAD508}" xr6:coauthVersionLast="36" xr6:coauthVersionMax="36" xr10:uidLastSave="{9E17AE0A-EF91-4D57-91B4-9EC2855041A5}"/>
  <bookViews>
    <workbookView xWindow="5136" yWindow="1752" windowWidth="10236" windowHeight="6060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4" l="1"/>
  <c r="C4" i="4"/>
  <c r="B5" i="4"/>
  <c r="C5" i="4"/>
  <c r="B8" i="4"/>
  <c r="C8" i="4"/>
  <c r="P125" i="19" l="1"/>
  <c r="O125" i="19"/>
  <c r="P126" i="19"/>
  <c r="O126" i="19"/>
  <c r="P127" i="19"/>
  <c r="O127" i="19"/>
  <c r="P128" i="19" l="1"/>
  <c r="O128" i="19"/>
  <c r="E42" i="19" l="1"/>
  <c r="F42" i="19"/>
  <c r="G42" i="19"/>
  <c r="H42" i="19"/>
  <c r="I42" i="19"/>
  <c r="J42" i="19"/>
  <c r="K42" i="19"/>
  <c r="L42" i="19"/>
  <c r="M42" i="19"/>
  <c r="N42" i="19"/>
  <c r="E51" i="19"/>
  <c r="F51" i="19"/>
  <c r="G51" i="19"/>
  <c r="H51" i="19"/>
  <c r="I51" i="19"/>
  <c r="J51" i="19"/>
  <c r="K51" i="19"/>
  <c r="L51" i="19"/>
  <c r="M51" i="19"/>
  <c r="N51" i="19"/>
  <c r="E63" i="19"/>
  <c r="F63" i="19"/>
  <c r="G63" i="19"/>
  <c r="H63" i="19"/>
  <c r="I63" i="19"/>
  <c r="J63" i="19"/>
  <c r="K63" i="19"/>
  <c r="L63" i="19"/>
  <c r="M63" i="19"/>
  <c r="N63" i="19"/>
  <c r="E69" i="19"/>
  <c r="F69" i="19"/>
  <c r="G69" i="19"/>
  <c r="H69" i="19"/>
  <c r="I69" i="19"/>
  <c r="J69" i="19"/>
  <c r="K69" i="19"/>
  <c r="L69" i="19"/>
  <c r="M69" i="19"/>
  <c r="N69" i="19"/>
  <c r="P40" i="19"/>
  <c r="O40" i="19"/>
  <c r="P10" i="11" l="1"/>
  <c r="O10" i="11"/>
  <c r="P11" i="11"/>
  <c r="O11" i="11"/>
  <c r="P12" i="11"/>
  <c r="O12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12" i="19"/>
  <c r="O112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O9" i="20"/>
  <c r="O11" i="20" s="1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P119" i="19"/>
  <c r="O119" i="19"/>
  <c r="P118" i="19"/>
  <c r="O118" i="19"/>
  <c r="P61" i="19"/>
  <c r="O61" i="19"/>
  <c r="P60" i="19"/>
  <c r="O60" i="19"/>
  <c r="P59" i="19"/>
  <c r="O59" i="19"/>
  <c r="D63" i="19"/>
  <c r="C63" i="19"/>
  <c r="P62" i="19"/>
  <c r="O62" i="19"/>
  <c r="P58" i="19"/>
  <c r="O58" i="19"/>
  <c r="P57" i="19"/>
  <c r="O57" i="19"/>
  <c r="P56" i="19"/>
  <c r="O56" i="19"/>
  <c r="P55" i="19"/>
  <c r="O55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D42" i="19"/>
  <c r="C42" i="19"/>
  <c r="P67" i="19"/>
  <c r="O67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P129" i="19"/>
  <c r="O129" i="19"/>
  <c r="P124" i="19"/>
  <c r="O124" i="19"/>
  <c r="P31" i="19"/>
  <c r="O31" i="19"/>
  <c r="P30" i="19"/>
  <c r="O30" i="19"/>
  <c r="P29" i="19"/>
  <c r="O29" i="19"/>
  <c r="P28" i="19"/>
  <c r="O28" i="19"/>
  <c r="P77" i="19"/>
  <c r="O77" i="19"/>
  <c r="P76" i="19"/>
  <c r="O76" i="19"/>
  <c r="P75" i="19"/>
  <c r="O75" i="19"/>
  <c r="P74" i="19"/>
  <c r="O74" i="19"/>
  <c r="P79" i="19"/>
  <c r="O79" i="19"/>
  <c r="P78" i="19"/>
  <c r="O78" i="19"/>
  <c r="P9" i="16"/>
  <c r="O9" i="16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P136" i="19"/>
  <c r="O136" i="19"/>
  <c r="P135" i="19"/>
  <c r="O135" i="19"/>
  <c r="P134" i="19"/>
  <c r="O134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P113" i="19"/>
  <c r="O113" i="19"/>
  <c r="P111" i="19"/>
  <c r="O111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P86" i="19"/>
  <c r="O86" i="19"/>
  <c r="P85" i="19"/>
  <c r="O85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P80" i="19"/>
  <c r="O80" i="19"/>
  <c r="P73" i="19"/>
  <c r="O73" i="19"/>
  <c r="D69" i="19"/>
  <c r="C69" i="19"/>
  <c r="P68" i="19"/>
  <c r="O68" i="19"/>
  <c r="D51" i="19"/>
  <c r="C51" i="19"/>
  <c r="P50" i="19"/>
  <c r="O50" i="19"/>
  <c r="P49" i="19"/>
  <c r="O49" i="19"/>
  <c r="P48" i="19"/>
  <c r="O48" i="19"/>
  <c r="P47" i="19"/>
  <c r="O47" i="19"/>
  <c r="P46" i="19"/>
  <c r="O46" i="19"/>
  <c r="P41" i="19"/>
  <c r="O41" i="19"/>
  <c r="P39" i="19"/>
  <c r="O39" i="19"/>
  <c r="P38" i="19"/>
  <c r="O38" i="19"/>
  <c r="P37" i="19"/>
  <c r="O37" i="19"/>
  <c r="N33" i="19"/>
  <c r="M33" i="19"/>
  <c r="L33" i="19"/>
  <c r="K33" i="19"/>
  <c r="J33" i="19"/>
  <c r="I33" i="19"/>
  <c r="H33" i="19"/>
  <c r="G33" i="19"/>
  <c r="F33" i="19"/>
  <c r="E33" i="19"/>
  <c r="D33" i="19"/>
  <c r="C33" i="19"/>
  <c r="P32" i="19"/>
  <c r="O32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0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P10" i="10"/>
  <c r="O10" i="10"/>
  <c r="P9" i="10"/>
  <c r="O9" i="10"/>
  <c r="P11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O10" i="16"/>
  <c r="O18" i="16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9" i="8"/>
  <c r="O9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O9" i="11"/>
  <c r="N17" i="8"/>
  <c r="M17" i="8"/>
  <c r="L17" i="8"/>
  <c r="K17" i="8"/>
  <c r="J17" i="8"/>
  <c r="I17" i="8"/>
  <c r="H17" i="8"/>
  <c r="G17" i="8"/>
  <c r="F17" i="8"/>
  <c r="E17" i="8"/>
  <c r="D17" i="8"/>
  <c r="C17" i="8"/>
  <c r="P16" i="8"/>
  <c r="O16" i="8"/>
  <c r="P15" i="8"/>
  <c r="O15" i="8"/>
  <c r="P14" i="8"/>
  <c r="O14" i="8"/>
  <c r="N10" i="8"/>
  <c r="M10" i="8"/>
  <c r="L10" i="8"/>
  <c r="K10" i="8"/>
  <c r="J10" i="8"/>
  <c r="I10" i="8"/>
  <c r="H10" i="8"/>
  <c r="F10" i="8"/>
  <c r="E10" i="8"/>
  <c r="D10" i="8"/>
  <c r="C10" i="8"/>
  <c r="P7" i="8"/>
  <c r="O7" i="8"/>
  <c r="P12" i="17"/>
  <c r="C13" i="4" s="1"/>
  <c r="P14" i="14" l="1"/>
  <c r="C6" i="4" s="1"/>
  <c r="P15" i="11"/>
  <c r="O18" i="10"/>
  <c r="P12" i="10"/>
  <c r="P18" i="10"/>
  <c r="O12" i="10"/>
  <c r="O27" i="10" s="1"/>
  <c r="B7" i="4" s="1"/>
  <c r="O17" i="8"/>
  <c r="O14" i="14"/>
  <c r="B6" i="4" s="1"/>
  <c r="O25" i="10"/>
  <c r="O12" i="17"/>
  <c r="B13" i="4" s="1"/>
  <c r="O15" i="11"/>
  <c r="P12" i="12"/>
  <c r="C12" i="4" s="1"/>
  <c r="O12" i="12"/>
  <c r="B12" i="4" s="1"/>
  <c r="P10" i="8"/>
  <c r="P17" i="8"/>
  <c r="O120" i="19"/>
  <c r="P107" i="19"/>
  <c r="P25" i="10"/>
  <c r="O10" i="8"/>
  <c r="P56" i="18"/>
  <c r="P22" i="18"/>
  <c r="O56" i="18"/>
  <c r="O22" i="18"/>
  <c r="O28" i="18"/>
  <c r="O60" i="18" s="1"/>
  <c r="B10" i="4" s="1"/>
  <c r="O137" i="19"/>
  <c r="O63" i="19"/>
  <c r="O81" i="19"/>
  <c r="O33" i="19"/>
  <c r="P69" i="19"/>
  <c r="P42" i="19"/>
  <c r="P51" i="19"/>
  <c r="O69" i="19"/>
  <c r="P130" i="19"/>
  <c r="O114" i="19"/>
  <c r="O87" i="19"/>
  <c r="P87" i="19"/>
  <c r="P63" i="19"/>
  <c r="O51" i="19"/>
  <c r="P114" i="19"/>
  <c r="O42" i="19"/>
  <c r="O130" i="19"/>
  <c r="P120" i="19"/>
  <c r="P137" i="19"/>
  <c r="P81" i="19"/>
  <c r="O107" i="19"/>
  <c r="O10" i="19"/>
  <c r="P33" i="19"/>
  <c r="P10" i="19"/>
  <c r="P27" i="10" l="1"/>
  <c r="C7" i="4" s="1"/>
  <c r="P60" i="18"/>
  <c r="C10" i="4" s="1"/>
  <c r="O20" i="8"/>
  <c r="B9" i="4" s="1"/>
  <c r="P20" i="8"/>
  <c r="C9" i="4" s="1"/>
  <c r="O139" i="19"/>
  <c r="B11" i="4" s="1"/>
  <c r="P139" i="19"/>
  <c r="C11" i="4" s="1"/>
  <c r="B15" i="4" l="1"/>
  <c r="C15" i="4"/>
</calcChain>
</file>

<file path=xl/sharedStrings.xml><?xml version="1.0" encoding="utf-8"?>
<sst xmlns="http://schemas.openxmlformats.org/spreadsheetml/2006/main" count="337" uniqueCount="113">
  <si>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</si>
  <si>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</si>
  <si>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</si>
  <si>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</si>
  <si>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</si>
  <si>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</si>
  <si>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</si>
  <si>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</si>
  <si>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</si>
  <si>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</si>
  <si>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</si>
  <si>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</si>
  <si>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</si>
  <si>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</si>
  <si>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</si>
  <si>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</si>
  <si>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</si>
  <si>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</si>
  <si>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</si>
  <si>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</si>
  <si>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</si>
  <si>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</si>
  <si>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</si>
  <si>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</si>
  <si>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</si>
  <si>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</si>
  <si>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</si>
  <si>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</si>
  <si>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</si>
  <si>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</si>
  <si>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</si>
  <si>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</si>
  <si>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</si>
  <si>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</si>
  <si>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</si>
  <si>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</si>
  <si>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</si>
  <si>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</si>
  <si>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</si>
  <si>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</si>
  <si>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</si>
  <si>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</si>
  <si>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</si>
  <si>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</si>
  <si>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</si>
  <si>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</si>
  <si>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</si>
  <si>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</si>
  <si>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</si>
  <si>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</si>
  <si>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</si>
  <si>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</si>
  <si>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</si>
  <si>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</si>
  <si>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</si>
  <si>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</si>
  <si>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</si>
  <si>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</si>
  <si>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</si>
  <si>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</si>
  <si>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</si>
  <si>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</si>
  <si>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</si>
  <si>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</si>
  <si>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</si>
  <si>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</si>
  <si>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November 2019</t>
  </si>
  <si>
    <t>Mahesh</t>
  </si>
  <si>
    <t>book table</t>
  </si>
  <si>
    <t xml:space="preserve">Upendra </t>
  </si>
  <si>
    <t>Dyuti Mandala das</t>
  </si>
  <si>
    <t>Govindas</t>
  </si>
  <si>
    <t>Gita Gamya</t>
  </si>
  <si>
    <t>Karuna sindhu</t>
  </si>
  <si>
    <t>Namanta</t>
  </si>
  <si>
    <t>Murari Gupta das</t>
  </si>
  <si>
    <t>Vraj Basi das</t>
  </si>
  <si>
    <t>Jagadanda das</t>
  </si>
  <si>
    <t>Advaita Simha das</t>
  </si>
  <si>
    <t>Acyuta Kesava Dasa</t>
  </si>
  <si>
    <t>Shritha Mathaji</t>
  </si>
  <si>
    <t>Bimal Prabhu</t>
  </si>
  <si>
    <t>KAJAL SINGH</t>
  </si>
  <si>
    <t>SMITA KRISHNA DAS</t>
  </si>
  <si>
    <t>BOOK COUNTER</t>
  </si>
  <si>
    <t>VIBHU CAITANYA DAS</t>
  </si>
  <si>
    <t>Damodar das (BCais)</t>
  </si>
  <si>
    <t xml:space="preserve">Radhakund devi dasi </t>
  </si>
  <si>
    <t>Dilon Prabhu</t>
  </si>
  <si>
    <t>Saunaka Rsi das</t>
  </si>
  <si>
    <t>Temple</t>
  </si>
  <si>
    <t>Raga Bhakti Dasa</t>
  </si>
  <si>
    <t>Kardaha Dasa</t>
  </si>
  <si>
    <t>RadhaGolokananda Sankirtan Team</t>
  </si>
  <si>
    <t>Pr Prahlad Das</t>
  </si>
  <si>
    <t>Gift Shop</t>
  </si>
  <si>
    <t>Prabhanu  das</t>
  </si>
  <si>
    <t>Srila Prabhupadas Jawans</t>
  </si>
  <si>
    <t>Ramcharan das</t>
  </si>
  <si>
    <t>Das Das anudas</t>
  </si>
  <si>
    <t>Gita Mataji</t>
  </si>
  <si>
    <t>Radha Vinodha Niranjan</t>
  </si>
  <si>
    <t>Kasturi Manjari Kripa dd</t>
  </si>
  <si>
    <t>Mohini Radhe dd</t>
  </si>
  <si>
    <t>Saira</t>
  </si>
  <si>
    <t>Prakash Sookdew</t>
  </si>
  <si>
    <t>Madhava Priya</t>
  </si>
  <si>
    <t>Dhama Archary</t>
  </si>
  <si>
    <t>Ananda Vrindhavan Dasi</t>
  </si>
  <si>
    <t>HARE KRISHNA TRAINING CENTER</t>
  </si>
  <si>
    <t>GIFT SHOP</t>
  </si>
  <si>
    <t>KRISHNA KIDS SENA</t>
  </si>
  <si>
    <t>PARTHA PREMA DASA&amp;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</si>
</sst>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DD7EE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/>
      <right/>
      <top/>
      <bottom style="thin">
        <color theme="4" tint="0.59999389629810485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0" borderId="85" xfId="39" applyBorder="1"/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  <xf numFmtId="0" fontId="31" fillId="36" borderId="84" xfId="39" applyFont="1" applyFill="1" applyBorder="1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colors>
    <mruColors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5"/>
  <sheetViews>
    <sheetView zoomScale="120" zoomScaleNormal="12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63</v>
      </c>
    </row>
    <row r="3" spans="1:16" ht="13.2">
      <c r="B3" s="2" t="s">
        <v>66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>
        <v>5</v>
      </c>
      <c r="D5" s="13"/>
      <c r="E5" s="13"/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7" customFormat="1">
      <c r="A9" s="186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4" si="0">SUM(F9:N9)</f>
        <v>0</v>
      </c>
      <c r="P9" s="103">
        <f t="shared" ref="P9:P14" si="1">(F9*$F$5)+(G9*$G$5)+(H9*$H$5)+(I9*$I$5)+(J9*$J$5)+(K9*$K$5)+(L9*$L$5)+(M9*$M$5)+(N9*$N$5)</f>
        <v>0</v>
      </c>
    </row>
    <row r="10" spans="1:16" s="190" customFormat="1">
      <c r="A10" s="189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si="1"/>
        <v>0</v>
      </c>
    </row>
    <row r="11" spans="1:16" s="190" customFormat="1">
      <c r="A11" s="189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190" customFormat="1">
      <c r="A12" s="189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190" customFormat="1">
      <c r="A13" s="189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>
      <c r="A15" s="38"/>
      <c r="B15" s="105" t="s">
        <v>21</v>
      </c>
      <c r="C15" s="105">
        <f t="shared" ref="C15:P15" si="2">SUM(C9:C14)</f>
        <v>0</v>
      </c>
      <c r="D15" s="105">
        <f t="shared" si="2"/>
        <v>0</v>
      </c>
      <c r="E15" s="105">
        <f t="shared" si="2"/>
        <v>0</v>
      </c>
      <c r="F15" s="105">
        <f t="shared" si="2"/>
        <v>0</v>
      </c>
      <c r="G15" s="105">
        <f t="shared" si="2"/>
        <v>0</v>
      </c>
      <c r="H15" s="105">
        <f t="shared" si="2"/>
        <v>0</v>
      </c>
      <c r="I15" s="105">
        <f t="shared" si="2"/>
        <v>0</v>
      </c>
      <c r="J15" s="105">
        <f t="shared" si="2"/>
        <v>0</v>
      </c>
      <c r="K15" s="105">
        <f t="shared" si="2"/>
        <v>0</v>
      </c>
      <c r="L15" s="105">
        <f t="shared" si="2"/>
        <v>0</v>
      </c>
      <c r="M15" s="105">
        <f t="shared" si="2"/>
        <v>0</v>
      </c>
      <c r="N15" s="105">
        <f t="shared" si="2"/>
        <v>0</v>
      </c>
      <c r="O15" s="105">
        <f t="shared" si="2"/>
        <v>0</v>
      </c>
      <c r="P15" s="105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66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>
        <v>5</v>
      </c>
      <c r="D5" s="13"/>
      <c r="E5" s="13"/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/>
      <c r="C9" s="104"/>
      <c r="D9" s="96"/>
      <c r="E9" s="96"/>
      <c r="F9" s="146"/>
      <c r="G9" s="147"/>
      <c r="H9" s="148"/>
      <c r="I9" s="149"/>
      <c r="J9" s="148"/>
      <c r="K9" s="147"/>
      <c r="L9" s="150"/>
      <c r="M9" s="147"/>
      <c r="N9" s="148"/>
      <c r="O9" s="102">
        <f t="shared" ref="O9:O17" si="0">SUM(F9:N9)</f>
        <v>0</v>
      </c>
      <c r="P9" s="103">
        <f t="shared" ref="P9:P17" si="1">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si="1"/>
        <v>0</v>
      </c>
    </row>
    <row r="11" spans="1:16" s="30" customFormat="1" hidden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30" customFormat="1" hidden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 hidden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 hidden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 s="30" customFormat="1" hidden="1">
      <c r="A15" s="1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02">
        <f t="shared" si="0"/>
        <v>0</v>
      </c>
      <c r="P15" s="103">
        <f t="shared" si="1"/>
        <v>0</v>
      </c>
    </row>
    <row r="16" spans="1:16" s="30" customFormat="1" hidden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03">
        <f t="shared" si="1"/>
        <v>0</v>
      </c>
    </row>
    <row r="17" spans="1:16" s="30" customFormat="1" hidden="1">
      <c r="A17" s="1"/>
      <c r="B17" s="95"/>
      <c r="C17" s="104"/>
      <c r="D17" s="96"/>
      <c r="E17" s="96"/>
      <c r="F17" s="97"/>
      <c r="G17" s="98"/>
      <c r="H17" s="99"/>
      <c r="I17" s="100"/>
      <c r="J17" s="99"/>
      <c r="K17" s="98"/>
      <c r="L17" s="101"/>
      <c r="M17" s="98"/>
      <c r="N17" s="99"/>
      <c r="O17" s="102">
        <f t="shared" si="0"/>
        <v>0</v>
      </c>
      <c r="P17" s="103">
        <f t="shared" si="1"/>
        <v>0</v>
      </c>
    </row>
    <row r="18" spans="1:16">
      <c r="A18" s="38"/>
      <c r="B18" s="105" t="s">
        <v>21</v>
      </c>
      <c r="C18" s="105">
        <f t="shared" ref="C18:P18" si="2">SUM(C9:C17)</f>
        <v>0</v>
      </c>
      <c r="D18" s="105">
        <f t="shared" si="2"/>
        <v>0</v>
      </c>
      <c r="E18" s="105">
        <f t="shared" si="2"/>
        <v>0</v>
      </c>
      <c r="F18" s="105">
        <f t="shared" si="2"/>
        <v>0</v>
      </c>
      <c r="G18" s="105">
        <f t="shared" si="2"/>
        <v>0</v>
      </c>
      <c r="H18" s="105">
        <f t="shared" si="2"/>
        <v>0</v>
      </c>
      <c r="I18" s="105">
        <f t="shared" si="2"/>
        <v>0</v>
      </c>
      <c r="J18" s="105">
        <f t="shared" si="2"/>
        <v>0</v>
      </c>
      <c r="K18" s="105">
        <f t="shared" si="2"/>
        <v>0</v>
      </c>
      <c r="L18" s="105">
        <f t="shared" si="2"/>
        <v>0</v>
      </c>
      <c r="M18" s="105">
        <f t="shared" si="2"/>
        <v>0</v>
      </c>
      <c r="N18" s="105">
        <f t="shared" si="2"/>
        <v>0</v>
      </c>
      <c r="O18" s="105">
        <f t="shared" si="2"/>
        <v>0</v>
      </c>
      <c r="P18" s="105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tabSelected="1" workbookViewId="0">
      <selection activeCell="F30" sqref="F30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66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>
        <v>5</v>
      </c>
      <c r="D5" s="13"/>
      <c r="E5" s="13"/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 t="s">
        <v>91</v>
      </c>
      <c r="C9" s="104"/>
      <c r="D9" s="96"/>
      <c r="E9" s="96"/>
      <c r="F9" s="119"/>
      <c r="G9" s="120">
        <v>20</v>
      </c>
      <c r="H9" s="121"/>
      <c r="I9" s="100">
        <v>1</v>
      </c>
      <c r="J9" s="121"/>
      <c r="K9" s="120"/>
      <c r="L9" s="101"/>
      <c r="M9" s="120"/>
      <c r="N9" s="121">
        <v>1</v>
      </c>
      <c r="O9" s="102">
        <f t="shared" ref="O9:O12" si="0">SUM(F9:N9)</f>
        <v>22</v>
      </c>
      <c r="P9" s="103">
        <f t="shared" ref="P9:P12" si="1">(F9*$F$5)+(G9*$G$5)+(H9*$H$5)+(I9*$I$5)+(J9*$J$5)+(K9*$K$5)+(L9*$L$5)+(M9*$M$5)+(N9*$N$5)</f>
        <v>7.5</v>
      </c>
    </row>
    <row r="10" spans="1:16" s="30" customFormat="1">
      <c r="A10" s="1"/>
      <c r="B10" s="95" t="s">
        <v>92</v>
      </c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>
        <v>6</v>
      </c>
      <c r="O10" s="102">
        <f t="shared" si="0"/>
        <v>6</v>
      </c>
      <c r="P10" s="103">
        <f t="shared" si="1"/>
        <v>12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>(F13*$F$5)+(G13*$G$5)+(H13*$H$5)+(I13*$I$5)+(J13*$J$5)+(K13*$K$5)+(L13*$L$5)+(M13*$M$5)+(N13*$N$5)</f>
        <v>0</v>
      </c>
    </row>
    <row r="14" spans="1:16">
      <c r="A14" s="38"/>
      <c r="B14" s="105" t="s">
        <v>21</v>
      </c>
      <c r="C14" s="105">
        <f t="shared" ref="C14:P14" si="2">SUM(C9:C13)</f>
        <v>0</v>
      </c>
      <c r="D14" s="105">
        <f t="shared" si="2"/>
        <v>0</v>
      </c>
      <c r="E14" s="105">
        <f t="shared" si="2"/>
        <v>0</v>
      </c>
      <c r="F14" s="105">
        <f t="shared" si="2"/>
        <v>0</v>
      </c>
      <c r="G14" s="105">
        <f t="shared" si="2"/>
        <v>20</v>
      </c>
      <c r="H14" s="105">
        <f t="shared" si="2"/>
        <v>0</v>
      </c>
      <c r="I14" s="105">
        <f t="shared" si="2"/>
        <v>1</v>
      </c>
      <c r="J14" s="105">
        <f t="shared" si="2"/>
        <v>0</v>
      </c>
      <c r="K14" s="105">
        <f t="shared" si="2"/>
        <v>0</v>
      </c>
      <c r="L14" s="105">
        <f t="shared" si="2"/>
        <v>0</v>
      </c>
      <c r="M14" s="105">
        <f t="shared" si="2"/>
        <v>0</v>
      </c>
      <c r="N14" s="105">
        <f t="shared" si="2"/>
        <v>7</v>
      </c>
      <c r="O14" s="105">
        <f t="shared" si="2"/>
        <v>28</v>
      </c>
      <c r="P14" s="105">
        <f t="shared" si="2"/>
        <v>19.5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7"/>
  <sheetViews>
    <sheetView workbookViewId="0">
      <selection activeCell="D34" sqref="D3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66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109</v>
      </c>
      <c r="C8" s="143"/>
      <c r="D8" s="51"/>
      <c r="E8" s="52"/>
      <c r="F8" s="53"/>
      <c r="G8" s="59">
        <v>70</v>
      </c>
      <c r="H8" s="60"/>
      <c r="I8" s="61">
        <v>30</v>
      </c>
      <c r="J8" s="60"/>
      <c r="K8" s="59">
        <v>20</v>
      </c>
      <c r="L8" s="62"/>
      <c r="M8" s="59"/>
      <c r="N8" s="60">
        <v>10</v>
      </c>
      <c r="O8" s="116">
        <f>SUM(C8:N8)</f>
        <v>130</v>
      </c>
      <c r="P8" s="37">
        <f>(C8*$C$4)+(F8*$F$4)+(G8*$G$4)+(H8*$H$4)+(I8*$I$4)+(J8*$J$4)+(K8*$K$4)+(L8*$L$4)+(M8*$M$4)+(N8*$N$4)</f>
        <v>72.5</v>
      </c>
    </row>
    <row r="9" spans="1:16">
      <c r="B9" s="58" t="s">
        <v>110</v>
      </c>
      <c r="C9" s="143"/>
      <c r="D9" s="51"/>
      <c r="E9" s="52"/>
      <c r="F9" s="53"/>
      <c r="G9" s="59">
        <v>20</v>
      </c>
      <c r="H9" s="60"/>
      <c r="I9" s="61">
        <v>2</v>
      </c>
      <c r="J9" s="60"/>
      <c r="K9" s="59">
        <v>10</v>
      </c>
      <c r="L9" s="62"/>
      <c r="M9" s="59"/>
      <c r="N9" s="60">
        <v>15</v>
      </c>
      <c r="O9" s="116">
        <f t="shared" ref="O9:O10" si="0">SUM(F9:N9)</f>
        <v>47</v>
      </c>
      <c r="P9" s="37">
        <f>(F9*$F$4)+(G9*$G$4)+(H9*$H$4)+(I9*$I$4)+(J9*$J$4)+(K9*$K$4)+(L9*$L$4)+(M9*$M$4)+(N9*$N$4)</f>
        <v>46</v>
      </c>
    </row>
    <row r="10" spans="1:16">
      <c r="B10" s="58" t="s">
        <v>111</v>
      </c>
      <c r="C10" s="143"/>
      <c r="D10" s="51">
        <v>1</v>
      </c>
      <c r="E10" s="52">
        <v>3</v>
      </c>
      <c r="F10" s="53"/>
      <c r="G10" s="59">
        <v>160</v>
      </c>
      <c r="H10" s="60"/>
      <c r="I10" s="144">
        <v>20</v>
      </c>
      <c r="J10" s="60"/>
      <c r="K10" s="59">
        <v>25</v>
      </c>
      <c r="L10" s="62"/>
      <c r="M10" s="59"/>
      <c r="N10" s="60">
        <v>83</v>
      </c>
      <c r="O10" s="116">
        <f t="shared" si="0"/>
        <v>288</v>
      </c>
      <c r="P10" s="37">
        <f>(F10*$F$4)+(G10*$G$4)+(H10*$H$4)+(I10*$I$4)+(J10*$J$4)+(K10*$K$4)+(L10*$L$4)+(M10*$M$4)+(N10*$N$4)</f>
        <v>241</v>
      </c>
    </row>
    <row r="11" spans="1:16">
      <c r="B11" s="58"/>
      <c r="C11" s="143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6">
        <f t="shared" ref="O11" si="1">SUM(F11:N11)</f>
        <v>0</v>
      </c>
      <c r="P11" s="37">
        <f>(F11*$F$4)+(G11*$G$4)+(H11*$H$4)+(I11*$I$4)+(J11*$J$4)+(K11*$K$4)+(L11*$L$4)+(M11*$M$4)+(N11*$N$4)</f>
        <v>0</v>
      </c>
    </row>
    <row r="12" spans="1:16" ht="10.8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1</v>
      </c>
      <c r="E12" s="39">
        <f t="shared" si="2"/>
        <v>3</v>
      </c>
      <c r="F12" s="39">
        <f t="shared" si="2"/>
        <v>0</v>
      </c>
      <c r="G12" s="39">
        <f t="shared" si="2"/>
        <v>250</v>
      </c>
      <c r="H12" s="39">
        <f t="shared" si="2"/>
        <v>0</v>
      </c>
      <c r="I12" s="39">
        <f t="shared" si="2"/>
        <v>52</v>
      </c>
      <c r="J12" s="39">
        <f t="shared" si="2"/>
        <v>0</v>
      </c>
      <c r="K12" s="39">
        <f t="shared" si="2"/>
        <v>55</v>
      </c>
      <c r="L12" s="39">
        <f t="shared" si="2"/>
        <v>0</v>
      </c>
      <c r="M12" s="39">
        <f t="shared" si="2"/>
        <v>0</v>
      </c>
      <c r="N12" s="39">
        <f t="shared" si="2"/>
        <v>108</v>
      </c>
      <c r="O12" s="39">
        <f t="shared" si="2"/>
        <v>465</v>
      </c>
      <c r="P12" s="39">
        <f t="shared" si="2"/>
        <v>359.5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0.8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0" t="s">
        <v>112</v>
      </c>
      <c r="C16" s="51"/>
      <c r="D16" s="52"/>
      <c r="E16" s="52"/>
      <c r="F16" s="164"/>
      <c r="G16" s="161">
        <v>65</v>
      </c>
      <c r="H16" s="60"/>
      <c r="I16" s="162">
        <v>15</v>
      </c>
      <c r="J16" s="60"/>
      <c r="K16" s="161">
        <v>3</v>
      </c>
      <c r="L16" s="163"/>
      <c r="M16" s="59"/>
      <c r="N16" s="109">
        <v>14</v>
      </c>
      <c r="O16" s="36">
        <f>SUM(F16:N16)</f>
        <v>97</v>
      </c>
      <c r="P16" s="37">
        <f>(F16*$F$4)+(G16*$G$4)+(H16*$H$4)+(I16*$I$4)+(J16*$J$4)+(K16*$K$4)+(L16*$L$4)+(M16*$M$4)+(N16*$N$4)</f>
        <v>54.75</v>
      </c>
    </row>
    <row r="17" spans="2:16">
      <c r="B17" s="160"/>
      <c r="C17" s="51"/>
      <c r="D17" s="52"/>
      <c r="E17" s="52"/>
      <c r="F17" s="110"/>
      <c r="G17" s="112"/>
      <c r="H17" s="111"/>
      <c r="I17" s="112"/>
      <c r="J17" s="113"/>
      <c r="K17" s="112"/>
      <c r="L17" s="113"/>
      <c r="M17" s="114"/>
      <c r="N17" s="109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0.8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65</v>
      </c>
      <c r="H18" s="39">
        <f t="shared" si="3"/>
        <v>0</v>
      </c>
      <c r="I18" s="39">
        <f t="shared" si="3"/>
        <v>15</v>
      </c>
      <c r="J18" s="39">
        <f t="shared" si="3"/>
        <v>0</v>
      </c>
      <c r="K18" s="39">
        <f t="shared" si="3"/>
        <v>3</v>
      </c>
      <c r="L18" s="39">
        <f t="shared" si="3"/>
        <v>0</v>
      </c>
      <c r="M18" s="39">
        <f t="shared" si="3"/>
        <v>0</v>
      </c>
      <c r="N18" s="39">
        <f t="shared" si="3"/>
        <v>14</v>
      </c>
      <c r="O18" s="39">
        <f t="shared" si="3"/>
        <v>97</v>
      </c>
      <c r="P18" s="115">
        <f t="shared" si="3"/>
        <v>54.75</v>
      </c>
    </row>
    <row r="20" spans="2:16" hidden="1"/>
    <row r="21" spans="2:16" ht="10.8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0.8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5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45"/>
    </row>
    <row r="27" spans="2:16">
      <c r="N27" s="118" t="s">
        <v>29</v>
      </c>
      <c r="O27" s="117">
        <f>SUM(O12+O18+O25)</f>
        <v>562</v>
      </c>
      <c r="P27" s="117">
        <f>SUM(P12+P18+P25)</f>
        <v>414.25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66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>
        <v>5</v>
      </c>
      <c r="D5" s="13"/>
      <c r="E5" s="13"/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90" customFormat="1">
      <c r="A6" s="189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90" customFormat="1">
      <c r="A9" s="189"/>
      <c r="B9" s="95" t="s">
        <v>52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" si="0">SUM(F9:N9)</f>
        <v>0</v>
      </c>
      <c r="P9" s="103">
        <f t="shared" ref="P9" si="1">(F9*$F$5)+(G9*$G$5)+(H9*$H$5)+(I9*$I$5)+(J9*$J$5)+(K9*$K$5)+(L9*$L$5)+(M9*$M$5)+(N9*$N$5)</f>
        <v>0</v>
      </c>
    </row>
    <row r="10" spans="1:16" s="190" customFormat="1">
      <c r="A10" s="189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7"/>
      <c r="B11" s="105" t="s">
        <v>21</v>
      </c>
      <c r="C11" s="105">
        <f t="shared" ref="C11:P11" si="2">SUM(C9:C10)</f>
        <v>0</v>
      </c>
      <c r="D11" s="105">
        <f t="shared" si="2"/>
        <v>0</v>
      </c>
      <c r="E11" s="105">
        <f t="shared" si="2"/>
        <v>0</v>
      </c>
      <c r="F11" s="105">
        <f t="shared" si="2"/>
        <v>0</v>
      </c>
      <c r="G11" s="105">
        <f t="shared" si="2"/>
        <v>0</v>
      </c>
      <c r="H11" s="105">
        <f t="shared" si="2"/>
        <v>0</v>
      </c>
      <c r="I11" s="105">
        <f t="shared" si="2"/>
        <v>0</v>
      </c>
      <c r="J11" s="105">
        <f t="shared" si="2"/>
        <v>0</v>
      </c>
      <c r="K11" s="105">
        <f t="shared" si="2"/>
        <v>0</v>
      </c>
      <c r="L11" s="105">
        <f t="shared" si="2"/>
        <v>0</v>
      </c>
      <c r="M11" s="105">
        <f t="shared" si="2"/>
        <v>0</v>
      </c>
      <c r="N11" s="105">
        <f t="shared" si="2"/>
        <v>0</v>
      </c>
      <c r="O11" s="105">
        <f t="shared" si="2"/>
        <v>0</v>
      </c>
      <c r="P11" s="105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21" sqref="D21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66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 t="s">
        <v>93</v>
      </c>
      <c r="C7" s="152"/>
      <c r="D7" s="153"/>
      <c r="E7" s="153"/>
      <c r="F7" s="154">
        <v>29</v>
      </c>
      <c r="G7" s="155">
        <v>488</v>
      </c>
      <c r="H7" s="156"/>
      <c r="I7" s="157">
        <v>14</v>
      </c>
      <c r="J7" s="156"/>
      <c r="K7" s="155">
        <v>10</v>
      </c>
      <c r="L7" s="158"/>
      <c r="M7" s="155">
        <v>67</v>
      </c>
      <c r="N7" s="156"/>
      <c r="O7" s="36">
        <f t="shared" ref="O7:O8" si="0">SUM(F7:N7)</f>
        <v>608</v>
      </c>
      <c r="P7" s="37">
        <f t="shared" ref="P7:P8" si="1">(F7*$F$3)+(G7*$G$3)+(H7*$H$3)+(I7*$I$3)+(J7*$J$3)+(K7*$K$3)+(L7*$L$3)+(M7*$M$3)+(N7*$N$3)</f>
        <v>275.89999999999998</v>
      </c>
    </row>
    <row r="8" spans="1:16" s="30" customFormat="1">
      <c r="A8" s="1"/>
      <c r="B8" s="151" t="s">
        <v>94</v>
      </c>
      <c r="C8" s="159"/>
      <c r="D8" s="153"/>
      <c r="E8" s="153"/>
      <c r="F8" s="154">
        <v>30</v>
      </c>
      <c r="G8" s="155"/>
      <c r="H8" s="156"/>
      <c r="I8" s="157"/>
      <c r="J8" s="156"/>
      <c r="K8" s="155"/>
      <c r="L8" s="158"/>
      <c r="M8" s="155">
        <v>6</v>
      </c>
      <c r="N8" s="156"/>
      <c r="O8" s="36">
        <f t="shared" si="0"/>
        <v>36</v>
      </c>
      <c r="P8" s="37">
        <f t="shared" si="1"/>
        <v>15</v>
      </c>
    </row>
    <row r="9" spans="1:16" s="30" customFormat="1">
      <c r="A9" s="1"/>
      <c r="B9" s="135"/>
      <c r="C9" s="142"/>
      <c r="D9" s="136"/>
      <c r="E9" s="136"/>
      <c r="F9" s="137"/>
      <c r="G9" s="138"/>
      <c r="H9" s="139"/>
      <c r="I9" s="140"/>
      <c r="J9" s="139"/>
      <c r="K9" s="138"/>
      <c r="L9" s="141"/>
      <c r="M9" s="138"/>
      <c r="N9" s="139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0.8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59</v>
      </c>
      <c r="G10" s="39">
        <f t="shared" si="2"/>
        <v>488</v>
      </c>
      <c r="H10" s="39">
        <f t="shared" si="2"/>
        <v>0</v>
      </c>
      <c r="I10" s="39">
        <f t="shared" si="2"/>
        <v>14</v>
      </c>
      <c r="J10" s="39">
        <f t="shared" si="2"/>
        <v>0</v>
      </c>
      <c r="K10" s="39">
        <f t="shared" si="2"/>
        <v>10</v>
      </c>
      <c r="L10" s="39">
        <f t="shared" si="2"/>
        <v>0</v>
      </c>
      <c r="M10" s="39">
        <f t="shared" si="2"/>
        <v>73</v>
      </c>
      <c r="N10" s="39">
        <f t="shared" si="2"/>
        <v>0</v>
      </c>
      <c r="O10" s="39">
        <f t="shared" si="2"/>
        <v>644</v>
      </c>
      <c r="P10" s="39">
        <f t="shared" si="2"/>
        <v>290.89999999999998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0.8" thickBot="1">
      <c r="B13" s="33" t="s">
        <v>31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58" t="s">
        <v>52</v>
      </c>
      <c r="C14" s="63"/>
      <c r="D14" s="52"/>
      <c r="E14" s="52"/>
      <c r="F14" s="53"/>
      <c r="G14" s="59">
        <v>532</v>
      </c>
      <c r="H14" s="60"/>
      <c r="I14" s="61"/>
      <c r="J14" s="60"/>
      <c r="K14" s="59">
        <v>86</v>
      </c>
      <c r="L14" s="62"/>
      <c r="M14" s="59"/>
      <c r="N14" s="60"/>
      <c r="O14" s="36">
        <f>SUM(F14:N14)</f>
        <v>618</v>
      </c>
      <c r="P14" s="37">
        <f>(C14*$C$3)+(F14*$F$3)+(G14*$G$3)+(H14*$H$3)+(I14*$I$3)+(J14*$J$3)+(K14*$K$3)+(L14*$L$3)+(M14*$M$3)+(N14*$N$3)</f>
        <v>219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s="30" customFormat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0.8" thickBot="1">
      <c r="A17" s="38"/>
      <c r="B17" s="39" t="s">
        <v>21</v>
      </c>
      <c r="C17" s="39">
        <f>SUM(C14:C16)</f>
        <v>0</v>
      </c>
      <c r="D17" s="39">
        <f>SUM(D14:D16)</f>
        <v>0</v>
      </c>
      <c r="E17" s="39">
        <f>SUM(E14:E16)</f>
        <v>0</v>
      </c>
      <c r="F17" s="39">
        <f>SUM(F14:F16)</f>
        <v>0</v>
      </c>
      <c r="G17" s="39">
        <f>SUM(G14:G16)</f>
        <v>532</v>
      </c>
      <c r="H17" s="39">
        <f t="shared" ref="H17:P17" si="3">SUM(H14:H16)</f>
        <v>0</v>
      </c>
      <c r="I17" s="39">
        <f t="shared" si="3"/>
        <v>0</v>
      </c>
      <c r="J17" s="39">
        <f t="shared" si="3"/>
        <v>0</v>
      </c>
      <c r="K17" s="39">
        <f t="shared" si="3"/>
        <v>86</v>
      </c>
      <c r="L17" s="39">
        <f t="shared" si="3"/>
        <v>0</v>
      </c>
      <c r="M17" s="39">
        <f t="shared" si="3"/>
        <v>0</v>
      </c>
      <c r="N17" s="39">
        <f t="shared" si="3"/>
        <v>0</v>
      </c>
      <c r="O17" s="41">
        <f t="shared" si="3"/>
        <v>618</v>
      </c>
      <c r="P17" s="41">
        <f t="shared" si="3"/>
        <v>219</v>
      </c>
    </row>
    <row r="18" spans="1:16">
      <c r="G18" s="42"/>
    </row>
    <row r="19" spans="1:16" ht="13.2">
      <c r="B19" s="2"/>
      <c r="C19" s="2"/>
      <c r="D19" s="2"/>
      <c r="E19" s="2"/>
      <c r="F19" s="47"/>
      <c r="G19" s="47"/>
      <c r="H19" s="47"/>
      <c r="I19" s="47"/>
      <c r="J19" s="47"/>
      <c r="K19" s="47"/>
      <c r="L19" s="47"/>
      <c r="M19" s="47"/>
      <c r="N19" s="47"/>
      <c r="O19" s="2"/>
      <c r="P19" s="2"/>
    </row>
    <row r="20" spans="1:16">
      <c r="M20" s="48" t="s">
        <v>21</v>
      </c>
      <c r="O20" s="49">
        <f>+O17+O10</f>
        <v>1262</v>
      </c>
      <c r="P20" s="50">
        <f>+P17+P10</f>
        <v>509.9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L26" sqref="L26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0.8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06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0.8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88" t="s">
        <v>37</v>
      </c>
      <c r="C26" s="63"/>
      <c r="D26" s="52"/>
      <c r="E26" s="52"/>
      <c r="F26" s="53">
        <v>250</v>
      </c>
      <c r="G26" s="59">
        <v>53</v>
      </c>
      <c r="H26" s="60"/>
      <c r="I26" s="61"/>
      <c r="J26" s="60"/>
      <c r="K26" s="59">
        <v>31</v>
      </c>
      <c r="L26" s="62"/>
      <c r="M26" s="59"/>
      <c r="N26" s="60"/>
      <c r="O26" s="36">
        <f t="shared" ref="O26:O27" si="3">SUM(F26:N26)</f>
        <v>334</v>
      </c>
      <c r="P26" s="37">
        <f t="shared" ref="P26:P27" si="4">(F26*$F$3)+(G26*$G$3)+(H26*$H$3)+(I26*$I$3)+(J26*$J$3)+(K26*$K$3)+(L26*$L$3)+(M26*$M$3)+(N26*$N$3)</f>
        <v>69.25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0.8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250</v>
      </c>
      <c r="G28" s="43">
        <f t="shared" si="5"/>
        <v>53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31</v>
      </c>
      <c r="L28" s="43">
        <f t="shared" si="5"/>
        <v>0</v>
      </c>
      <c r="M28" s="43">
        <f t="shared" si="5"/>
        <v>0</v>
      </c>
      <c r="N28" s="43">
        <f t="shared" si="5"/>
        <v>0</v>
      </c>
      <c r="O28" s="44">
        <f t="shared" si="5"/>
        <v>334</v>
      </c>
      <c r="P28" s="45">
        <f t="shared" si="5"/>
        <v>69.25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0.8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0.8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3.2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334</v>
      </c>
      <c r="P60" s="50">
        <f>P56+P28+P22</f>
        <v>69.25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9"/>
  <sheetViews>
    <sheetView zoomScaleNormal="100" workbookViewId="0">
      <pane xSplit="2" ySplit="4" topLeftCell="C36" activePane="bottomRight" state="frozen"/>
      <selection pane="topRight" activeCell="C1" sqref="C1"/>
      <selection pane="bottomLeft" activeCell="A5" sqref="A5"/>
      <selection pane="bottomRight" activeCell="B140" sqref="B140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6">
        <f>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6">
        <f>(F9*$F$3)+(G9*$G$3)+(H9*$H$3)+(I9*$I$3)+(J9*$J$3)+(K9*$K$3)+(L9*$L$3)+(M9*$M$3)+(N9*$N$3)</f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0">SUM(C9:C9)</f>
        <v>0</v>
      </c>
      <c r="D10" s="198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6">
        <f>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6">
        <f>(F15*$F$3)+(G15*$G$3)+(H15*$H$3)+(I15*$I$3)+(J15*$J$3)+(K15*$K$3)+(L15*$L$3)+(M15*$M$3)+(N15*$N$3)</f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2">SUM(C15:C15)</f>
        <v>0</v>
      </c>
      <c r="D16" s="198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67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>
        <v>2</v>
      </c>
      <c r="N20" s="170"/>
      <c r="O20" s="36">
        <f>SUM(C20:N20)</f>
        <v>2</v>
      </c>
      <c r="P20" s="37">
        <f>(C20*$C$3)+(F20*$F$3)+(G20*$G$3)+(H20*$H$3)+(I20*$I$3)+(J20*$J$3)+(K20*$K$3)+(L20*$L$3)+(M20*$M$3)+(N20*$N$3)</f>
        <v>4</v>
      </c>
    </row>
    <row r="21" spans="1:16" s="30" customFormat="1">
      <c r="A21" s="1"/>
      <c r="B21" s="165" t="s">
        <v>68</v>
      </c>
      <c r="C21" s="173"/>
      <c r="D21" s="167"/>
      <c r="E21" s="167"/>
      <c r="F21" s="168"/>
      <c r="G21" s="169">
        <v>4</v>
      </c>
      <c r="H21" s="170"/>
      <c r="I21" s="171">
        <v>1</v>
      </c>
      <c r="J21" s="170"/>
      <c r="K21" s="169"/>
      <c r="L21" s="172"/>
      <c r="M21" s="169">
        <v>1</v>
      </c>
      <c r="N21" s="170"/>
      <c r="O21" s="36">
        <f>SUM(F21:N21)</f>
        <v>6</v>
      </c>
      <c r="P21" s="37">
        <f>(F21*$F$3)+(G21*$G$3)+(H21*$H$3)+(I21*$I$3)+(J21*$J$3)+(K21*$K$3)+(L21*$L$3)+(M21*$M$3)+(N21*$N$3)</f>
        <v>3.5</v>
      </c>
    </row>
    <row r="22" spans="1:16" s="30" customFormat="1">
      <c r="A22" s="1"/>
      <c r="B22" s="165" t="s">
        <v>69</v>
      </c>
      <c r="C22" s="173"/>
      <c r="D22" s="167"/>
      <c r="E22" s="167"/>
      <c r="F22" s="168"/>
      <c r="G22" s="169">
        <v>4</v>
      </c>
      <c r="H22" s="170"/>
      <c r="I22" s="171"/>
      <c r="J22" s="170"/>
      <c r="K22" s="169"/>
      <c r="L22" s="172"/>
      <c r="M22" s="169"/>
      <c r="N22" s="170"/>
      <c r="O22" s="36">
        <f>SUM(F22:N22)</f>
        <v>4</v>
      </c>
      <c r="P22" s="37">
        <f>(F22*$F$3)+(G22*$G$3)+(H22*$H$3)+(I22*$I$3)+(J22*$J$3)+(K22*$K$3)+(L22*$L$3)+(M22*$M$3)+(N22*$N$3)</f>
        <v>1</v>
      </c>
    </row>
    <row r="23" spans="1:16" s="30" customFormat="1">
      <c r="A23" s="1"/>
      <c r="B23" s="58" t="s">
        <v>70</v>
      </c>
      <c r="C23" s="51"/>
      <c r="D23" s="52"/>
      <c r="E23" s="52"/>
      <c r="F23" s="53"/>
      <c r="G23" s="59"/>
      <c r="H23" s="60"/>
      <c r="I23" s="61"/>
      <c r="J23" s="60"/>
      <c r="K23" s="59">
        <v>1</v>
      </c>
      <c r="L23" s="62"/>
      <c r="M23" s="59"/>
      <c r="N23" s="60"/>
      <c r="O23" s="36">
        <f t="shared" ref="O23:O27" si="4">SUM(F23:N23)</f>
        <v>1</v>
      </c>
      <c r="P23" s="37">
        <f t="shared" ref="P23:P27" si="5">(F23*$F$3)+(G23*$G$3)+(H23*$H$3)+(I23*$I$3)+(J23*$J$3)+(K23*$K$3)+(L23*$L$3)+(M23*$M$3)+(N23*$N$3)</f>
        <v>1</v>
      </c>
    </row>
    <row r="24" spans="1:16" s="30" customFormat="1">
      <c r="A24" s="1"/>
      <c r="B24" s="58" t="s">
        <v>71</v>
      </c>
      <c r="C24" s="51"/>
      <c r="D24" s="52"/>
      <c r="E24" s="52"/>
      <c r="F24" s="53"/>
      <c r="G24" s="59"/>
      <c r="H24" s="60"/>
      <c r="I24" s="61"/>
      <c r="J24" s="60"/>
      <c r="K24" s="59">
        <v>1</v>
      </c>
      <c r="L24" s="62"/>
      <c r="M24" s="59"/>
      <c r="N24" s="60"/>
      <c r="O24" s="36">
        <f t="shared" si="4"/>
        <v>1</v>
      </c>
      <c r="P24" s="37">
        <f t="shared" si="5"/>
        <v>1</v>
      </c>
    </row>
    <row r="25" spans="1:16" s="30" customFormat="1">
      <c r="A25" s="1"/>
      <c r="B25" s="58" t="s">
        <v>72</v>
      </c>
      <c r="C25" s="51"/>
      <c r="D25" s="52"/>
      <c r="E25" s="52"/>
      <c r="F25" s="53"/>
      <c r="G25" s="59">
        <v>12</v>
      </c>
      <c r="H25" s="60"/>
      <c r="I25" s="61">
        <v>2</v>
      </c>
      <c r="J25" s="60"/>
      <c r="K25" s="59">
        <v>1</v>
      </c>
      <c r="L25" s="62"/>
      <c r="M25" s="59"/>
      <c r="N25" s="60"/>
      <c r="O25" s="36">
        <f t="shared" si="4"/>
        <v>15</v>
      </c>
      <c r="P25" s="37">
        <f t="shared" si="5"/>
        <v>5</v>
      </c>
    </row>
    <row r="26" spans="1:16" s="30" customFormat="1">
      <c r="A26" s="1"/>
      <c r="B26" s="58" t="s">
        <v>73</v>
      </c>
      <c r="C26" s="51"/>
      <c r="D26" s="52"/>
      <c r="E26" s="52"/>
      <c r="F26" s="53"/>
      <c r="G26" s="59">
        <v>3</v>
      </c>
      <c r="H26" s="60"/>
      <c r="I26" s="61"/>
      <c r="J26" s="60"/>
      <c r="K26" s="59">
        <v>1</v>
      </c>
      <c r="L26" s="62"/>
      <c r="M26" s="59"/>
      <c r="N26" s="60"/>
      <c r="O26" s="36">
        <f t="shared" si="4"/>
        <v>4</v>
      </c>
      <c r="P26" s="37">
        <f t="shared" si="5"/>
        <v>1.75</v>
      </c>
    </row>
    <row r="27" spans="1:16" s="30" customFormat="1">
      <c r="A27" s="1"/>
      <c r="B27" s="58" t="s">
        <v>74</v>
      </c>
      <c r="C27" s="51"/>
      <c r="D27" s="52"/>
      <c r="E27" s="52"/>
      <c r="F27" s="53"/>
      <c r="G27" s="59">
        <v>3</v>
      </c>
      <c r="H27" s="60"/>
      <c r="I27" s="61">
        <v>1</v>
      </c>
      <c r="J27" s="60"/>
      <c r="K27" s="59">
        <v>1</v>
      </c>
      <c r="L27" s="62"/>
      <c r="M27" s="59"/>
      <c r="N27" s="60"/>
      <c r="O27" s="36">
        <f t="shared" si="4"/>
        <v>5</v>
      </c>
      <c r="P27" s="37">
        <f t="shared" si="5"/>
        <v>2.25</v>
      </c>
    </row>
    <row r="28" spans="1:16" s="30" customFormat="1">
      <c r="A28" s="1"/>
      <c r="B28" s="165" t="s">
        <v>75</v>
      </c>
      <c r="C28" s="173"/>
      <c r="D28" s="167"/>
      <c r="E28" s="167"/>
      <c r="F28" s="168"/>
      <c r="G28" s="169">
        <v>1</v>
      </c>
      <c r="H28" s="170"/>
      <c r="I28" s="171"/>
      <c r="J28" s="170"/>
      <c r="K28" s="169"/>
      <c r="L28" s="172"/>
      <c r="M28" s="169"/>
      <c r="N28" s="170"/>
      <c r="O28" s="36">
        <f>SUM(F28:N28)</f>
        <v>1</v>
      </c>
      <c r="P28" s="37">
        <f>(F28*$F$3)+(G28*$G$3)+(H28*$H$3)+(I28*$I$3)+(J28*$J$3)+(K28*$K$3)+(L28*$L$3)+(M28*$M$3)+(N28*$N$3)</f>
        <v>0.25</v>
      </c>
    </row>
    <row r="29" spans="1:16" s="30" customFormat="1">
      <c r="A29" s="1"/>
      <c r="B29" s="165" t="s">
        <v>76</v>
      </c>
      <c r="C29" s="173"/>
      <c r="D29" s="167"/>
      <c r="E29" s="167"/>
      <c r="F29" s="168"/>
      <c r="G29" s="169">
        <v>3</v>
      </c>
      <c r="H29" s="170"/>
      <c r="I29" s="171"/>
      <c r="J29" s="170"/>
      <c r="K29" s="169"/>
      <c r="L29" s="172"/>
      <c r="M29" s="169"/>
      <c r="N29" s="170"/>
      <c r="O29" s="36">
        <f>SUM(F29:N29)</f>
        <v>3</v>
      </c>
      <c r="P29" s="37">
        <f>(F29*$F$3)+(G29*$G$3)+(H29*$H$3)+(I29*$I$3)+(J29*$J$3)+(K29*$K$3)+(L29*$L$3)+(M29*$M$3)+(N29*$N$3)</f>
        <v>0.75</v>
      </c>
    </row>
    <row r="30" spans="1:16" s="30" customFormat="1">
      <c r="A30" s="1"/>
      <c r="B30" s="58" t="s">
        <v>77</v>
      </c>
      <c r="C30" s="51"/>
      <c r="D30" s="52"/>
      <c r="E30" s="52"/>
      <c r="F30" s="53"/>
      <c r="G30" s="59">
        <v>6</v>
      </c>
      <c r="H30" s="60"/>
      <c r="I30" s="61"/>
      <c r="J30" s="60"/>
      <c r="K30" s="59">
        <v>2</v>
      </c>
      <c r="L30" s="62"/>
      <c r="M30" s="59"/>
      <c r="N30" s="60"/>
      <c r="O30" s="36">
        <f t="shared" ref="O30:O31" si="6">SUM(F30:N30)</f>
        <v>8</v>
      </c>
      <c r="P30" s="37">
        <f t="shared" ref="P30:P31" si="7">(F30*$F$3)+(G30*$G$3)+(H30*$H$3)+(I30*$I$3)+(J30*$J$3)+(K30*$K$3)+(L30*$L$3)+(M30*$M$3)+(N30*$N$3)</f>
        <v>3.5</v>
      </c>
    </row>
    <row r="31" spans="1:16" s="30" customFormat="1">
      <c r="A31" s="1"/>
      <c r="B31" s="58" t="s">
        <v>78</v>
      </c>
      <c r="C31" s="51"/>
      <c r="D31" s="52"/>
      <c r="E31" s="52"/>
      <c r="F31" s="53"/>
      <c r="G31" s="59">
        <v>116</v>
      </c>
      <c r="H31" s="60"/>
      <c r="I31" s="61">
        <v>1</v>
      </c>
      <c r="J31" s="60"/>
      <c r="K31" s="59">
        <v>11</v>
      </c>
      <c r="L31" s="62"/>
      <c r="M31" s="59"/>
      <c r="N31" s="60">
        <v>2</v>
      </c>
      <c r="O31" s="36">
        <f t="shared" si="6"/>
        <v>130</v>
      </c>
      <c r="P31" s="37">
        <f t="shared" si="7"/>
        <v>44.5</v>
      </c>
    </row>
    <row r="32" spans="1:16" s="30" customFormat="1">
      <c r="A32" s="1"/>
      <c r="B32" s="151"/>
      <c r="C32" s="159"/>
      <c r="D32" s="153"/>
      <c r="E32" s="153"/>
      <c r="F32" s="154"/>
      <c r="G32" s="155"/>
      <c r="H32" s="156"/>
      <c r="I32" s="157"/>
      <c r="J32" s="156"/>
      <c r="K32" s="155"/>
      <c r="L32" s="158"/>
      <c r="M32" s="155"/>
      <c r="N32" s="156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0.8" thickBot="1">
      <c r="A33" s="38"/>
      <c r="B33" s="39" t="s">
        <v>21</v>
      </c>
      <c r="C33" s="39">
        <f t="shared" ref="C33:P33" si="8">SUM(C20:C32)</f>
        <v>0</v>
      </c>
      <c r="D33" s="39">
        <f t="shared" si="8"/>
        <v>0</v>
      </c>
      <c r="E33" s="39">
        <f t="shared" si="8"/>
        <v>0</v>
      </c>
      <c r="F33" s="39">
        <f t="shared" si="8"/>
        <v>0</v>
      </c>
      <c r="G33" s="39">
        <f t="shared" si="8"/>
        <v>152</v>
      </c>
      <c r="H33" s="39">
        <f t="shared" si="8"/>
        <v>0</v>
      </c>
      <c r="I33" s="39">
        <f t="shared" si="8"/>
        <v>5</v>
      </c>
      <c r="J33" s="39">
        <f t="shared" si="8"/>
        <v>0</v>
      </c>
      <c r="K33" s="39">
        <f t="shared" si="8"/>
        <v>18</v>
      </c>
      <c r="L33" s="39">
        <f t="shared" si="8"/>
        <v>0</v>
      </c>
      <c r="M33" s="39">
        <f t="shared" si="8"/>
        <v>3</v>
      </c>
      <c r="N33" s="39">
        <f t="shared" si="8"/>
        <v>2</v>
      </c>
      <c r="O33" s="106">
        <f t="shared" si="8"/>
        <v>180</v>
      </c>
      <c r="P33" s="39">
        <f t="shared" si="8"/>
        <v>68.5</v>
      </c>
    </row>
    <row r="34" spans="1:16">
      <c r="B34" s="38"/>
      <c r="C34" s="38"/>
      <c r="D34" s="38"/>
      <c r="E34" s="38"/>
      <c r="F34" s="40"/>
      <c r="G34" s="40"/>
      <c r="H34" s="40"/>
      <c r="I34" s="40"/>
      <c r="J34" s="40"/>
      <c r="K34" s="40"/>
      <c r="L34" s="40"/>
      <c r="M34" s="40"/>
      <c r="N34" s="40"/>
      <c r="O34" s="38"/>
      <c r="P34" s="38"/>
    </row>
    <row r="35" spans="1:16">
      <c r="B35" s="13"/>
      <c r="C35" s="13"/>
      <c r="D35" s="13"/>
      <c r="E35" s="13"/>
      <c r="F35" s="31"/>
      <c r="G35" s="31"/>
      <c r="H35" s="31"/>
      <c r="I35" s="31"/>
      <c r="J35" s="31"/>
      <c r="K35" s="31"/>
      <c r="L35" s="31"/>
      <c r="M35" s="31"/>
      <c r="N35" s="31"/>
      <c r="O35" s="13"/>
      <c r="P35" s="13"/>
    </row>
    <row r="36" spans="1:16" ht="10.8" thickBot="1">
      <c r="B36" s="33" t="s">
        <v>22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30" customFormat="1">
      <c r="A37" s="126"/>
      <c r="B37" s="65" t="s">
        <v>82</v>
      </c>
      <c r="C37" s="64"/>
      <c r="D37" s="52"/>
      <c r="E37" s="52"/>
      <c r="F37" s="53"/>
      <c r="G37" s="122">
        <v>1</v>
      </c>
      <c r="H37" s="123"/>
      <c r="I37" s="122"/>
      <c r="J37" s="128"/>
      <c r="K37" s="122"/>
      <c r="L37" s="123"/>
      <c r="M37" s="122"/>
      <c r="N37" s="129">
        <v>1</v>
      </c>
      <c r="O37" s="36">
        <f t="shared" ref="O37:O39" si="9">SUM(F37:N37)</f>
        <v>2</v>
      </c>
      <c r="P37" s="37">
        <f t="shared" ref="P37:P40" si="10">(F37*$F$3)+(G37*$G$3)+(H37*$H$3)+(I37*$I$3)+(J37*$J$3)+(K37*$K$3)+(L37*$L$3)+(M37*$M$3)+(N37*$N$3)</f>
        <v>2.25</v>
      </c>
    </row>
    <row r="38" spans="1:16" s="30" customFormat="1">
      <c r="A38" s="126"/>
      <c r="B38" s="65" t="s">
        <v>83</v>
      </c>
      <c r="C38" s="64"/>
      <c r="D38" s="52"/>
      <c r="E38" s="52"/>
      <c r="F38" s="53"/>
      <c r="G38" s="122">
        <v>2</v>
      </c>
      <c r="H38" s="123"/>
      <c r="I38" s="122"/>
      <c r="J38" s="128"/>
      <c r="K38" s="122">
        <v>5</v>
      </c>
      <c r="L38" s="123"/>
      <c r="M38" s="122"/>
      <c r="N38" s="129"/>
      <c r="O38" s="36">
        <f t="shared" si="9"/>
        <v>7</v>
      </c>
      <c r="P38" s="37">
        <f t="shared" si="10"/>
        <v>5.5</v>
      </c>
    </row>
    <row r="39" spans="1:16" s="30" customFormat="1" ht="11.25" customHeight="1">
      <c r="A39" s="126"/>
      <c r="B39" s="127" t="s">
        <v>84</v>
      </c>
      <c r="C39" s="64"/>
      <c r="D39" s="52"/>
      <c r="E39" s="52"/>
      <c r="F39" s="53"/>
      <c r="G39" s="122">
        <v>112</v>
      </c>
      <c r="H39" s="123"/>
      <c r="I39" s="122"/>
      <c r="J39" s="128">
        <v>7</v>
      </c>
      <c r="K39" s="122">
        <v>31</v>
      </c>
      <c r="L39" s="123"/>
      <c r="M39" s="122"/>
      <c r="N39" s="129"/>
      <c r="O39" s="36">
        <f t="shared" si="9"/>
        <v>150</v>
      </c>
      <c r="P39" s="37">
        <f t="shared" si="10"/>
        <v>62.5</v>
      </c>
    </row>
    <row r="40" spans="1:16" s="190" customFormat="1" ht="11.25" customHeight="1">
      <c r="A40" s="126"/>
      <c r="B40" s="127" t="s">
        <v>85</v>
      </c>
      <c r="C40" s="64"/>
      <c r="D40" s="194"/>
      <c r="E40" s="194"/>
      <c r="F40" s="195"/>
      <c r="G40" s="122"/>
      <c r="H40" s="123"/>
      <c r="I40" s="122"/>
      <c r="J40" s="128"/>
      <c r="K40" s="122"/>
      <c r="L40" s="123"/>
      <c r="M40" s="122"/>
      <c r="N40" s="129">
        <v>10</v>
      </c>
      <c r="O40" s="184">
        <f t="shared" ref="O40" si="11">SUM(F40:N40)</f>
        <v>10</v>
      </c>
      <c r="P40" s="196">
        <f t="shared" si="10"/>
        <v>20</v>
      </c>
    </row>
    <row r="41" spans="1:16" s="30" customFormat="1">
      <c r="A41" s="126"/>
      <c r="B41" s="65"/>
      <c r="C41" s="64"/>
      <c r="D41" s="52"/>
      <c r="E41" s="52"/>
      <c r="F41" s="53"/>
      <c r="G41" s="132"/>
      <c r="H41" s="133"/>
      <c r="I41" s="130"/>
      <c r="J41" s="1"/>
      <c r="K41" s="130"/>
      <c r="L41" s="107"/>
      <c r="M41" s="130"/>
      <c r="N41" s="1"/>
      <c r="O41" s="125">
        <f t="shared" ref="O41" si="12">SUM(F41:N41)</f>
        <v>0</v>
      </c>
      <c r="P41" s="37">
        <f t="shared" ref="P41" si="13">(F41*$F$3)+(G41*$G$3)+(H41*$H$3)+(I41*$I$3)+(J41*$J$3)+(K41*$K$3)+(L41*$L$3)+(M41*$M$3)+(N41*$N$3)</f>
        <v>0</v>
      </c>
    </row>
    <row r="42" spans="1:16" ht="10.8" thickBot="1">
      <c r="A42" s="38"/>
      <c r="B42" s="39"/>
      <c r="C42" s="43">
        <f t="shared" ref="C42:P42" si="14">SUM(C37:C41)</f>
        <v>0</v>
      </c>
      <c r="D42" s="43">
        <f t="shared" si="14"/>
        <v>0</v>
      </c>
      <c r="E42" s="43">
        <f t="shared" si="14"/>
        <v>0</v>
      </c>
      <c r="F42" s="43">
        <f t="shared" si="14"/>
        <v>0</v>
      </c>
      <c r="G42" s="43">
        <f t="shared" si="14"/>
        <v>115</v>
      </c>
      <c r="H42" s="43">
        <f t="shared" si="14"/>
        <v>0</v>
      </c>
      <c r="I42" s="43">
        <f t="shared" si="14"/>
        <v>0</v>
      </c>
      <c r="J42" s="43">
        <f t="shared" si="14"/>
        <v>7</v>
      </c>
      <c r="K42" s="43">
        <f t="shared" si="14"/>
        <v>36</v>
      </c>
      <c r="L42" s="43">
        <f t="shared" si="14"/>
        <v>0</v>
      </c>
      <c r="M42" s="43">
        <f t="shared" si="14"/>
        <v>0</v>
      </c>
      <c r="N42" s="43">
        <f t="shared" si="14"/>
        <v>11</v>
      </c>
      <c r="O42" s="44">
        <f t="shared" si="14"/>
        <v>169</v>
      </c>
      <c r="P42" s="45">
        <f t="shared" si="14"/>
        <v>90.25</v>
      </c>
    </row>
    <row r="43" spans="1:16">
      <c r="G43" s="42"/>
    </row>
    <row r="44" spans="1:16">
      <c r="G44" s="42"/>
    </row>
    <row r="45" spans="1:16" ht="10.8" thickBot="1">
      <c r="B45" s="33" t="s">
        <v>55</v>
      </c>
      <c r="C45" s="33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1:16" s="30" customFormat="1">
      <c r="A46" s="126"/>
      <c r="B46" s="127" t="s">
        <v>79</v>
      </c>
      <c r="C46" s="64"/>
      <c r="D46" s="52"/>
      <c r="E46" s="52"/>
      <c r="F46" s="53"/>
      <c r="G46" s="122">
        <v>2</v>
      </c>
      <c r="H46" s="123"/>
      <c r="I46" s="122"/>
      <c r="J46" s="128"/>
      <c r="K46" s="122"/>
      <c r="L46" s="123"/>
      <c r="M46" s="122"/>
      <c r="N46" s="129"/>
      <c r="O46" s="124">
        <f t="shared" ref="O46:O50" si="15">SUM(F46:N46)</f>
        <v>2</v>
      </c>
      <c r="P46" s="37">
        <f t="shared" ref="P46:P50" si="16">(F46*$F$3)+(G46*$G$3)+(H46*$H$3)+(I46*$I$3)+(J46*$J$3)+(K46*$K$3)+(L46*$L$3)+(M46*$M$3)+(N46*$N$3)</f>
        <v>0.5</v>
      </c>
    </row>
    <row r="47" spans="1:16" s="30" customFormat="1">
      <c r="A47" s="126"/>
      <c r="B47" s="65" t="s">
        <v>80</v>
      </c>
      <c r="C47" s="64"/>
      <c r="D47" s="52"/>
      <c r="E47" s="52"/>
      <c r="F47" s="53"/>
      <c r="G47" s="122">
        <v>13</v>
      </c>
      <c r="H47" s="123"/>
      <c r="I47" s="122"/>
      <c r="J47" s="128"/>
      <c r="K47" s="122"/>
      <c r="L47" s="123"/>
      <c r="M47" s="122"/>
      <c r="N47" s="129"/>
      <c r="O47" s="124">
        <f t="shared" si="15"/>
        <v>13</v>
      </c>
      <c r="P47" s="37">
        <f t="shared" si="16"/>
        <v>3.25</v>
      </c>
    </row>
    <row r="48" spans="1:16" s="30" customFormat="1">
      <c r="A48" s="126"/>
      <c r="B48" s="127" t="s">
        <v>81</v>
      </c>
      <c r="C48" s="64"/>
      <c r="D48" s="52"/>
      <c r="E48" s="52"/>
      <c r="F48" s="53"/>
      <c r="G48" s="122">
        <v>2</v>
      </c>
      <c r="H48" s="123"/>
      <c r="I48" s="122"/>
      <c r="J48" s="128"/>
      <c r="K48" s="122"/>
      <c r="L48" s="123"/>
      <c r="M48" s="122"/>
      <c r="N48" s="129"/>
      <c r="O48" s="124">
        <f t="shared" si="15"/>
        <v>2</v>
      </c>
      <c r="P48" s="37">
        <f t="shared" si="16"/>
        <v>0.5</v>
      </c>
    </row>
    <row r="49" spans="1:16" s="30" customFormat="1">
      <c r="A49" s="126"/>
      <c r="B49" s="65"/>
      <c r="C49" s="64"/>
      <c r="D49" s="52"/>
      <c r="E49" s="52"/>
      <c r="F49" s="53"/>
      <c r="G49" s="122"/>
      <c r="H49" s="123"/>
      <c r="I49" s="122"/>
      <c r="J49" s="128"/>
      <c r="K49" s="122"/>
      <c r="L49" s="123"/>
      <c r="M49" s="122"/>
      <c r="N49" s="129"/>
      <c r="O49" s="124">
        <f t="shared" si="15"/>
        <v>0</v>
      </c>
      <c r="P49" s="37">
        <f t="shared" si="16"/>
        <v>0</v>
      </c>
    </row>
    <row r="50" spans="1:16" s="30" customFormat="1" ht="12.75" customHeight="1">
      <c r="A50" s="126"/>
      <c r="B50" s="65"/>
      <c r="C50" s="64"/>
      <c r="D50" s="52"/>
      <c r="E50" s="52"/>
      <c r="F50" s="53"/>
      <c r="G50" s="132"/>
      <c r="H50" s="133"/>
      <c r="I50" s="130"/>
      <c r="J50" s="1"/>
      <c r="K50" s="130"/>
      <c r="L50" s="107"/>
      <c r="M50" s="130"/>
      <c r="N50" s="1"/>
      <c r="O50" s="125">
        <f t="shared" si="15"/>
        <v>0</v>
      </c>
      <c r="P50" s="37">
        <f t="shared" si="16"/>
        <v>0</v>
      </c>
    </row>
    <row r="51" spans="1:16" ht="10.8" thickBot="1">
      <c r="A51" s="38"/>
      <c r="B51" s="39" t="s">
        <v>21</v>
      </c>
      <c r="C51" s="39">
        <f t="shared" ref="C51:P51" si="17">SUM(C46:C50)</f>
        <v>0</v>
      </c>
      <c r="D51" s="39">
        <f t="shared" si="17"/>
        <v>0</v>
      </c>
      <c r="E51" s="39">
        <f t="shared" si="17"/>
        <v>0</v>
      </c>
      <c r="F51" s="39">
        <f t="shared" si="17"/>
        <v>0</v>
      </c>
      <c r="G51" s="131">
        <f t="shared" si="17"/>
        <v>17</v>
      </c>
      <c r="H51" s="131">
        <f t="shared" si="17"/>
        <v>0</v>
      </c>
      <c r="I51" s="43">
        <f t="shared" si="17"/>
        <v>0</v>
      </c>
      <c r="J51" s="43">
        <f t="shared" si="17"/>
        <v>0</v>
      </c>
      <c r="K51" s="43">
        <f t="shared" si="17"/>
        <v>0</v>
      </c>
      <c r="L51" s="43">
        <f t="shared" si="17"/>
        <v>0</v>
      </c>
      <c r="M51" s="43">
        <f t="shared" si="17"/>
        <v>0</v>
      </c>
      <c r="N51" s="43">
        <f t="shared" si="17"/>
        <v>0</v>
      </c>
      <c r="O51" s="44">
        <f t="shared" si="17"/>
        <v>17</v>
      </c>
      <c r="P51" s="45">
        <f t="shared" si="17"/>
        <v>4.25</v>
      </c>
    </row>
    <row r="52" spans="1:16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s="189" customFormat="1" hidden="1">
      <c r="G53" s="42"/>
    </row>
    <row r="54" spans="1:16" s="189" customFormat="1" ht="10.8" hidden="1" thickBot="1">
      <c r="B54" s="191" t="s">
        <v>57</v>
      </c>
      <c r="C54" s="191"/>
      <c r="D54" s="191"/>
      <c r="E54" s="191"/>
      <c r="F54" s="192"/>
      <c r="G54" s="192"/>
      <c r="H54" s="192"/>
      <c r="I54" s="192"/>
      <c r="J54" s="192"/>
      <c r="K54" s="192"/>
      <c r="L54" s="192"/>
      <c r="M54" s="192"/>
      <c r="N54" s="192"/>
      <c r="O54" s="193"/>
      <c r="P54" s="193"/>
    </row>
    <row r="55" spans="1:16" s="190" customFormat="1" hidden="1">
      <c r="A55" s="126"/>
      <c r="B55" s="127"/>
      <c r="C55" s="64"/>
      <c r="D55" s="194"/>
      <c r="E55" s="194"/>
      <c r="F55" s="195"/>
      <c r="G55" s="122"/>
      <c r="H55" s="123"/>
      <c r="I55" s="122"/>
      <c r="J55" s="128"/>
      <c r="K55" s="122"/>
      <c r="L55" s="123"/>
      <c r="M55" s="122"/>
      <c r="N55" s="129"/>
      <c r="O55" s="124">
        <f t="shared" ref="O55:O62" si="18">SUM(F55:N55)</f>
        <v>0</v>
      </c>
      <c r="P55" s="196">
        <f t="shared" ref="P55:P62" si="19">(F55*$F$3)+(G55*$G$3)+(H55*$H$3)+(I55*$I$3)+(J55*$J$3)+(K55*$K$3)+(L55*$L$3)+(M55*$M$3)+(N55*$N$3)</f>
        <v>0</v>
      </c>
    </row>
    <row r="56" spans="1:16" s="190" customFormat="1" hidden="1">
      <c r="A56" s="126"/>
      <c r="B56" s="65"/>
      <c r="C56" s="64"/>
      <c r="D56" s="194"/>
      <c r="E56" s="194"/>
      <c r="F56" s="195"/>
      <c r="G56" s="122"/>
      <c r="H56" s="123"/>
      <c r="I56" s="122"/>
      <c r="J56" s="128"/>
      <c r="K56" s="122"/>
      <c r="L56" s="123"/>
      <c r="M56" s="122"/>
      <c r="N56" s="129"/>
      <c r="O56" s="124">
        <f t="shared" si="18"/>
        <v>0</v>
      </c>
      <c r="P56" s="196">
        <f t="shared" si="19"/>
        <v>0</v>
      </c>
    </row>
    <row r="57" spans="1:16" s="190" customFormat="1" hidden="1">
      <c r="A57" s="126"/>
      <c r="B57" s="127"/>
      <c r="C57" s="64"/>
      <c r="D57" s="194"/>
      <c r="E57" s="194"/>
      <c r="F57" s="195"/>
      <c r="G57" s="122"/>
      <c r="H57" s="123"/>
      <c r="I57" s="122"/>
      <c r="J57" s="128"/>
      <c r="K57" s="122"/>
      <c r="L57" s="123"/>
      <c r="M57" s="122"/>
      <c r="N57" s="129"/>
      <c r="O57" s="124">
        <f t="shared" si="18"/>
        <v>0</v>
      </c>
      <c r="P57" s="196">
        <f t="shared" si="19"/>
        <v>0</v>
      </c>
    </row>
    <row r="58" spans="1:16" s="190" customFormat="1" hidden="1">
      <c r="A58" s="126"/>
      <c r="B58" s="65"/>
      <c r="C58" s="64"/>
      <c r="D58" s="194"/>
      <c r="E58" s="194"/>
      <c r="F58" s="195"/>
      <c r="G58" s="122"/>
      <c r="H58" s="123"/>
      <c r="I58" s="122"/>
      <c r="J58" s="128"/>
      <c r="K58" s="122"/>
      <c r="L58" s="123"/>
      <c r="M58" s="122"/>
      <c r="N58" s="129"/>
      <c r="O58" s="124">
        <f t="shared" si="18"/>
        <v>0</v>
      </c>
      <c r="P58" s="196">
        <f t="shared" si="19"/>
        <v>0</v>
      </c>
    </row>
    <row r="59" spans="1:16" s="190" customFormat="1" hidden="1">
      <c r="A59" s="126"/>
      <c r="B59" s="127"/>
      <c r="C59" s="64"/>
      <c r="D59" s="194"/>
      <c r="E59" s="194"/>
      <c r="F59" s="195"/>
      <c r="G59" s="122"/>
      <c r="H59" s="123"/>
      <c r="I59" s="122"/>
      <c r="J59" s="128"/>
      <c r="K59" s="122"/>
      <c r="L59" s="123"/>
      <c r="M59" s="122"/>
      <c r="N59" s="129"/>
      <c r="O59" s="124">
        <f t="shared" ref="O59:O61" si="20">SUM(F59:N59)</f>
        <v>0</v>
      </c>
      <c r="P59" s="196">
        <f t="shared" ref="P59:P61" si="21">(F59*$F$3)+(G59*$G$3)+(H59*$H$3)+(I59*$I$3)+(J59*$J$3)+(K59*$K$3)+(L59*$L$3)+(M59*$M$3)+(N59*$N$3)</f>
        <v>0</v>
      </c>
    </row>
    <row r="60" spans="1:16" s="190" customFormat="1" hidden="1">
      <c r="A60" s="126"/>
      <c r="B60" s="65"/>
      <c r="C60" s="64"/>
      <c r="D60" s="194"/>
      <c r="E60" s="194"/>
      <c r="F60" s="195"/>
      <c r="G60" s="122"/>
      <c r="H60" s="123"/>
      <c r="I60" s="122"/>
      <c r="J60" s="128"/>
      <c r="K60" s="122"/>
      <c r="L60" s="123"/>
      <c r="M60" s="122"/>
      <c r="N60" s="129"/>
      <c r="O60" s="124">
        <f t="shared" si="20"/>
        <v>0</v>
      </c>
      <c r="P60" s="196">
        <f t="shared" si="21"/>
        <v>0</v>
      </c>
    </row>
    <row r="61" spans="1:16" s="190" customFormat="1" hidden="1">
      <c r="A61" s="126"/>
      <c r="B61" s="127"/>
      <c r="C61" s="64"/>
      <c r="D61" s="194"/>
      <c r="E61" s="194"/>
      <c r="F61" s="195"/>
      <c r="G61" s="122"/>
      <c r="H61" s="123"/>
      <c r="I61" s="122"/>
      <c r="J61" s="128"/>
      <c r="K61" s="122"/>
      <c r="L61" s="123"/>
      <c r="M61" s="122"/>
      <c r="N61" s="129"/>
      <c r="O61" s="124">
        <f t="shared" si="20"/>
        <v>0</v>
      </c>
      <c r="P61" s="196">
        <f t="shared" si="21"/>
        <v>0</v>
      </c>
    </row>
    <row r="62" spans="1:16" s="190" customFormat="1" ht="12.75" hidden="1" customHeight="1">
      <c r="A62" s="126"/>
      <c r="B62" s="65"/>
      <c r="C62" s="64"/>
      <c r="D62" s="194"/>
      <c r="E62" s="194"/>
      <c r="F62" s="195"/>
      <c r="G62" s="132"/>
      <c r="H62" s="133"/>
      <c r="I62" s="130"/>
      <c r="J62" s="189"/>
      <c r="K62" s="130"/>
      <c r="L62" s="107"/>
      <c r="M62" s="130"/>
      <c r="N62" s="189"/>
      <c r="O62" s="125">
        <f t="shared" si="18"/>
        <v>0</v>
      </c>
      <c r="P62" s="196">
        <f t="shared" si="19"/>
        <v>0</v>
      </c>
    </row>
    <row r="63" spans="1:16" s="189" customFormat="1" ht="10.8" hidden="1" thickBot="1">
      <c r="A63" s="197"/>
      <c r="B63" s="198" t="s">
        <v>21</v>
      </c>
      <c r="C63" s="198">
        <f t="shared" ref="C63:P63" si="22">SUM(C55:C62)</f>
        <v>0</v>
      </c>
      <c r="D63" s="198">
        <f t="shared" si="22"/>
        <v>0</v>
      </c>
      <c r="E63" s="198">
        <f t="shared" si="22"/>
        <v>0</v>
      </c>
      <c r="F63" s="198">
        <f t="shared" si="22"/>
        <v>0</v>
      </c>
      <c r="G63" s="131">
        <f t="shared" si="22"/>
        <v>0</v>
      </c>
      <c r="H63" s="131">
        <f t="shared" si="22"/>
        <v>0</v>
      </c>
      <c r="I63" s="43">
        <f t="shared" si="22"/>
        <v>0</v>
      </c>
      <c r="J63" s="43">
        <f t="shared" si="22"/>
        <v>0</v>
      </c>
      <c r="K63" s="43">
        <f t="shared" si="22"/>
        <v>0</v>
      </c>
      <c r="L63" s="43">
        <f t="shared" si="22"/>
        <v>0</v>
      </c>
      <c r="M63" s="43">
        <f t="shared" si="22"/>
        <v>0</v>
      </c>
      <c r="N63" s="43">
        <f t="shared" si="22"/>
        <v>0</v>
      </c>
      <c r="O63" s="44">
        <f t="shared" si="22"/>
        <v>0</v>
      </c>
      <c r="P63" s="45">
        <f t="shared" si="22"/>
        <v>0</v>
      </c>
    </row>
    <row r="64" spans="1:16" s="189" customFormat="1" hidden="1">
      <c r="A64" s="197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idden="1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ht="10.8" hidden="1" thickBot="1">
      <c r="B66" s="33" t="s">
        <v>23</v>
      </c>
      <c r="C66" s="176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175" customFormat="1" hidden="1">
      <c r="A67" s="174"/>
      <c r="B67" s="177"/>
      <c r="C67" s="178"/>
      <c r="D67" s="178"/>
      <c r="E67" s="178"/>
      <c r="F67" s="179"/>
      <c r="G67" s="180"/>
      <c r="H67" s="181"/>
      <c r="I67" s="182"/>
      <c r="J67" s="181"/>
      <c r="K67" s="180"/>
      <c r="L67" s="183"/>
      <c r="M67" s="180"/>
      <c r="N67" s="181"/>
      <c r="O67" s="184">
        <f>SUM(F67:N67)</f>
        <v>0</v>
      </c>
      <c r="P67" s="185">
        <f>(F67*$F$3)+(G67*$G$3)+(H67*$H$3)+(I67*$I$3)+(J67*$J$3)+(K67*$K$3)+(L67*$L$3)+(M67*$M$3)+(N67*$N$3)</f>
        <v>0</v>
      </c>
    </row>
    <row r="68" spans="1:16" s="30" customFormat="1" hidden="1">
      <c r="A68" s="1"/>
      <c r="B68" s="177"/>
      <c r="C68" s="64"/>
      <c r="D68" s="178"/>
      <c r="E68" s="178"/>
      <c r="F68" s="179"/>
      <c r="G68" s="180"/>
      <c r="H68" s="181"/>
      <c r="I68" s="182"/>
      <c r="J68" s="181"/>
      <c r="K68" s="180"/>
      <c r="L68" s="62"/>
      <c r="M68" s="59"/>
      <c r="N68" s="60"/>
      <c r="O68" s="36">
        <f>SUM(F68:N68)</f>
        <v>0</v>
      </c>
      <c r="P68" s="37">
        <f>(F68*$F$3)+(G68*$G$3)+(H68*$H$3)+(I68*$I$3)+(J68*$J$3)+(K68*$K$3)+(L68*$L$3)+(M68*$M$3)+(N68*$N$3)</f>
        <v>0</v>
      </c>
    </row>
    <row r="69" spans="1:16" ht="10.8" hidden="1" thickBot="1">
      <c r="A69" s="38"/>
      <c r="B69" s="39" t="s">
        <v>21</v>
      </c>
      <c r="C69" s="39">
        <f t="shared" ref="C69:D69" si="23">SUM(C68:C68)</f>
        <v>0</v>
      </c>
      <c r="D69" s="39">
        <f t="shared" si="23"/>
        <v>0</v>
      </c>
      <c r="E69" s="44">
        <f t="shared" ref="E69:N69" si="24">SUM(E67:E68)</f>
        <v>0</v>
      </c>
      <c r="F69" s="44">
        <f t="shared" si="24"/>
        <v>0</v>
      </c>
      <c r="G69" s="44">
        <f t="shared" si="24"/>
        <v>0</v>
      </c>
      <c r="H69" s="44">
        <f t="shared" si="24"/>
        <v>0</v>
      </c>
      <c r="I69" s="44">
        <f t="shared" si="24"/>
        <v>0</v>
      </c>
      <c r="J69" s="44">
        <f t="shared" si="24"/>
        <v>0</v>
      </c>
      <c r="K69" s="44">
        <f t="shared" si="24"/>
        <v>0</v>
      </c>
      <c r="L69" s="44">
        <f t="shared" si="24"/>
        <v>0</v>
      </c>
      <c r="M69" s="44">
        <f t="shared" si="24"/>
        <v>0</v>
      </c>
      <c r="N69" s="44">
        <f t="shared" si="24"/>
        <v>0</v>
      </c>
      <c r="O69" s="44">
        <f>SUM(O67:O68)</f>
        <v>0</v>
      </c>
      <c r="P69" s="45">
        <f>SUM(P67:P68)</f>
        <v>0</v>
      </c>
    </row>
    <row r="70" spans="1:16" hidden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idden="1">
      <c r="A71" s="38"/>
      <c r="B71" s="54"/>
      <c r="C71" s="54"/>
      <c r="D71" s="54"/>
      <c r="E71" s="54"/>
      <c r="F71" s="54"/>
      <c r="G71" s="55"/>
      <c r="H71" s="55"/>
      <c r="I71" s="55"/>
      <c r="J71" s="55"/>
      <c r="K71" s="55"/>
      <c r="L71" s="55"/>
      <c r="M71" s="55"/>
      <c r="N71" s="55"/>
      <c r="O71" s="56"/>
      <c r="P71" s="57"/>
    </row>
    <row r="72" spans="1:16" ht="10.8" hidden="1" thickBot="1">
      <c r="B72" s="33" t="s">
        <v>45</v>
      </c>
      <c r="C72" s="33"/>
      <c r="D72" s="33"/>
      <c r="E72" s="33"/>
      <c r="F72" s="34"/>
      <c r="G72" s="34"/>
      <c r="H72" s="34"/>
      <c r="I72" s="34"/>
      <c r="J72" s="34"/>
      <c r="K72" s="34"/>
      <c r="L72" s="34"/>
      <c r="M72" s="34"/>
      <c r="N72" s="34"/>
      <c r="O72" s="35"/>
      <c r="P72" s="35"/>
    </row>
    <row r="73" spans="1:16" s="30" customFormat="1" ht="11.25" hidden="1" customHeight="1">
      <c r="A73" s="1"/>
      <c r="B73" s="58"/>
      <c r="C73" s="51"/>
      <c r="D73" s="153"/>
      <c r="E73" s="153"/>
      <c r="F73" s="154"/>
      <c r="G73" s="155"/>
      <c r="H73" s="156"/>
      <c r="I73" s="157"/>
      <c r="J73" s="156"/>
      <c r="K73" s="155"/>
      <c r="L73" s="158"/>
      <c r="M73" s="155"/>
      <c r="N73" s="156"/>
      <c r="O73" s="36">
        <f t="shared" ref="O73:O80" si="25">SUM(F73:N73)</f>
        <v>0</v>
      </c>
      <c r="P73" s="37">
        <f t="shared" ref="P73:P80" si="26">(F73*$F$3)+(G73*$G$3)+(H73*$H$3)+(I73*$I$3)+(J73*$J$3)+(K73*$K$3)+(L73*$L$3)+(M73*$M$3)+(N73*$N$3)</f>
        <v>0</v>
      </c>
    </row>
    <row r="74" spans="1:16" s="30" customFormat="1" ht="11.25" hidden="1" customHeight="1">
      <c r="A74" s="1"/>
      <c r="B74" s="58"/>
      <c r="C74" s="51"/>
      <c r="D74" s="52"/>
      <c r="E74" s="52"/>
      <c r="F74" s="53"/>
      <c r="G74" s="59"/>
      <c r="H74" s="60"/>
      <c r="I74" s="61"/>
      <c r="J74" s="60"/>
      <c r="K74" s="59"/>
      <c r="L74" s="62"/>
      <c r="M74" s="59"/>
      <c r="N74" s="60"/>
      <c r="O74" s="36">
        <f t="shared" si="25"/>
        <v>0</v>
      </c>
      <c r="P74" s="37">
        <f t="shared" si="26"/>
        <v>0</v>
      </c>
    </row>
    <row r="75" spans="1:16" s="30" customFormat="1" ht="11.25" hidden="1" customHeight="1">
      <c r="A75" s="1"/>
      <c r="B75" s="58"/>
      <c r="C75" s="51"/>
      <c r="D75" s="52"/>
      <c r="E75" s="52"/>
      <c r="F75" s="53"/>
      <c r="G75" s="59"/>
      <c r="H75" s="60"/>
      <c r="I75" s="61"/>
      <c r="J75" s="60"/>
      <c r="K75" s="59"/>
      <c r="L75" s="62"/>
      <c r="M75" s="59"/>
      <c r="N75" s="60"/>
      <c r="O75" s="36">
        <f t="shared" si="25"/>
        <v>0</v>
      </c>
      <c r="P75" s="37">
        <f t="shared" si="26"/>
        <v>0</v>
      </c>
    </row>
    <row r="76" spans="1:16" s="30" customFormat="1" ht="11.25" hidden="1" customHeight="1">
      <c r="A76" s="1"/>
      <c r="B76" s="58"/>
      <c r="C76" s="51"/>
      <c r="D76" s="52"/>
      <c r="E76" s="52"/>
      <c r="F76" s="53"/>
      <c r="G76" s="59"/>
      <c r="H76" s="60"/>
      <c r="I76" s="61"/>
      <c r="J76" s="60"/>
      <c r="K76" s="59"/>
      <c r="L76" s="62"/>
      <c r="M76" s="59"/>
      <c r="N76" s="60"/>
      <c r="O76" s="36">
        <f t="shared" si="25"/>
        <v>0</v>
      </c>
      <c r="P76" s="37">
        <f t="shared" si="26"/>
        <v>0</v>
      </c>
    </row>
    <row r="77" spans="1:16" s="30" customFormat="1" ht="11.25" hidden="1" customHeight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5"/>
        <v>0</v>
      </c>
      <c r="P77" s="37">
        <f t="shared" si="26"/>
        <v>0</v>
      </c>
    </row>
    <row r="78" spans="1:16" s="30" customFormat="1" ht="11.25" hidden="1" customHeight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5"/>
        <v>0</v>
      </c>
      <c r="P78" s="37">
        <f t="shared" si="26"/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5"/>
        <v>0</v>
      </c>
      <c r="P79" s="37">
        <f t="shared" si="26"/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5"/>
        <v>0</v>
      </c>
      <c r="P80" s="37">
        <f t="shared" si="26"/>
        <v>0</v>
      </c>
    </row>
    <row r="81" spans="1:16" ht="10.8" hidden="1" thickBot="1">
      <c r="A81" s="38"/>
      <c r="B81" s="39" t="s">
        <v>21</v>
      </c>
      <c r="C81" s="39">
        <f t="shared" ref="C81:P81" si="27">SUM(C73:C80)</f>
        <v>0</v>
      </c>
      <c r="D81" s="39">
        <f t="shared" si="27"/>
        <v>0</v>
      </c>
      <c r="E81" s="39">
        <f t="shared" si="27"/>
        <v>0</v>
      </c>
      <c r="F81" s="39">
        <f t="shared" si="27"/>
        <v>0</v>
      </c>
      <c r="G81" s="43">
        <f t="shared" si="27"/>
        <v>0</v>
      </c>
      <c r="H81" s="43">
        <f t="shared" si="27"/>
        <v>0</v>
      </c>
      <c r="I81" s="43">
        <f t="shared" si="27"/>
        <v>0</v>
      </c>
      <c r="J81" s="43">
        <f t="shared" si="27"/>
        <v>0</v>
      </c>
      <c r="K81" s="43">
        <f t="shared" si="27"/>
        <v>0</v>
      </c>
      <c r="L81" s="43">
        <f t="shared" si="27"/>
        <v>0</v>
      </c>
      <c r="M81" s="43">
        <f t="shared" si="27"/>
        <v>0</v>
      </c>
      <c r="N81" s="43">
        <f t="shared" si="27"/>
        <v>0</v>
      </c>
      <c r="O81" s="44">
        <f t="shared" si="27"/>
        <v>0</v>
      </c>
      <c r="P81" s="45">
        <f t="shared" si="27"/>
        <v>0</v>
      </c>
    </row>
    <row r="82" spans="1:16" ht="11.25" hidden="1" customHeight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idden="1"/>
    <row r="84" spans="1:16" ht="10.8" hidden="1" thickBot="1">
      <c r="B84" s="33" t="s">
        <v>30</v>
      </c>
      <c r="C84" s="33"/>
      <c r="D84" s="33"/>
      <c r="E84" s="33"/>
      <c r="F84" s="34"/>
      <c r="G84" s="34"/>
      <c r="H84" s="34"/>
      <c r="I84" s="34"/>
      <c r="J84" s="34"/>
      <c r="K84" s="34"/>
      <c r="L84" s="34"/>
      <c r="M84" s="34"/>
      <c r="N84" s="34"/>
      <c r="O84" s="35"/>
      <c r="P84" s="35"/>
    </row>
    <row r="85" spans="1:16" s="30" customFormat="1" ht="11.25" hidden="1" customHeight="1">
      <c r="A85" s="1"/>
      <c r="B85" s="58" t="s">
        <v>52</v>
      </c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37">
        <f>(F85*$F$3)+(G85*$G$3)+(H85*$H$3)+(I85*$I$3)+(J85*$J$3)+(K85*$K$3)+(L85*$L$3)+(M85*$M$3)+(N85*$N$3)</f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>SUM(F86:N86)</f>
        <v>0</v>
      </c>
      <c r="P86" s="37">
        <f>(F86*$F$3)+(G86*$G$3)+(H86*$H$3)+(I86*$I$3)+(J86*$J$3)+(K86*$K$3)+(L86*$L$3)+(M86*$M$3)+(N86*$N$3)</f>
        <v>0</v>
      </c>
    </row>
    <row r="87" spans="1:16" ht="10.8" hidden="1" thickBot="1">
      <c r="A87" s="38"/>
      <c r="B87" s="39" t="s">
        <v>21</v>
      </c>
      <c r="C87" s="39">
        <f t="shared" ref="C87:P87" si="28">SUM(C85:C86)</f>
        <v>0</v>
      </c>
      <c r="D87" s="39">
        <f t="shared" si="28"/>
        <v>0</v>
      </c>
      <c r="E87" s="39">
        <f t="shared" si="28"/>
        <v>0</v>
      </c>
      <c r="F87" s="39">
        <f t="shared" si="28"/>
        <v>0</v>
      </c>
      <c r="G87" s="43">
        <f t="shared" si="28"/>
        <v>0</v>
      </c>
      <c r="H87" s="43">
        <f t="shared" si="28"/>
        <v>0</v>
      </c>
      <c r="I87" s="43">
        <f t="shared" si="28"/>
        <v>0</v>
      </c>
      <c r="J87" s="43">
        <f t="shared" si="28"/>
        <v>0</v>
      </c>
      <c r="K87" s="43">
        <f t="shared" si="28"/>
        <v>0</v>
      </c>
      <c r="L87" s="43">
        <f t="shared" si="28"/>
        <v>0</v>
      </c>
      <c r="M87" s="43">
        <f t="shared" si="28"/>
        <v>0</v>
      </c>
      <c r="N87" s="43">
        <f t="shared" si="28"/>
        <v>0</v>
      </c>
      <c r="O87" s="44">
        <f t="shared" si="28"/>
        <v>0</v>
      </c>
      <c r="P87" s="45">
        <f t="shared" si="28"/>
        <v>0</v>
      </c>
    </row>
    <row r="88" spans="1:16" ht="11.25" hidden="1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s="186" customFormat="1"/>
    <row r="90" spans="1:16" s="186" customFormat="1" ht="10.8" thickBot="1">
      <c r="B90" s="176" t="s">
        <v>56</v>
      </c>
      <c r="C90" s="176"/>
      <c r="D90" s="176"/>
      <c r="E90" s="176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187" customFormat="1">
      <c r="A91" s="186"/>
      <c r="B91" s="188" t="s">
        <v>95</v>
      </c>
      <c r="C91" s="63"/>
      <c r="D91" s="178"/>
      <c r="E91" s="178"/>
      <c r="F91" s="179"/>
      <c r="G91" s="180">
        <v>26</v>
      </c>
      <c r="H91" s="181"/>
      <c r="I91" s="182">
        <v>2</v>
      </c>
      <c r="J91" s="181"/>
      <c r="K91" s="180">
        <v>3</v>
      </c>
      <c r="L91" s="183"/>
      <c r="M91" s="180"/>
      <c r="N91" s="181">
        <v>25</v>
      </c>
      <c r="O91" s="184">
        <f t="shared" ref="O91:O106" si="29">SUM(F91:N91)</f>
        <v>56</v>
      </c>
      <c r="P91" s="185">
        <f t="shared" ref="P91:P106" si="30">(F91*$F$3)+(G91*$G$3)+(H91*$H$3)+(I91*$I$3)+(J91*$J$3)+(K91*$K$3)+(L91*$L$3)+(M91*$M$3)+(N91*$N$3)</f>
        <v>60.5</v>
      </c>
    </row>
    <row r="92" spans="1:16" s="187" customFormat="1">
      <c r="A92" s="186"/>
      <c r="B92" s="188" t="s">
        <v>96</v>
      </c>
      <c r="C92" s="51"/>
      <c r="D92" s="178"/>
      <c r="E92" s="178"/>
      <c r="F92" s="179"/>
      <c r="G92" s="180">
        <v>90</v>
      </c>
      <c r="H92" s="181">
        <v>4</v>
      </c>
      <c r="I92" s="182">
        <v>19</v>
      </c>
      <c r="J92" s="181"/>
      <c r="K92" s="180">
        <v>9</v>
      </c>
      <c r="L92" s="183">
        <v>2</v>
      </c>
      <c r="M92" s="180"/>
      <c r="N92" s="181">
        <v>27</v>
      </c>
      <c r="O92" s="184">
        <f t="shared" si="29"/>
        <v>151</v>
      </c>
      <c r="P92" s="185">
        <f t="shared" si="30"/>
        <v>98</v>
      </c>
    </row>
    <row r="93" spans="1:16" s="187" customFormat="1">
      <c r="A93" s="186"/>
      <c r="B93" s="188" t="s">
        <v>97</v>
      </c>
      <c r="C93" s="51"/>
      <c r="D93" s="178"/>
      <c r="E93" s="178"/>
      <c r="F93" s="179"/>
      <c r="G93" s="180">
        <v>127</v>
      </c>
      <c r="H93" s="181"/>
      <c r="I93" s="182"/>
      <c r="J93" s="181"/>
      <c r="K93" s="180"/>
      <c r="L93" s="183">
        <v>3</v>
      </c>
      <c r="M93" s="180"/>
      <c r="N93" s="181">
        <v>4</v>
      </c>
      <c r="O93" s="184">
        <f t="shared" si="29"/>
        <v>134</v>
      </c>
      <c r="P93" s="185">
        <f t="shared" si="30"/>
        <v>42.75</v>
      </c>
    </row>
    <row r="94" spans="1:16" s="187" customFormat="1">
      <c r="A94" s="186"/>
      <c r="B94" s="188" t="s">
        <v>98</v>
      </c>
      <c r="C94" s="51"/>
      <c r="D94" s="178"/>
      <c r="E94" s="178"/>
      <c r="F94" s="179"/>
      <c r="G94" s="180"/>
      <c r="H94" s="181"/>
      <c r="I94" s="182"/>
      <c r="J94" s="181"/>
      <c r="K94" s="180"/>
      <c r="L94" s="183">
        <v>7</v>
      </c>
      <c r="M94" s="180"/>
      <c r="N94" s="181">
        <v>10</v>
      </c>
      <c r="O94" s="184">
        <f t="shared" si="29"/>
        <v>17</v>
      </c>
      <c r="P94" s="185">
        <f t="shared" si="30"/>
        <v>27</v>
      </c>
    </row>
    <row r="95" spans="1:16" s="187" customFormat="1">
      <c r="A95" s="186"/>
      <c r="B95" s="188" t="s">
        <v>99</v>
      </c>
      <c r="C95" s="51"/>
      <c r="D95" s="178"/>
      <c r="E95" s="178"/>
      <c r="F95" s="179"/>
      <c r="G95" s="180">
        <v>54</v>
      </c>
      <c r="H95" s="181"/>
      <c r="I95" s="182"/>
      <c r="J95" s="181"/>
      <c r="K95" s="180"/>
      <c r="L95" s="183"/>
      <c r="M95" s="180"/>
      <c r="N95" s="181">
        <v>4</v>
      </c>
      <c r="O95" s="184">
        <f t="shared" si="29"/>
        <v>58</v>
      </c>
      <c r="P95" s="185">
        <f t="shared" si="30"/>
        <v>21.5</v>
      </c>
    </row>
    <row r="96" spans="1:16" s="187" customFormat="1">
      <c r="A96" s="186"/>
      <c r="B96" s="188" t="s">
        <v>100</v>
      </c>
      <c r="C96" s="51"/>
      <c r="D96" s="178"/>
      <c r="E96" s="178"/>
      <c r="F96" s="179"/>
      <c r="G96" s="180"/>
      <c r="H96" s="181"/>
      <c r="I96" s="182"/>
      <c r="J96" s="181"/>
      <c r="K96" s="180"/>
      <c r="L96" s="183"/>
      <c r="M96" s="180"/>
      <c r="N96" s="181">
        <v>6</v>
      </c>
      <c r="O96" s="184">
        <f t="shared" si="29"/>
        <v>6</v>
      </c>
      <c r="P96" s="185">
        <f t="shared" si="30"/>
        <v>12</v>
      </c>
    </row>
    <row r="97" spans="1:16" s="187" customFormat="1">
      <c r="A97" s="186"/>
      <c r="B97" s="188" t="s">
        <v>101</v>
      </c>
      <c r="C97" s="51"/>
      <c r="D97" s="178"/>
      <c r="E97" s="178"/>
      <c r="F97" s="179"/>
      <c r="G97" s="180">
        <v>25</v>
      </c>
      <c r="H97" s="181"/>
      <c r="I97" s="182"/>
      <c r="J97" s="181"/>
      <c r="K97" s="180"/>
      <c r="L97" s="183"/>
      <c r="M97" s="180"/>
      <c r="N97" s="181"/>
      <c r="O97" s="184">
        <f t="shared" si="29"/>
        <v>25</v>
      </c>
      <c r="P97" s="185">
        <f t="shared" si="30"/>
        <v>6.25</v>
      </c>
    </row>
    <row r="98" spans="1:16" s="187" customFormat="1">
      <c r="A98" s="186"/>
      <c r="B98" s="188" t="s">
        <v>102</v>
      </c>
      <c r="C98" s="51"/>
      <c r="D98" s="178"/>
      <c r="E98" s="178"/>
      <c r="F98" s="179"/>
      <c r="G98" s="180">
        <v>2</v>
      </c>
      <c r="H98" s="181">
        <v>1</v>
      </c>
      <c r="I98" s="182">
        <v>1</v>
      </c>
      <c r="J98" s="181"/>
      <c r="K98" s="180"/>
      <c r="L98" s="183"/>
      <c r="M98" s="180"/>
      <c r="N98" s="181">
        <v>1</v>
      </c>
      <c r="O98" s="184">
        <f t="shared" si="29"/>
        <v>5</v>
      </c>
      <c r="P98" s="185">
        <f t="shared" si="30"/>
        <v>3.25</v>
      </c>
    </row>
    <row r="99" spans="1:16" s="187" customFormat="1">
      <c r="A99" s="186"/>
      <c r="B99" s="188" t="s">
        <v>103</v>
      </c>
      <c r="C99" s="51"/>
      <c r="D99" s="178"/>
      <c r="E99" s="178"/>
      <c r="F99" s="179"/>
      <c r="G99" s="180">
        <v>25</v>
      </c>
      <c r="H99" s="181"/>
      <c r="I99" s="182"/>
      <c r="J99" s="181"/>
      <c r="K99" s="180"/>
      <c r="L99" s="183"/>
      <c r="M99" s="180"/>
      <c r="N99" s="181"/>
      <c r="O99" s="184">
        <f t="shared" si="29"/>
        <v>25</v>
      </c>
      <c r="P99" s="185">
        <f t="shared" si="30"/>
        <v>6.25</v>
      </c>
    </row>
    <row r="100" spans="1:16" s="187" customFormat="1">
      <c r="A100" s="186"/>
      <c r="B100" s="188" t="s">
        <v>104</v>
      </c>
      <c r="C100" s="51"/>
      <c r="D100" s="178"/>
      <c r="E100" s="178"/>
      <c r="F100" s="179"/>
      <c r="G100" s="180">
        <v>6</v>
      </c>
      <c r="H100" s="181"/>
      <c r="I100" s="182"/>
      <c r="J100" s="181"/>
      <c r="K100" s="180"/>
      <c r="L100" s="183"/>
      <c r="M100" s="180"/>
      <c r="N100" s="181"/>
      <c r="O100" s="184">
        <f t="shared" si="29"/>
        <v>6</v>
      </c>
      <c r="P100" s="185">
        <f t="shared" si="30"/>
        <v>1.5</v>
      </c>
    </row>
    <row r="101" spans="1:16" s="187" customFormat="1">
      <c r="A101" s="186"/>
      <c r="B101" s="188" t="s">
        <v>105</v>
      </c>
      <c r="C101" s="51"/>
      <c r="D101" s="178"/>
      <c r="E101" s="178"/>
      <c r="F101" s="179"/>
      <c r="G101" s="180">
        <v>2</v>
      </c>
      <c r="H101" s="181"/>
      <c r="I101" s="182"/>
      <c r="J101" s="181"/>
      <c r="K101" s="180">
        <v>1</v>
      </c>
      <c r="L101" s="183">
        <v>1</v>
      </c>
      <c r="M101" s="180"/>
      <c r="N101" s="181">
        <v>1</v>
      </c>
      <c r="O101" s="184">
        <f t="shared" si="29"/>
        <v>5</v>
      </c>
      <c r="P101" s="185">
        <f t="shared" si="30"/>
        <v>4.5</v>
      </c>
    </row>
    <row r="102" spans="1:16" s="187" customFormat="1">
      <c r="A102" s="186"/>
      <c r="B102" s="188" t="s">
        <v>106</v>
      </c>
      <c r="C102" s="51"/>
      <c r="D102" s="178"/>
      <c r="E102" s="178"/>
      <c r="F102" s="179"/>
      <c r="G102" s="180">
        <v>2</v>
      </c>
      <c r="H102" s="181"/>
      <c r="I102" s="182"/>
      <c r="J102" s="181"/>
      <c r="K102" s="180">
        <v>34</v>
      </c>
      <c r="L102" s="183">
        <v>2</v>
      </c>
      <c r="M102" s="180"/>
      <c r="N102" s="181">
        <v>2</v>
      </c>
      <c r="O102" s="184">
        <f t="shared" si="29"/>
        <v>40</v>
      </c>
      <c r="P102" s="185">
        <f t="shared" si="30"/>
        <v>40.5</v>
      </c>
    </row>
    <row r="103" spans="1:16" s="187" customFormat="1">
      <c r="A103" s="186"/>
      <c r="B103" s="188" t="s">
        <v>107</v>
      </c>
      <c r="C103" s="51"/>
      <c r="D103" s="178"/>
      <c r="E103" s="178"/>
      <c r="F103" s="179"/>
      <c r="G103" s="180">
        <v>2</v>
      </c>
      <c r="H103" s="181"/>
      <c r="I103" s="182"/>
      <c r="J103" s="181"/>
      <c r="K103" s="180">
        <v>1</v>
      </c>
      <c r="L103" s="183">
        <v>1</v>
      </c>
      <c r="M103" s="180"/>
      <c r="N103" s="181">
        <v>1</v>
      </c>
      <c r="O103" s="184">
        <f t="shared" si="29"/>
        <v>5</v>
      </c>
      <c r="P103" s="185">
        <f t="shared" si="30"/>
        <v>4.5</v>
      </c>
    </row>
    <row r="104" spans="1:16" s="187" customFormat="1">
      <c r="A104" s="186"/>
      <c r="B104" s="188" t="s">
        <v>108</v>
      </c>
      <c r="C104" s="51"/>
      <c r="D104" s="178"/>
      <c r="E104" s="178"/>
      <c r="F104" s="179"/>
      <c r="G104" s="180">
        <v>7</v>
      </c>
      <c r="H104" s="181"/>
      <c r="I104" s="182"/>
      <c r="J104" s="181"/>
      <c r="K104" s="180"/>
      <c r="L104" s="183"/>
      <c r="M104" s="180"/>
      <c r="N104" s="181"/>
      <c r="O104" s="184">
        <f t="shared" si="29"/>
        <v>7</v>
      </c>
      <c r="P104" s="185">
        <f t="shared" si="30"/>
        <v>1.75</v>
      </c>
    </row>
    <row r="105" spans="1:16" s="187" customFormat="1">
      <c r="A105" s="186"/>
      <c r="B105" s="188"/>
      <c r="C105" s="51"/>
      <c r="D105" s="178"/>
      <c r="E105" s="178"/>
      <c r="F105" s="179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29"/>
        <v>0</v>
      </c>
      <c r="P105" s="185">
        <f t="shared" si="30"/>
        <v>0</v>
      </c>
    </row>
    <row r="106" spans="1:16" s="187" customFormat="1">
      <c r="A106" s="186"/>
      <c r="B106" s="188"/>
      <c r="C106" s="51"/>
      <c r="D106" s="178"/>
      <c r="E106" s="178"/>
      <c r="F106" s="179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29"/>
        <v>0</v>
      </c>
      <c r="P106" s="185">
        <f t="shared" si="30"/>
        <v>0</v>
      </c>
    </row>
    <row r="107" spans="1:16" s="186" customFormat="1" ht="10.8" thickBot="1">
      <c r="A107" s="38"/>
      <c r="B107" s="39" t="s">
        <v>21</v>
      </c>
      <c r="C107" s="39">
        <f>SUM(C106:C106)</f>
        <v>0</v>
      </c>
      <c r="D107" s="39">
        <f>SUM(D91:D106)</f>
        <v>0</v>
      </c>
      <c r="E107" s="39">
        <f>SUM(E91:E106)</f>
        <v>0</v>
      </c>
      <c r="F107" s="39">
        <f>SUM(F106:F106)</f>
        <v>0</v>
      </c>
      <c r="G107" s="43">
        <f t="shared" ref="G107:P107" si="31">SUM(G91:G106)</f>
        <v>368</v>
      </c>
      <c r="H107" s="43">
        <f t="shared" si="31"/>
        <v>5</v>
      </c>
      <c r="I107" s="43">
        <f t="shared" si="31"/>
        <v>22</v>
      </c>
      <c r="J107" s="43">
        <f t="shared" si="31"/>
        <v>0</v>
      </c>
      <c r="K107" s="43">
        <f t="shared" si="31"/>
        <v>48</v>
      </c>
      <c r="L107" s="43">
        <f t="shared" si="31"/>
        <v>16</v>
      </c>
      <c r="M107" s="43">
        <f t="shared" si="31"/>
        <v>0</v>
      </c>
      <c r="N107" s="43">
        <f t="shared" si="31"/>
        <v>81</v>
      </c>
      <c r="O107" s="44">
        <f t="shared" si="31"/>
        <v>540</v>
      </c>
      <c r="P107" s="45">
        <f t="shared" si="31"/>
        <v>330.25</v>
      </c>
    </row>
    <row r="108" spans="1:16" s="186" customFormat="1"/>
    <row r="109" spans="1:16" hidden="1"/>
    <row r="110" spans="1:16" ht="10.8" hidden="1" thickBot="1">
      <c r="B110" s="33" t="s">
        <v>65</v>
      </c>
      <c r="C110" s="33"/>
      <c r="D110" s="33"/>
      <c r="E110" s="33"/>
      <c r="F110" s="34"/>
      <c r="G110" s="34"/>
      <c r="H110" s="34"/>
      <c r="I110" s="34"/>
      <c r="J110" s="34"/>
      <c r="K110" s="34"/>
      <c r="L110" s="34"/>
      <c r="M110" s="34"/>
      <c r="N110" s="34"/>
      <c r="O110" s="35"/>
      <c r="P110" s="35"/>
    </row>
    <row r="111" spans="1:16" s="30" customFormat="1" hidden="1">
      <c r="A111" s="1"/>
      <c r="B111" s="58" t="s">
        <v>37</v>
      </c>
      <c r="C111" s="63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ref="O111:O113" si="32">SUM(F111:N111)</f>
        <v>0</v>
      </c>
      <c r="P111" s="37">
        <f t="shared" ref="P111:P113" si="33">(F111*$F$3)+(G111*$G$3)+(H111*$H$3)+(I111*$I$3)+(J111*$J$3)+(K111*$K$3)+(L111*$L$3)+(M111*$M$3)+(N111*$N$3)</f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0"/>
      <c r="H112" s="181"/>
      <c r="I112" s="182"/>
      <c r="J112" s="181"/>
      <c r="K112" s="180"/>
      <c r="L112" s="183"/>
      <c r="M112" s="180"/>
      <c r="N112" s="181"/>
      <c r="O112" s="184">
        <f t="shared" ref="O112" si="34">SUM(F112:N112)</f>
        <v>0</v>
      </c>
      <c r="P112" s="196">
        <f t="shared" ref="P112" si="35">(F112*$F$3)+(G112*$G$3)+(H112*$H$3)+(I112*$I$3)+(J112*$J$3)+(K112*$K$3)+(L112*$L$3)+(M112*$M$3)+(N112*$N$3)</f>
        <v>0</v>
      </c>
    </row>
    <row r="113" spans="1:16" s="30" customFormat="1" hidden="1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32"/>
        <v>0</v>
      </c>
      <c r="P113" s="37">
        <f t="shared" si="33"/>
        <v>0</v>
      </c>
    </row>
    <row r="114" spans="1:16" ht="10.8" hidden="1" thickBot="1">
      <c r="A114" s="38"/>
      <c r="B114" s="39" t="s">
        <v>21</v>
      </c>
      <c r="C114" s="39">
        <f>SUM(C113:C113)</f>
        <v>0</v>
      </c>
      <c r="D114" s="39">
        <f>SUM(D111:D113)</f>
        <v>0</v>
      </c>
      <c r="E114" s="39">
        <f>SUM(E111:E113)</f>
        <v>0</v>
      </c>
      <c r="F114" s="39">
        <f>SUM(F113:F113)</f>
        <v>0</v>
      </c>
      <c r="G114" s="43">
        <f t="shared" ref="G114:P114" si="36">SUM(G111:G113)</f>
        <v>0</v>
      </c>
      <c r="H114" s="43">
        <f t="shared" si="36"/>
        <v>0</v>
      </c>
      <c r="I114" s="43">
        <f t="shared" si="36"/>
        <v>0</v>
      </c>
      <c r="J114" s="43">
        <f t="shared" si="36"/>
        <v>0</v>
      </c>
      <c r="K114" s="43">
        <f t="shared" si="36"/>
        <v>0</v>
      </c>
      <c r="L114" s="43">
        <f t="shared" si="36"/>
        <v>0</v>
      </c>
      <c r="M114" s="43">
        <f t="shared" si="36"/>
        <v>0</v>
      </c>
      <c r="N114" s="43">
        <f t="shared" si="36"/>
        <v>0</v>
      </c>
      <c r="O114" s="44">
        <f t="shared" si="36"/>
        <v>0</v>
      </c>
      <c r="P114" s="45">
        <f t="shared" si="36"/>
        <v>0</v>
      </c>
    </row>
    <row r="115" spans="1:16" hidden="1"/>
    <row r="116" spans="1:16" s="189" customFormat="1" hidden="1"/>
    <row r="117" spans="1:16" s="189" customFormat="1" ht="10.8" hidden="1" thickBot="1">
      <c r="B117" s="191" t="s">
        <v>51</v>
      </c>
      <c r="C117" s="191"/>
      <c r="D117" s="191"/>
      <c r="E117" s="191"/>
      <c r="F117" s="192"/>
      <c r="G117" s="192"/>
      <c r="H117" s="192"/>
      <c r="I117" s="192"/>
      <c r="J117" s="192"/>
      <c r="K117" s="192"/>
      <c r="L117" s="192"/>
      <c r="M117" s="192"/>
      <c r="N117" s="192"/>
      <c r="O117" s="193"/>
      <c r="P117" s="193"/>
    </row>
    <row r="118" spans="1:16" s="190" customFormat="1" hidden="1">
      <c r="A118" s="189"/>
      <c r="B118" s="188"/>
      <c r="C118" s="63"/>
      <c r="D118" s="194"/>
      <c r="E118" s="194"/>
      <c r="F118" s="195"/>
      <c r="G118" s="180"/>
      <c r="H118" s="181"/>
      <c r="I118" s="182"/>
      <c r="J118" s="181"/>
      <c r="K118" s="180"/>
      <c r="L118" s="183"/>
      <c r="M118" s="180"/>
      <c r="N118" s="181"/>
      <c r="O118" s="184">
        <f t="shared" ref="O118:O119" si="37">SUM(F118:N118)</f>
        <v>0</v>
      </c>
      <c r="P118" s="196">
        <f t="shared" ref="P118:P119" si="38">(F118*$F$3)+(G118*$G$3)+(H118*$H$3)+(I118*$I$3)+(J118*$J$3)+(K118*$K$3)+(L118*$L$3)+(M118*$M$3)+(N118*$N$3)</f>
        <v>0</v>
      </c>
    </row>
    <row r="119" spans="1:16" s="190" customFormat="1" hidden="1">
      <c r="A119" s="189"/>
      <c r="B119" s="188"/>
      <c r="C119" s="51"/>
      <c r="D119" s="194"/>
      <c r="E119" s="194"/>
      <c r="F119" s="195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7"/>
        <v>0</v>
      </c>
      <c r="P119" s="196">
        <f t="shared" si="38"/>
        <v>0</v>
      </c>
    </row>
    <row r="120" spans="1:16" s="189" customFormat="1" ht="10.8" hidden="1" thickBot="1">
      <c r="A120" s="197"/>
      <c r="B120" s="198" t="s">
        <v>21</v>
      </c>
      <c r="C120" s="198">
        <f>SUM(C119:C119)</f>
        <v>0</v>
      </c>
      <c r="D120" s="198">
        <f>SUM(D118:D119)</f>
        <v>0</v>
      </c>
      <c r="E120" s="198">
        <f>SUM(E118:E119)</f>
        <v>0</v>
      </c>
      <c r="F120" s="198">
        <f>SUM(F119:F119)</f>
        <v>0</v>
      </c>
      <c r="G120" s="43">
        <f t="shared" ref="G120:P120" si="39">SUM(G118:G119)</f>
        <v>0</v>
      </c>
      <c r="H120" s="43">
        <f t="shared" si="39"/>
        <v>0</v>
      </c>
      <c r="I120" s="43">
        <f t="shared" si="39"/>
        <v>0</v>
      </c>
      <c r="J120" s="43">
        <f t="shared" si="39"/>
        <v>0</v>
      </c>
      <c r="K120" s="43">
        <f t="shared" si="39"/>
        <v>0</v>
      </c>
      <c r="L120" s="43">
        <f t="shared" si="39"/>
        <v>0</v>
      </c>
      <c r="M120" s="43">
        <f t="shared" si="39"/>
        <v>0</v>
      </c>
      <c r="N120" s="43">
        <f t="shared" si="39"/>
        <v>0</v>
      </c>
      <c r="O120" s="44">
        <f t="shared" si="39"/>
        <v>0</v>
      </c>
      <c r="P120" s="45">
        <f t="shared" si="39"/>
        <v>0</v>
      </c>
    </row>
    <row r="121" spans="1:16" s="189" customFormat="1" hidden="1"/>
    <row r="123" spans="1:16" ht="10.8" thickBot="1">
      <c r="B123" s="33" t="s">
        <v>58</v>
      </c>
      <c r="C123" s="33"/>
      <c r="D123" s="33"/>
      <c r="E123" s="33"/>
      <c r="F123" s="34"/>
      <c r="G123" s="34"/>
      <c r="H123" s="34"/>
      <c r="I123" s="34"/>
      <c r="J123" s="34"/>
      <c r="K123" s="34"/>
      <c r="L123" s="34"/>
      <c r="M123" s="34"/>
      <c r="N123" s="34"/>
      <c r="O123" s="35"/>
      <c r="P123" s="35"/>
    </row>
    <row r="124" spans="1:16" s="30" customFormat="1" ht="11.25" customHeight="1">
      <c r="A124" s="1"/>
      <c r="B124" s="58" t="s">
        <v>86</v>
      </c>
      <c r="C124" s="51"/>
      <c r="D124" s="52"/>
      <c r="E124" s="52"/>
      <c r="F124" s="53">
        <v>4</v>
      </c>
      <c r="G124" s="59"/>
      <c r="H124" s="60"/>
      <c r="I124" s="61"/>
      <c r="J124" s="60"/>
      <c r="K124" s="59"/>
      <c r="L124" s="62"/>
      <c r="M124" s="59"/>
      <c r="N124" s="60"/>
      <c r="O124" s="36">
        <f t="shared" ref="O124:O129" si="40">SUM(F124:N124)</f>
        <v>4</v>
      </c>
      <c r="P124" s="37">
        <f t="shared" ref="P124:P129" si="41">(F124*$F$3)+(G124*$G$3)+(H124*$H$3)+(I124*$I$3)+(J124*$J$3)+(K124*$K$3)+(L124*$L$3)+(M124*$M$3)+(N124*$N$3)</f>
        <v>0.4</v>
      </c>
    </row>
    <row r="125" spans="1:16" s="190" customFormat="1" ht="11.25" customHeight="1">
      <c r="A125" s="189"/>
      <c r="B125" s="188" t="s">
        <v>87</v>
      </c>
      <c r="C125" s="51"/>
      <c r="D125" s="194"/>
      <c r="E125" s="194"/>
      <c r="F125" s="195"/>
      <c r="G125" s="180">
        <v>10</v>
      </c>
      <c r="H125" s="181"/>
      <c r="I125" s="182"/>
      <c r="J125" s="181"/>
      <c r="K125" s="180"/>
      <c r="L125" s="183"/>
      <c r="M125" s="180"/>
      <c r="N125" s="181"/>
      <c r="O125" s="184">
        <f t="shared" si="40"/>
        <v>10</v>
      </c>
      <c r="P125" s="196">
        <f t="shared" si="41"/>
        <v>2.5</v>
      </c>
    </row>
    <row r="126" spans="1:16" s="190" customFormat="1" ht="11.25" customHeight="1">
      <c r="A126" s="189"/>
      <c r="B126" s="188" t="s">
        <v>88</v>
      </c>
      <c r="C126" s="51"/>
      <c r="D126" s="194"/>
      <c r="E126" s="194"/>
      <c r="F126" s="195"/>
      <c r="G126" s="180">
        <v>7</v>
      </c>
      <c r="H126" s="181"/>
      <c r="I126" s="182">
        <v>1</v>
      </c>
      <c r="J126" s="181"/>
      <c r="K126" s="180">
        <v>2</v>
      </c>
      <c r="L126" s="183"/>
      <c r="M126" s="180"/>
      <c r="N126" s="181"/>
      <c r="O126" s="184">
        <f t="shared" si="40"/>
        <v>10</v>
      </c>
      <c r="P126" s="196">
        <f t="shared" si="41"/>
        <v>4.25</v>
      </c>
    </row>
    <row r="127" spans="1:16" s="190" customFormat="1" ht="11.25" customHeight="1">
      <c r="A127" s="189"/>
      <c r="B127" s="188" t="s">
        <v>89</v>
      </c>
      <c r="C127" s="51"/>
      <c r="D127" s="194"/>
      <c r="E127" s="194"/>
      <c r="F127" s="195"/>
      <c r="G127" s="180"/>
      <c r="H127" s="181"/>
      <c r="I127" s="182">
        <v>1</v>
      </c>
      <c r="J127" s="181"/>
      <c r="K127" s="180">
        <v>2</v>
      </c>
      <c r="L127" s="183">
        <v>1</v>
      </c>
      <c r="M127" s="180"/>
      <c r="N127" s="181">
        <v>11</v>
      </c>
      <c r="O127" s="184">
        <f t="shared" si="40"/>
        <v>15</v>
      </c>
      <c r="P127" s="196">
        <f t="shared" si="41"/>
        <v>25.5</v>
      </c>
    </row>
    <row r="128" spans="1:16" s="190" customFormat="1" ht="11.25" customHeight="1">
      <c r="A128" s="189"/>
      <c r="B128" s="188" t="s">
        <v>90</v>
      </c>
      <c r="C128" s="51"/>
      <c r="D128" s="194"/>
      <c r="E128" s="194"/>
      <c r="F128" s="195">
        <v>5</v>
      </c>
      <c r="G128" s="180"/>
      <c r="H128" s="181"/>
      <c r="I128" s="182"/>
      <c r="J128" s="181"/>
      <c r="K128" s="180">
        <v>2</v>
      </c>
      <c r="L128" s="183"/>
      <c r="M128" s="180"/>
      <c r="N128" s="181">
        <v>3</v>
      </c>
      <c r="O128" s="184">
        <f t="shared" si="40"/>
        <v>10</v>
      </c>
      <c r="P128" s="196">
        <f t="shared" si="41"/>
        <v>8.5</v>
      </c>
    </row>
    <row r="129" spans="1:16" s="30" customFormat="1" ht="11.25" customHeight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 t="shared" si="40"/>
        <v>0</v>
      </c>
      <c r="P129" s="37">
        <f t="shared" si="41"/>
        <v>0</v>
      </c>
    </row>
    <row r="130" spans="1:16" ht="10.8" thickBot="1">
      <c r="A130" s="38"/>
      <c r="B130" s="39" t="s">
        <v>21</v>
      </c>
      <c r="C130" s="39">
        <f t="shared" ref="C130:P130" si="42">SUM(C124:C129)</f>
        <v>0</v>
      </c>
      <c r="D130" s="39">
        <f t="shared" si="42"/>
        <v>0</v>
      </c>
      <c r="E130" s="39">
        <f t="shared" si="42"/>
        <v>0</v>
      </c>
      <c r="F130" s="39">
        <f t="shared" si="42"/>
        <v>9</v>
      </c>
      <c r="G130" s="43">
        <f t="shared" si="42"/>
        <v>17</v>
      </c>
      <c r="H130" s="43">
        <f t="shared" si="42"/>
        <v>0</v>
      </c>
      <c r="I130" s="43">
        <f t="shared" si="42"/>
        <v>2</v>
      </c>
      <c r="J130" s="43">
        <f t="shared" si="42"/>
        <v>0</v>
      </c>
      <c r="K130" s="43">
        <f t="shared" si="42"/>
        <v>6</v>
      </c>
      <c r="L130" s="43">
        <f t="shared" si="42"/>
        <v>1</v>
      </c>
      <c r="M130" s="43">
        <f t="shared" si="42"/>
        <v>0</v>
      </c>
      <c r="N130" s="43">
        <f t="shared" si="42"/>
        <v>14</v>
      </c>
      <c r="O130" s="44">
        <f t="shared" si="42"/>
        <v>49</v>
      </c>
      <c r="P130" s="45">
        <f t="shared" si="42"/>
        <v>41.15</v>
      </c>
    </row>
    <row r="131" spans="1:16" ht="11.25" customHeight="1">
      <c r="A131" s="38"/>
      <c r="B131" s="54"/>
      <c r="C131" s="54"/>
      <c r="D131" s="54"/>
      <c r="E131" s="54"/>
      <c r="F131" s="54"/>
      <c r="G131" s="55"/>
      <c r="H131" s="55"/>
      <c r="I131" s="55"/>
      <c r="J131" s="55"/>
      <c r="K131" s="55"/>
      <c r="L131" s="55"/>
      <c r="M131" s="55"/>
      <c r="N131" s="55"/>
      <c r="O131" s="56"/>
      <c r="P131" s="57"/>
    </row>
    <row r="132" spans="1:16" ht="11.25" hidden="1" customHeight="1"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</row>
    <row r="133" spans="1:16" ht="10.8" hidden="1" thickBot="1">
      <c r="B133" s="33" t="s">
        <v>50</v>
      </c>
      <c r="C133" s="33"/>
      <c r="D133" s="33"/>
      <c r="E133" s="33"/>
      <c r="F133" s="34"/>
      <c r="G133" s="34"/>
      <c r="H133" s="34"/>
      <c r="I133" s="34"/>
      <c r="J133" s="34"/>
      <c r="K133" s="34"/>
      <c r="L133" s="34"/>
      <c r="M133" s="34"/>
      <c r="N133" s="34"/>
      <c r="O133" s="35"/>
      <c r="P133" s="35"/>
    </row>
    <row r="134" spans="1:16" s="30" customFormat="1" hidden="1">
      <c r="A134" s="1"/>
      <c r="B134" s="58"/>
      <c r="C134" s="51"/>
      <c r="D134" s="52"/>
      <c r="E134" s="52"/>
      <c r="F134" s="53"/>
      <c r="G134" s="59"/>
      <c r="H134" s="60"/>
      <c r="I134" s="61"/>
      <c r="J134" s="60"/>
      <c r="K134" s="59"/>
      <c r="L134" s="62"/>
      <c r="M134" s="59"/>
      <c r="N134" s="60"/>
      <c r="O134" s="36">
        <f>SUM(F134:N134)</f>
        <v>0</v>
      </c>
      <c r="P134" s="37">
        <f>(F134*$F$3)+(G134*$G$3)+(H134*$H$3)+(I134*$I$3)+(J134*$J$3)+(K134*$K$3)+(L134*$L$3)+(M134*$M$3)+(N134*$N$3)</f>
        <v>0</v>
      </c>
    </row>
    <row r="135" spans="1:16" s="30" customFormat="1" hidden="1">
      <c r="A135" s="1"/>
      <c r="B135" s="58"/>
      <c r="C135" s="51"/>
      <c r="D135" s="52"/>
      <c r="E135" s="52"/>
      <c r="F135" s="53"/>
      <c r="G135" s="59"/>
      <c r="H135" s="60"/>
      <c r="I135" s="61"/>
      <c r="J135" s="60"/>
      <c r="K135" s="59"/>
      <c r="L135" s="62"/>
      <c r="M135" s="59"/>
      <c r="N135" s="60"/>
      <c r="O135" s="36">
        <f>SUM(F135:N135)</f>
        <v>0</v>
      </c>
      <c r="P135" s="37">
        <f>(F135*$F$3)+(G135*$G$3)+(H135*$H$3)+(I135*$I$3)+(J135*$J$3)+(K135*$K$3)+(L135*$L$3)+(M135*$M$3)+(N135*$N$3)</f>
        <v>0</v>
      </c>
    </row>
    <row r="136" spans="1:16" s="30" customFormat="1" hidden="1">
      <c r="A136" s="1"/>
      <c r="B136" s="58"/>
      <c r="C136" s="51"/>
      <c r="D136" s="52"/>
      <c r="E136" s="52"/>
      <c r="F136" s="53"/>
      <c r="G136" s="59"/>
      <c r="H136" s="60"/>
      <c r="I136" s="61"/>
      <c r="J136" s="60"/>
      <c r="K136" s="59"/>
      <c r="L136" s="62"/>
      <c r="M136" s="59"/>
      <c r="N136" s="60"/>
      <c r="O136" s="36">
        <f>SUM(F136:N136)</f>
        <v>0</v>
      </c>
      <c r="P136" s="37">
        <f>(F136*$F$3)+(G136*$G$3)+(H136*$H$3)+(I136*$I$3)+(J136*$J$3)+(K136*$K$3)+(L136*$L$3)+(M136*$M$3)+(N136*$N$3)</f>
        <v>0</v>
      </c>
    </row>
    <row r="137" spans="1:16" ht="10.8" hidden="1" thickBot="1">
      <c r="A137" s="38"/>
      <c r="B137" s="39" t="s">
        <v>21</v>
      </c>
      <c r="C137" s="39">
        <f t="shared" ref="C137:O137" si="43">SUM(C134:C136)</f>
        <v>0</v>
      </c>
      <c r="D137" s="39">
        <f t="shared" si="43"/>
        <v>0</v>
      </c>
      <c r="E137" s="39">
        <f t="shared" si="43"/>
        <v>0</v>
      </c>
      <c r="F137" s="39">
        <f t="shared" si="43"/>
        <v>0</v>
      </c>
      <c r="G137" s="43">
        <f t="shared" si="43"/>
        <v>0</v>
      </c>
      <c r="H137" s="43">
        <f t="shared" si="43"/>
        <v>0</v>
      </c>
      <c r="I137" s="43">
        <f t="shared" si="43"/>
        <v>0</v>
      </c>
      <c r="J137" s="43">
        <f t="shared" si="43"/>
        <v>0</v>
      </c>
      <c r="K137" s="43">
        <f t="shared" si="43"/>
        <v>0</v>
      </c>
      <c r="L137" s="43">
        <f t="shared" si="43"/>
        <v>0</v>
      </c>
      <c r="M137" s="43">
        <f t="shared" si="43"/>
        <v>0</v>
      </c>
      <c r="N137" s="43">
        <f t="shared" si="43"/>
        <v>0</v>
      </c>
      <c r="O137" s="44">
        <f t="shared" si="43"/>
        <v>0</v>
      </c>
      <c r="P137" s="45">
        <f>SUM(P134:P136)</f>
        <v>0</v>
      </c>
    </row>
    <row r="138" spans="1:16" ht="13.2">
      <c r="B138" s="2"/>
      <c r="C138" s="2"/>
      <c r="D138" s="2"/>
      <c r="E138" s="2"/>
      <c r="F138" s="47"/>
      <c r="G138" s="47"/>
      <c r="H138" s="47"/>
      <c r="I138" s="47"/>
      <c r="J138" s="47"/>
      <c r="K138" s="47"/>
      <c r="L138" s="47"/>
      <c r="M138" s="47"/>
      <c r="N138" s="47"/>
      <c r="O138" s="2"/>
      <c r="P138" s="2"/>
    </row>
    <row r="139" spans="1:16">
      <c r="M139" s="48" t="s">
        <v>21</v>
      </c>
      <c r="O139" s="49">
        <f>O137+O130+O120+O114+O107+O87+O81+O69+O63+O51+O42+O33+O16+O10</f>
        <v>955</v>
      </c>
      <c r="P139" s="50">
        <f>P137+P130+P120+P114+P107+P87+P81+P69+P63+P51+P42+P33+P16+P10</f>
        <v>534.4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Q26" sqref="Q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66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>
        <v>24</v>
      </c>
      <c r="H9" s="60"/>
      <c r="I9" s="61"/>
      <c r="J9" s="60"/>
      <c r="K9" s="59"/>
      <c r="L9" s="62"/>
      <c r="M9" s="59"/>
      <c r="N9" s="60">
        <v>44</v>
      </c>
      <c r="O9" s="36">
        <f t="shared" ref="O9:O11" si="0">SUM(F9:N9)</f>
        <v>68</v>
      </c>
      <c r="P9" s="37">
        <f t="shared" ref="P9:P11" si="1">(F9*$F$5)+(G9*$G$5)+(H9*$H$5)+(I9*$I$5)+(J9*$J$5)+(K9*$K$5)+(L9*$L$5)+(M9*$M$5)+(N9*$N$5)</f>
        <v>94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4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24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44</v>
      </c>
      <c r="O12" s="39">
        <f t="shared" si="2"/>
        <v>68</v>
      </c>
      <c r="P12" s="39">
        <f t="shared" si="2"/>
        <v>94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L34" sqref="L3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>
        <v>5</v>
      </c>
      <c r="D5" s="13"/>
      <c r="E5" s="13"/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 t="s">
        <v>52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1" si="0">SUM(F9:N9)</f>
        <v>0</v>
      </c>
      <c r="P9" s="103">
        <f t="shared" ref="P9:P11" si="1">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si="1"/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>
      <c r="A12" s="38"/>
      <c r="B12" s="105" t="s">
        <v>21</v>
      </c>
      <c r="C12" s="105">
        <f t="shared" ref="C12:P12" si="2">SUM(C9:C11)</f>
        <v>0</v>
      </c>
      <c r="D12" s="105">
        <f t="shared" si="2"/>
        <v>0</v>
      </c>
      <c r="E12" s="105">
        <f t="shared" si="2"/>
        <v>0</v>
      </c>
      <c r="F12" s="105">
        <f t="shared" si="2"/>
        <v>0</v>
      </c>
      <c r="G12" s="105">
        <f t="shared" si="2"/>
        <v>0</v>
      </c>
      <c r="H12" s="105">
        <f t="shared" si="2"/>
        <v>0</v>
      </c>
      <c r="I12" s="105">
        <f t="shared" si="2"/>
        <v>0</v>
      </c>
      <c r="J12" s="105">
        <f t="shared" si="2"/>
        <v>0</v>
      </c>
      <c r="K12" s="105">
        <f t="shared" si="2"/>
        <v>0</v>
      </c>
      <c r="L12" s="105">
        <f t="shared" si="2"/>
        <v>0</v>
      </c>
      <c r="M12" s="105">
        <f t="shared" si="2"/>
        <v>0</v>
      </c>
      <c r="N12" s="105">
        <f t="shared" si="2"/>
        <v>0</v>
      </c>
      <c r="O12" s="105">
        <f t="shared" si="2"/>
        <v>0</v>
      </c>
      <c r="P12" s="105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8"/>
  <sheetViews>
    <sheetView zoomScale="170" zoomScaleNormal="170" workbookViewId="0">
      <selection activeCell="A17" sqref="A17"/>
    </sheetView>
  </sheetViews>
  <sheetFormatPr defaultColWidth="9.109375" defaultRowHeight="13.2"/>
  <cols>
    <col min="1" max="1" width="30.109375" style="219" customWidth="1"/>
    <col min="2" max="2" width="19.6640625" style="219" customWidth="1"/>
    <col min="3" max="3" width="24" style="219" customWidth="1"/>
    <col min="4" max="4" width="9.109375" style="204"/>
    <col min="5" max="16384" width="9.109375" style="73"/>
  </cols>
  <sheetData>
    <row r="1" spans="1:5">
      <c r="A1" s="199"/>
      <c r="B1" s="199"/>
      <c r="C1" s="199"/>
      <c r="D1" s="200"/>
    </row>
    <row r="2" spans="1:5" ht="14.4">
      <c r="A2" s="201" t="s">
        <v>34</v>
      </c>
      <c r="B2" s="202" t="s">
        <v>24</v>
      </c>
      <c r="C2" s="202" t="s">
        <v>25</v>
      </c>
      <c r="D2" s="200"/>
    </row>
    <row r="3" spans="1:5" ht="14.4">
      <c r="A3" s="203"/>
      <c r="B3" s="203"/>
      <c r="C3" s="203"/>
    </row>
    <row r="4" spans="1:5" ht="14.4" hidden="1">
      <c r="A4" s="205" t="s">
        <v>64</v>
      </c>
      <c r="B4" s="220">
        <f>SUM(Botswana!O15)</f>
        <v>0</v>
      </c>
      <c r="C4" s="220">
        <f>SUM(Botswana!P15)</f>
        <v>0</v>
      </c>
    </row>
    <row r="5" spans="1:5" ht="14.4" hidden="1">
      <c r="A5" s="205" t="s">
        <v>35</v>
      </c>
      <c r="B5" s="208">
        <f>SUM('Democratic Republic of Congo'!O18)</f>
        <v>0</v>
      </c>
      <c r="C5" s="209">
        <f>SUM('Democratic Republic of Congo'!P18)</f>
        <v>0</v>
      </c>
    </row>
    <row r="6" spans="1:5" ht="14.4">
      <c r="A6" s="205" t="s">
        <v>54</v>
      </c>
      <c r="B6" s="206">
        <f>SUM('Ivory Coast'!O14)</f>
        <v>28</v>
      </c>
      <c r="C6" s="207">
        <f>SUM('Ivory Coast'!P14)</f>
        <v>19.5</v>
      </c>
    </row>
    <row r="7" spans="1:5" ht="14.4">
      <c r="A7" s="205" t="s">
        <v>26</v>
      </c>
      <c r="B7" s="208">
        <f>SUM(Kenya!O27)</f>
        <v>562</v>
      </c>
      <c r="C7" s="209">
        <f>SUM(Kenya!P27)</f>
        <v>414.25</v>
      </c>
    </row>
    <row r="8" spans="1:5" ht="14.4" hidden="1">
      <c r="A8" s="205" t="s">
        <v>60</v>
      </c>
      <c r="B8" s="211">
        <f>SUM(Malawi!O11)</f>
        <v>0</v>
      </c>
      <c r="C8" s="210">
        <f>SUM(Malawi!P11)</f>
        <v>0</v>
      </c>
    </row>
    <row r="9" spans="1:5" ht="14.4">
      <c r="A9" s="205" t="s">
        <v>27</v>
      </c>
      <c r="B9" s="213">
        <f>SUM(Mauritius!O20)</f>
        <v>1262</v>
      </c>
      <c r="C9" s="207">
        <f>SUM(Mauritius!P20)</f>
        <v>509.9</v>
      </c>
    </row>
    <row r="10" spans="1:5" ht="14.4">
      <c r="A10" s="205" t="s">
        <v>36</v>
      </c>
      <c r="B10" s="212">
        <f>SUM(Nigeria!O60)</f>
        <v>334</v>
      </c>
      <c r="C10" s="209">
        <f>SUM(Nigeria!P60)</f>
        <v>69.25</v>
      </c>
    </row>
    <row r="11" spans="1:5" ht="14.4">
      <c r="A11" s="205" t="s">
        <v>28</v>
      </c>
      <c r="B11" s="213">
        <f>SUM('South Africa'!O139)</f>
        <v>955</v>
      </c>
      <c r="C11" s="207">
        <f>SUM('South Africa'!P139)</f>
        <v>534.4</v>
      </c>
    </row>
    <row r="12" spans="1:5" ht="14.4">
      <c r="A12" s="205" t="s">
        <v>41</v>
      </c>
      <c r="B12" s="212">
        <f>SUM(Togo!O12)</f>
        <v>68</v>
      </c>
      <c r="C12" s="209">
        <f>SUM(Togo!P12)</f>
        <v>94</v>
      </c>
    </row>
    <row r="13" spans="1:5" ht="14.4" hidden="1">
      <c r="A13" s="205" t="s">
        <v>49</v>
      </c>
      <c r="B13" s="208">
        <f>SUM(Zambia!O12)</f>
        <v>0</v>
      </c>
      <c r="C13" s="209">
        <f>SUM(Zambia!P12)</f>
        <v>0</v>
      </c>
    </row>
    <row r="14" spans="1:5" ht="14.4">
      <c r="A14" s="214"/>
      <c r="B14" s="213"/>
      <c r="C14" s="207"/>
    </row>
    <row r="15" spans="1:5" ht="14.4">
      <c r="A15" s="215" t="s">
        <v>29</v>
      </c>
      <c r="B15" s="216">
        <f>SUM(B4:B14)</f>
        <v>3209</v>
      </c>
      <c r="C15" s="216">
        <f>SUM(C4:C14)</f>
        <v>1641.3</v>
      </c>
      <c r="E15" s="217"/>
    </row>
    <row r="16" spans="1:5">
      <c r="A16" s="199"/>
      <c r="B16" s="199"/>
      <c r="C16" s="199"/>
      <c r="D16" s="200"/>
    </row>
    <row r="17" spans="1:3" s="204" customFormat="1">
      <c r="A17" s="218"/>
      <c r="B17" s="218"/>
      <c r="C17" s="218"/>
    </row>
    <row r="18" spans="1:3" s="204" customFormat="1">
      <c r="A18" s="218"/>
      <c r="B18" s="218"/>
      <c r="C18" s="21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326F05-5A91-47E1-93C1-56512D0926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E4CD35-30D5-4E0D-B728-A00EB6C036BF}">
  <ds:schemaRefs>
    <ds:schemaRef ds:uri="929817ee-fc4e-48ef-9086-bdaf300bfc18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478D036-3816-4B17-8380-51CD514E86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2019-12-26T05:59:11Z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