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19/"/>
    </mc:Choice>
  </mc:AlternateContent>
  <xr:revisionPtr revIDLastSave="73" documentId="11_2DB39E934677EA25F4FE59278CC6A593385CA5AE" xr6:coauthVersionLast="36" xr6:coauthVersionMax="36" xr10:uidLastSave="{E953864F-1D83-4848-BA46-66B27AA10AC4}"/>
  <bookViews>
    <workbookView xWindow="5130" yWindow="1755" windowWidth="10230" windowHeight="6060" tabRatio="875" activeTab="2" xr2:uid="{00000000-000D-0000-FFFF-FFFF00000000}"/>
  </bookViews>
  <sheets>
    <sheet name="Botswana" sheetId="11" r:id="rId1"/>
    <sheet name="Democratic Republic of Congo" sheetId="16" r:id="rId2"/>
    <sheet name="Ivory Coast" sheetId="14" r:id="rId3"/>
    <sheet name="Kenya" sheetId="10" state="hidden" r:id="rId4"/>
    <sheet name="Malawi" sheetId="2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38" i="19" l="1"/>
  <c r="O138" i="19"/>
  <c r="P140" i="19"/>
  <c r="O140" i="19"/>
  <c r="P139" i="19"/>
  <c r="O139" i="19"/>
  <c r="P141" i="19"/>
  <c r="O141" i="19"/>
  <c r="P118" i="19" l="1"/>
  <c r="O118" i="19"/>
  <c r="P117" i="19"/>
  <c r="O117" i="19"/>
  <c r="P116" i="19"/>
  <c r="O116" i="19"/>
  <c r="P115" i="19"/>
  <c r="O115" i="19"/>
  <c r="P37" i="8"/>
  <c r="O37" i="8"/>
  <c r="P36" i="8"/>
  <c r="O36" i="8"/>
  <c r="P35" i="8"/>
  <c r="O35" i="8"/>
  <c r="P34" i="8"/>
  <c r="O34" i="8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142" i="19" l="1"/>
  <c r="O142" i="19"/>
  <c r="E51" i="19" l="1"/>
  <c r="F51" i="19"/>
  <c r="G51" i="19"/>
  <c r="H51" i="19"/>
  <c r="I51" i="19"/>
  <c r="J51" i="19"/>
  <c r="K51" i="19"/>
  <c r="L51" i="19"/>
  <c r="M51" i="19"/>
  <c r="N51" i="19"/>
  <c r="E60" i="19"/>
  <c r="F60" i="19"/>
  <c r="G60" i="19"/>
  <c r="H60" i="19"/>
  <c r="I60" i="19"/>
  <c r="J60" i="19"/>
  <c r="K60" i="19"/>
  <c r="L60" i="19"/>
  <c r="M60" i="19"/>
  <c r="N60" i="19"/>
  <c r="E72" i="19"/>
  <c r="F72" i="19"/>
  <c r="G72" i="19"/>
  <c r="H72" i="19"/>
  <c r="I72" i="19"/>
  <c r="J72" i="19"/>
  <c r="K72" i="19"/>
  <c r="L72" i="19"/>
  <c r="M72" i="19"/>
  <c r="N72" i="19"/>
  <c r="E78" i="19"/>
  <c r="F78" i="19"/>
  <c r="G78" i="19"/>
  <c r="H78" i="19"/>
  <c r="I78" i="19"/>
  <c r="J78" i="19"/>
  <c r="K78" i="19"/>
  <c r="L78" i="19"/>
  <c r="M78" i="19"/>
  <c r="N78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10" i="11" l="1"/>
  <c r="O10" i="11"/>
  <c r="P11" i="11"/>
  <c r="O11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8" i="10"/>
  <c r="O18" i="10"/>
  <c r="P17" i="10"/>
  <c r="O17" i="10"/>
  <c r="P16" i="10"/>
  <c r="O16" i="10"/>
  <c r="P15" i="10"/>
  <c r="O15" i="10"/>
  <c r="P14" i="10"/>
  <c r="O14" i="10"/>
  <c r="P125" i="19"/>
  <c r="O125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N133" i="19"/>
  <c r="M133" i="19"/>
  <c r="L133" i="19"/>
  <c r="K133" i="19"/>
  <c r="J133" i="19"/>
  <c r="I133" i="19"/>
  <c r="H133" i="19"/>
  <c r="G133" i="19"/>
  <c r="F133" i="19"/>
  <c r="E133" i="19"/>
  <c r="D133" i="19"/>
  <c r="C133" i="19"/>
  <c r="P132" i="19"/>
  <c r="O132" i="19"/>
  <c r="P131" i="19"/>
  <c r="O131" i="19"/>
  <c r="P70" i="19"/>
  <c r="O70" i="19"/>
  <c r="P69" i="19"/>
  <c r="O69" i="19"/>
  <c r="P68" i="19"/>
  <c r="O68" i="19"/>
  <c r="D72" i="19"/>
  <c r="C72" i="19"/>
  <c r="P71" i="19"/>
  <c r="O71" i="19"/>
  <c r="P67" i="19"/>
  <c r="O67" i="19"/>
  <c r="P66" i="19"/>
  <c r="O66" i="19"/>
  <c r="P65" i="19"/>
  <c r="O65" i="19"/>
  <c r="P64" i="19"/>
  <c r="O64" i="19"/>
  <c r="N120" i="19"/>
  <c r="M120" i="19"/>
  <c r="L120" i="19"/>
  <c r="K120" i="19"/>
  <c r="J120" i="19"/>
  <c r="I120" i="19"/>
  <c r="H120" i="19"/>
  <c r="G120" i="19"/>
  <c r="F120" i="19"/>
  <c r="E120" i="19"/>
  <c r="D120" i="19"/>
  <c r="C120" i="19"/>
  <c r="P119" i="19"/>
  <c r="O119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D51" i="19"/>
  <c r="C51" i="19"/>
  <c r="P22" i="8"/>
  <c r="O22" i="8"/>
  <c r="P21" i="8"/>
  <c r="O21" i="8"/>
  <c r="P76" i="19"/>
  <c r="O76" i="19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P143" i="19"/>
  <c r="O143" i="19"/>
  <c r="P137" i="19"/>
  <c r="O137" i="19"/>
  <c r="P86" i="19"/>
  <c r="O86" i="19"/>
  <c r="P85" i="19"/>
  <c r="O85" i="19"/>
  <c r="P84" i="19"/>
  <c r="O84" i="19"/>
  <c r="P83" i="19"/>
  <c r="O83" i="19"/>
  <c r="P88" i="19"/>
  <c r="O88" i="19"/>
  <c r="P87" i="19"/>
  <c r="O87" i="19"/>
  <c r="P9" i="16"/>
  <c r="O9" i="16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P150" i="19"/>
  <c r="O150" i="19"/>
  <c r="P149" i="19"/>
  <c r="O149" i="19"/>
  <c r="P148" i="19"/>
  <c r="O148" i="19"/>
  <c r="N127" i="19"/>
  <c r="M127" i="19"/>
  <c r="L127" i="19"/>
  <c r="K127" i="19"/>
  <c r="J127" i="19"/>
  <c r="I127" i="19"/>
  <c r="H127" i="19"/>
  <c r="G127" i="19"/>
  <c r="F127" i="19"/>
  <c r="E127" i="19"/>
  <c r="D127" i="19"/>
  <c r="C127" i="19"/>
  <c r="P126" i="19"/>
  <c r="O126" i="19"/>
  <c r="P124" i="19"/>
  <c r="O124" i="19"/>
  <c r="N96" i="19"/>
  <c r="M96" i="19"/>
  <c r="L96" i="19"/>
  <c r="K96" i="19"/>
  <c r="J96" i="19"/>
  <c r="I96" i="19"/>
  <c r="H96" i="19"/>
  <c r="G96" i="19"/>
  <c r="F96" i="19"/>
  <c r="E96" i="19"/>
  <c r="D96" i="19"/>
  <c r="C96" i="19"/>
  <c r="P95" i="19"/>
  <c r="O95" i="19"/>
  <c r="P94" i="19"/>
  <c r="O94" i="19"/>
  <c r="N90" i="19"/>
  <c r="M90" i="19"/>
  <c r="L90" i="19"/>
  <c r="K90" i="19"/>
  <c r="J90" i="19"/>
  <c r="I90" i="19"/>
  <c r="H90" i="19"/>
  <c r="G90" i="19"/>
  <c r="F90" i="19"/>
  <c r="E90" i="19"/>
  <c r="D90" i="19"/>
  <c r="C90" i="19"/>
  <c r="P89" i="19"/>
  <c r="O89" i="19"/>
  <c r="P82" i="19"/>
  <c r="O82" i="19"/>
  <c r="D78" i="19"/>
  <c r="C78" i="19"/>
  <c r="P77" i="19"/>
  <c r="O77" i="19"/>
  <c r="D60" i="19"/>
  <c r="C60" i="19"/>
  <c r="P59" i="19"/>
  <c r="O59" i="19"/>
  <c r="P58" i="19"/>
  <c r="O58" i="19"/>
  <c r="P57" i="19"/>
  <c r="O57" i="19"/>
  <c r="P56" i="19"/>
  <c r="O56" i="19"/>
  <c r="P55" i="19"/>
  <c r="O55" i="19"/>
  <c r="P50" i="19"/>
  <c r="O50" i="19"/>
  <c r="N28" i="19"/>
  <c r="M28" i="19"/>
  <c r="L28" i="19"/>
  <c r="K28" i="19"/>
  <c r="J28" i="19"/>
  <c r="I28" i="19"/>
  <c r="H28" i="19"/>
  <c r="G28" i="19"/>
  <c r="F28" i="19"/>
  <c r="E28" i="19"/>
  <c r="D28" i="19"/>
  <c r="C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P12" i="17" s="1"/>
  <c r="C13" i="4" s="1"/>
  <c r="O9" i="17"/>
  <c r="G39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33" i="10"/>
  <c r="O33" i="10"/>
  <c r="P21" i="10"/>
  <c r="O21" i="10"/>
  <c r="P20" i="10"/>
  <c r="O20" i="10"/>
  <c r="P19" i="10"/>
  <c r="O19" i="10"/>
  <c r="P13" i="10"/>
  <c r="O13" i="10"/>
  <c r="P12" i="10"/>
  <c r="O12" i="10"/>
  <c r="P11" i="10"/>
  <c r="O11" i="10"/>
  <c r="P10" i="10"/>
  <c r="O10" i="10"/>
  <c r="P9" i="10"/>
  <c r="O9" i="10"/>
  <c r="P22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O18" i="16" s="1"/>
  <c r="B5" i="4" s="1"/>
  <c r="P11" i="16"/>
  <c r="O11" i="16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38" i="8"/>
  <c r="O38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O28" i="10"/>
  <c r="P27" i="10"/>
  <c r="O27" i="10"/>
  <c r="O8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P12" i="11"/>
  <c r="O12" i="11"/>
  <c r="P9" i="11"/>
  <c r="O9" i="11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4" i="8"/>
  <c r="O44" i="8"/>
  <c r="P43" i="8"/>
  <c r="O43" i="8"/>
  <c r="N39" i="8"/>
  <c r="M39" i="8"/>
  <c r="L39" i="8"/>
  <c r="K39" i="8"/>
  <c r="J39" i="8"/>
  <c r="I39" i="8"/>
  <c r="H39" i="8"/>
  <c r="F39" i="8"/>
  <c r="E39" i="8"/>
  <c r="D39" i="8"/>
  <c r="C39" i="8"/>
  <c r="P7" i="8"/>
  <c r="O7" i="8"/>
  <c r="P18" i="16" l="1"/>
  <c r="C5" i="4" s="1"/>
  <c r="P23" i="10"/>
  <c r="P13" i="11"/>
  <c r="C4" i="4" s="1"/>
  <c r="O29" i="10"/>
  <c r="P29" i="10"/>
  <c r="O23" i="10"/>
  <c r="O46" i="8"/>
  <c r="O14" i="14"/>
  <c r="B6" i="4" s="1"/>
  <c r="O36" i="10"/>
  <c r="O38" i="10" s="1"/>
  <c r="B7" i="4" s="1"/>
  <c r="P14" i="14"/>
  <c r="C6" i="4" s="1"/>
  <c r="O12" i="17"/>
  <c r="B13" i="4" s="1"/>
  <c r="O13" i="11"/>
  <c r="B4" i="4" s="1"/>
  <c r="P12" i="12"/>
  <c r="C12" i="4" s="1"/>
  <c r="O12" i="12"/>
  <c r="B12" i="4" s="1"/>
  <c r="P39" i="8"/>
  <c r="P46" i="8"/>
  <c r="O133" i="19"/>
  <c r="P120" i="19"/>
  <c r="P36" i="10"/>
  <c r="O39" i="8"/>
  <c r="O49" i="8" s="1"/>
  <c r="B9" i="4" s="1"/>
  <c r="P56" i="18"/>
  <c r="P60" i="18" s="1"/>
  <c r="C10" i="4" s="1"/>
  <c r="P22" i="18"/>
  <c r="O56" i="18"/>
  <c r="O22" i="18"/>
  <c r="O28" i="18"/>
  <c r="O60" i="18" s="1"/>
  <c r="B10" i="4" s="1"/>
  <c r="O151" i="19"/>
  <c r="O72" i="19"/>
  <c r="O90" i="19"/>
  <c r="O28" i="19"/>
  <c r="P78" i="19"/>
  <c r="P51" i="19"/>
  <c r="P60" i="19"/>
  <c r="O78" i="19"/>
  <c r="P144" i="19"/>
  <c r="O127" i="19"/>
  <c r="O96" i="19"/>
  <c r="P96" i="19"/>
  <c r="P72" i="19"/>
  <c r="O60" i="19"/>
  <c r="P127" i="19"/>
  <c r="O51" i="19"/>
  <c r="O144" i="19"/>
  <c r="P133" i="19"/>
  <c r="P151" i="19"/>
  <c r="P90" i="19"/>
  <c r="O120" i="19"/>
  <c r="O10" i="19"/>
  <c r="P28" i="19"/>
  <c r="P10" i="19"/>
  <c r="P38" i="10"/>
  <c r="C7" i="4" s="1"/>
  <c r="P49" i="8" l="1"/>
  <c r="C9" i="4" s="1"/>
  <c r="O153" i="19"/>
  <c r="B11" i="4" s="1"/>
  <c r="B15" i="4" s="1"/>
  <c r="P153" i="19"/>
  <c r="C11" i="4" s="1"/>
  <c r="C15" i="4" l="1"/>
</calcChain>
</file>

<file path=xl/sharedStrings.xml><?xml version="1.0" encoding="utf-8"?>
<sst xmlns="http://schemas.openxmlformats.org/spreadsheetml/2006/main" count="351" uniqueCount="125">
  <si>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</si>
  <si>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</si>
  <si>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</si>
  <si>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</si>
  <si>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</si>
  <si>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</si>
  <si>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</si>
  <si>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</si>
  <si>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</si>
  <si>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</si>
  <si>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</si>
  <si>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</si>
  <si>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</si>
  <si>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</si>
  <si>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</si>
  <si>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</si>
  <si>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</si>
  <si>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</si>
  <si>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</si>
  <si>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</si>
  <si>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</si>
  <si>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</si>
  <si>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</si>
  <si>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</si>
  <si>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</si>
  <si>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</si>
  <si>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</si>
  <si>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</si>
  <si>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</si>
  <si>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</si>
  <si>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</si>
  <si>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</si>
  <si>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</si>
  <si>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</si>
  <si>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</si>
  <si>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</si>
  <si>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</si>
  <si>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</si>
  <si>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</si>
  <si>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</si>
  <si>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</si>
  <si>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</si>
  <si>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</si>
  <si>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</si>
  <si>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</si>
  <si>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</si>
  <si>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</si>
  <si>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</si>
  <si>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</si>
  <si>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</si>
  <si>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</si>
  <si>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</si>
  <si>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</si>
  <si>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</si>
  <si>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</si>
  <si>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</si>
  <si>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</si>
  <si>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</si>
  <si>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</si>
  <si>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</si>
  <si>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</si>
  <si>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</si>
  <si>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</si>
  <si>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</si>
  <si>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</si>
  <si>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</si>
  <si>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MONTH : October 2019</t>
  </si>
  <si>
    <t>Advaita Simha das</t>
  </si>
  <si>
    <t>Gopa Kumar das</t>
  </si>
  <si>
    <t>Gita Gamya Devi dasi</t>
  </si>
  <si>
    <t>Jagadananda das</t>
  </si>
  <si>
    <t>Govindas cafe</t>
  </si>
  <si>
    <t>Booktable</t>
  </si>
  <si>
    <t>Bhakta Jason</t>
  </si>
  <si>
    <t>Paramisvara Dasa</t>
  </si>
  <si>
    <t>Acyuta Kesava Dasa</t>
  </si>
  <si>
    <t>Samantha Mathaji</t>
  </si>
  <si>
    <t>Bimal Prabhu</t>
  </si>
  <si>
    <t>B T G</t>
  </si>
  <si>
    <t>WEEKEND WARRIORS</t>
  </si>
  <si>
    <t>JAHNAVA DASIS</t>
  </si>
  <si>
    <t>NIKUNJA SEVA DASI</t>
  </si>
  <si>
    <t>SMITA KRISHNA DAS</t>
  </si>
  <si>
    <t>MONTHLY SANKIRTAN FESTIVAL</t>
  </si>
  <si>
    <t>RASIKA MANJARI DASI</t>
  </si>
  <si>
    <t>BOOK COUNTER</t>
  </si>
  <si>
    <t>RADHA VALLABHA DAS</t>
  </si>
  <si>
    <t>VINCENT MOKOENA</t>
  </si>
  <si>
    <t>REVATI</t>
  </si>
  <si>
    <t>THAMANI</t>
  </si>
  <si>
    <t>BRAHMACARI ASHRAM</t>
  </si>
  <si>
    <t>PETER MWALE</t>
  </si>
  <si>
    <t>KRISHNA PREMA NAMA HATTA</t>
  </si>
  <si>
    <t>SUKUMARI DEVI DASI &amp; SWARUP DAMODAR DAS</t>
  </si>
  <si>
    <t>KRISHNA CANDRA DAS</t>
  </si>
  <si>
    <t>KAJAL SINGH</t>
  </si>
  <si>
    <t>Devakinandan das</t>
  </si>
  <si>
    <t>Rama Priya Devi Dasi</t>
  </si>
  <si>
    <t>Keshavanand das</t>
  </si>
  <si>
    <t>Damodar das (BCais)</t>
  </si>
  <si>
    <t xml:space="preserve">Radhakund devi dasi </t>
  </si>
  <si>
    <t xml:space="preserve">Radhika Kripa devi dasi </t>
  </si>
  <si>
    <t>Syamananda das</t>
  </si>
  <si>
    <t>Sandton BTG team</t>
  </si>
  <si>
    <t>Prema Datri devi dasi and team</t>
  </si>
  <si>
    <t>BTG Magazine</t>
  </si>
  <si>
    <t>Gift Shop</t>
  </si>
  <si>
    <t>Das Das Anudas</t>
  </si>
  <si>
    <t>Kusum Seva</t>
  </si>
  <si>
    <t>Radhadesh dd</t>
  </si>
  <si>
    <t>Prabhanu das</t>
  </si>
  <si>
    <t>Suhbag das</t>
  </si>
  <si>
    <t>Namapriya dd</t>
  </si>
  <si>
    <t>Bhakti Vinod Takur das</t>
  </si>
  <si>
    <t>Srinivas Acarya das</t>
  </si>
  <si>
    <t>Radhe Radhe dasi</t>
  </si>
  <si>
    <t>Nitai Pada dasa</t>
  </si>
  <si>
    <t>Srila Prabhupadas Jawans</t>
  </si>
  <si>
    <t>Radha Vinoda Niranjan</t>
  </si>
  <si>
    <t>Krsna das</t>
  </si>
  <si>
    <t>Vatsalya dd</t>
  </si>
  <si>
    <t>Krsni dd</t>
  </si>
  <si>
    <t>Monthly Harinam Sankirtan</t>
  </si>
  <si>
    <t>Raga Bhakti Das</t>
  </si>
  <si>
    <t>Kardaha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</si>
</sst>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3"/>
  <sheetViews>
    <sheetView zoomScale="120" zoomScaleNormal="120" workbookViewId="0">
      <selection activeCell="K27" sqref="K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63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96</v>
      </c>
      <c r="C9" s="108"/>
      <c r="D9" s="100"/>
      <c r="E9" s="100"/>
      <c r="F9" s="123">
        <v>25</v>
      </c>
      <c r="G9" s="124">
        <v>63</v>
      </c>
      <c r="H9" s="125"/>
      <c r="I9" s="104"/>
      <c r="J9" s="125"/>
      <c r="K9" s="124"/>
      <c r="L9" s="105"/>
      <c r="M9" s="124"/>
      <c r="N9" s="125"/>
      <c r="O9" s="106">
        <f t="shared" ref="O9:O12" si="0">SUM(F9:N9)</f>
        <v>88</v>
      </c>
      <c r="P9" s="107">
        <f t="shared" ref="P9:P12" si="1">(F9*$F$5)+(G9*$G$5)+(H9*$H$5)+(I9*$I$5)+(J9*$J$5)+(K9*$K$5)+(L9*$L$5)+(M9*$M$5)+(N9*$N$5)</f>
        <v>18.25</v>
      </c>
    </row>
    <row r="10" spans="1:16" s="197" customFormat="1">
      <c r="A10" s="196"/>
      <c r="B10" s="99" t="s">
        <v>97</v>
      </c>
      <c r="C10" s="108"/>
      <c r="D10" s="100"/>
      <c r="E10" s="100"/>
      <c r="F10" s="123"/>
      <c r="G10" s="124">
        <v>41</v>
      </c>
      <c r="H10" s="125"/>
      <c r="I10" s="104"/>
      <c r="J10" s="125"/>
      <c r="K10" s="124"/>
      <c r="L10" s="105"/>
      <c r="M10" s="124"/>
      <c r="N10" s="125"/>
      <c r="O10" s="106">
        <f t="shared" si="0"/>
        <v>41</v>
      </c>
      <c r="P10" s="107">
        <f t="shared" si="1"/>
        <v>10.25</v>
      </c>
    </row>
    <row r="11" spans="1:16" s="197" customFormat="1">
      <c r="A11" s="196"/>
      <c r="B11" s="99" t="s">
        <v>98</v>
      </c>
      <c r="C11" s="108"/>
      <c r="D11" s="100"/>
      <c r="E11" s="100"/>
      <c r="F11" s="123"/>
      <c r="G11" s="124">
        <v>27</v>
      </c>
      <c r="H11" s="125"/>
      <c r="I11" s="104"/>
      <c r="J11" s="125"/>
      <c r="K11" s="124"/>
      <c r="L11" s="105"/>
      <c r="M11" s="124"/>
      <c r="N11" s="125"/>
      <c r="O11" s="106">
        <f t="shared" si="0"/>
        <v>27</v>
      </c>
      <c r="P11" s="107">
        <f t="shared" si="1"/>
        <v>6.75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>
      <c r="A13" s="38"/>
      <c r="B13" s="109" t="s">
        <v>21</v>
      </c>
      <c r="C13" s="109">
        <f t="shared" ref="C13:P13" si="2">SUM(C9:C12)</f>
        <v>0</v>
      </c>
      <c r="D13" s="109">
        <f t="shared" si="2"/>
        <v>0</v>
      </c>
      <c r="E13" s="109">
        <f t="shared" si="2"/>
        <v>0</v>
      </c>
      <c r="F13" s="109">
        <f t="shared" si="2"/>
        <v>25</v>
      </c>
      <c r="G13" s="109">
        <f t="shared" si="2"/>
        <v>131</v>
      </c>
      <c r="H13" s="109">
        <f t="shared" si="2"/>
        <v>0</v>
      </c>
      <c r="I13" s="109">
        <f t="shared" si="2"/>
        <v>0</v>
      </c>
      <c r="J13" s="109">
        <f t="shared" si="2"/>
        <v>0</v>
      </c>
      <c r="K13" s="109">
        <f t="shared" si="2"/>
        <v>0</v>
      </c>
      <c r="L13" s="109">
        <f t="shared" si="2"/>
        <v>0</v>
      </c>
      <c r="M13" s="109">
        <f t="shared" si="2"/>
        <v>0</v>
      </c>
      <c r="N13" s="109">
        <f t="shared" si="2"/>
        <v>0</v>
      </c>
      <c r="O13" s="109">
        <f t="shared" si="2"/>
        <v>156</v>
      </c>
      <c r="P13" s="109">
        <f t="shared" si="2"/>
        <v>35.25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10" sqref="B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52</v>
      </c>
      <c r="C9" s="108"/>
      <c r="D9" s="100"/>
      <c r="E9" s="100"/>
      <c r="F9" s="153"/>
      <c r="G9" s="154"/>
      <c r="H9" s="155"/>
      <c r="I9" s="156"/>
      <c r="J9" s="155"/>
      <c r="K9" s="154">
        <v>15</v>
      </c>
      <c r="L9" s="157"/>
      <c r="M9" s="154"/>
      <c r="N9" s="155"/>
      <c r="O9" s="106">
        <f t="shared" ref="O9:O17" si="0">SUM(F9:N9)</f>
        <v>15</v>
      </c>
      <c r="P9" s="107">
        <f t="shared" ref="P9:P17" si="1">(F9*$F$5)+(G9*$G$5)+(H9*$H$5)+(I9*$I$5)+(J9*$J$5)+(K9*$K$5)+(L9*$L$5)+(M9*$M$5)+(N9*$N$5)</f>
        <v>15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15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15</v>
      </c>
      <c r="P18" s="109">
        <f t="shared" si="2"/>
        <v>15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tabSelected="1" workbookViewId="0">
      <selection activeCell="B11" sqref="B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53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123</v>
      </c>
      <c r="C9" s="108"/>
      <c r="D9" s="100"/>
      <c r="E9" s="100"/>
      <c r="F9" s="123"/>
      <c r="G9" s="124">
        <v>36</v>
      </c>
      <c r="H9" s="125"/>
      <c r="I9" s="104">
        <v>1</v>
      </c>
      <c r="J9" s="125"/>
      <c r="K9" s="124"/>
      <c r="L9" s="105"/>
      <c r="M9" s="124"/>
      <c r="N9" s="125"/>
      <c r="O9" s="106">
        <f t="shared" ref="O9:O12" si="0">SUM(F9:N9)</f>
        <v>37</v>
      </c>
      <c r="P9" s="107">
        <f t="shared" ref="P9:P12" si="1">(F9*$F$5)+(G9*$G$5)+(H9*$H$5)+(I9*$I$5)+(J9*$J$5)+(K9*$K$5)+(L9*$L$5)+(M9*$M$5)+(N9*$N$5)</f>
        <v>9.5</v>
      </c>
    </row>
    <row r="10" spans="1:16" s="30" customFormat="1">
      <c r="A10" s="1"/>
      <c r="B10" s="99" t="s">
        <v>124</v>
      </c>
      <c r="C10" s="108"/>
      <c r="D10" s="100"/>
      <c r="E10" s="100"/>
      <c r="F10" s="123"/>
      <c r="G10" s="124">
        <v>20</v>
      </c>
      <c r="H10" s="125"/>
      <c r="I10" s="104">
        <v>3</v>
      </c>
      <c r="J10" s="125"/>
      <c r="K10" s="124"/>
      <c r="L10" s="105"/>
      <c r="M10" s="124"/>
      <c r="N10" s="125"/>
      <c r="O10" s="106">
        <f t="shared" si="0"/>
        <v>23</v>
      </c>
      <c r="P10" s="107">
        <f t="shared" si="1"/>
        <v>6.5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56</v>
      </c>
      <c r="H14" s="109">
        <f t="shared" si="2"/>
        <v>0</v>
      </c>
      <c r="I14" s="109">
        <f t="shared" si="2"/>
        <v>4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60</v>
      </c>
      <c r="P14" s="109">
        <f t="shared" si="2"/>
        <v>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50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20">
        <f>SUM(C8:N8)</f>
        <v>0</v>
      </c>
      <c r="P8" s="37">
        <f>(C8*$C$4)+(F8*$F$4)+(G8*$G$4)+(H8*$H$4)+(I8*$I$4)+(J8*$J$4)+(K8*$K$4)+(L8*$L$4)+(M8*$M$4)+(N8*$N$4)</f>
        <v>0</v>
      </c>
    </row>
    <row r="9" spans="1:16">
      <c r="B9" s="58"/>
      <c r="C9" s="150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0">
        <f t="shared" ref="O9:O21" si="0">SUM(F9:N9)</f>
        <v>0</v>
      </c>
      <c r="P9" s="37">
        <f>(F9*$F$4)+(G9*$G$4)+(H9*$H$4)+(I9*$I$4)+(J9*$J$4)+(K9*$K$4)+(L9*$L$4)+(M9*$M$4)+(N9*$N$4)</f>
        <v>0</v>
      </c>
    </row>
    <row r="10" spans="1:16">
      <c r="B10" s="58"/>
      <c r="C10" s="150"/>
      <c r="D10" s="51"/>
      <c r="E10" s="52"/>
      <c r="F10" s="53"/>
      <c r="G10" s="59"/>
      <c r="H10" s="60"/>
      <c r="I10" s="151"/>
      <c r="J10" s="60"/>
      <c r="K10" s="59"/>
      <c r="L10" s="62"/>
      <c r="M10" s="59"/>
      <c r="N10" s="60"/>
      <c r="O10" s="120">
        <f t="shared" si="0"/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si="0"/>
        <v>0</v>
      </c>
      <c r="P12" s="37">
        <f>(F12*$F$4)+(G12*$G$4)+(H12*$H$4)+(I12*$I$4)+(J12*$J$4)+(K12*$K$4)+(L12*$L$4)+(M12*$M$4)+(N12*$N$4)</f>
        <v>0</v>
      </c>
    </row>
    <row r="13" spans="1:16">
      <c r="B13" s="58"/>
      <c r="C13" s="150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0">
        <f t="shared" si="0"/>
        <v>0</v>
      </c>
      <c r="P13" s="37">
        <f>(F13*$F$4)+(G13*$G$4)+(H13*$H$4)+(I13*$I$4)+(J13*$J$4)+(K13*$K$4)+(L13*$L$4)+(M13*$M$4)+(N13*$N$4)</f>
        <v>0</v>
      </c>
    </row>
    <row r="14" spans="1:16" s="196" customFormat="1">
      <c r="B14" s="195"/>
      <c r="C14" s="150"/>
      <c r="D14" s="5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20">
        <f t="shared" ref="O14:O18" si="1">SUM(F14:N14)</f>
        <v>0</v>
      </c>
      <c r="P14" s="203">
        <f t="shared" ref="P14:P18" si="2">(F14*$F$4)+(G14*$G$4)+(H14*$H$4)+(I14*$I$4)+(J14*$J$4)+(K14*$K$4)+(L14*$L$4)+(M14*$M$4)+(N14*$N$4)</f>
        <v>0</v>
      </c>
    </row>
    <row r="15" spans="1:16" s="196" customFormat="1">
      <c r="B15" s="195"/>
      <c r="C15" s="150"/>
      <c r="D15" s="51"/>
      <c r="E15" s="201"/>
      <c r="F15" s="202"/>
      <c r="G15" s="187"/>
      <c r="H15" s="188"/>
      <c r="I15" s="151"/>
      <c r="J15" s="188"/>
      <c r="K15" s="187"/>
      <c r="L15" s="190"/>
      <c r="M15" s="187"/>
      <c r="N15" s="188"/>
      <c r="O15" s="120">
        <f t="shared" si="1"/>
        <v>0</v>
      </c>
      <c r="P15" s="203">
        <f t="shared" si="2"/>
        <v>0</v>
      </c>
    </row>
    <row r="16" spans="1:16" s="196" customFormat="1">
      <c r="B16" s="195"/>
      <c r="C16" s="150"/>
      <c r="D16" s="51"/>
      <c r="E16" s="201"/>
      <c r="F16" s="202"/>
      <c r="G16" s="187"/>
      <c r="H16" s="188"/>
      <c r="I16" s="189"/>
      <c r="J16" s="188"/>
      <c r="K16" s="187"/>
      <c r="L16" s="190"/>
      <c r="M16" s="187"/>
      <c r="N16" s="188"/>
      <c r="O16" s="120">
        <f t="shared" si="1"/>
        <v>0</v>
      </c>
      <c r="P16" s="203">
        <f t="shared" si="2"/>
        <v>0</v>
      </c>
    </row>
    <row r="17" spans="1:16" s="196" customFormat="1">
      <c r="B17" s="195"/>
      <c r="C17" s="150"/>
      <c r="D17" s="51"/>
      <c r="E17" s="201"/>
      <c r="F17" s="202"/>
      <c r="G17" s="187"/>
      <c r="H17" s="188"/>
      <c r="I17" s="189"/>
      <c r="J17" s="188"/>
      <c r="K17" s="187"/>
      <c r="L17" s="190"/>
      <c r="M17" s="187"/>
      <c r="N17" s="188"/>
      <c r="O17" s="120">
        <f t="shared" si="1"/>
        <v>0</v>
      </c>
      <c r="P17" s="203">
        <f t="shared" si="2"/>
        <v>0</v>
      </c>
    </row>
    <row r="18" spans="1:16" s="196" customFormat="1">
      <c r="B18" s="195"/>
      <c r="C18" s="150"/>
      <c r="D18" s="51"/>
      <c r="E18" s="201"/>
      <c r="F18" s="202"/>
      <c r="G18" s="187"/>
      <c r="H18" s="188"/>
      <c r="I18" s="189"/>
      <c r="J18" s="188"/>
      <c r="K18" s="187"/>
      <c r="L18" s="190"/>
      <c r="M18" s="187"/>
      <c r="N18" s="188"/>
      <c r="O18" s="120">
        <f t="shared" si="1"/>
        <v>0</v>
      </c>
      <c r="P18" s="203">
        <f t="shared" si="2"/>
        <v>0</v>
      </c>
    </row>
    <row r="19" spans="1:16">
      <c r="B19" s="58"/>
      <c r="C19" s="150"/>
      <c r="D19" s="51"/>
      <c r="E19" s="52"/>
      <c r="F19" s="53"/>
      <c r="G19" s="59"/>
      <c r="H19" s="60"/>
      <c r="I19" s="151"/>
      <c r="J19" s="60"/>
      <c r="K19" s="59"/>
      <c r="L19" s="62"/>
      <c r="M19" s="59"/>
      <c r="N19" s="60"/>
      <c r="O19" s="120">
        <f t="shared" si="0"/>
        <v>0</v>
      </c>
      <c r="P19" s="37">
        <f>(F19*$F$4)+(G19*$G$4)+(H19*$H$4)+(I19*$I$4)+(J19*$J$4)+(K19*$K$4)+(L19*$L$4)+(M19*$M$4)+(N19*$N$4)</f>
        <v>0</v>
      </c>
    </row>
    <row r="20" spans="1:16">
      <c r="B20" s="195"/>
      <c r="C20" s="150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0">
        <f t="shared" si="0"/>
        <v>0</v>
      </c>
      <c r="P20" s="37">
        <f>(F20*$F$4)+(G20*$G$4)+(H20*$H$4)+(I20*$I$4)+(J20*$J$4)+(K20*$K$4)+(L20*$L$4)+(M20*$M$4)+(N20*$N$4)</f>
        <v>0</v>
      </c>
    </row>
    <row r="21" spans="1:16">
      <c r="B21" s="195"/>
      <c r="C21" s="150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0">
        <f t="shared" si="0"/>
        <v>0</v>
      </c>
      <c r="P21" s="37">
        <f>(F21*$F$4)+(G21*$G$4)+(H21*$H$4)+(I21*$I$4)+(J21*$J$4)+(K21*$K$4)+(L21*$L$4)+(M21*$M$4)+(N21*$N$4)</f>
        <v>0</v>
      </c>
    </row>
    <row r="22" spans="1:16">
      <c r="B22" s="58"/>
      <c r="C22" s="150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0">
        <f t="shared" ref="O22" si="3">SUM(F22:N22)</f>
        <v>0</v>
      </c>
      <c r="P22" s="37">
        <f>(F22*$F$4)+(G22*$G$4)+(H22*$H$4)+(I22*$I$4)+(J22*$J$4)+(K22*$K$4)+(L22*$L$4)+(M22*$M$4)+(N22*$N$4)</f>
        <v>0</v>
      </c>
    </row>
    <row r="23" spans="1:16" ht="12" thickBot="1">
      <c r="A23" s="38"/>
      <c r="B23" s="39" t="s">
        <v>21</v>
      </c>
      <c r="C23" s="39">
        <f t="shared" ref="C23:P23" si="4">SUM(C8:C22)</f>
        <v>0</v>
      </c>
      <c r="D23" s="39">
        <f t="shared" si="4"/>
        <v>0</v>
      </c>
      <c r="E23" s="39">
        <f t="shared" si="4"/>
        <v>0</v>
      </c>
      <c r="F23" s="39">
        <f t="shared" si="4"/>
        <v>0</v>
      </c>
      <c r="G23" s="39">
        <f t="shared" si="4"/>
        <v>0</v>
      </c>
      <c r="H23" s="39">
        <f t="shared" si="4"/>
        <v>0</v>
      </c>
      <c r="I23" s="39">
        <f t="shared" si="4"/>
        <v>0</v>
      </c>
      <c r="J23" s="39">
        <f t="shared" si="4"/>
        <v>0</v>
      </c>
      <c r="K23" s="39">
        <f t="shared" si="4"/>
        <v>0</v>
      </c>
      <c r="L23" s="39">
        <f t="shared" si="4"/>
        <v>0</v>
      </c>
      <c r="M23" s="39">
        <f t="shared" si="4"/>
        <v>0</v>
      </c>
      <c r="N23" s="39">
        <f t="shared" si="4"/>
        <v>0</v>
      </c>
      <c r="O23" s="39">
        <f t="shared" si="4"/>
        <v>0</v>
      </c>
      <c r="P23" s="39">
        <f t="shared" si="4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2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7"/>
      <c r="C27" s="51"/>
      <c r="D27" s="52"/>
      <c r="E27" s="52"/>
      <c r="F27" s="171"/>
      <c r="G27" s="168"/>
      <c r="H27" s="60"/>
      <c r="I27" s="169"/>
      <c r="J27" s="60"/>
      <c r="K27" s="168"/>
      <c r="L27" s="170"/>
      <c r="M27" s="59"/>
      <c r="N27" s="113"/>
      <c r="O27" s="36">
        <f>SUM(F27:N27)</f>
        <v>0</v>
      </c>
      <c r="P27" s="37">
        <f>(F27*$F$4)+(G27*$G$4)+(H27*$H$4)+(I27*$I$4)+(J27*$J$4)+(K27*$K$4)+(L27*$L$4)+(M27*$M$4)+(N27*$N$4)</f>
        <v>0</v>
      </c>
    </row>
    <row r="28" spans="1:16">
      <c r="B28" s="167"/>
      <c r="C28" s="51"/>
      <c r="D28" s="52"/>
      <c r="E28" s="52"/>
      <c r="F28" s="114"/>
      <c r="G28" s="116"/>
      <c r="H28" s="115"/>
      <c r="I28" s="116"/>
      <c r="J28" s="117"/>
      <c r="K28" s="116"/>
      <c r="L28" s="117"/>
      <c r="M28" s="118"/>
      <c r="N28" s="113"/>
      <c r="O28" s="36">
        <f>SUM(F28:N28)</f>
        <v>0</v>
      </c>
      <c r="P28" s="37">
        <f>(F28*$F$4)+(G28*$G$4)+(H28*$H$4)+(I28*$I$4)+(J28*$J$4)+(K28*$K$4)+(L28*$L$4)+(M28*$M$4)+(N28*$N$4)</f>
        <v>0</v>
      </c>
    </row>
    <row r="29" spans="1:16" ht="12" thickBot="1">
      <c r="B29" s="39" t="s">
        <v>21</v>
      </c>
      <c r="C29" s="39">
        <f t="shared" ref="C29:P29" si="5">SUM(C27:C28)</f>
        <v>0</v>
      </c>
      <c r="D29" s="39">
        <f t="shared" si="5"/>
        <v>0</v>
      </c>
      <c r="E29" s="39">
        <f t="shared" si="5"/>
        <v>0</v>
      </c>
      <c r="F29" s="39">
        <f t="shared" si="5"/>
        <v>0</v>
      </c>
      <c r="G29" s="39">
        <f t="shared" si="5"/>
        <v>0</v>
      </c>
      <c r="H29" s="39">
        <f t="shared" si="5"/>
        <v>0</v>
      </c>
      <c r="I29" s="39">
        <f t="shared" si="5"/>
        <v>0</v>
      </c>
      <c r="J29" s="39">
        <f t="shared" si="5"/>
        <v>0</v>
      </c>
      <c r="K29" s="39">
        <f t="shared" si="5"/>
        <v>0</v>
      </c>
      <c r="L29" s="39">
        <f t="shared" si="5"/>
        <v>0</v>
      </c>
      <c r="M29" s="39">
        <f t="shared" si="5"/>
        <v>0</v>
      </c>
      <c r="N29" s="39">
        <f t="shared" si="5"/>
        <v>0</v>
      </c>
      <c r="O29" s="39">
        <f t="shared" si="5"/>
        <v>0</v>
      </c>
      <c r="P29" s="119">
        <f t="shared" si="5"/>
        <v>0</v>
      </c>
    </row>
    <row r="31" spans="1:16" hidden="1"/>
    <row r="32" spans="1:16" ht="12" hidden="1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 hidden="1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(F33*$F$4)+(G33*$G$4)+(H33*$H$4)+(I33*$I$4)+(J33*$J$4)+(K33*$K$4)+(L33*$L$4)+(M33*$M$4)+(N33*$N$4)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37">
        <f>(F34*$F$4)+(G34*$G$4)+(H34*$H$4)+(I34*$I$4)+(J34*$J$4)+(K34*$K$4)+(L34*$L$4)+(M34*$M$4)+(N34*$N$4)</f>
        <v>0</v>
      </c>
    </row>
    <row r="35" spans="2:16" hidden="1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37">
        <f>(C35*$C$4)+(G35*$G$4)+(H35*$H$4)+(I35*$I$4)+(J35*$J$4)+(K35*$K$4)+(L35*$L$4)+(M35*$M$4)+(N35*$N$4)</f>
        <v>0</v>
      </c>
    </row>
    <row r="36" spans="2:16" ht="12" hidden="1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6">SUM(F33:F35)</f>
        <v>0</v>
      </c>
      <c r="G36" s="39">
        <f t="shared" si="6"/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19">
        <f t="shared" si="6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2"/>
    </row>
    <row r="38" spans="2:16">
      <c r="N38" s="122" t="s">
        <v>29</v>
      </c>
      <c r="O38" s="121">
        <f>SUM(O23+O29+O36)</f>
        <v>0</v>
      </c>
      <c r="P38" s="121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40625"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59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9"/>
  <sheetViews>
    <sheetView workbookViewId="0">
      <pane xSplit="2" ySplit="4" topLeftCell="C16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5"/>
      <c r="C7" s="159"/>
      <c r="D7" s="160"/>
      <c r="E7" s="160"/>
      <c r="F7" s="161"/>
      <c r="G7" s="162"/>
      <c r="H7" s="163"/>
      <c r="I7" s="164"/>
      <c r="J7" s="163"/>
      <c r="K7" s="162"/>
      <c r="L7" s="165"/>
      <c r="M7" s="162"/>
      <c r="N7" s="163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>
      <c r="A8" s="1"/>
      <c r="B8" s="158"/>
      <c r="C8" s="166"/>
      <c r="D8" s="160"/>
      <c r="E8" s="160"/>
      <c r="F8" s="161"/>
      <c r="G8" s="162"/>
      <c r="H8" s="163"/>
      <c r="I8" s="164"/>
      <c r="J8" s="163"/>
      <c r="K8" s="162"/>
      <c r="L8" s="165"/>
      <c r="M8" s="162"/>
      <c r="N8" s="163"/>
      <c r="O8" s="36">
        <f t="shared" si="0"/>
        <v>0</v>
      </c>
      <c r="P8" s="37">
        <f t="shared" si="1"/>
        <v>0</v>
      </c>
    </row>
    <row r="9" spans="1:16" s="30" customFormat="1">
      <c r="A9" s="1"/>
      <c r="B9" s="195"/>
      <c r="C9" s="166"/>
      <c r="D9" s="160"/>
      <c r="E9" s="160"/>
      <c r="F9" s="161"/>
      <c r="G9" s="162"/>
      <c r="H9" s="163"/>
      <c r="I9" s="164"/>
      <c r="J9" s="163"/>
      <c r="K9" s="162"/>
      <c r="L9" s="165"/>
      <c r="M9" s="162"/>
      <c r="N9" s="163"/>
      <c r="O9" s="36">
        <f t="shared" si="0"/>
        <v>0</v>
      </c>
      <c r="P9" s="37">
        <f t="shared" si="1"/>
        <v>0</v>
      </c>
    </row>
    <row r="10" spans="1:16" s="30" customFormat="1">
      <c r="A10" s="1"/>
      <c r="B10" s="195"/>
      <c r="C10" s="166"/>
      <c r="D10" s="160"/>
      <c r="E10" s="160"/>
      <c r="F10" s="161"/>
      <c r="G10" s="162"/>
      <c r="H10" s="163"/>
      <c r="I10" s="164"/>
      <c r="J10" s="163"/>
      <c r="K10" s="162"/>
      <c r="L10" s="165"/>
      <c r="M10" s="162"/>
      <c r="N10" s="163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95"/>
      <c r="C11" s="166"/>
      <c r="D11" s="160"/>
      <c r="E11" s="160"/>
      <c r="F11" s="161"/>
      <c r="G11" s="162"/>
      <c r="H11" s="163"/>
      <c r="I11" s="164"/>
      <c r="J11" s="163"/>
      <c r="K11" s="162"/>
      <c r="L11" s="165"/>
      <c r="M11" s="162"/>
      <c r="N11" s="163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195"/>
      <c r="C12" s="166"/>
      <c r="D12" s="160"/>
      <c r="E12" s="160"/>
      <c r="F12" s="161"/>
      <c r="G12" s="162"/>
      <c r="H12" s="163"/>
      <c r="I12" s="164"/>
      <c r="J12" s="163"/>
      <c r="K12" s="162"/>
      <c r="L12" s="165"/>
      <c r="M12" s="162"/>
      <c r="N12" s="163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195"/>
      <c r="C13" s="166"/>
      <c r="D13" s="160"/>
      <c r="E13" s="160"/>
      <c r="F13" s="161"/>
      <c r="G13" s="162"/>
      <c r="H13" s="163"/>
      <c r="I13" s="164"/>
      <c r="J13" s="163"/>
      <c r="K13" s="162"/>
      <c r="L13" s="165"/>
      <c r="M13" s="162"/>
      <c r="N13" s="163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95"/>
      <c r="C14" s="166"/>
      <c r="D14" s="160"/>
      <c r="E14" s="160"/>
      <c r="F14" s="161"/>
      <c r="G14" s="162"/>
      <c r="H14" s="163"/>
      <c r="I14" s="164"/>
      <c r="J14" s="163"/>
      <c r="K14" s="162"/>
      <c r="L14" s="165"/>
      <c r="M14" s="162"/>
      <c r="N14" s="163"/>
      <c r="O14" s="36">
        <f t="shared" si="0"/>
        <v>0</v>
      </c>
      <c r="P14" s="37">
        <f t="shared" si="1"/>
        <v>0</v>
      </c>
    </row>
    <row r="15" spans="1:16" s="30" customFormat="1">
      <c r="A15" s="1"/>
      <c r="B15" s="195"/>
      <c r="C15" s="166"/>
      <c r="D15" s="160"/>
      <c r="E15" s="160"/>
      <c r="F15" s="161"/>
      <c r="G15" s="162"/>
      <c r="H15" s="163"/>
      <c r="I15" s="164"/>
      <c r="J15" s="163"/>
      <c r="K15" s="162"/>
      <c r="L15" s="165"/>
      <c r="M15" s="162"/>
      <c r="N15" s="163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95"/>
      <c r="C16" s="166"/>
      <c r="D16" s="160"/>
      <c r="E16" s="160"/>
      <c r="F16" s="161"/>
      <c r="G16" s="162"/>
      <c r="H16" s="163"/>
      <c r="I16" s="164"/>
      <c r="J16" s="163"/>
      <c r="K16" s="162"/>
      <c r="L16" s="165"/>
      <c r="M16" s="162"/>
      <c r="N16" s="163"/>
      <c r="O16" s="36">
        <f t="shared" ref="O16:O22" si="2">SUM(F16:N16)</f>
        <v>0</v>
      </c>
      <c r="P16" s="37">
        <f t="shared" ref="P16:P30" si="3">(F16*$F$3)+(G16*$G$3)+(H16*$H$3)+(I16*$I$3)+(J16*$J$3)+(K16*$K$3)+(L16*$L$3)+(M16*$M$3)+(N16*$N$3)</f>
        <v>0</v>
      </c>
    </row>
    <row r="17" spans="1:16" s="30" customFormat="1">
      <c r="A17" s="1"/>
      <c r="B17" s="195"/>
      <c r="C17" s="166"/>
      <c r="D17" s="160"/>
      <c r="E17" s="160"/>
      <c r="F17" s="161"/>
      <c r="G17" s="162"/>
      <c r="H17" s="163"/>
      <c r="I17" s="164"/>
      <c r="J17" s="163"/>
      <c r="K17" s="162"/>
      <c r="L17" s="165"/>
      <c r="M17" s="162"/>
      <c r="N17" s="163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95"/>
      <c r="C18" s="166"/>
      <c r="D18" s="160"/>
      <c r="E18" s="160"/>
      <c r="F18" s="161"/>
      <c r="G18" s="162"/>
      <c r="H18" s="163"/>
      <c r="I18" s="164"/>
      <c r="J18" s="163"/>
      <c r="K18" s="162"/>
      <c r="L18" s="165"/>
      <c r="M18" s="162"/>
      <c r="N18" s="163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95"/>
      <c r="C19" s="166"/>
      <c r="D19" s="160"/>
      <c r="E19" s="160"/>
      <c r="F19" s="161"/>
      <c r="G19" s="162"/>
      <c r="H19" s="163"/>
      <c r="I19" s="164"/>
      <c r="J19" s="163"/>
      <c r="K19" s="162"/>
      <c r="L19" s="165"/>
      <c r="M19" s="162"/>
      <c r="N19" s="163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95"/>
      <c r="C20" s="166"/>
      <c r="D20" s="160"/>
      <c r="E20" s="160"/>
      <c r="F20" s="161"/>
      <c r="G20" s="162"/>
      <c r="H20" s="163"/>
      <c r="I20" s="164"/>
      <c r="J20" s="163"/>
      <c r="K20" s="162"/>
      <c r="L20" s="165"/>
      <c r="M20" s="162"/>
      <c r="N20" s="163"/>
      <c r="O20" s="36">
        <f t="shared" si="2"/>
        <v>0</v>
      </c>
      <c r="P20" s="37">
        <f t="shared" si="3"/>
        <v>0</v>
      </c>
    </row>
    <row r="21" spans="1:16" s="182" customFormat="1">
      <c r="A21" s="181"/>
      <c r="B21" s="195"/>
      <c r="C21" s="166"/>
      <c r="D21" s="160"/>
      <c r="E21" s="160"/>
      <c r="F21" s="161"/>
      <c r="G21" s="162"/>
      <c r="H21" s="163"/>
      <c r="I21" s="164"/>
      <c r="J21" s="163"/>
      <c r="K21" s="162"/>
      <c r="L21" s="165"/>
      <c r="M21" s="162"/>
      <c r="N21" s="163"/>
      <c r="O21" s="191">
        <f t="shared" si="2"/>
        <v>0</v>
      </c>
      <c r="P21" s="192">
        <f t="shared" si="3"/>
        <v>0</v>
      </c>
    </row>
    <row r="22" spans="1:16" s="182" customFormat="1">
      <c r="A22" s="181"/>
      <c r="B22" s="195"/>
      <c r="C22" s="166"/>
      <c r="D22" s="160"/>
      <c r="E22" s="160"/>
      <c r="F22" s="161"/>
      <c r="G22" s="162"/>
      <c r="H22" s="163"/>
      <c r="I22" s="164"/>
      <c r="J22" s="163"/>
      <c r="K22" s="162"/>
      <c r="L22" s="165"/>
      <c r="M22" s="162"/>
      <c r="N22" s="163"/>
      <c r="O22" s="191">
        <f t="shared" si="2"/>
        <v>0</v>
      </c>
      <c r="P22" s="192">
        <f t="shared" si="3"/>
        <v>0</v>
      </c>
    </row>
    <row r="23" spans="1:16" s="197" customFormat="1">
      <c r="A23" s="196"/>
      <c r="B23" s="195"/>
      <c r="C23" s="166"/>
      <c r="D23" s="160"/>
      <c r="E23" s="160"/>
      <c r="F23" s="161"/>
      <c r="G23" s="162"/>
      <c r="H23" s="163"/>
      <c r="I23" s="164"/>
      <c r="J23" s="163"/>
      <c r="K23" s="162"/>
      <c r="L23" s="165"/>
      <c r="M23" s="162"/>
      <c r="N23" s="163"/>
      <c r="O23" s="191">
        <f t="shared" ref="O23:O30" si="4">SUM(F23:N23)</f>
        <v>0</v>
      </c>
      <c r="P23" s="203">
        <f t="shared" si="3"/>
        <v>0</v>
      </c>
    </row>
    <row r="24" spans="1:16" s="197" customFormat="1">
      <c r="A24" s="196"/>
      <c r="B24" s="158"/>
      <c r="C24" s="166"/>
      <c r="D24" s="160"/>
      <c r="E24" s="160"/>
      <c r="F24" s="161"/>
      <c r="G24" s="162"/>
      <c r="H24" s="163"/>
      <c r="I24" s="164"/>
      <c r="J24" s="163"/>
      <c r="K24" s="162"/>
      <c r="L24" s="165"/>
      <c r="M24" s="162"/>
      <c r="N24" s="163"/>
      <c r="O24" s="191">
        <f t="shared" si="4"/>
        <v>0</v>
      </c>
      <c r="P24" s="203">
        <f t="shared" si="3"/>
        <v>0</v>
      </c>
    </row>
    <row r="25" spans="1:16" s="197" customFormat="1">
      <c r="A25" s="196"/>
      <c r="B25" s="158"/>
      <c r="C25" s="166"/>
      <c r="D25" s="160"/>
      <c r="E25" s="160"/>
      <c r="F25" s="161"/>
      <c r="G25" s="162"/>
      <c r="H25" s="163"/>
      <c r="I25" s="164"/>
      <c r="J25" s="163"/>
      <c r="K25" s="162"/>
      <c r="L25" s="165"/>
      <c r="M25" s="162"/>
      <c r="N25" s="163"/>
      <c r="O25" s="191">
        <f t="shared" si="4"/>
        <v>0</v>
      </c>
      <c r="P25" s="203">
        <f t="shared" si="3"/>
        <v>0</v>
      </c>
    </row>
    <row r="26" spans="1:16" s="197" customFormat="1">
      <c r="A26" s="196"/>
      <c r="B26" s="195"/>
      <c r="C26" s="166"/>
      <c r="D26" s="160"/>
      <c r="E26" s="160"/>
      <c r="F26" s="161"/>
      <c r="G26" s="162"/>
      <c r="H26" s="163"/>
      <c r="I26" s="164"/>
      <c r="J26" s="163"/>
      <c r="K26" s="162"/>
      <c r="L26" s="165"/>
      <c r="M26" s="162"/>
      <c r="N26" s="163"/>
      <c r="O26" s="191">
        <f t="shared" si="4"/>
        <v>0</v>
      </c>
      <c r="P26" s="203">
        <f t="shared" si="3"/>
        <v>0</v>
      </c>
    </row>
    <row r="27" spans="1:16" s="197" customFormat="1">
      <c r="A27" s="196"/>
      <c r="B27" s="195"/>
      <c r="C27" s="166"/>
      <c r="D27" s="160"/>
      <c r="E27" s="160"/>
      <c r="F27" s="161"/>
      <c r="G27" s="162"/>
      <c r="H27" s="163"/>
      <c r="I27" s="164"/>
      <c r="J27" s="163"/>
      <c r="K27" s="162"/>
      <c r="L27" s="165"/>
      <c r="M27" s="162"/>
      <c r="N27" s="163"/>
      <c r="O27" s="191">
        <f t="shared" si="4"/>
        <v>0</v>
      </c>
      <c r="P27" s="203">
        <f t="shared" si="3"/>
        <v>0</v>
      </c>
    </row>
    <row r="28" spans="1:16" s="197" customFormat="1">
      <c r="A28" s="196"/>
      <c r="B28" s="195"/>
      <c r="C28" s="166"/>
      <c r="D28" s="160"/>
      <c r="E28" s="160"/>
      <c r="F28" s="161"/>
      <c r="G28" s="162"/>
      <c r="H28" s="163"/>
      <c r="I28" s="164"/>
      <c r="J28" s="163"/>
      <c r="K28" s="162"/>
      <c r="L28" s="165"/>
      <c r="M28" s="162"/>
      <c r="N28" s="163"/>
      <c r="O28" s="191">
        <f t="shared" si="4"/>
        <v>0</v>
      </c>
      <c r="P28" s="203">
        <f t="shared" si="3"/>
        <v>0</v>
      </c>
    </row>
    <row r="29" spans="1:16" s="197" customFormat="1">
      <c r="A29" s="196"/>
      <c r="B29" s="195"/>
      <c r="C29" s="166"/>
      <c r="D29" s="160"/>
      <c r="E29" s="160"/>
      <c r="F29" s="161"/>
      <c r="G29" s="162"/>
      <c r="H29" s="163"/>
      <c r="I29" s="164"/>
      <c r="J29" s="163"/>
      <c r="K29" s="162"/>
      <c r="L29" s="165"/>
      <c r="M29" s="162"/>
      <c r="N29" s="163"/>
      <c r="O29" s="191">
        <f t="shared" si="4"/>
        <v>0</v>
      </c>
      <c r="P29" s="203">
        <f t="shared" si="3"/>
        <v>0</v>
      </c>
    </row>
    <row r="30" spans="1:16" s="197" customFormat="1">
      <c r="A30" s="196"/>
      <c r="B30" s="195"/>
      <c r="C30" s="166"/>
      <c r="D30" s="160"/>
      <c r="E30" s="160"/>
      <c r="F30" s="161"/>
      <c r="G30" s="162"/>
      <c r="H30" s="163"/>
      <c r="I30" s="164"/>
      <c r="J30" s="163"/>
      <c r="K30" s="162"/>
      <c r="L30" s="165"/>
      <c r="M30" s="162"/>
      <c r="N30" s="163"/>
      <c r="O30" s="191">
        <f t="shared" si="4"/>
        <v>0</v>
      </c>
      <c r="P30" s="203">
        <f t="shared" si="3"/>
        <v>0</v>
      </c>
    </row>
    <row r="31" spans="1:16" s="197" customFormat="1">
      <c r="A31" s="196"/>
      <c r="B31" s="195"/>
      <c r="C31" s="166"/>
      <c r="D31" s="160"/>
      <c r="E31" s="160"/>
      <c r="F31" s="161"/>
      <c r="G31" s="162"/>
      <c r="H31" s="163"/>
      <c r="I31" s="164"/>
      <c r="J31" s="163"/>
      <c r="K31" s="162"/>
      <c r="L31" s="165"/>
      <c r="M31" s="162"/>
      <c r="N31" s="163"/>
      <c r="O31" s="191">
        <f t="shared" ref="O31:O37" si="5">SUM(F31:N31)</f>
        <v>0</v>
      </c>
      <c r="P31" s="203">
        <f t="shared" ref="P31:P37" si="6">(F31*$F$3)+(G31*$G$3)+(H31*$H$3)+(I31*$I$3)+(J31*$J$3)+(K31*$K$3)+(L31*$L$3)+(M31*$M$3)+(N31*$N$3)</f>
        <v>0</v>
      </c>
    </row>
    <row r="32" spans="1:16" s="197" customFormat="1">
      <c r="A32" s="196"/>
      <c r="B32" s="195"/>
      <c r="C32" s="166"/>
      <c r="D32" s="160"/>
      <c r="E32" s="160"/>
      <c r="F32" s="161"/>
      <c r="G32" s="162"/>
      <c r="H32" s="163"/>
      <c r="I32" s="164"/>
      <c r="J32" s="163"/>
      <c r="K32" s="162"/>
      <c r="L32" s="165"/>
      <c r="M32" s="162"/>
      <c r="N32" s="163"/>
      <c r="O32" s="191">
        <f t="shared" si="5"/>
        <v>0</v>
      </c>
      <c r="P32" s="203">
        <f t="shared" si="6"/>
        <v>0</v>
      </c>
    </row>
    <row r="33" spans="1:16" s="197" customFormat="1">
      <c r="A33" s="196"/>
      <c r="B33" s="195"/>
      <c r="C33" s="166"/>
      <c r="D33" s="160"/>
      <c r="E33" s="160"/>
      <c r="F33" s="161"/>
      <c r="G33" s="162"/>
      <c r="H33" s="163"/>
      <c r="I33" s="164"/>
      <c r="J33" s="163"/>
      <c r="K33" s="162"/>
      <c r="L33" s="165"/>
      <c r="M33" s="162"/>
      <c r="N33" s="163"/>
      <c r="O33" s="191">
        <f t="shared" si="5"/>
        <v>0</v>
      </c>
      <c r="P33" s="203">
        <f t="shared" si="6"/>
        <v>0</v>
      </c>
    </row>
    <row r="34" spans="1:16" s="197" customFormat="1">
      <c r="A34" s="196"/>
      <c r="B34" s="195"/>
      <c r="C34" s="166"/>
      <c r="D34" s="160"/>
      <c r="E34" s="160"/>
      <c r="F34" s="161"/>
      <c r="G34" s="162"/>
      <c r="H34" s="163"/>
      <c r="I34" s="164"/>
      <c r="J34" s="163"/>
      <c r="K34" s="162"/>
      <c r="L34" s="165"/>
      <c r="M34" s="162"/>
      <c r="N34" s="163"/>
      <c r="O34" s="191">
        <f t="shared" si="5"/>
        <v>0</v>
      </c>
      <c r="P34" s="203">
        <f t="shared" si="6"/>
        <v>0</v>
      </c>
    </row>
    <row r="35" spans="1:16" s="197" customFormat="1">
      <c r="A35" s="196"/>
      <c r="B35" s="158"/>
      <c r="C35" s="166"/>
      <c r="D35" s="160"/>
      <c r="E35" s="160"/>
      <c r="F35" s="161"/>
      <c r="G35" s="162"/>
      <c r="H35" s="163"/>
      <c r="I35" s="164"/>
      <c r="J35" s="163"/>
      <c r="K35" s="162"/>
      <c r="L35" s="165"/>
      <c r="M35" s="162"/>
      <c r="N35" s="163"/>
      <c r="O35" s="191">
        <f t="shared" si="5"/>
        <v>0</v>
      </c>
      <c r="P35" s="203">
        <f t="shared" si="6"/>
        <v>0</v>
      </c>
    </row>
    <row r="36" spans="1:16" s="197" customFormat="1">
      <c r="A36" s="196"/>
      <c r="B36" s="158"/>
      <c r="C36" s="166"/>
      <c r="D36" s="160"/>
      <c r="E36" s="160"/>
      <c r="F36" s="161"/>
      <c r="G36" s="162"/>
      <c r="H36" s="163"/>
      <c r="I36" s="164"/>
      <c r="J36" s="163"/>
      <c r="K36" s="162"/>
      <c r="L36" s="165"/>
      <c r="M36" s="162"/>
      <c r="N36" s="163"/>
      <c r="O36" s="191">
        <f t="shared" si="5"/>
        <v>0</v>
      </c>
      <c r="P36" s="203">
        <f t="shared" si="6"/>
        <v>0</v>
      </c>
    </row>
    <row r="37" spans="1:16" s="197" customFormat="1">
      <c r="A37" s="196"/>
      <c r="B37" s="158"/>
      <c r="C37" s="166"/>
      <c r="D37" s="160"/>
      <c r="E37" s="160"/>
      <c r="F37" s="161"/>
      <c r="G37" s="162"/>
      <c r="H37" s="163"/>
      <c r="I37" s="164"/>
      <c r="J37" s="163"/>
      <c r="K37" s="162"/>
      <c r="L37" s="165"/>
      <c r="M37" s="162"/>
      <c r="N37" s="163"/>
      <c r="O37" s="191">
        <f t="shared" si="5"/>
        <v>0</v>
      </c>
      <c r="P37" s="203">
        <f t="shared" si="6"/>
        <v>0</v>
      </c>
    </row>
    <row r="38" spans="1:16" s="30" customFormat="1">
      <c r="A38" s="1"/>
      <c r="B38" s="139"/>
      <c r="C38" s="146"/>
      <c r="D38" s="140"/>
      <c r="E38" s="140"/>
      <c r="F38" s="141"/>
      <c r="G38" s="142"/>
      <c r="H38" s="143"/>
      <c r="I38" s="144"/>
      <c r="J38" s="143"/>
      <c r="K38" s="142"/>
      <c r="L38" s="145"/>
      <c r="M38" s="142"/>
      <c r="N38" s="143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>
      <c r="A39" s="38"/>
      <c r="B39" s="39" t="s">
        <v>21</v>
      </c>
      <c r="C39" s="39">
        <f t="shared" ref="C39:P39" si="7">SUM(C7:C38)</f>
        <v>0</v>
      </c>
      <c r="D39" s="39">
        <f t="shared" si="7"/>
        <v>0</v>
      </c>
      <c r="E39" s="39">
        <f t="shared" si="7"/>
        <v>0</v>
      </c>
      <c r="F39" s="39">
        <f t="shared" si="7"/>
        <v>0</v>
      </c>
      <c r="G39" s="39">
        <f t="shared" si="7"/>
        <v>0</v>
      </c>
      <c r="H39" s="39">
        <f t="shared" si="7"/>
        <v>0</v>
      </c>
      <c r="I39" s="39">
        <f t="shared" si="7"/>
        <v>0</v>
      </c>
      <c r="J39" s="39">
        <f t="shared" si="7"/>
        <v>0</v>
      </c>
      <c r="K39" s="39">
        <f t="shared" si="7"/>
        <v>0</v>
      </c>
      <c r="L39" s="39">
        <f t="shared" si="7"/>
        <v>0</v>
      </c>
      <c r="M39" s="39">
        <f t="shared" si="7"/>
        <v>0</v>
      </c>
      <c r="N39" s="39">
        <f t="shared" si="7"/>
        <v>0</v>
      </c>
      <c r="O39" s="39">
        <f t="shared" si="7"/>
        <v>0</v>
      </c>
      <c r="P39" s="39">
        <f t="shared" si="7"/>
        <v>0</v>
      </c>
    </row>
    <row r="40" spans="1:16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2" thickBot="1">
      <c r="B42" s="33" t="s">
        <v>31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"/>
      <c r="B43" s="58" t="s">
        <v>52</v>
      </c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(C43*$C$3)+(F43*$F$3)+(G43*$G$3)+(H43*$H$3)+(I43*$I$3)+(J43*$J$3)+(K43*$K$3)+(L43*$L$3)+(M43*$M$3)+(N43*$N$3)</f>
        <v>0</v>
      </c>
    </row>
    <row r="44" spans="1:16" s="30" customFormat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s="30" customFormat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(F45*$F$3)+(G45*$G$3)+(H45*$H$3)+(I45*$I$3)+(J45*$J$3)+(K45*$K$3)+(L45*$L$3)+(M45*$M$3)+(N45*$N$3)</f>
        <v>0</v>
      </c>
    </row>
    <row r="46" spans="1:16" ht="12" thickBot="1">
      <c r="A46" s="38"/>
      <c r="B46" s="39" t="s">
        <v>21</v>
      </c>
      <c r="C46" s="39">
        <f>SUM(C43:C45)</f>
        <v>0</v>
      </c>
      <c r="D46" s="39">
        <f>SUM(D43:D45)</f>
        <v>0</v>
      </c>
      <c r="E46" s="39">
        <f>SUM(E43:E45)</f>
        <v>0</v>
      </c>
      <c r="F46" s="39">
        <f>SUM(F43:F45)</f>
        <v>0</v>
      </c>
      <c r="G46" s="39">
        <f>SUM(G43:G45)</f>
        <v>0</v>
      </c>
      <c r="H46" s="39">
        <f t="shared" ref="H46:P46" si="8">SUM(H43:H45)</f>
        <v>0</v>
      </c>
      <c r="I46" s="39">
        <f t="shared" si="8"/>
        <v>0</v>
      </c>
      <c r="J46" s="39">
        <f t="shared" si="8"/>
        <v>0</v>
      </c>
      <c r="K46" s="39">
        <f t="shared" si="8"/>
        <v>0</v>
      </c>
      <c r="L46" s="39">
        <f t="shared" si="8"/>
        <v>0</v>
      </c>
      <c r="M46" s="39">
        <f t="shared" si="8"/>
        <v>0</v>
      </c>
      <c r="N46" s="39">
        <f t="shared" si="8"/>
        <v>0</v>
      </c>
      <c r="O46" s="41">
        <f t="shared" si="8"/>
        <v>0</v>
      </c>
      <c r="P46" s="41">
        <f t="shared" si="8"/>
        <v>0</v>
      </c>
    </row>
    <row r="47" spans="1:16">
      <c r="G47" s="42"/>
    </row>
    <row r="48" spans="1:16" ht="12.75">
      <c r="B48" s="2"/>
      <c r="C48" s="2"/>
      <c r="D48" s="2"/>
      <c r="E48" s="2"/>
      <c r="F48" s="47"/>
      <c r="G48" s="47"/>
      <c r="H48" s="47"/>
      <c r="I48" s="47"/>
      <c r="J48" s="47"/>
      <c r="K48" s="47"/>
      <c r="L48" s="47"/>
      <c r="M48" s="47"/>
      <c r="N48" s="47"/>
      <c r="O48" s="2"/>
      <c r="P48" s="2"/>
    </row>
    <row r="49" spans="13:16">
      <c r="M49" s="48" t="s">
        <v>21</v>
      </c>
      <c r="O49" s="49">
        <f>+O46+O39</f>
        <v>0</v>
      </c>
      <c r="P49" s="50">
        <f>+P46+P39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G27" sqref="G2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5" t="s">
        <v>37</v>
      </c>
      <c r="C26" s="63"/>
      <c r="D26" s="52"/>
      <c r="E26" s="52"/>
      <c r="F26" s="53"/>
      <c r="G26" s="59">
        <v>920</v>
      </c>
      <c r="H26" s="60"/>
      <c r="I26" s="61"/>
      <c r="J26" s="60"/>
      <c r="K26" s="59"/>
      <c r="L26" s="62">
        <v>33</v>
      </c>
      <c r="M26" s="59"/>
      <c r="N26" s="60"/>
      <c r="O26" s="36">
        <f t="shared" ref="O26:O27" si="3">SUM(F26:N26)</f>
        <v>953</v>
      </c>
      <c r="P26" s="37">
        <f t="shared" ref="P26:P27" si="4">(F26*$F$3)+(G26*$G$3)+(H26*$H$3)+(I26*$I$3)+(J26*$J$3)+(K26*$K$3)+(L26*$L$3)+(M26*$M$3)+(N26*$N$3)</f>
        <v>263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2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43">
        <f t="shared" si="5"/>
        <v>920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0</v>
      </c>
      <c r="L28" s="43">
        <f t="shared" si="5"/>
        <v>33</v>
      </c>
      <c r="M28" s="43">
        <f t="shared" si="5"/>
        <v>0</v>
      </c>
      <c r="N28" s="43">
        <f t="shared" si="5"/>
        <v>0</v>
      </c>
      <c r="O28" s="44">
        <f t="shared" si="5"/>
        <v>953</v>
      </c>
      <c r="P28" s="45">
        <f t="shared" si="5"/>
        <v>263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2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2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2.75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953</v>
      </c>
      <c r="P60" s="50">
        <f>P56+P28+P22</f>
        <v>263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T136" sqref="T136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hidden="1" thickBot="1">
      <c r="B7" s="198" t="s">
        <v>61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62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67</v>
      </c>
      <c r="C20" s="173"/>
      <c r="D20" s="174"/>
      <c r="E20" s="174"/>
      <c r="F20" s="175"/>
      <c r="G20" s="176">
        <v>130</v>
      </c>
      <c r="H20" s="177"/>
      <c r="I20" s="178">
        <v>40</v>
      </c>
      <c r="J20" s="177"/>
      <c r="K20" s="176">
        <v>24</v>
      </c>
      <c r="L20" s="179"/>
      <c r="M20" s="176"/>
      <c r="N20" s="177">
        <v>5</v>
      </c>
      <c r="O20" s="36">
        <f>SUM(C20:N20)</f>
        <v>199</v>
      </c>
      <c r="P20" s="37">
        <f>(C20*$C$3)+(F20*$F$3)+(G20*$G$3)+(H20*$H$3)+(I20*$I$3)+(J20*$J$3)+(K20*$K$3)+(L20*$L$3)+(M20*$M$3)+(N20*$N$3)</f>
        <v>86.5</v>
      </c>
    </row>
    <row r="21" spans="1:16" s="30" customFormat="1">
      <c r="A21" s="1"/>
      <c r="B21" s="172" t="s">
        <v>68</v>
      </c>
      <c r="C21" s="180"/>
      <c r="D21" s="174"/>
      <c r="E21" s="174"/>
      <c r="F21" s="175"/>
      <c r="G21" s="176">
        <v>30</v>
      </c>
      <c r="H21" s="177"/>
      <c r="I21" s="178">
        <v>25</v>
      </c>
      <c r="J21" s="177"/>
      <c r="K21" s="176">
        <v>16</v>
      </c>
      <c r="L21" s="179"/>
      <c r="M21" s="176"/>
      <c r="N21" s="177"/>
      <c r="O21" s="36">
        <f>SUM(F21:N21)</f>
        <v>71</v>
      </c>
      <c r="P21" s="37">
        <f>(F21*$F$3)+(G21*$G$3)+(H21*$H$3)+(I21*$I$3)+(J21*$J$3)+(K21*$K$3)+(L21*$L$3)+(M21*$M$3)+(N21*$N$3)</f>
        <v>36</v>
      </c>
    </row>
    <row r="22" spans="1:16" s="30" customFormat="1">
      <c r="A22" s="1"/>
      <c r="B22" s="172" t="s">
        <v>69</v>
      </c>
      <c r="C22" s="180"/>
      <c r="D22" s="174"/>
      <c r="E22" s="174"/>
      <c r="F22" s="175"/>
      <c r="G22" s="176"/>
      <c r="H22" s="177"/>
      <c r="I22" s="178"/>
      <c r="J22" s="177"/>
      <c r="K22" s="176">
        <v>4</v>
      </c>
      <c r="L22" s="179"/>
      <c r="M22" s="176"/>
      <c r="N22" s="177"/>
      <c r="O22" s="36">
        <f>SUM(F22:N22)</f>
        <v>4</v>
      </c>
      <c r="P22" s="37">
        <f>(F22*$F$3)+(G22*$G$3)+(H22*$H$3)+(I22*$I$3)+(J22*$J$3)+(K22*$K$3)+(L22*$L$3)+(M22*$M$3)+(N22*$N$3)</f>
        <v>4</v>
      </c>
    </row>
    <row r="23" spans="1:16" s="30" customFormat="1">
      <c r="A23" s="1"/>
      <c r="B23" s="58" t="s">
        <v>70</v>
      </c>
      <c r="C23" s="51"/>
      <c r="D23" s="52"/>
      <c r="E23" s="52"/>
      <c r="F23" s="53"/>
      <c r="G23" s="59">
        <v>10</v>
      </c>
      <c r="H23" s="60"/>
      <c r="I23" s="61">
        <v>6</v>
      </c>
      <c r="J23" s="60"/>
      <c r="K23" s="59">
        <v>6</v>
      </c>
      <c r="L23" s="62"/>
      <c r="M23" s="59"/>
      <c r="N23" s="60"/>
      <c r="O23" s="36">
        <f t="shared" ref="O23:O26" si="4">SUM(F23:N23)</f>
        <v>22</v>
      </c>
      <c r="P23" s="37">
        <f t="shared" ref="P23:P26" si="5">(F23*$F$3)+(G23*$G$3)+(H23*$H$3)+(I23*$I$3)+(J23*$J$3)+(K23*$K$3)+(L23*$L$3)+(M23*$M$3)+(N23*$N$3)</f>
        <v>11.5</v>
      </c>
    </row>
    <row r="24" spans="1:16" s="30" customFormat="1">
      <c r="A24" s="1"/>
      <c r="B24" s="58" t="s">
        <v>71</v>
      </c>
      <c r="C24" s="51"/>
      <c r="D24" s="52"/>
      <c r="E24" s="52"/>
      <c r="F24" s="53"/>
      <c r="G24" s="59">
        <v>40</v>
      </c>
      <c r="H24" s="60"/>
      <c r="I24" s="61">
        <v>40</v>
      </c>
      <c r="J24" s="60"/>
      <c r="K24" s="59">
        <v>40</v>
      </c>
      <c r="L24" s="62"/>
      <c r="M24" s="59"/>
      <c r="N24" s="60"/>
      <c r="O24" s="36">
        <f t="shared" si="4"/>
        <v>120</v>
      </c>
      <c r="P24" s="37">
        <f t="shared" si="5"/>
        <v>70</v>
      </c>
    </row>
    <row r="25" spans="1:16" s="30" customFormat="1">
      <c r="A25" s="1"/>
      <c r="B25" s="58" t="s">
        <v>72</v>
      </c>
      <c r="C25" s="51"/>
      <c r="D25" s="52"/>
      <c r="E25" s="52"/>
      <c r="F25" s="53"/>
      <c r="G25" s="59">
        <v>8</v>
      </c>
      <c r="H25" s="60"/>
      <c r="I25" s="61">
        <v>9</v>
      </c>
      <c r="J25" s="60"/>
      <c r="K25" s="59">
        <v>7</v>
      </c>
      <c r="L25" s="62"/>
      <c r="M25" s="59"/>
      <c r="N25" s="60"/>
      <c r="O25" s="36">
        <f t="shared" si="4"/>
        <v>24</v>
      </c>
      <c r="P25" s="37">
        <f t="shared" si="5"/>
        <v>13.5</v>
      </c>
    </row>
    <row r="26" spans="1:16" s="30" customFormat="1">
      <c r="A26" s="1"/>
      <c r="B26" s="58" t="s">
        <v>73</v>
      </c>
      <c r="C26" s="51"/>
      <c r="D26" s="52"/>
      <c r="E26" s="52"/>
      <c r="F26" s="53"/>
      <c r="G26" s="59">
        <v>10</v>
      </c>
      <c r="H26" s="60"/>
      <c r="I26" s="61">
        <v>5</v>
      </c>
      <c r="J26" s="60"/>
      <c r="K26" s="59">
        <v>5</v>
      </c>
      <c r="L26" s="62"/>
      <c r="M26" s="59"/>
      <c r="N26" s="60">
        <v>40</v>
      </c>
      <c r="O26" s="36">
        <f t="shared" si="4"/>
        <v>60</v>
      </c>
      <c r="P26" s="37">
        <f t="shared" si="5"/>
        <v>90</v>
      </c>
    </row>
    <row r="27" spans="1:16" s="30" customFormat="1">
      <c r="A27" s="1"/>
      <c r="B27" s="158"/>
      <c r="C27" s="166"/>
      <c r="D27" s="160"/>
      <c r="E27" s="160"/>
      <c r="F27" s="161"/>
      <c r="G27" s="162"/>
      <c r="H27" s="163"/>
      <c r="I27" s="164"/>
      <c r="J27" s="163"/>
      <c r="K27" s="162"/>
      <c r="L27" s="165"/>
      <c r="M27" s="162"/>
      <c r="N27" s="163"/>
      <c r="O27" s="36">
        <f>SUM(F27:N27)</f>
        <v>0</v>
      </c>
      <c r="P27" s="37">
        <f>(F27*$F$3)+(G27*$G$3)+(H27*$H$3)+(I27*$I$3)+(J27*$J$3)+(K27*$K$3)+(L27*$L$3)+(M27*$M$3)+(N27*$N$3)</f>
        <v>0</v>
      </c>
    </row>
    <row r="28" spans="1:16" ht="12" thickBot="1">
      <c r="A28" s="38"/>
      <c r="B28" s="39" t="s">
        <v>21</v>
      </c>
      <c r="C28" s="39">
        <f t="shared" ref="C28:P28" si="6">SUM(C20:C27)</f>
        <v>0</v>
      </c>
      <c r="D28" s="39">
        <f t="shared" si="6"/>
        <v>0</v>
      </c>
      <c r="E28" s="39">
        <f t="shared" si="6"/>
        <v>0</v>
      </c>
      <c r="F28" s="39">
        <f t="shared" si="6"/>
        <v>0</v>
      </c>
      <c r="G28" s="39">
        <f t="shared" si="6"/>
        <v>228</v>
      </c>
      <c r="H28" s="39">
        <f t="shared" si="6"/>
        <v>0</v>
      </c>
      <c r="I28" s="39">
        <f t="shared" si="6"/>
        <v>125</v>
      </c>
      <c r="J28" s="39">
        <f t="shared" si="6"/>
        <v>0</v>
      </c>
      <c r="K28" s="39">
        <f t="shared" si="6"/>
        <v>102</v>
      </c>
      <c r="L28" s="39">
        <f t="shared" si="6"/>
        <v>0</v>
      </c>
      <c r="M28" s="39">
        <f t="shared" si="6"/>
        <v>0</v>
      </c>
      <c r="N28" s="39">
        <f t="shared" si="6"/>
        <v>45</v>
      </c>
      <c r="O28" s="110">
        <f t="shared" si="6"/>
        <v>500</v>
      </c>
      <c r="P28" s="39">
        <f t="shared" si="6"/>
        <v>311.5</v>
      </c>
    </row>
    <row r="29" spans="1:16">
      <c r="B29" s="38"/>
      <c r="C29" s="38"/>
      <c r="D29" s="38"/>
      <c r="E29" s="38"/>
      <c r="F29" s="40"/>
      <c r="G29" s="40"/>
      <c r="H29" s="40"/>
      <c r="I29" s="40"/>
      <c r="J29" s="40"/>
      <c r="K29" s="40"/>
      <c r="L29" s="40"/>
      <c r="M29" s="40"/>
      <c r="N29" s="40"/>
      <c r="O29" s="38"/>
      <c r="P29" s="38"/>
    </row>
    <row r="30" spans="1:16">
      <c r="B30" s="13"/>
      <c r="C30" s="13"/>
      <c r="D30" s="13"/>
      <c r="E30" s="13"/>
      <c r="F30" s="31"/>
      <c r="G30" s="31"/>
      <c r="H30" s="31"/>
      <c r="I30" s="31"/>
      <c r="J30" s="31"/>
      <c r="K30" s="31"/>
      <c r="L30" s="31"/>
      <c r="M30" s="31"/>
      <c r="N30" s="31"/>
      <c r="O30" s="13"/>
      <c r="P30" s="13"/>
    </row>
    <row r="31" spans="1:16" ht="12" thickBot="1">
      <c r="B31" s="33" t="s">
        <v>22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197" customFormat="1" ht="11.25" customHeight="1">
      <c r="A32" s="130"/>
      <c r="B32" s="131" t="s">
        <v>78</v>
      </c>
      <c r="C32" s="64"/>
      <c r="D32" s="201"/>
      <c r="E32" s="201"/>
      <c r="F32" s="202">
        <v>2604</v>
      </c>
      <c r="G32" s="126"/>
      <c r="H32" s="127"/>
      <c r="I32" s="126"/>
      <c r="J32" s="132"/>
      <c r="K32" s="126"/>
      <c r="L32" s="127"/>
      <c r="M32" s="126"/>
      <c r="N32" s="133"/>
      <c r="O32" s="191">
        <f t="shared" ref="O32:O49" si="7">SUM(F32:N32)</f>
        <v>2604</v>
      </c>
      <c r="P32" s="203">
        <f t="shared" ref="P32:P49" si="8">(F32*$F$3)+(G32*$G$3)+(H32*$H$3)+(I32*$I$3)+(J32*$J$3)+(K32*$K$3)+(L32*$L$3)+(M32*$M$3)+(N32*$N$3)</f>
        <v>260.40000000000003</v>
      </c>
    </row>
    <row r="33" spans="1:16" s="197" customFormat="1" ht="11.25" customHeight="1">
      <c r="A33" s="130"/>
      <c r="B33" s="65" t="s">
        <v>79</v>
      </c>
      <c r="C33" s="64"/>
      <c r="D33" s="201"/>
      <c r="E33" s="201"/>
      <c r="F33" s="202"/>
      <c r="G33" s="126">
        <v>65</v>
      </c>
      <c r="H33" s="127"/>
      <c r="I33" s="126">
        <v>6</v>
      </c>
      <c r="J33" s="132"/>
      <c r="K33" s="126"/>
      <c r="L33" s="127">
        <v>55</v>
      </c>
      <c r="M33" s="126"/>
      <c r="N33" s="133">
        <v>41</v>
      </c>
      <c r="O33" s="191">
        <f t="shared" si="7"/>
        <v>167</v>
      </c>
      <c r="P33" s="203">
        <f t="shared" si="8"/>
        <v>156.25</v>
      </c>
    </row>
    <row r="34" spans="1:16" s="197" customFormat="1" ht="11.25" customHeight="1">
      <c r="A34" s="130"/>
      <c r="B34" s="131" t="s">
        <v>80</v>
      </c>
      <c r="C34" s="64"/>
      <c r="D34" s="201"/>
      <c r="E34" s="201"/>
      <c r="F34" s="202"/>
      <c r="G34" s="126"/>
      <c r="H34" s="127"/>
      <c r="I34" s="126"/>
      <c r="J34" s="132"/>
      <c r="K34" s="126"/>
      <c r="L34" s="127">
        <v>32</v>
      </c>
      <c r="M34" s="126"/>
      <c r="N34" s="133">
        <v>36</v>
      </c>
      <c r="O34" s="191">
        <f t="shared" si="7"/>
        <v>68</v>
      </c>
      <c r="P34" s="203">
        <f t="shared" si="8"/>
        <v>104</v>
      </c>
    </row>
    <row r="35" spans="1:16" s="197" customFormat="1" ht="11.25" customHeight="1">
      <c r="A35" s="130"/>
      <c r="B35" s="65" t="s">
        <v>81</v>
      </c>
      <c r="C35" s="64"/>
      <c r="D35" s="201"/>
      <c r="E35" s="201"/>
      <c r="F35" s="202"/>
      <c r="G35" s="126">
        <v>332</v>
      </c>
      <c r="H35" s="127"/>
      <c r="I35" s="126"/>
      <c r="J35" s="132"/>
      <c r="K35" s="126"/>
      <c r="L35" s="127"/>
      <c r="M35" s="126"/>
      <c r="N35" s="133"/>
      <c r="O35" s="191">
        <f t="shared" si="7"/>
        <v>332</v>
      </c>
      <c r="P35" s="203">
        <f t="shared" si="8"/>
        <v>83</v>
      </c>
    </row>
    <row r="36" spans="1:16" s="197" customFormat="1" ht="11.25" customHeight="1">
      <c r="A36" s="130"/>
      <c r="B36" s="131" t="s">
        <v>82</v>
      </c>
      <c r="C36" s="64"/>
      <c r="D36" s="201"/>
      <c r="E36" s="201">
        <v>2</v>
      </c>
      <c r="F36" s="202"/>
      <c r="G36" s="126"/>
      <c r="H36" s="127"/>
      <c r="I36" s="126"/>
      <c r="J36" s="132"/>
      <c r="K36" s="126"/>
      <c r="L36" s="127"/>
      <c r="M36" s="126"/>
      <c r="N36" s="133">
        <v>36</v>
      </c>
      <c r="O36" s="191">
        <f t="shared" si="7"/>
        <v>36</v>
      </c>
      <c r="P36" s="203">
        <f t="shared" si="8"/>
        <v>72</v>
      </c>
    </row>
    <row r="37" spans="1:16" s="197" customFormat="1" ht="11.25" customHeight="1">
      <c r="A37" s="130"/>
      <c r="B37" s="65" t="s">
        <v>83</v>
      </c>
      <c r="C37" s="64"/>
      <c r="D37" s="201"/>
      <c r="E37" s="201"/>
      <c r="F37" s="202"/>
      <c r="G37" s="126">
        <v>83</v>
      </c>
      <c r="H37" s="127"/>
      <c r="I37" s="126"/>
      <c r="J37" s="132">
        <v>8</v>
      </c>
      <c r="K37" s="126"/>
      <c r="L37" s="127">
        <v>10</v>
      </c>
      <c r="M37" s="126"/>
      <c r="N37" s="133">
        <v>6</v>
      </c>
      <c r="O37" s="191">
        <f t="shared" si="7"/>
        <v>107</v>
      </c>
      <c r="P37" s="203">
        <f t="shared" si="8"/>
        <v>46.75</v>
      </c>
    </row>
    <row r="38" spans="1:16" s="197" customFormat="1" ht="11.25" customHeight="1">
      <c r="A38" s="130"/>
      <c r="B38" s="131" t="s">
        <v>84</v>
      </c>
      <c r="C38" s="64"/>
      <c r="D38" s="201"/>
      <c r="E38" s="201"/>
      <c r="F38" s="202"/>
      <c r="G38" s="126">
        <v>3</v>
      </c>
      <c r="H38" s="127"/>
      <c r="I38" s="126">
        <v>1</v>
      </c>
      <c r="J38" s="132"/>
      <c r="K38" s="126"/>
      <c r="L38" s="127">
        <v>7</v>
      </c>
      <c r="M38" s="126"/>
      <c r="N38" s="133">
        <v>19</v>
      </c>
      <c r="O38" s="191">
        <f t="shared" si="7"/>
        <v>30</v>
      </c>
      <c r="P38" s="203">
        <f t="shared" si="8"/>
        <v>46.25</v>
      </c>
    </row>
    <row r="39" spans="1:16" s="197" customFormat="1" ht="11.25" customHeight="1">
      <c r="A39" s="130"/>
      <c r="B39" s="65" t="s">
        <v>85</v>
      </c>
      <c r="C39" s="64"/>
      <c r="D39" s="201"/>
      <c r="E39" s="201"/>
      <c r="F39" s="202"/>
      <c r="G39" s="126"/>
      <c r="H39" s="127"/>
      <c r="I39" s="126"/>
      <c r="J39" s="132"/>
      <c r="K39" s="126"/>
      <c r="L39" s="127"/>
      <c r="M39" s="126"/>
      <c r="N39" s="133">
        <v>18</v>
      </c>
      <c r="O39" s="191">
        <f t="shared" si="7"/>
        <v>18</v>
      </c>
      <c r="P39" s="203">
        <f t="shared" si="8"/>
        <v>36</v>
      </c>
    </row>
    <row r="40" spans="1:16" s="197" customFormat="1" ht="11.25" customHeight="1">
      <c r="A40" s="130"/>
      <c r="B40" s="131" t="s">
        <v>86</v>
      </c>
      <c r="C40" s="64"/>
      <c r="D40" s="201"/>
      <c r="E40" s="201"/>
      <c r="F40" s="202"/>
      <c r="G40" s="126"/>
      <c r="H40" s="127"/>
      <c r="I40" s="126"/>
      <c r="J40" s="132"/>
      <c r="K40" s="126"/>
      <c r="L40" s="127">
        <v>16</v>
      </c>
      <c r="M40" s="126"/>
      <c r="N40" s="133"/>
      <c r="O40" s="191">
        <f t="shared" si="7"/>
        <v>16</v>
      </c>
      <c r="P40" s="203">
        <f t="shared" si="8"/>
        <v>16</v>
      </c>
    </row>
    <row r="41" spans="1:16" s="197" customFormat="1" ht="11.25" customHeight="1">
      <c r="A41" s="130"/>
      <c r="B41" s="65" t="s">
        <v>87</v>
      </c>
      <c r="C41" s="64"/>
      <c r="D41" s="201"/>
      <c r="E41" s="201"/>
      <c r="F41" s="202"/>
      <c r="G41" s="126">
        <v>53</v>
      </c>
      <c r="H41" s="127"/>
      <c r="I41" s="126">
        <v>4</v>
      </c>
      <c r="J41" s="132"/>
      <c r="K41" s="126"/>
      <c r="L41" s="127"/>
      <c r="M41" s="126"/>
      <c r="N41" s="133"/>
      <c r="O41" s="191">
        <f t="shared" si="7"/>
        <v>57</v>
      </c>
      <c r="P41" s="203">
        <f t="shared" si="8"/>
        <v>15.25</v>
      </c>
    </row>
    <row r="42" spans="1:16" s="197" customFormat="1" ht="11.25" customHeight="1">
      <c r="A42" s="130"/>
      <c r="B42" s="131" t="s">
        <v>88</v>
      </c>
      <c r="C42" s="64"/>
      <c r="D42" s="201"/>
      <c r="E42" s="201"/>
      <c r="F42" s="202"/>
      <c r="G42" s="126">
        <v>53</v>
      </c>
      <c r="H42" s="127"/>
      <c r="I42" s="126"/>
      <c r="J42" s="132"/>
      <c r="K42" s="126"/>
      <c r="L42" s="127"/>
      <c r="M42" s="126"/>
      <c r="N42" s="133"/>
      <c r="O42" s="191">
        <f t="shared" si="7"/>
        <v>53</v>
      </c>
      <c r="P42" s="203">
        <f t="shared" si="8"/>
        <v>13.25</v>
      </c>
    </row>
    <row r="43" spans="1:16" s="197" customFormat="1" ht="11.25" customHeight="1">
      <c r="A43" s="130"/>
      <c r="B43" s="65" t="s">
        <v>89</v>
      </c>
      <c r="C43" s="64"/>
      <c r="D43" s="201"/>
      <c r="E43" s="201"/>
      <c r="F43" s="202"/>
      <c r="G43" s="126"/>
      <c r="H43" s="127"/>
      <c r="I43" s="126"/>
      <c r="J43" s="132"/>
      <c r="K43" s="126"/>
      <c r="L43" s="127"/>
      <c r="M43" s="126"/>
      <c r="N43" s="133">
        <v>5</v>
      </c>
      <c r="O43" s="191">
        <f t="shared" si="7"/>
        <v>5</v>
      </c>
      <c r="P43" s="203">
        <f t="shared" si="8"/>
        <v>10</v>
      </c>
    </row>
    <row r="44" spans="1:16" s="197" customFormat="1" ht="11.25" customHeight="1">
      <c r="A44" s="130"/>
      <c r="B44" s="131" t="s">
        <v>90</v>
      </c>
      <c r="C44" s="64"/>
      <c r="D44" s="201"/>
      <c r="E44" s="201"/>
      <c r="F44" s="202"/>
      <c r="G44" s="126">
        <v>3</v>
      </c>
      <c r="H44" s="127"/>
      <c r="I44" s="126"/>
      <c r="J44" s="132"/>
      <c r="K44" s="126"/>
      <c r="L44" s="127"/>
      <c r="M44" s="126"/>
      <c r="N44" s="133">
        <v>3</v>
      </c>
      <c r="O44" s="191">
        <f t="shared" si="7"/>
        <v>6</v>
      </c>
      <c r="P44" s="203">
        <f t="shared" si="8"/>
        <v>6.75</v>
      </c>
    </row>
    <row r="45" spans="1:16" s="197" customFormat="1" ht="11.25" customHeight="1">
      <c r="A45" s="130"/>
      <c r="B45" s="65" t="s">
        <v>91</v>
      </c>
      <c r="C45" s="64"/>
      <c r="D45" s="201"/>
      <c r="E45" s="201"/>
      <c r="F45" s="202"/>
      <c r="G45" s="126">
        <v>25</v>
      </c>
      <c r="H45" s="127"/>
      <c r="I45" s="126"/>
      <c r="J45" s="132"/>
      <c r="K45" s="126"/>
      <c r="L45" s="127"/>
      <c r="M45" s="126"/>
      <c r="N45" s="133"/>
      <c r="O45" s="191">
        <f t="shared" si="7"/>
        <v>25</v>
      </c>
      <c r="P45" s="203">
        <f t="shared" si="8"/>
        <v>6.25</v>
      </c>
    </row>
    <row r="46" spans="1:16" s="197" customFormat="1" ht="11.25" customHeight="1">
      <c r="A46" s="130"/>
      <c r="B46" s="131" t="s">
        <v>92</v>
      </c>
      <c r="C46" s="64"/>
      <c r="D46" s="201"/>
      <c r="E46" s="201"/>
      <c r="F46" s="202"/>
      <c r="G46" s="126">
        <v>2</v>
      </c>
      <c r="H46" s="127"/>
      <c r="I46" s="126">
        <v>2</v>
      </c>
      <c r="J46" s="132"/>
      <c r="K46" s="126"/>
      <c r="L46" s="127"/>
      <c r="M46" s="126"/>
      <c r="N46" s="133">
        <v>2</v>
      </c>
      <c r="O46" s="191">
        <f t="shared" si="7"/>
        <v>6</v>
      </c>
      <c r="P46" s="203">
        <f t="shared" si="8"/>
        <v>5.5</v>
      </c>
    </row>
    <row r="47" spans="1:16" s="197" customFormat="1" ht="11.25" customHeight="1">
      <c r="A47" s="130"/>
      <c r="B47" s="65" t="s">
        <v>93</v>
      </c>
      <c r="C47" s="64"/>
      <c r="D47" s="201"/>
      <c r="E47" s="201"/>
      <c r="F47" s="202"/>
      <c r="G47" s="126">
        <v>13</v>
      </c>
      <c r="H47" s="127"/>
      <c r="I47" s="126"/>
      <c r="J47" s="132"/>
      <c r="K47" s="126"/>
      <c r="L47" s="127"/>
      <c r="M47" s="126"/>
      <c r="N47" s="133"/>
      <c r="O47" s="191">
        <f t="shared" si="7"/>
        <v>13</v>
      </c>
      <c r="P47" s="203">
        <f t="shared" si="8"/>
        <v>3.25</v>
      </c>
    </row>
    <row r="48" spans="1:16" s="197" customFormat="1" ht="11.25" customHeight="1">
      <c r="A48" s="130"/>
      <c r="B48" s="131" t="s">
        <v>94</v>
      </c>
      <c r="C48" s="64"/>
      <c r="D48" s="201"/>
      <c r="E48" s="201"/>
      <c r="F48" s="202"/>
      <c r="G48" s="126">
        <v>2</v>
      </c>
      <c r="H48" s="127"/>
      <c r="I48" s="126"/>
      <c r="J48" s="132"/>
      <c r="K48" s="126"/>
      <c r="L48" s="127"/>
      <c r="M48" s="126"/>
      <c r="N48" s="133"/>
      <c r="O48" s="191">
        <f t="shared" si="7"/>
        <v>2</v>
      </c>
      <c r="P48" s="203">
        <f t="shared" si="8"/>
        <v>0.5</v>
      </c>
    </row>
    <row r="49" spans="1:16" s="197" customFormat="1" ht="11.25" customHeight="1">
      <c r="A49" s="130"/>
      <c r="B49" s="65" t="s">
        <v>95</v>
      </c>
      <c r="C49" s="64"/>
      <c r="D49" s="201"/>
      <c r="E49" s="201"/>
      <c r="F49" s="202"/>
      <c r="G49" s="126">
        <v>2</v>
      </c>
      <c r="H49" s="127"/>
      <c r="I49" s="126"/>
      <c r="J49" s="132"/>
      <c r="K49" s="126"/>
      <c r="L49" s="127"/>
      <c r="M49" s="126"/>
      <c r="N49" s="133"/>
      <c r="O49" s="191">
        <f t="shared" si="7"/>
        <v>2</v>
      </c>
      <c r="P49" s="203">
        <f t="shared" si="8"/>
        <v>0.5</v>
      </c>
    </row>
    <row r="50" spans="1:16" s="30" customFormat="1">
      <c r="A50" s="130"/>
      <c r="B50" s="65"/>
      <c r="C50" s="64"/>
      <c r="D50" s="52"/>
      <c r="E50" s="52"/>
      <c r="F50" s="53"/>
      <c r="G50" s="136"/>
      <c r="H50" s="137"/>
      <c r="I50" s="134"/>
      <c r="J50" s="1"/>
      <c r="K50" s="134"/>
      <c r="L50" s="111"/>
      <c r="M50" s="134"/>
      <c r="N50" s="1"/>
      <c r="O50" s="129">
        <f t="shared" ref="O50" si="9">SUM(F50:N50)</f>
        <v>0</v>
      </c>
      <c r="P50" s="37">
        <f t="shared" ref="P50" si="10">(F50*$F$3)+(G50*$G$3)+(H50*$H$3)+(I50*$I$3)+(J50*$J$3)+(K50*$K$3)+(L50*$L$3)+(M50*$M$3)+(N50*$N$3)</f>
        <v>0</v>
      </c>
    </row>
    <row r="51" spans="1:16" ht="12" thickBot="1">
      <c r="A51" s="38"/>
      <c r="B51" s="39"/>
      <c r="C51" s="43">
        <f t="shared" ref="C51:P51" si="11">SUM(C32:C50)</f>
        <v>0</v>
      </c>
      <c r="D51" s="43">
        <f t="shared" si="11"/>
        <v>0</v>
      </c>
      <c r="E51" s="43">
        <f t="shared" si="11"/>
        <v>2</v>
      </c>
      <c r="F51" s="43">
        <f t="shared" si="11"/>
        <v>2604</v>
      </c>
      <c r="G51" s="43">
        <f t="shared" si="11"/>
        <v>636</v>
      </c>
      <c r="H51" s="43">
        <f t="shared" si="11"/>
        <v>0</v>
      </c>
      <c r="I51" s="43">
        <f t="shared" si="11"/>
        <v>13</v>
      </c>
      <c r="J51" s="43">
        <f t="shared" si="11"/>
        <v>8</v>
      </c>
      <c r="K51" s="43">
        <f t="shared" si="11"/>
        <v>0</v>
      </c>
      <c r="L51" s="43">
        <f t="shared" si="11"/>
        <v>120</v>
      </c>
      <c r="M51" s="43">
        <f t="shared" si="11"/>
        <v>0</v>
      </c>
      <c r="N51" s="43">
        <f t="shared" si="11"/>
        <v>166</v>
      </c>
      <c r="O51" s="44">
        <f t="shared" si="11"/>
        <v>3547</v>
      </c>
      <c r="P51" s="45">
        <f t="shared" si="11"/>
        <v>881.90000000000009</v>
      </c>
    </row>
    <row r="52" spans="1:16">
      <c r="G52" s="42"/>
    </row>
    <row r="53" spans="1:16">
      <c r="G53" s="42"/>
    </row>
    <row r="54" spans="1:16" ht="12" thickBot="1">
      <c r="B54" s="33" t="s">
        <v>55</v>
      </c>
      <c r="C54" s="33"/>
      <c r="D54" s="33"/>
      <c r="E54" s="33"/>
      <c r="F54" s="34"/>
      <c r="G54" s="34"/>
      <c r="H54" s="34"/>
      <c r="I54" s="34"/>
      <c r="J54" s="34"/>
      <c r="K54" s="34"/>
      <c r="L54" s="34"/>
      <c r="M54" s="34"/>
      <c r="N54" s="34"/>
      <c r="O54" s="35"/>
      <c r="P54" s="35"/>
    </row>
    <row r="55" spans="1:16" s="30" customFormat="1">
      <c r="A55" s="130"/>
      <c r="B55" s="131" t="s">
        <v>74</v>
      </c>
      <c r="C55" s="64"/>
      <c r="D55" s="52"/>
      <c r="E55" s="52"/>
      <c r="F55" s="53"/>
      <c r="G55" s="126">
        <v>4</v>
      </c>
      <c r="H55" s="127"/>
      <c r="I55" s="126"/>
      <c r="J55" s="132"/>
      <c r="K55" s="126"/>
      <c r="L55" s="127"/>
      <c r="M55" s="126"/>
      <c r="N55" s="133"/>
      <c r="O55" s="128">
        <f t="shared" ref="O55:O59" si="12">SUM(F55:N55)</f>
        <v>4</v>
      </c>
      <c r="P55" s="37">
        <f t="shared" ref="P55:P59" si="13">(F55*$F$3)+(G55*$G$3)+(H55*$H$3)+(I55*$I$3)+(J55*$J$3)+(K55*$K$3)+(L55*$L$3)+(M55*$M$3)+(N55*$N$3)</f>
        <v>1</v>
      </c>
    </row>
    <row r="56" spans="1:16" s="30" customFormat="1">
      <c r="A56" s="130"/>
      <c r="B56" s="65" t="s">
        <v>75</v>
      </c>
      <c r="C56" s="64"/>
      <c r="D56" s="52"/>
      <c r="E56" s="52"/>
      <c r="F56" s="53"/>
      <c r="G56" s="126">
        <v>20</v>
      </c>
      <c r="H56" s="127"/>
      <c r="I56" s="126">
        <v>2</v>
      </c>
      <c r="J56" s="132"/>
      <c r="K56" s="126">
        <v>1</v>
      </c>
      <c r="L56" s="127"/>
      <c r="M56" s="126"/>
      <c r="N56" s="133"/>
      <c r="O56" s="128">
        <f t="shared" si="12"/>
        <v>23</v>
      </c>
      <c r="P56" s="37">
        <f t="shared" si="13"/>
        <v>7</v>
      </c>
    </row>
    <row r="57" spans="1:16" s="30" customFormat="1">
      <c r="A57" s="130"/>
      <c r="B57" s="131" t="s">
        <v>76</v>
      </c>
      <c r="C57" s="64"/>
      <c r="D57" s="52"/>
      <c r="E57" s="52"/>
      <c r="F57" s="53"/>
      <c r="G57" s="126">
        <v>2</v>
      </c>
      <c r="H57" s="127"/>
      <c r="I57" s="126">
        <v>4</v>
      </c>
      <c r="J57" s="132"/>
      <c r="K57" s="126"/>
      <c r="L57" s="127"/>
      <c r="M57" s="126"/>
      <c r="N57" s="133"/>
      <c r="O57" s="128">
        <f t="shared" si="12"/>
        <v>6</v>
      </c>
      <c r="P57" s="37">
        <f t="shared" si="13"/>
        <v>2.5</v>
      </c>
    </row>
    <row r="58" spans="1:16" s="30" customFormat="1">
      <c r="A58" s="130"/>
      <c r="B58" s="65" t="s">
        <v>77</v>
      </c>
      <c r="C58" s="64"/>
      <c r="D58" s="52"/>
      <c r="E58" s="52"/>
      <c r="F58" s="53"/>
      <c r="G58" s="126">
        <v>2</v>
      </c>
      <c r="H58" s="127"/>
      <c r="I58" s="126">
        <v>1</v>
      </c>
      <c r="J58" s="132"/>
      <c r="K58" s="126"/>
      <c r="L58" s="127"/>
      <c r="M58" s="126"/>
      <c r="N58" s="133"/>
      <c r="O58" s="128">
        <f t="shared" si="12"/>
        <v>3</v>
      </c>
      <c r="P58" s="37">
        <f t="shared" si="13"/>
        <v>1</v>
      </c>
    </row>
    <row r="59" spans="1:16" s="30" customFormat="1" ht="12.75" customHeight="1">
      <c r="A59" s="130"/>
      <c r="B59" s="65"/>
      <c r="C59" s="64"/>
      <c r="D59" s="52"/>
      <c r="E59" s="52"/>
      <c r="F59" s="53"/>
      <c r="G59" s="136"/>
      <c r="H59" s="137"/>
      <c r="I59" s="134"/>
      <c r="J59" s="1"/>
      <c r="K59" s="134"/>
      <c r="L59" s="111"/>
      <c r="M59" s="134"/>
      <c r="N59" s="1"/>
      <c r="O59" s="129">
        <f t="shared" si="12"/>
        <v>0</v>
      </c>
      <c r="P59" s="37">
        <f t="shared" si="13"/>
        <v>0</v>
      </c>
    </row>
    <row r="60" spans="1:16" ht="12" thickBot="1">
      <c r="A60" s="38"/>
      <c r="B60" s="39" t="s">
        <v>21</v>
      </c>
      <c r="C60" s="39">
        <f t="shared" ref="C60:P60" si="14">SUM(C55:C59)</f>
        <v>0</v>
      </c>
      <c r="D60" s="39">
        <f t="shared" si="14"/>
        <v>0</v>
      </c>
      <c r="E60" s="39">
        <f t="shared" si="14"/>
        <v>0</v>
      </c>
      <c r="F60" s="39">
        <f t="shared" si="14"/>
        <v>0</v>
      </c>
      <c r="G60" s="135">
        <f t="shared" si="14"/>
        <v>28</v>
      </c>
      <c r="H60" s="135">
        <f t="shared" si="14"/>
        <v>0</v>
      </c>
      <c r="I60" s="43">
        <f t="shared" si="14"/>
        <v>7</v>
      </c>
      <c r="J60" s="43">
        <f t="shared" si="14"/>
        <v>0</v>
      </c>
      <c r="K60" s="43">
        <f t="shared" si="14"/>
        <v>1</v>
      </c>
      <c r="L60" s="43">
        <f t="shared" si="14"/>
        <v>0</v>
      </c>
      <c r="M60" s="43">
        <f t="shared" si="14"/>
        <v>0</v>
      </c>
      <c r="N60" s="43">
        <f t="shared" si="14"/>
        <v>0</v>
      </c>
      <c r="O60" s="44">
        <f t="shared" si="14"/>
        <v>36</v>
      </c>
      <c r="P60" s="45">
        <f t="shared" si="14"/>
        <v>11.5</v>
      </c>
    </row>
    <row r="61" spans="1:16">
      <c r="A61" s="38"/>
      <c r="B61" s="54"/>
      <c r="C61" s="54"/>
      <c r="D61" s="54"/>
      <c r="E61" s="54"/>
      <c r="F61" s="54"/>
      <c r="G61" s="55"/>
      <c r="H61" s="55"/>
      <c r="I61" s="55"/>
      <c r="J61" s="55"/>
      <c r="K61" s="55"/>
      <c r="L61" s="55"/>
      <c r="M61" s="55"/>
      <c r="N61" s="55"/>
      <c r="O61" s="56"/>
      <c r="P61" s="57"/>
    </row>
    <row r="62" spans="1:16" s="196" customFormat="1" hidden="1">
      <c r="G62" s="42"/>
    </row>
    <row r="63" spans="1:16" s="196" customFormat="1" ht="12" hidden="1" thickBot="1">
      <c r="B63" s="198" t="s">
        <v>57</v>
      </c>
      <c r="C63" s="198"/>
      <c r="D63" s="198"/>
      <c r="E63" s="198"/>
      <c r="F63" s="199"/>
      <c r="G63" s="199"/>
      <c r="H63" s="199"/>
      <c r="I63" s="199"/>
      <c r="J63" s="199"/>
      <c r="K63" s="199"/>
      <c r="L63" s="199"/>
      <c r="M63" s="199"/>
      <c r="N63" s="199"/>
      <c r="O63" s="200"/>
      <c r="P63" s="200"/>
    </row>
    <row r="64" spans="1:16" s="197" customFormat="1" hidden="1">
      <c r="A64" s="130"/>
      <c r="B64" s="131"/>
      <c r="C64" s="64"/>
      <c r="D64" s="201"/>
      <c r="E64" s="201"/>
      <c r="F64" s="202"/>
      <c r="G64" s="126"/>
      <c r="H64" s="127"/>
      <c r="I64" s="126"/>
      <c r="J64" s="132"/>
      <c r="K64" s="126"/>
      <c r="L64" s="127"/>
      <c r="M64" s="126"/>
      <c r="N64" s="133"/>
      <c r="O64" s="128">
        <f t="shared" ref="O64:O71" si="15">SUM(F64:N64)</f>
        <v>0</v>
      </c>
      <c r="P64" s="203">
        <f t="shared" ref="P64:P71" si="16">(F64*$F$3)+(G64*$G$3)+(H64*$H$3)+(I64*$I$3)+(J64*$J$3)+(K64*$K$3)+(L64*$L$3)+(M64*$M$3)+(N64*$N$3)</f>
        <v>0</v>
      </c>
    </row>
    <row r="65" spans="1:16" s="197" customFormat="1" hidden="1">
      <c r="A65" s="130"/>
      <c r="B65" s="65"/>
      <c r="C65" s="64"/>
      <c r="D65" s="201"/>
      <c r="E65" s="201"/>
      <c r="F65" s="202"/>
      <c r="G65" s="126"/>
      <c r="H65" s="127"/>
      <c r="I65" s="126"/>
      <c r="J65" s="132"/>
      <c r="K65" s="126"/>
      <c r="L65" s="127"/>
      <c r="M65" s="126"/>
      <c r="N65" s="133"/>
      <c r="O65" s="128">
        <f t="shared" si="15"/>
        <v>0</v>
      </c>
      <c r="P65" s="203">
        <f t="shared" si="16"/>
        <v>0</v>
      </c>
    </row>
    <row r="66" spans="1:16" s="197" customFormat="1" hidden="1">
      <c r="A66" s="130"/>
      <c r="B66" s="131"/>
      <c r="C66" s="64"/>
      <c r="D66" s="201"/>
      <c r="E66" s="201"/>
      <c r="F66" s="202"/>
      <c r="G66" s="126"/>
      <c r="H66" s="127"/>
      <c r="I66" s="126"/>
      <c r="J66" s="132"/>
      <c r="K66" s="126"/>
      <c r="L66" s="127"/>
      <c r="M66" s="126"/>
      <c r="N66" s="133"/>
      <c r="O66" s="128">
        <f t="shared" si="15"/>
        <v>0</v>
      </c>
      <c r="P66" s="203">
        <f t="shared" si="16"/>
        <v>0</v>
      </c>
    </row>
    <row r="67" spans="1:16" s="197" customFormat="1" hidden="1">
      <c r="A67" s="130"/>
      <c r="B67" s="65"/>
      <c r="C67" s="64"/>
      <c r="D67" s="201"/>
      <c r="E67" s="201"/>
      <c r="F67" s="202"/>
      <c r="G67" s="126"/>
      <c r="H67" s="127"/>
      <c r="I67" s="126"/>
      <c r="J67" s="132"/>
      <c r="K67" s="126"/>
      <c r="L67" s="127"/>
      <c r="M67" s="126"/>
      <c r="N67" s="133"/>
      <c r="O67" s="128">
        <f t="shared" si="15"/>
        <v>0</v>
      </c>
      <c r="P67" s="203">
        <f t="shared" si="16"/>
        <v>0</v>
      </c>
    </row>
    <row r="68" spans="1:16" s="197" customFormat="1" hidden="1">
      <c r="A68" s="130"/>
      <c r="B68" s="131"/>
      <c r="C68" s="64"/>
      <c r="D68" s="201"/>
      <c r="E68" s="201"/>
      <c r="F68" s="202"/>
      <c r="G68" s="126"/>
      <c r="H68" s="127"/>
      <c r="I68" s="126"/>
      <c r="J68" s="132"/>
      <c r="K68" s="126"/>
      <c r="L68" s="127"/>
      <c r="M68" s="126"/>
      <c r="N68" s="133"/>
      <c r="O68" s="128">
        <f t="shared" ref="O68:O70" si="17">SUM(F68:N68)</f>
        <v>0</v>
      </c>
      <c r="P68" s="203">
        <f t="shared" ref="P68:P70" si="18">(F68*$F$3)+(G68*$G$3)+(H68*$H$3)+(I68*$I$3)+(J68*$J$3)+(K68*$K$3)+(L68*$L$3)+(M68*$M$3)+(N68*$N$3)</f>
        <v>0</v>
      </c>
    </row>
    <row r="69" spans="1:16" s="197" customFormat="1" hidden="1">
      <c r="A69" s="130"/>
      <c r="B69" s="65"/>
      <c r="C69" s="64"/>
      <c r="D69" s="201"/>
      <c r="E69" s="201"/>
      <c r="F69" s="202"/>
      <c r="G69" s="126"/>
      <c r="H69" s="127"/>
      <c r="I69" s="126"/>
      <c r="J69" s="132"/>
      <c r="K69" s="126"/>
      <c r="L69" s="127"/>
      <c r="M69" s="126"/>
      <c r="N69" s="133"/>
      <c r="O69" s="128">
        <f t="shared" si="17"/>
        <v>0</v>
      </c>
      <c r="P69" s="203">
        <f t="shared" si="18"/>
        <v>0</v>
      </c>
    </row>
    <row r="70" spans="1:16" s="197" customFormat="1" hidden="1">
      <c r="A70" s="130"/>
      <c r="B70" s="131"/>
      <c r="C70" s="64"/>
      <c r="D70" s="201"/>
      <c r="E70" s="201"/>
      <c r="F70" s="202"/>
      <c r="G70" s="126"/>
      <c r="H70" s="127"/>
      <c r="I70" s="126"/>
      <c r="J70" s="132"/>
      <c r="K70" s="126"/>
      <c r="L70" s="127"/>
      <c r="M70" s="126"/>
      <c r="N70" s="133"/>
      <c r="O70" s="128">
        <f t="shared" si="17"/>
        <v>0</v>
      </c>
      <c r="P70" s="203">
        <f t="shared" si="18"/>
        <v>0</v>
      </c>
    </row>
    <row r="71" spans="1:16" s="197" customFormat="1" ht="12.75" hidden="1" customHeight="1">
      <c r="A71" s="130"/>
      <c r="B71" s="65"/>
      <c r="C71" s="64"/>
      <c r="D71" s="201"/>
      <c r="E71" s="201"/>
      <c r="F71" s="202"/>
      <c r="G71" s="136"/>
      <c r="H71" s="137"/>
      <c r="I71" s="134"/>
      <c r="J71" s="196"/>
      <c r="K71" s="134"/>
      <c r="L71" s="111"/>
      <c r="M71" s="134"/>
      <c r="N71" s="196"/>
      <c r="O71" s="129">
        <f t="shared" si="15"/>
        <v>0</v>
      </c>
      <c r="P71" s="203">
        <f t="shared" si="16"/>
        <v>0</v>
      </c>
    </row>
    <row r="72" spans="1:16" s="196" customFormat="1" ht="12" hidden="1" thickBot="1">
      <c r="A72" s="204"/>
      <c r="B72" s="205" t="s">
        <v>21</v>
      </c>
      <c r="C72" s="205">
        <f t="shared" ref="C72:P72" si="19">SUM(C64:C71)</f>
        <v>0</v>
      </c>
      <c r="D72" s="205">
        <f t="shared" si="19"/>
        <v>0</v>
      </c>
      <c r="E72" s="205">
        <f t="shared" si="19"/>
        <v>0</v>
      </c>
      <c r="F72" s="205">
        <f t="shared" si="19"/>
        <v>0</v>
      </c>
      <c r="G72" s="135">
        <f t="shared" si="19"/>
        <v>0</v>
      </c>
      <c r="H72" s="135">
        <f t="shared" si="19"/>
        <v>0</v>
      </c>
      <c r="I72" s="43">
        <f t="shared" si="19"/>
        <v>0</v>
      </c>
      <c r="J72" s="43">
        <f t="shared" si="19"/>
        <v>0</v>
      </c>
      <c r="K72" s="43">
        <f t="shared" si="19"/>
        <v>0</v>
      </c>
      <c r="L72" s="43">
        <f t="shared" si="19"/>
        <v>0</v>
      </c>
      <c r="M72" s="43">
        <f t="shared" si="19"/>
        <v>0</v>
      </c>
      <c r="N72" s="43">
        <f t="shared" si="19"/>
        <v>0</v>
      </c>
      <c r="O72" s="44">
        <f t="shared" si="19"/>
        <v>0</v>
      </c>
      <c r="P72" s="45">
        <f t="shared" si="19"/>
        <v>0</v>
      </c>
    </row>
    <row r="73" spans="1:16" s="196" customFormat="1" hidden="1">
      <c r="A73" s="204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idden="1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hidden="1" thickBot="1">
      <c r="B75" s="33" t="s">
        <v>23</v>
      </c>
      <c r="C75" s="18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182" customFormat="1" hidden="1">
      <c r="A76" s="181"/>
      <c r="B76" s="184"/>
      <c r="C76" s="185"/>
      <c r="D76" s="185"/>
      <c r="E76" s="185"/>
      <c r="F76" s="186"/>
      <c r="G76" s="187"/>
      <c r="H76" s="188"/>
      <c r="I76" s="189"/>
      <c r="J76" s="188"/>
      <c r="K76" s="187"/>
      <c r="L76" s="190"/>
      <c r="M76" s="187"/>
      <c r="N76" s="188"/>
      <c r="O76" s="191">
        <f>SUM(F76:N76)</f>
        <v>0</v>
      </c>
      <c r="P76" s="192">
        <f>(F76*$F$3)+(G76*$G$3)+(H76*$H$3)+(I76*$I$3)+(J76*$J$3)+(K76*$K$3)+(L76*$L$3)+(M76*$M$3)+(N76*$N$3)</f>
        <v>0</v>
      </c>
    </row>
    <row r="77" spans="1:16" s="30" customFormat="1" hidden="1">
      <c r="A77" s="1"/>
      <c r="B77" s="184"/>
      <c r="C77" s="64"/>
      <c r="D77" s="185"/>
      <c r="E77" s="185"/>
      <c r="F77" s="186"/>
      <c r="G77" s="187"/>
      <c r="H77" s="188"/>
      <c r="I77" s="189"/>
      <c r="J77" s="188"/>
      <c r="K77" s="187"/>
      <c r="L77" s="62"/>
      <c r="M77" s="59"/>
      <c r="N77" s="60"/>
      <c r="O77" s="36">
        <f>SUM(F77:N77)</f>
        <v>0</v>
      </c>
      <c r="P77" s="37">
        <f>(F77*$F$3)+(G77*$G$3)+(H77*$H$3)+(I77*$I$3)+(J77*$J$3)+(K77*$K$3)+(L77*$L$3)+(M77*$M$3)+(N77*$N$3)</f>
        <v>0</v>
      </c>
    </row>
    <row r="78" spans="1:16" ht="12" hidden="1" thickBot="1">
      <c r="A78" s="38"/>
      <c r="B78" s="39" t="s">
        <v>21</v>
      </c>
      <c r="C78" s="39">
        <f t="shared" ref="C78:D78" si="20">SUM(C77:C77)</f>
        <v>0</v>
      </c>
      <c r="D78" s="39">
        <f t="shared" si="20"/>
        <v>0</v>
      </c>
      <c r="E78" s="44">
        <f t="shared" ref="E78:N78" si="21">SUM(E76:E77)</f>
        <v>0</v>
      </c>
      <c r="F78" s="44">
        <f t="shared" si="21"/>
        <v>0</v>
      </c>
      <c r="G78" s="44">
        <f t="shared" si="21"/>
        <v>0</v>
      </c>
      <c r="H78" s="44">
        <f t="shared" si="21"/>
        <v>0</v>
      </c>
      <c r="I78" s="44">
        <f t="shared" si="21"/>
        <v>0</v>
      </c>
      <c r="J78" s="44">
        <f t="shared" si="21"/>
        <v>0</v>
      </c>
      <c r="K78" s="44">
        <f t="shared" si="21"/>
        <v>0</v>
      </c>
      <c r="L78" s="44">
        <f t="shared" si="21"/>
        <v>0</v>
      </c>
      <c r="M78" s="44">
        <f t="shared" si="21"/>
        <v>0</v>
      </c>
      <c r="N78" s="44">
        <f t="shared" si="21"/>
        <v>0</v>
      </c>
      <c r="O78" s="44">
        <f>SUM(O76:O77)</f>
        <v>0</v>
      </c>
      <c r="P78" s="45">
        <f>SUM(P76:P77)</f>
        <v>0</v>
      </c>
    </row>
    <row r="79" spans="1:16" hidden="1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hidden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t="12" hidden="1" thickBot="1">
      <c r="B81" s="33" t="s">
        <v>45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ht="11.25" hidden="1" customHeight="1">
      <c r="A82" s="1"/>
      <c r="B82" s="58"/>
      <c r="C82" s="51"/>
      <c r="D82" s="160"/>
      <c r="E82" s="160"/>
      <c r="F82" s="161"/>
      <c r="G82" s="162"/>
      <c r="H82" s="163"/>
      <c r="I82" s="164"/>
      <c r="J82" s="163"/>
      <c r="K82" s="162"/>
      <c r="L82" s="165"/>
      <c r="M82" s="162"/>
      <c r="N82" s="163"/>
      <c r="O82" s="36">
        <f t="shared" ref="O82:O89" si="22">SUM(F82:N82)</f>
        <v>0</v>
      </c>
      <c r="P82" s="37">
        <f t="shared" ref="P82:P89" si="23">(F82*$F$3)+(G82*$G$3)+(H82*$H$3)+(I82*$I$3)+(J82*$J$3)+(K82*$K$3)+(L82*$L$3)+(M82*$M$3)+(N82*$N$3)</f>
        <v>0</v>
      </c>
    </row>
    <row r="83" spans="1:16" s="30" customFormat="1" ht="11.25" hidden="1" customHeight="1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 t="shared" si="22"/>
        <v>0</v>
      </c>
      <c r="P83" s="37">
        <f t="shared" si="23"/>
        <v>0</v>
      </c>
    </row>
    <row r="84" spans="1:16" s="30" customFormat="1" ht="11.25" hidden="1" customHeight="1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 t="shared" si="22"/>
        <v>0</v>
      </c>
      <c r="P84" s="37">
        <f t="shared" si="23"/>
        <v>0</v>
      </c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 t="shared" si="22"/>
        <v>0</v>
      </c>
      <c r="P85" s="37">
        <f t="shared" si="23"/>
        <v>0</v>
      </c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 t="shared" si="22"/>
        <v>0</v>
      </c>
      <c r="P86" s="37">
        <f t="shared" si="23"/>
        <v>0</v>
      </c>
    </row>
    <row r="87" spans="1:16" s="30" customFormat="1" ht="11.25" hidden="1" customHeight="1">
      <c r="A87" s="1"/>
      <c r="B87" s="58"/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 t="shared" si="22"/>
        <v>0</v>
      </c>
      <c r="P87" s="37">
        <f t="shared" si="23"/>
        <v>0</v>
      </c>
    </row>
    <row r="88" spans="1:16" s="30" customFormat="1" ht="11.25" hidden="1" customHeight="1">
      <c r="A88" s="1"/>
      <c r="B88" s="58"/>
      <c r="C88" s="51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 t="shared" si="22"/>
        <v>0</v>
      </c>
      <c r="P88" s="37">
        <f t="shared" si="23"/>
        <v>0</v>
      </c>
    </row>
    <row r="89" spans="1:16" s="30" customFormat="1" ht="11.25" hidden="1" customHeight="1">
      <c r="A89" s="1"/>
      <c r="B89" s="58"/>
      <c r="C89" s="51"/>
      <c r="D89" s="52"/>
      <c r="E89" s="52"/>
      <c r="F89" s="53"/>
      <c r="G89" s="59"/>
      <c r="H89" s="60"/>
      <c r="I89" s="61"/>
      <c r="J89" s="60"/>
      <c r="K89" s="59"/>
      <c r="L89" s="62"/>
      <c r="M89" s="59"/>
      <c r="N89" s="60"/>
      <c r="O89" s="36">
        <f t="shared" si="22"/>
        <v>0</v>
      </c>
      <c r="P89" s="37">
        <f t="shared" si="23"/>
        <v>0</v>
      </c>
    </row>
    <row r="90" spans="1:16" ht="12" hidden="1" thickBot="1">
      <c r="A90" s="38"/>
      <c r="B90" s="39" t="s">
        <v>21</v>
      </c>
      <c r="C90" s="39">
        <f t="shared" ref="C90:P90" si="24">SUM(C82:C89)</f>
        <v>0</v>
      </c>
      <c r="D90" s="39">
        <f t="shared" si="24"/>
        <v>0</v>
      </c>
      <c r="E90" s="39">
        <f t="shared" si="24"/>
        <v>0</v>
      </c>
      <c r="F90" s="39">
        <f t="shared" si="24"/>
        <v>0</v>
      </c>
      <c r="G90" s="43">
        <f t="shared" si="24"/>
        <v>0</v>
      </c>
      <c r="H90" s="43">
        <f t="shared" si="24"/>
        <v>0</v>
      </c>
      <c r="I90" s="43">
        <f t="shared" si="24"/>
        <v>0</v>
      </c>
      <c r="J90" s="43">
        <f t="shared" si="24"/>
        <v>0</v>
      </c>
      <c r="K90" s="43">
        <f t="shared" si="24"/>
        <v>0</v>
      </c>
      <c r="L90" s="43">
        <f t="shared" si="24"/>
        <v>0</v>
      </c>
      <c r="M90" s="43">
        <f t="shared" si="24"/>
        <v>0</v>
      </c>
      <c r="N90" s="43">
        <f t="shared" si="24"/>
        <v>0</v>
      </c>
      <c r="O90" s="44">
        <f t="shared" si="24"/>
        <v>0</v>
      </c>
      <c r="P90" s="45">
        <f t="shared" si="24"/>
        <v>0</v>
      </c>
    </row>
    <row r="91" spans="1:16" ht="11.25" hidden="1" customHeight="1">
      <c r="A91" s="38"/>
      <c r="B91" s="54"/>
      <c r="C91" s="54"/>
      <c r="D91" s="54"/>
      <c r="E91" s="54"/>
      <c r="F91" s="54"/>
      <c r="G91" s="55"/>
      <c r="H91" s="55"/>
      <c r="I91" s="55"/>
      <c r="J91" s="55"/>
      <c r="K91" s="55"/>
      <c r="L91" s="55"/>
      <c r="M91" s="55"/>
      <c r="N91" s="55"/>
      <c r="O91" s="56"/>
      <c r="P91" s="57"/>
    </row>
    <row r="92" spans="1:16" hidden="1"/>
    <row r="93" spans="1:16" ht="12" hidden="1" thickBot="1">
      <c r="B93" s="33" t="s">
        <v>30</v>
      </c>
      <c r="C93" s="33"/>
      <c r="D93" s="33"/>
      <c r="E93" s="33"/>
      <c r="F93" s="34"/>
      <c r="G93" s="34"/>
      <c r="H93" s="34"/>
      <c r="I93" s="34"/>
      <c r="J93" s="34"/>
      <c r="K93" s="34"/>
      <c r="L93" s="34"/>
      <c r="M93" s="34"/>
      <c r="N93" s="34"/>
      <c r="O93" s="35"/>
      <c r="P93" s="35"/>
    </row>
    <row r="94" spans="1:16" s="30" customFormat="1" ht="11.25" hidden="1" customHeight="1">
      <c r="A94" s="1"/>
      <c r="B94" s="58" t="s">
        <v>52</v>
      </c>
      <c r="C94" s="51"/>
      <c r="D94" s="52"/>
      <c r="E94" s="52"/>
      <c r="F94" s="53"/>
      <c r="G94" s="59"/>
      <c r="H94" s="60"/>
      <c r="I94" s="61"/>
      <c r="J94" s="60"/>
      <c r="K94" s="59"/>
      <c r="L94" s="62"/>
      <c r="M94" s="59"/>
      <c r="N94" s="60"/>
      <c r="O94" s="36">
        <f>SUM(F94:N94)</f>
        <v>0</v>
      </c>
      <c r="P94" s="37">
        <f>(F94*$F$3)+(G94*$G$3)+(H94*$H$3)+(I94*$I$3)+(J94*$J$3)+(K94*$K$3)+(L94*$L$3)+(M94*$M$3)+(N94*$N$3)</f>
        <v>0</v>
      </c>
    </row>
    <row r="95" spans="1:16" s="30" customFormat="1" ht="11.25" hidden="1" customHeight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>SUM(F95:N95)</f>
        <v>0</v>
      </c>
      <c r="P95" s="37">
        <f>(F95*$F$3)+(G95*$G$3)+(H95*$H$3)+(I95*$I$3)+(J95*$J$3)+(K95*$K$3)+(L95*$L$3)+(M95*$M$3)+(N95*$N$3)</f>
        <v>0</v>
      </c>
    </row>
    <row r="96" spans="1:16" ht="12" hidden="1" thickBot="1">
      <c r="A96" s="38"/>
      <c r="B96" s="39" t="s">
        <v>21</v>
      </c>
      <c r="C96" s="39">
        <f t="shared" ref="C96:P96" si="25">SUM(C94:C95)</f>
        <v>0</v>
      </c>
      <c r="D96" s="39">
        <f t="shared" si="25"/>
        <v>0</v>
      </c>
      <c r="E96" s="39">
        <f t="shared" si="25"/>
        <v>0</v>
      </c>
      <c r="F96" s="39">
        <f t="shared" si="25"/>
        <v>0</v>
      </c>
      <c r="G96" s="43">
        <f t="shared" si="25"/>
        <v>0</v>
      </c>
      <c r="H96" s="43">
        <f t="shared" si="25"/>
        <v>0</v>
      </c>
      <c r="I96" s="43">
        <f t="shared" si="25"/>
        <v>0</v>
      </c>
      <c r="J96" s="43">
        <f t="shared" si="25"/>
        <v>0</v>
      </c>
      <c r="K96" s="43">
        <f t="shared" si="25"/>
        <v>0</v>
      </c>
      <c r="L96" s="43">
        <f t="shared" si="25"/>
        <v>0</v>
      </c>
      <c r="M96" s="43">
        <f t="shared" si="25"/>
        <v>0</v>
      </c>
      <c r="N96" s="43">
        <f t="shared" si="25"/>
        <v>0</v>
      </c>
      <c r="O96" s="44">
        <f t="shared" si="25"/>
        <v>0</v>
      </c>
      <c r="P96" s="45">
        <f t="shared" si="25"/>
        <v>0</v>
      </c>
    </row>
    <row r="97" spans="1:16" ht="11.25" hidden="1" customHeight="1">
      <c r="A97" s="38"/>
      <c r="B97" s="54"/>
      <c r="C97" s="54"/>
      <c r="D97" s="54"/>
      <c r="E97" s="54"/>
      <c r="F97" s="54"/>
      <c r="G97" s="55"/>
      <c r="H97" s="55"/>
      <c r="I97" s="55"/>
      <c r="J97" s="55"/>
      <c r="K97" s="55"/>
      <c r="L97" s="55"/>
      <c r="M97" s="55"/>
      <c r="N97" s="55"/>
      <c r="O97" s="56"/>
      <c r="P97" s="57"/>
    </row>
    <row r="98" spans="1:16" s="193" customFormat="1"/>
    <row r="99" spans="1:16" s="193" customFormat="1" ht="12" thickBot="1">
      <c r="B99" s="183" t="s">
        <v>56</v>
      </c>
      <c r="C99" s="183"/>
      <c r="D99" s="183"/>
      <c r="E99" s="183"/>
      <c r="F99" s="34"/>
      <c r="G99" s="34"/>
      <c r="H99" s="34"/>
      <c r="I99" s="34"/>
      <c r="J99" s="34"/>
      <c r="K99" s="34"/>
      <c r="L99" s="34"/>
      <c r="M99" s="34"/>
      <c r="N99" s="34"/>
      <c r="O99" s="35"/>
      <c r="P99" s="35"/>
    </row>
    <row r="100" spans="1:16" s="194" customFormat="1">
      <c r="A100" s="193"/>
      <c r="B100" s="195" t="s">
        <v>105</v>
      </c>
      <c r="C100" s="63"/>
      <c r="D100" s="185"/>
      <c r="E100" s="185"/>
      <c r="F100" s="186">
        <v>750</v>
      </c>
      <c r="G100" s="187"/>
      <c r="H100" s="188"/>
      <c r="I100" s="189"/>
      <c r="J100" s="188"/>
      <c r="K100" s="187"/>
      <c r="L100" s="190"/>
      <c r="M100" s="187"/>
      <c r="N100" s="188"/>
      <c r="O100" s="191">
        <f t="shared" ref="O100:O119" si="26">SUM(F100:N100)</f>
        <v>750</v>
      </c>
      <c r="P100" s="192">
        <f t="shared" ref="P100:P119" si="27">(F100*$F$3)+(G100*$G$3)+(H100*$H$3)+(I100*$I$3)+(J100*$J$3)+(K100*$K$3)+(L100*$L$3)+(M100*$M$3)+(N100*$N$3)</f>
        <v>75</v>
      </c>
    </row>
    <row r="101" spans="1:16" s="194" customFormat="1">
      <c r="A101" s="193"/>
      <c r="B101" s="195" t="s">
        <v>106</v>
      </c>
      <c r="C101" s="51"/>
      <c r="D101" s="185"/>
      <c r="E101" s="185"/>
      <c r="F101" s="186"/>
      <c r="G101" s="187">
        <v>40</v>
      </c>
      <c r="H101" s="188"/>
      <c r="I101" s="189">
        <v>3</v>
      </c>
      <c r="J101" s="188"/>
      <c r="K101" s="187"/>
      <c r="L101" s="190">
        <v>2</v>
      </c>
      <c r="M101" s="187"/>
      <c r="N101" s="188">
        <v>4</v>
      </c>
      <c r="O101" s="191">
        <f t="shared" si="26"/>
        <v>49</v>
      </c>
      <c r="P101" s="192">
        <f t="shared" si="27"/>
        <v>21.5</v>
      </c>
    </row>
    <row r="102" spans="1:16" s="194" customFormat="1">
      <c r="A102" s="193"/>
      <c r="B102" s="195" t="s">
        <v>107</v>
      </c>
      <c r="C102" s="51"/>
      <c r="D102" s="185"/>
      <c r="E102" s="185"/>
      <c r="F102" s="186"/>
      <c r="G102" s="187">
        <v>49</v>
      </c>
      <c r="H102" s="188"/>
      <c r="I102" s="189">
        <v>5</v>
      </c>
      <c r="J102" s="188"/>
      <c r="K102" s="187">
        <v>4</v>
      </c>
      <c r="L102" s="190"/>
      <c r="M102" s="187"/>
      <c r="N102" s="188">
        <v>12</v>
      </c>
      <c r="O102" s="191">
        <f t="shared" si="26"/>
        <v>70</v>
      </c>
      <c r="P102" s="192">
        <f t="shared" si="27"/>
        <v>42.75</v>
      </c>
    </row>
    <row r="103" spans="1:16" s="194" customFormat="1">
      <c r="A103" s="193"/>
      <c r="B103" s="195" t="s">
        <v>108</v>
      </c>
      <c r="C103" s="51"/>
      <c r="D103" s="185"/>
      <c r="E103" s="185"/>
      <c r="F103" s="186"/>
      <c r="G103" s="187">
        <v>11</v>
      </c>
      <c r="H103" s="188"/>
      <c r="I103" s="189"/>
      <c r="J103" s="188"/>
      <c r="K103" s="187"/>
      <c r="L103" s="190"/>
      <c r="M103" s="187"/>
      <c r="N103" s="188"/>
      <c r="O103" s="191">
        <f t="shared" si="26"/>
        <v>11</v>
      </c>
      <c r="P103" s="192">
        <f t="shared" si="27"/>
        <v>2.75</v>
      </c>
    </row>
    <row r="104" spans="1:16" s="194" customFormat="1">
      <c r="A104" s="193"/>
      <c r="B104" s="195" t="s">
        <v>109</v>
      </c>
      <c r="C104" s="51"/>
      <c r="D104" s="185"/>
      <c r="E104" s="185"/>
      <c r="F104" s="186"/>
      <c r="G104" s="187">
        <v>2</v>
      </c>
      <c r="H104" s="188"/>
      <c r="I104" s="189"/>
      <c r="J104" s="188"/>
      <c r="K104" s="187">
        <v>1</v>
      </c>
      <c r="L104" s="190"/>
      <c r="M104" s="187"/>
      <c r="N104" s="188">
        <v>1</v>
      </c>
      <c r="O104" s="191">
        <f t="shared" si="26"/>
        <v>4</v>
      </c>
      <c r="P104" s="192">
        <f t="shared" si="27"/>
        <v>3.5</v>
      </c>
    </row>
    <row r="105" spans="1:16" s="194" customFormat="1">
      <c r="A105" s="193"/>
      <c r="B105" s="195" t="s">
        <v>110</v>
      </c>
      <c r="C105" s="51"/>
      <c r="D105" s="185"/>
      <c r="E105" s="185"/>
      <c r="F105" s="186"/>
      <c r="G105" s="187">
        <v>271</v>
      </c>
      <c r="H105" s="188">
        <v>5</v>
      </c>
      <c r="I105" s="189">
        <v>35</v>
      </c>
      <c r="J105" s="188"/>
      <c r="K105" s="187">
        <v>21</v>
      </c>
      <c r="L105" s="190">
        <v>1</v>
      </c>
      <c r="M105" s="187"/>
      <c r="N105" s="188">
        <v>35</v>
      </c>
      <c r="O105" s="191">
        <f t="shared" si="26"/>
        <v>368</v>
      </c>
      <c r="P105" s="192">
        <f t="shared" si="27"/>
        <v>178.5</v>
      </c>
    </row>
    <row r="106" spans="1:16" s="194" customFormat="1">
      <c r="A106" s="193"/>
      <c r="B106" s="195" t="s">
        <v>111</v>
      </c>
      <c r="C106" s="51"/>
      <c r="D106" s="185"/>
      <c r="E106" s="185"/>
      <c r="F106" s="186"/>
      <c r="G106" s="187">
        <v>19</v>
      </c>
      <c r="H106" s="188"/>
      <c r="I106" s="189">
        <v>5</v>
      </c>
      <c r="J106" s="188"/>
      <c r="K106" s="187">
        <v>1</v>
      </c>
      <c r="L106" s="190"/>
      <c r="M106" s="187"/>
      <c r="N106" s="188"/>
      <c r="O106" s="191">
        <f t="shared" si="26"/>
        <v>25</v>
      </c>
      <c r="P106" s="192">
        <f t="shared" si="27"/>
        <v>8.25</v>
      </c>
    </row>
    <row r="107" spans="1:16" s="194" customFormat="1">
      <c r="A107" s="193"/>
      <c r="B107" s="195" t="s">
        <v>112</v>
      </c>
      <c r="C107" s="51"/>
      <c r="D107" s="185"/>
      <c r="E107" s="185"/>
      <c r="F107" s="186"/>
      <c r="G107" s="187">
        <v>26</v>
      </c>
      <c r="H107" s="188"/>
      <c r="I107" s="189"/>
      <c r="J107" s="188"/>
      <c r="K107" s="187"/>
      <c r="L107" s="190"/>
      <c r="M107" s="187"/>
      <c r="N107" s="188"/>
      <c r="O107" s="191">
        <f t="shared" si="26"/>
        <v>26</v>
      </c>
      <c r="P107" s="192">
        <f t="shared" si="27"/>
        <v>6.5</v>
      </c>
    </row>
    <row r="108" spans="1:16" s="194" customFormat="1">
      <c r="A108" s="193"/>
      <c r="B108" s="195" t="s">
        <v>113</v>
      </c>
      <c r="C108" s="51"/>
      <c r="D108" s="185"/>
      <c r="E108" s="185"/>
      <c r="F108" s="186"/>
      <c r="G108" s="187">
        <v>22</v>
      </c>
      <c r="H108" s="188">
        <v>1</v>
      </c>
      <c r="I108" s="189"/>
      <c r="J108" s="188"/>
      <c r="K108" s="187">
        <v>2</v>
      </c>
      <c r="L108" s="190"/>
      <c r="M108" s="187"/>
      <c r="N108" s="188"/>
      <c r="O108" s="191">
        <f t="shared" si="26"/>
        <v>25</v>
      </c>
      <c r="P108" s="192">
        <f t="shared" si="27"/>
        <v>7.75</v>
      </c>
    </row>
    <row r="109" spans="1:16" s="194" customFormat="1">
      <c r="A109" s="193"/>
      <c r="B109" s="195" t="s">
        <v>114</v>
      </c>
      <c r="C109" s="51"/>
      <c r="D109" s="185"/>
      <c r="E109" s="185"/>
      <c r="F109" s="186"/>
      <c r="G109" s="187">
        <v>30</v>
      </c>
      <c r="H109" s="188"/>
      <c r="I109" s="189"/>
      <c r="J109" s="188"/>
      <c r="K109" s="187"/>
      <c r="L109" s="190"/>
      <c r="M109" s="187"/>
      <c r="N109" s="188"/>
      <c r="O109" s="191">
        <f t="shared" si="26"/>
        <v>30</v>
      </c>
      <c r="P109" s="192">
        <f t="shared" si="27"/>
        <v>7.5</v>
      </c>
    </row>
    <row r="110" spans="1:16" s="194" customFormat="1">
      <c r="A110" s="193"/>
      <c r="B110" s="195" t="s">
        <v>115</v>
      </c>
      <c r="C110" s="51"/>
      <c r="D110" s="185"/>
      <c r="E110" s="185"/>
      <c r="F110" s="186"/>
      <c r="G110" s="187">
        <v>54</v>
      </c>
      <c r="H110" s="188"/>
      <c r="I110" s="189"/>
      <c r="J110" s="188"/>
      <c r="K110" s="187"/>
      <c r="L110" s="190"/>
      <c r="M110" s="187"/>
      <c r="N110" s="188"/>
      <c r="O110" s="191">
        <f t="shared" si="26"/>
        <v>54</v>
      </c>
      <c r="P110" s="192">
        <f t="shared" si="27"/>
        <v>13.5</v>
      </c>
    </row>
    <row r="111" spans="1:16" s="194" customFormat="1">
      <c r="A111" s="193"/>
      <c r="B111" s="195" t="s">
        <v>116</v>
      </c>
      <c r="C111" s="51"/>
      <c r="D111" s="185"/>
      <c r="E111" s="185"/>
      <c r="F111" s="186"/>
      <c r="G111" s="187">
        <v>12</v>
      </c>
      <c r="H111" s="188">
        <v>2</v>
      </c>
      <c r="I111" s="189">
        <v>4</v>
      </c>
      <c r="J111" s="188"/>
      <c r="K111" s="187">
        <v>2</v>
      </c>
      <c r="L111" s="190">
        <v>2</v>
      </c>
      <c r="M111" s="187"/>
      <c r="N111" s="188">
        <v>2</v>
      </c>
      <c r="O111" s="191">
        <f t="shared" si="26"/>
        <v>24</v>
      </c>
      <c r="P111" s="192">
        <f t="shared" si="27"/>
        <v>13.5</v>
      </c>
    </row>
    <row r="112" spans="1:16" s="194" customFormat="1">
      <c r="A112" s="193"/>
      <c r="B112" s="195" t="s">
        <v>117</v>
      </c>
      <c r="C112" s="51"/>
      <c r="D112" s="185"/>
      <c r="E112" s="185">
        <v>2</v>
      </c>
      <c r="F112" s="186"/>
      <c r="G112" s="187"/>
      <c r="H112" s="188"/>
      <c r="I112" s="189"/>
      <c r="J112" s="188"/>
      <c r="K112" s="187"/>
      <c r="L112" s="190"/>
      <c r="M112" s="187"/>
      <c r="N112" s="188">
        <v>36</v>
      </c>
      <c r="O112" s="191">
        <f t="shared" si="26"/>
        <v>36</v>
      </c>
      <c r="P112" s="192">
        <f t="shared" si="27"/>
        <v>72</v>
      </c>
    </row>
    <row r="113" spans="1:16" s="194" customFormat="1">
      <c r="A113" s="193"/>
      <c r="B113" s="195" t="s">
        <v>118</v>
      </c>
      <c r="C113" s="51"/>
      <c r="D113" s="185"/>
      <c r="E113" s="185"/>
      <c r="F113" s="186"/>
      <c r="G113" s="187">
        <v>25</v>
      </c>
      <c r="H113" s="188"/>
      <c r="I113" s="189"/>
      <c r="J113" s="188"/>
      <c r="K113" s="187"/>
      <c r="L113" s="190"/>
      <c r="M113" s="187"/>
      <c r="N113" s="188"/>
      <c r="O113" s="191">
        <f t="shared" si="26"/>
        <v>25</v>
      </c>
      <c r="P113" s="192">
        <f t="shared" si="27"/>
        <v>6.25</v>
      </c>
    </row>
    <row r="114" spans="1:16" s="194" customFormat="1">
      <c r="A114" s="193"/>
      <c r="B114" s="195" t="s">
        <v>119</v>
      </c>
      <c r="C114" s="51"/>
      <c r="D114" s="185"/>
      <c r="E114" s="185"/>
      <c r="F114" s="186"/>
      <c r="G114" s="187">
        <v>80</v>
      </c>
      <c r="H114" s="188"/>
      <c r="I114" s="189"/>
      <c r="J114" s="188"/>
      <c r="K114" s="187"/>
      <c r="L114" s="190"/>
      <c r="M114" s="187"/>
      <c r="N114" s="188"/>
      <c r="O114" s="191">
        <f t="shared" si="26"/>
        <v>80</v>
      </c>
      <c r="P114" s="192">
        <f t="shared" si="27"/>
        <v>20</v>
      </c>
    </row>
    <row r="115" spans="1:16" s="197" customFormat="1">
      <c r="A115" s="196"/>
      <c r="B115" s="195" t="s">
        <v>120</v>
      </c>
      <c r="C115" s="51"/>
      <c r="D115" s="201"/>
      <c r="E115" s="201"/>
      <c r="F115" s="202"/>
      <c r="G115" s="187">
        <v>25</v>
      </c>
      <c r="H115" s="188"/>
      <c r="I115" s="189"/>
      <c r="J115" s="188"/>
      <c r="K115" s="187"/>
      <c r="L115" s="190"/>
      <c r="M115" s="187"/>
      <c r="N115" s="188">
        <v>2</v>
      </c>
      <c r="O115" s="191">
        <f t="shared" si="26"/>
        <v>27</v>
      </c>
      <c r="P115" s="203">
        <f t="shared" si="27"/>
        <v>10.25</v>
      </c>
    </row>
    <row r="116" spans="1:16" s="197" customFormat="1">
      <c r="A116" s="196"/>
      <c r="B116" s="195" t="s">
        <v>121</v>
      </c>
      <c r="C116" s="51"/>
      <c r="D116" s="201"/>
      <c r="E116" s="201"/>
      <c r="F116" s="202"/>
      <c r="G116" s="187"/>
      <c r="H116" s="188"/>
      <c r="I116" s="189"/>
      <c r="J116" s="188"/>
      <c r="K116" s="187"/>
      <c r="L116" s="190"/>
      <c r="M116" s="187"/>
      <c r="N116" s="188">
        <v>8</v>
      </c>
      <c r="O116" s="191">
        <f t="shared" si="26"/>
        <v>8</v>
      </c>
      <c r="P116" s="203">
        <f t="shared" si="27"/>
        <v>16</v>
      </c>
    </row>
    <row r="117" spans="1:16" s="197" customFormat="1">
      <c r="A117" s="196"/>
      <c r="B117" s="195" t="s">
        <v>122</v>
      </c>
      <c r="C117" s="51"/>
      <c r="D117" s="201"/>
      <c r="E117" s="201"/>
      <c r="F117" s="202"/>
      <c r="G117" s="187">
        <v>20</v>
      </c>
      <c r="H117" s="188"/>
      <c r="I117" s="189">
        <v>2</v>
      </c>
      <c r="J117" s="188"/>
      <c r="K117" s="187">
        <v>2</v>
      </c>
      <c r="L117" s="190"/>
      <c r="M117" s="187"/>
      <c r="N117" s="188">
        <v>2</v>
      </c>
      <c r="O117" s="191">
        <f t="shared" si="26"/>
        <v>26</v>
      </c>
      <c r="P117" s="203">
        <f t="shared" si="27"/>
        <v>12</v>
      </c>
    </row>
    <row r="118" spans="1:16" s="197" customFormat="1">
      <c r="A118" s="196"/>
      <c r="B118" s="195"/>
      <c r="C118" s="51"/>
      <c r="D118" s="201"/>
      <c r="E118" s="201"/>
      <c r="F118" s="202"/>
      <c r="G118" s="187"/>
      <c r="H118" s="188"/>
      <c r="I118" s="189"/>
      <c r="J118" s="188"/>
      <c r="K118" s="187"/>
      <c r="L118" s="190"/>
      <c r="M118" s="187"/>
      <c r="N118" s="188"/>
      <c r="O118" s="191">
        <f t="shared" si="26"/>
        <v>0</v>
      </c>
      <c r="P118" s="203">
        <f t="shared" si="27"/>
        <v>0</v>
      </c>
    </row>
    <row r="119" spans="1:16" s="194" customFormat="1">
      <c r="A119" s="193"/>
      <c r="B119" s="195"/>
      <c r="C119" s="51"/>
      <c r="D119" s="185"/>
      <c r="E119" s="185"/>
      <c r="F119" s="186"/>
      <c r="G119" s="187"/>
      <c r="H119" s="188"/>
      <c r="I119" s="189"/>
      <c r="J119" s="188"/>
      <c r="K119" s="187"/>
      <c r="L119" s="190"/>
      <c r="M119" s="187"/>
      <c r="N119" s="188"/>
      <c r="O119" s="191">
        <f t="shared" si="26"/>
        <v>0</v>
      </c>
      <c r="P119" s="192">
        <f t="shared" si="27"/>
        <v>0</v>
      </c>
    </row>
    <row r="120" spans="1:16" s="193" customFormat="1" ht="12" thickBot="1">
      <c r="A120" s="38"/>
      <c r="B120" s="39" t="s">
        <v>21</v>
      </c>
      <c r="C120" s="39">
        <f>SUM(C119:C119)</f>
        <v>0</v>
      </c>
      <c r="D120" s="39">
        <f>SUM(D100:D119)</f>
        <v>0</v>
      </c>
      <c r="E120" s="39">
        <f>SUM(E100:E119)</f>
        <v>2</v>
      </c>
      <c r="F120" s="39">
        <f>SUM(F119:F119)</f>
        <v>0</v>
      </c>
      <c r="G120" s="43">
        <f t="shared" ref="G120:P120" si="28">SUM(G100:G119)</f>
        <v>686</v>
      </c>
      <c r="H120" s="43">
        <f t="shared" si="28"/>
        <v>8</v>
      </c>
      <c r="I120" s="43">
        <f t="shared" si="28"/>
        <v>54</v>
      </c>
      <c r="J120" s="43">
        <f t="shared" si="28"/>
        <v>0</v>
      </c>
      <c r="K120" s="43">
        <f t="shared" si="28"/>
        <v>33</v>
      </c>
      <c r="L120" s="43">
        <f t="shared" si="28"/>
        <v>5</v>
      </c>
      <c r="M120" s="43">
        <f t="shared" si="28"/>
        <v>0</v>
      </c>
      <c r="N120" s="43">
        <f t="shared" si="28"/>
        <v>102</v>
      </c>
      <c r="O120" s="44">
        <f t="shared" si="28"/>
        <v>1638</v>
      </c>
      <c r="P120" s="45">
        <f t="shared" si="28"/>
        <v>517.5</v>
      </c>
    </row>
    <row r="121" spans="1:16" s="193" customFormat="1"/>
    <row r="122" spans="1:16" hidden="1"/>
    <row r="123" spans="1:16" ht="12" hidden="1" thickBot="1">
      <c r="B123" s="33" t="s">
        <v>65</v>
      </c>
      <c r="C123" s="33"/>
      <c r="D123" s="33"/>
      <c r="E123" s="33"/>
      <c r="F123" s="34"/>
      <c r="G123" s="34"/>
      <c r="H123" s="34"/>
      <c r="I123" s="34"/>
      <c r="J123" s="34"/>
      <c r="K123" s="34"/>
      <c r="L123" s="34"/>
      <c r="M123" s="34"/>
      <c r="N123" s="34"/>
      <c r="O123" s="35"/>
      <c r="P123" s="35"/>
    </row>
    <row r="124" spans="1:16" s="30" customFormat="1" hidden="1">
      <c r="A124" s="1"/>
      <c r="B124" s="58" t="s">
        <v>37</v>
      </c>
      <c r="C124" s="63"/>
      <c r="D124" s="52"/>
      <c r="E124" s="52"/>
      <c r="F124" s="53"/>
      <c r="G124" s="59"/>
      <c r="H124" s="60"/>
      <c r="I124" s="61"/>
      <c r="J124" s="60"/>
      <c r="K124" s="59"/>
      <c r="L124" s="62"/>
      <c r="M124" s="59"/>
      <c r="N124" s="60"/>
      <c r="O124" s="36">
        <f t="shared" ref="O124:O126" si="29">SUM(F124:N124)</f>
        <v>0</v>
      </c>
      <c r="P124" s="37">
        <f t="shared" ref="P124:P126" si="30">(F124*$F$3)+(G124*$G$3)+(H124*$H$3)+(I124*$I$3)+(J124*$J$3)+(K124*$K$3)+(L124*$L$3)+(M124*$M$3)+(N124*$N$3)</f>
        <v>0</v>
      </c>
    </row>
    <row r="125" spans="1:16" s="197" customFormat="1" hidden="1">
      <c r="A125" s="196"/>
      <c r="B125" s="195"/>
      <c r="C125" s="51"/>
      <c r="D125" s="201"/>
      <c r="E125" s="201"/>
      <c r="F125" s="202"/>
      <c r="G125" s="187"/>
      <c r="H125" s="188"/>
      <c r="I125" s="189"/>
      <c r="J125" s="188"/>
      <c r="K125" s="187"/>
      <c r="L125" s="190"/>
      <c r="M125" s="187"/>
      <c r="N125" s="188"/>
      <c r="O125" s="191">
        <f t="shared" ref="O125" si="31">SUM(F125:N125)</f>
        <v>0</v>
      </c>
      <c r="P125" s="203">
        <f t="shared" ref="P125" si="32">(F125*$F$3)+(G125*$G$3)+(H125*$H$3)+(I125*$I$3)+(J125*$J$3)+(K125*$K$3)+(L125*$L$3)+(M125*$M$3)+(N125*$N$3)</f>
        <v>0</v>
      </c>
    </row>
    <row r="126" spans="1:16" s="30" customFormat="1" hidden="1">
      <c r="A126" s="1"/>
      <c r="B126" s="58"/>
      <c r="C126" s="51"/>
      <c r="D126" s="52"/>
      <c r="E126" s="52"/>
      <c r="F126" s="53"/>
      <c r="G126" s="59"/>
      <c r="H126" s="60"/>
      <c r="I126" s="61"/>
      <c r="J126" s="60"/>
      <c r="K126" s="59"/>
      <c r="L126" s="62"/>
      <c r="M126" s="59"/>
      <c r="N126" s="60"/>
      <c r="O126" s="36">
        <f t="shared" si="29"/>
        <v>0</v>
      </c>
      <c r="P126" s="37">
        <f t="shared" si="30"/>
        <v>0</v>
      </c>
    </row>
    <row r="127" spans="1:16" ht="12" hidden="1" thickBot="1">
      <c r="A127" s="38"/>
      <c r="B127" s="39" t="s">
        <v>21</v>
      </c>
      <c r="C127" s="39">
        <f>SUM(C126:C126)</f>
        <v>0</v>
      </c>
      <c r="D127" s="39">
        <f>SUM(D124:D126)</f>
        <v>0</v>
      </c>
      <c r="E127" s="39">
        <f>SUM(E124:E126)</f>
        <v>0</v>
      </c>
      <c r="F127" s="39">
        <f>SUM(F126:F126)</f>
        <v>0</v>
      </c>
      <c r="G127" s="43">
        <f t="shared" ref="G127:P127" si="33">SUM(G124:G126)</f>
        <v>0</v>
      </c>
      <c r="H127" s="43">
        <f t="shared" si="33"/>
        <v>0</v>
      </c>
      <c r="I127" s="43">
        <f t="shared" si="33"/>
        <v>0</v>
      </c>
      <c r="J127" s="43">
        <f t="shared" si="33"/>
        <v>0</v>
      </c>
      <c r="K127" s="43">
        <f t="shared" si="33"/>
        <v>0</v>
      </c>
      <c r="L127" s="43">
        <f t="shared" si="33"/>
        <v>0</v>
      </c>
      <c r="M127" s="43">
        <f t="shared" si="33"/>
        <v>0</v>
      </c>
      <c r="N127" s="43">
        <f t="shared" si="33"/>
        <v>0</v>
      </c>
      <c r="O127" s="44">
        <f t="shared" si="33"/>
        <v>0</v>
      </c>
      <c r="P127" s="45">
        <f t="shared" si="33"/>
        <v>0</v>
      </c>
    </row>
    <row r="128" spans="1:16" hidden="1"/>
    <row r="129" spans="1:16" s="196" customFormat="1"/>
    <row r="130" spans="1:16" s="196" customFormat="1" ht="12" thickBot="1">
      <c r="B130" s="198" t="s">
        <v>51</v>
      </c>
      <c r="C130" s="198"/>
      <c r="D130" s="198"/>
      <c r="E130" s="198"/>
      <c r="F130" s="199"/>
      <c r="G130" s="199"/>
      <c r="H130" s="199"/>
      <c r="I130" s="199"/>
      <c r="J130" s="199"/>
      <c r="K130" s="199"/>
      <c r="L130" s="199"/>
      <c r="M130" s="199"/>
      <c r="N130" s="199"/>
      <c r="O130" s="200"/>
      <c r="P130" s="200"/>
    </row>
    <row r="131" spans="1:16" s="197" customFormat="1">
      <c r="A131" s="196"/>
      <c r="B131" s="195" t="s">
        <v>52</v>
      </c>
      <c r="C131" s="63"/>
      <c r="D131" s="201"/>
      <c r="E131" s="201"/>
      <c r="F131" s="202"/>
      <c r="G131" s="187">
        <v>326</v>
      </c>
      <c r="H131" s="188"/>
      <c r="I131" s="189"/>
      <c r="J131" s="188"/>
      <c r="K131" s="187">
        <v>15</v>
      </c>
      <c r="L131" s="190"/>
      <c r="M131" s="187"/>
      <c r="N131" s="188">
        <v>51</v>
      </c>
      <c r="O131" s="191">
        <f t="shared" ref="O131:O132" si="34">SUM(F131:N131)</f>
        <v>392</v>
      </c>
      <c r="P131" s="203">
        <f t="shared" ref="P131:P132" si="35">(F131*$F$3)+(G131*$G$3)+(H131*$H$3)+(I131*$I$3)+(J131*$J$3)+(K131*$K$3)+(L131*$L$3)+(M131*$M$3)+(N131*$N$3)</f>
        <v>198.5</v>
      </c>
    </row>
    <row r="132" spans="1:16" s="197" customFormat="1">
      <c r="A132" s="196"/>
      <c r="B132" s="195"/>
      <c r="C132" s="51"/>
      <c r="D132" s="201"/>
      <c r="E132" s="201"/>
      <c r="F132" s="202"/>
      <c r="G132" s="187"/>
      <c r="H132" s="188"/>
      <c r="I132" s="189"/>
      <c r="J132" s="188"/>
      <c r="K132" s="187"/>
      <c r="L132" s="190"/>
      <c r="M132" s="187"/>
      <c r="N132" s="188"/>
      <c r="O132" s="191">
        <f t="shared" si="34"/>
        <v>0</v>
      </c>
      <c r="P132" s="203">
        <f t="shared" si="35"/>
        <v>0</v>
      </c>
    </row>
    <row r="133" spans="1:16" s="196" customFormat="1" ht="12" thickBot="1">
      <c r="A133" s="204"/>
      <c r="B133" s="205" t="s">
        <v>21</v>
      </c>
      <c r="C133" s="205">
        <f>SUM(C132:C132)</f>
        <v>0</v>
      </c>
      <c r="D133" s="205">
        <f>SUM(D131:D132)</f>
        <v>0</v>
      </c>
      <c r="E133" s="205">
        <f>SUM(E131:E132)</f>
        <v>0</v>
      </c>
      <c r="F133" s="205">
        <f>SUM(F132:F132)</f>
        <v>0</v>
      </c>
      <c r="G133" s="43">
        <f t="shared" ref="G133:P133" si="36">SUM(G131:G132)</f>
        <v>326</v>
      </c>
      <c r="H133" s="43">
        <f t="shared" si="36"/>
        <v>0</v>
      </c>
      <c r="I133" s="43">
        <f t="shared" si="36"/>
        <v>0</v>
      </c>
      <c r="J133" s="43">
        <f t="shared" si="36"/>
        <v>0</v>
      </c>
      <c r="K133" s="43">
        <f t="shared" si="36"/>
        <v>15</v>
      </c>
      <c r="L133" s="43">
        <f t="shared" si="36"/>
        <v>0</v>
      </c>
      <c r="M133" s="43">
        <f t="shared" si="36"/>
        <v>0</v>
      </c>
      <c r="N133" s="43">
        <f t="shared" si="36"/>
        <v>51</v>
      </c>
      <c r="O133" s="44">
        <f t="shared" si="36"/>
        <v>392</v>
      </c>
      <c r="P133" s="45">
        <f t="shared" si="36"/>
        <v>198.5</v>
      </c>
    </row>
    <row r="134" spans="1:16" s="196" customFormat="1"/>
    <row r="136" spans="1:16" ht="12" thickBot="1">
      <c r="B136" s="33" t="s">
        <v>58</v>
      </c>
      <c r="C136" s="33"/>
      <c r="D136" s="33"/>
      <c r="E136" s="33"/>
      <c r="F136" s="34"/>
      <c r="G136" s="34"/>
      <c r="H136" s="34"/>
      <c r="I136" s="34"/>
      <c r="J136" s="34"/>
      <c r="K136" s="34"/>
      <c r="L136" s="34"/>
      <c r="M136" s="34"/>
      <c r="N136" s="34"/>
      <c r="O136" s="35"/>
      <c r="P136" s="35"/>
    </row>
    <row r="137" spans="1:16" s="30" customFormat="1" ht="11.25" customHeight="1">
      <c r="A137" s="1"/>
      <c r="B137" s="58" t="s">
        <v>99</v>
      </c>
      <c r="C137" s="51"/>
      <c r="D137" s="52"/>
      <c r="E137" s="52"/>
      <c r="F137" s="53">
        <v>7</v>
      </c>
      <c r="G137" s="59">
        <v>4</v>
      </c>
      <c r="H137" s="60"/>
      <c r="I137" s="61"/>
      <c r="J137" s="60"/>
      <c r="K137" s="59"/>
      <c r="L137" s="62"/>
      <c r="M137" s="59"/>
      <c r="N137" s="60"/>
      <c r="O137" s="36">
        <f t="shared" ref="O137:O143" si="37">SUM(F137:N137)</f>
        <v>11</v>
      </c>
      <c r="P137" s="37">
        <f t="shared" ref="P137:P143" si="38">(F137*$F$3)+(G137*$G$3)+(H137*$H$3)+(I137*$I$3)+(J137*$J$3)+(K137*$K$3)+(L137*$L$3)+(M137*$M$3)+(N137*$N$3)</f>
        <v>1.7000000000000002</v>
      </c>
    </row>
    <row r="138" spans="1:16" s="197" customFormat="1" ht="11.25" customHeight="1">
      <c r="A138" s="196"/>
      <c r="B138" s="195" t="s">
        <v>100</v>
      </c>
      <c r="C138" s="51"/>
      <c r="D138" s="201"/>
      <c r="E138" s="201"/>
      <c r="F138" s="202">
        <v>1</v>
      </c>
      <c r="G138" s="187">
        <v>94</v>
      </c>
      <c r="H138" s="188"/>
      <c r="I138" s="189">
        <v>32</v>
      </c>
      <c r="J138" s="188"/>
      <c r="K138" s="187">
        <v>1</v>
      </c>
      <c r="L138" s="190">
        <v>2</v>
      </c>
      <c r="M138" s="187"/>
      <c r="N138" s="188">
        <v>4</v>
      </c>
      <c r="O138" s="191">
        <f t="shared" si="37"/>
        <v>134</v>
      </c>
      <c r="P138" s="203">
        <f t="shared" si="38"/>
        <v>50.6</v>
      </c>
    </row>
    <row r="139" spans="1:16" s="197" customFormat="1" ht="11.25" customHeight="1">
      <c r="A139" s="196"/>
      <c r="B139" s="195" t="s">
        <v>101</v>
      </c>
      <c r="C139" s="51"/>
      <c r="D139" s="201"/>
      <c r="E139" s="201"/>
      <c r="F139" s="202">
        <v>1</v>
      </c>
      <c r="G139" s="187"/>
      <c r="H139" s="188"/>
      <c r="I139" s="189"/>
      <c r="J139" s="188"/>
      <c r="K139" s="187"/>
      <c r="L139" s="190">
        <v>1</v>
      </c>
      <c r="M139" s="187"/>
      <c r="N139" s="188"/>
      <c r="O139" s="191">
        <f t="shared" si="37"/>
        <v>2</v>
      </c>
      <c r="P139" s="203">
        <f t="shared" si="38"/>
        <v>1.1000000000000001</v>
      </c>
    </row>
    <row r="140" spans="1:16" s="197" customFormat="1" ht="11.25" customHeight="1">
      <c r="A140" s="196"/>
      <c r="B140" s="195" t="s">
        <v>102</v>
      </c>
      <c r="C140" s="51"/>
      <c r="D140" s="201"/>
      <c r="E140" s="201"/>
      <c r="F140" s="202">
        <v>1</v>
      </c>
      <c r="G140" s="187"/>
      <c r="H140" s="188"/>
      <c r="I140" s="189"/>
      <c r="J140" s="188"/>
      <c r="K140" s="187"/>
      <c r="L140" s="190"/>
      <c r="M140" s="187"/>
      <c r="N140" s="188"/>
      <c r="O140" s="191">
        <f t="shared" si="37"/>
        <v>1</v>
      </c>
      <c r="P140" s="203">
        <f t="shared" si="38"/>
        <v>0.1</v>
      </c>
    </row>
    <row r="141" spans="1:16" s="197" customFormat="1" ht="11.25" customHeight="1">
      <c r="A141" s="196"/>
      <c r="B141" s="195" t="s">
        <v>103</v>
      </c>
      <c r="C141" s="51"/>
      <c r="D141" s="201"/>
      <c r="E141" s="201"/>
      <c r="F141" s="202">
        <v>159</v>
      </c>
      <c r="G141" s="187"/>
      <c r="H141" s="188"/>
      <c r="I141" s="189"/>
      <c r="J141" s="188"/>
      <c r="K141" s="187"/>
      <c r="L141" s="190"/>
      <c r="M141" s="187"/>
      <c r="N141" s="188"/>
      <c r="O141" s="191">
        <f t="shared" si="37"/>
        <v>159</v>
      </c>
      <c r="P141" s="203">
        <f t="shared" si="38"/>
        <v>15.9</v>
      </c>
    </row>
    <row r="142" spans="1:16" s="197" customFormat="1" ht="11.25" customHeight="1">
      <c r="A142" s="196"/>
      <c r="B142" s="195" t="s">
        <v>104</v>
      </c>
      <c r="C142" s="51"/>
      <c r="D142" s="201"/>
      <c r="E142" s="201"/>
      <c r="F142" s="202">
        <v>5</v>
      </c>
      <c r="G142" s="187">
        <v>47</v>
      </c>
      <c r="H142" s="188"/>
      <c r="I142" s="189">
        <v>27</v>
      </c>
      <c r="J142" s="188"/>
      <c r="K142" s="187">
        <v>12</v>
      </c>
      <c r="L142" s="190">
        <v>3</v>
      </c>
      <c r="M142" s="187"/>
      <c r="N142" s="188">
        <v>12</v>
      </c>
      <c r="O142" s="191">
        <f t="shared" si="37"/>
        <v>106</v>
      </c>
      <c r="P142" s="203">
        <f t="shared" si="38"/>
        <v>64.75</v>
      </c>
    </row>
    <row r="143" spans="1:16" s="30" customFormat="1" ht="11.25" customHeight="1">
      <c r="A143" s="1"/>
      <c r="B143" s="58"/>
      <c r="C143" s="51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si="37"/>
        <v>0</v>
      </c>
      <c r="P143" s="37">
        <f t="shared" si="38"/>
        <v>0</v>
      </c>
    </row>
    <row r="144" spans="1:16" ht="12" thickBot="1">
      <c r="A144" s="38"/>
      <c r="B144" s="39" t="s">
        <v>21</v>
      </c>
      <c r="C144" s="39">
        <f t="shared" ref="C144:P144" si="39">SUM(C137:C143)</f>
        <v>0</v>
      </c>
      <c r="D144" s="39">
        <f t="shared" si="39"/>
        <v>0</v>
      </c>
      <c r="E144" s="39">
        <f t="shared" si="39"/>
        <v>0</v>
      </c>
      <c r="F144" s="39">
        <f t="shared" si="39"/>
        <v>174</v>
      </c>
      <c r="G144" s="43">
        <f t="shared" si="39"/>
        <v>145</v>
      </c>
      <c r="H144" s="43">
        <f t="shared" si="39"/>
        <v>0</v>
      </c>
      <c r="I144" s="43">
        <f t="shared" si="39"/>
        <v>59</v>
      </c>
      <c r="J144" s="43">
        <f t="shared" si="39"/>
        <v>0</v>
      </c>
      <c r="K144" s="43">
        <f t="shared" si="39"/>
        <v>13</v>
      </c>
      <c r="L144" s="43">
        <f t="shared" si="39"/>
        <v>6</v>
      </c>
      <c r="M144" s="43">
        <f t="shared" si="39"/>
        <v>0</v>
      </c>
      <c r="N144" s="43">
        <f t="shared" si="39"/>
        <v>16</v>
      </c>
      <c r="O144" s="44">
        <f t="shared" si="39"/>
        <v>413</v>
      </c>
      <c r="P144" s="45">
        <f t="shared" si="39"/>
        <v>134.15</v>
      </c>
    </row>
    <row r="145" spans="1:16" ht="11.25" customHeight="1">
      <c r="A145" s="38"/>
      <c r="B145" s="54"/>
      <c r="C145" s="54"/>
      <c r="D145" s="54"/>
      <c r="E145" s="54"/>
      <c r="F145" s="54"/>
      <c r="G145" s="55"/>
      <c r="H145" s="55"/>
      <c r="I145" s="55"/>
      <c r="J145" s="55"/>
      <c r="K145" s="55"/>
      <c r="L145" s="55"/>
      <c r="M145" s="55"/>
      <c r="N145" s="55"/>
      <c r="O145" s="56"/>
      <c r="P145" s="57"/>
    </row>
    <row r="146" spans="1:16" ht="11.25" hidden="1" customHeight="1"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</row>
    <row r="147" spans="1:16" ht="12" hidden="1" thickBot="1">
      <c r="B147" s="33" t="s">
        <v>50</v>
      </c>
      <c r="C147" s="33"/>
      <c r="D147" s="33"/>
      <c r="E147" s="33"/>
      <c r="F147" s="34"/>
      <c r="G147" s="34"/>
      <c r="H147" s="34"/>
      <c r="I147" s="34"/>
      <c r="J147" s="34"/>
      <c r="K147" s="34"/>
      <c r="L147" s="34"/>
      <c r="M147" s="34"/>
      <c r="N147" s="34"/>
      <c r="O147" s="35"/>
      <c r="P147" s="35"/>
    </row>
    <row r="148" spans="1:16" s="30" customFormat="1" hidden="1">
      <c r="A148" s="1"/>
      <c r="B148" s="58"/>
      <c r="C148" s="51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>SUM(F148:N148)</f>
        <v>0</v>
      </c>
      <c r="P148" s="37">
        <f>(F148*$F$3)+(G148*$G$3)+(H148*$H$3)+(I148*$I$3)+(J148*$J$3)+(K148*$K$3)+(L148*$L$3)+(M148*$M$3)+(N148*$N$3)</f>
        <v>0</v>
      </c>
    </row>
    <row r="149" spans="1:16" s="30" customFormat="1" hidden="1">
      <c r="A149" s="1"/>
      <c r="B149" s="58"/>
      <c r="C149" s="51"/>
      <c r="D149" s="52"/>
      <c r="E149" s="52"/>
      <c r="F149" s="53"/>
      <c r="G149" s="59"/>
      <c r="H149" s="60"/>
      <c r="I149" s="61"/>
      <c r="J149" s="60"/>
      <c r="K149" s="59"/>
      <c r="L149" s="62"/>
      <c r="M149" s="59"/>
      <c r="N149" s="60"/>
      <c r="O149" s="36">
        <f>SUM(F149:N149)</f>
        <v>0</v>
      </c>
      <c r="P149" s="37">
        <f>(F149*$F$3)+(G149*$G$3)+(H149*$H$3)+(I149*$I$3)+(J149*$J$3)+(K149*$K$3)+(L149*$L$3)+(M149*$M$3)+(N149*$N$3)</f>
        <v>0</v>
      </c>
    </row>
    <row r="150" spans="1:16" s="30" customFormat="1" hidden="1">
      <c r="A150" s="1"/>
      <c r="B150" s="58"/>
      <c r="C150" s="51"/>
      <c r="D150" s="52"/>
      <c r="E150" s="52"/>
      <c r="F150" s="53"/>
      <c r="G150" s="59"/>
      <c r="H150" s="60"/>
      <c r="I150" s="61"/>
      <c r="J150" s="60"/>
      <c r="K150" s="59"/>
      <c r="L150" s="62"/>
      <c r="M150" s="59"/>
      <c r="N150" s="60"/>
      <c r="O150" s="36">
        <f>SUM(F150:N150)</f>
        <v>0</v>
      </c>
      <c r="P150" s="37">
        <f>(F150*$F$3)+(G150*$G$3)+(H150*$H$3)+(I150*$I$3)+(J150*$J$3)+(K150*$K$3)+(L150*$L$3)+(M150*$M$3)+(N150*$N$3)</f>
        <v>0</v>
      </c>
    </row>
    <row r="151" spans="1:16" ht="12" hidden="1" thickBot="1">
      <c r="A151" s="38"/>
      <c r="B151" s="39" t="s">
        <v>21</v>
      </c>
      <c r="C151" s="39">
        <f t="shared" ref="C151:O151" si="40">SUM(C148:C150)</f>
        <v>0</v>
      </c>
      <c r="D151" s="39">
        <f t="shared" si="40"/>
        <v>0</v>
      </c>
      <c r="E151" s="39">
        <f t="shared" si="40"/>
        <v>0</v>
      </c>
      <c r="F151" s="39">
        <f t="shared" si="40"/>
        <v>0</v>
      </c>
      <c r="G151" s="43">
        <f t="shared" si="40"/>
        <v>0</v>
      </c>
      <c r="H151" s="43">
        <f t="shared" si="40"/>
        <v>0</v>
      </c>
      <c r="I151" s="43">
        <f t="shared" si="40"/>
        <v>0</v>
      </c>
      <c r="J151" s="43">
        <f t="shared" si="40"/>
        <v>0</v>
      </c>
      <c r="K151" s="43">
        <f t="shared" si="40"/>
        <v>0</v>
      </c>
      <c r="L151" s="43">
        <f t="shared" si="40"/>
        <v>0</v>
      </c>
      <c r="M151" s="43">
        <f t="shared" si="40"/>
        <v>0</v>
      </c>
      <c r="N151" s="43">
        <f t="shared" si="40"/>
        <v>0</v>
      </c>
      <c r="O151" s="44">
        <f t="shared" si="40"/>
        <v>0</v>
      </c>
      <c r="P151" s="45">
        <f>SUM(P148:P150)</f>
        <v>0</v>
      </c>
    </row>
    <row r="152" spans="1:16" ht="12.75">
      <c r="B152" s="2"/>
      <c r="C152" s="2"/>
      <c r="D152" s="2"/>
      <c r="E152" s="2"/>
      <c r="F152" s="47"/>
      <c r="G152" s="47"/>
      <c r="H152" s="47"/>
      <c r="I152" s="47"/>
      <c r="J152" s="47"/>
      <c r="K152" s="47"/>
      <c r="L152" s="47"/>
      <c r="M152" s="47"/>
      <c r="N152" s="47"/>
      <c r="O152" s="2"/>
      <c r="P152" s="2"/>
    </row>
    <row r="153" spans="1:16">
      <c r="M153" s="48" t="s">
        <v>21</v>
      </c>
      <c r="O153" s="49">
        <f>O151+O144+O133+O127+O120+O96+O90+O78+O72+O60+O51+O28+O16+O10</f>
        <v>6526</v>
      </c>
      <c r="P153" s="50">
        <f>P151+P144+P133+P127+P120+P96+P90+P78+P72+P60+P51+P28+P16+P10</f>
        <v>2055.0500000000002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="130" zoomScaleNormal="130"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66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L40" sqref="L4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>
        <v>40</v>
      </c>
      <c r="G9" s="124">
        <v>2</v>
      </c>
      <c r="H9" s="125"/>
      <c r="I9" s="104">
        <v>1</v>
      </c>
      <c r="J9" s="125">
        <v>1</v>
      </c>
      <c r="K9" s="124"/>
      <c r="L9" s="105">
        <v>2</v>
      </c>
      <c r="M9" s="124"/>
      <c r="N9" s="125">
        <v>23</v>
      </c>
      <c r="O9" s="106">
        <f t="shared" ref="O9:O11" si="0">SUM(F9:N9)</f>
        <v>69</v>
      </c>
      <c r="P9" s="107">
        <f t="shared" ref="P9:P11" si="1">(F9*$F$5)+(G9*$G$5)+(H9*$H$5)+(I9*$I$5)+(J9*$J$5)+(K9*$K$5)+(L9*$L$5)+(M9*$M$5)+(N9*$N$5)</f>
        <v>53.5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2</v>
      </c>
      <c r="H12" s="109">
        <f t="shared" si="2"/>
        <v>0</v>
      </c>
      <c r="I12" s="109">
        <f t="shared" si="2"/>
        <v>1</v>
      </c>
      <c r="J12" s="109">
        <f t="shared" si="2"/>
        <v>1</v>
      </c>
      <c r="K12" s="109">
        <f t="shared" si="2"/>
        <v>0</v>
      </c>
      <c r="L12" s="109">
        <f t="shared" si="2"/>
        <v>2</v>
      </c>
      <c r="M12" s="109">
        <f t="shared" si="2"/>
        <v>0</v>
      </c>
      <c r="N12" s="109">
        <f t="shared" si="2"/>
        <v>23</v>
      </c>
      <c r="O12" s="109">
        <f t="shared" si="2"/>
        <v>69</v>
      </c>
      <c r="P12" s="109">
        <f t="shared" si="2"/>
        <v>53.5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C15"/>
  <sheetViews>
    <sheetView workbookViewId="0">
      <selection activeCell="A29" sqref="A29"/>
    </sheetView>
  </sheetViews>
  <sheetFormatPr defaultColWidth="9.140625"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64</v>
      </c>
      <c r="B4" s="76">
        <f>SUM(Botswana!O13)</f>
        <v>156</v>
      </c>
      <c r="C4" s="148">
        <f>SUM(Botswana!P13)</f>
        <v>35.25</v>
      </c>
    </row>
    <row r="5" spans="1:3" ht="15">
      <c r="A5" s="75" t="s">
        <v>35</v>
      </c>
      <c r="B5" s="76">
        <f>SUM('Democratic Republic of Congo'!O18)</f>
        <v>15</v>
      </c>
      <c r="C5" s="148">
        <f>SUM('Democratic Republic of Congo'!P18)</f>
        <v>15</v>
      </c>
    </row>
    <row r="6" spans="1:3" ht="15">
      <c r="A6" s="75" t="s">
        <v>54</v>
      </c>
      <c r="B6" s="76">
        <f>SUM('Ivory Coast'!O14)</f>
        <v>60</v>
      </c>
      <c r="C6" s="148">
        <f>SUM('Ivory Coast'!P14)</f>
        <v>16</v>
      </c>
    </row>
    <row r="7" spans="1:3" ht="15">
      <c r="A7" s="75" t="s">
        <v>26</v>
      </c>
      <c r="B7" s="76">
        <f>SUM(Kenya!O38)</f>
        <v>0</v>
      </c>
      <c r="C7" s="148">
        <f>SUM(Kenya!P38)</f>
        <v>0</v>
      </c>
    </row>
    <row r="8" spans="1:3" ht="15">
      <c r="A8" s="76" t="s">
        <v>60</v>
      </c>
      <c r="B8" s="147">
        <f>SUM(Malawi!O11)</f>
        <v>0</v>
      </c>
      <c r="C8" s="148">
        <f>SUM(Malawi!P11)</f>
        <v>0</v>
      </c>
    </row>
    <row r="9" spans="1:3" ht="15">
      <c r="A9" s="76" t="s">
        <v>27</v>
      </c>
      <c r="B9" s="147">
        <f>SUM(Mauritius!O49)</f>
        <v>0</v>
      </c>
      <c r="C9" s="148">
        <f>SUM(Mauritius!P49)</f>
        <v>0</v>
      </c>
    </row>
    <row r="10" spans="1:3" ht="15">
      <c r="A10" s="76" t="s">
        <v>36</v>
      </c>
      <c r="B10" s="147">
        <f>SUM(Nigeria!O60)</f>
        <v>953</v>
      </c>
      <c r="C10" s="148">
        <f>SUM(Nigeria!P60)</f>
        <v>263</v>
      </c>
    </row>
    <row r="11" spans="1:3" ht="15">
      <c r="A11" s="76" t="s">
        <v>28</v>
      </c>
      <c r="B11" s="147">
        <f>SUM('South Africa'!O153)</f>
        <v>6526</v>
      </c>
      <c r="C11" s="148">
        <f>SUM('South Africa'!P153)</f>
        <v>2055.0500000000002</v>
      </c>
    </row>
    <row r="12" spans="1:3" ht="15">
      <c r="A12" s="76" t="s">
        <v>41</v>
      </c>
      <c r="B12" s="76">
        <f>SUM(Togo!O12)</f>
        <v>0</v>
      </c>
      <c r="C12" s="148">
        <f>SUM(Togo!P12)</f>
        <v>0</v>
      </c>
    </row>
    <row r="13" spans="1:3" ht="15">
      <c r="A13" s="76" t="s">
        <v>49</v>
      </c>
      <c r="B13" s="76">
        <f>SUM(Zambia!O12)</f>
        <v>69</v>
      </c>
      <c r="C13" s="148">
        <f>SUM(Zambia!P12)</f>
        <v>53.5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7779</v>
      </c>
      <c r="C15" s="149">
        <f>SUM(C4:C14)</f>
        <v>2437.8000000000002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2019-11-15T11:14:44Z</dcterms:modified>
</cp:coreProperties>
</file>