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19\"/>
    </mc:Choice>
  </mc:AlternateContent>
  <xr:revisionPtr revIDLastSave="27" documentId="14_{07B36E8B-04F9-4B57-810C-D230F2509AC7}" xr6:coauthVersionLast="36" xr6:coauthVersionMax="36" xr10:uidLastSave="{C9541E76-88A2-4E29-9A99-60BD2A6396B8}"/>
  <bookViews>
    <workbookView xWindow="5130" yWindow="1755" windowWidth="10230" windowHeight="6060" tabRatio="875" firstSheet="2" activeTab="10" xr2:uid="{00000000-000D-0000-FFFF-FFFF00000000}"/>
  </bookViews>
  <sheets>
    <sheet name="Democratic Republic of Congo" sheetId="16" state="hidden" r:id="rId1"/>
    <sheet name="Ivory Coast" sheetId="14" state="hidden" r:id="rId2"/>
    <sheet name="Botswana" sheetId="21" r:id="rId3"/>
    <sheet name="Kenya" sheetId="10" r:id="rId4"/>
    <sheet name="Malawi" sheetId="20" state="hidden" r:id="rId5"/>
    <sheet name="Mauritius" sheetId="8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2">[1]Malawi!#REF!</definedName>
    <definedName name="Excel_BuiltIn_Print_Area_1" localSheetId="0">[1]Malawi!#REF!</definedName>
    <definedName name="Excel_BuiltIn_Print_Area_1" localSheetId="1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13" i="21" l="1"/>
  <c r="M13" i="21"/>
  <c r="L13" i="21"/>
  <c r="K13" i="21"/>
  <c r="J13" i="21"/>
  <c r="I13" i="21"/>
  <c r="H13" i="21"/>
  <c r="G13" i="21"/>
  <c r="F13" i="21"/>
  <c r="E13" i="21"/>
  <c r="D13" i="21"/>
  <c r="C13" i="21"/>
  <c r="P12" i="21"/>
  <c r="O12" i="21"/>
  <c r="P11" i="21"/>
  <c r="O11" i="21"/>
  <c r="P10" i="21"/>
  <c r="O10" i="21"/>
  <c r="P9" i="21"/>
  <c r="O9" i="21"/>
  <c r="P8" i="21"/>
  <c r="O8" i="21"/>
  <c r="O13" i="21" l="1"/>
  <c r="B4" i="4" s="1"/>
  <c r="P13" i="21"/>
  <c r="C4" i="4" s="1"/>
  <c r="P230" i="19"/>
  <c r="O230" i="19"/>
  <c r="P229" i="19"/>
  <c r="O229" i="19"/>
  <c r="P231" i="19"/>
  <c r="O231" i="19"/>
  <c r="P192" i="19" l="1"/>
  <c r="O192" i="19"/>
  <c r="P191" i="19"/>
  <c r="O191" i="19"/>
  <c r="P190" i="19"/>
  <c r="O190" i="19"/>
  <c r="P189" i="19"/>
  <c r="O189" i="19"/>
  <c r="P188" i="19"/>
  <c r="O188" i="19"/>
  <c r="P187" i="19"/>
  <c r="O187" i="19"/>
  <c r="P186" i="19"/>
  <c r="O186" i="19"/>
  <c r="P185" i="19"/>
  <c r="O185" i="19"/>
  <c r="P184" i="19"/>
  <c r="O184" i="19"/>
  <c r="P183" i="19"/>
  <c r="O183" i="19"/>
  <c r="P182" i="19"/>
  <c r="O182" i="19"/>
  <c r="P181" i="19"/>
  <c r="O181" i="19"/>
  <c r="P180" i="19"/>
  <c r="O180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209" i="19"/>
  <c r="O209" i="19"/>
  <c r="P208" i="19"/>
  <c r="O208" i="19"/>
  <c r="P207" i="19"/>
  <c r="O207" i="19"/>
  <c r="P206" i="19"/>
  <c r="O206" i="19"/>
  <c r="P205" i="19"/>
  <c r="O205" i="19"/>
  <c r="P204" i="19"/>
  <c r="O204" i="19"/>
  <c r="P203" i="19"/>
  <c r="O203" i="19"/>
  <c r="P202" i="19"/>
  <c r="O202" i="19"/>
  <c r="P201" i="19"/>
  <c r="O201" i="19"/>
  <c r="P200" i="19"/>
  <c r="O200" i="19"/>
  <c r="P199" i="19"/>
  <c r="O199" i="19"/>
  <c r="P198" i="19"/>
  <c r="O198" i="19"/>
  <c r="P232" i="19" l="1"/>
  <c r="O232" i="19"/>
  <c r="P110" i="19" l="1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E112" i="19"/>
  <c r="F112" i="19"/>
  <c r="G112" i="19"/>
  <c r="H112" i="19"/>
  <c r="I112" i="19"/>
  <c r="J112" i="19"/>
  <c r="K112" i="19"/>
  <c r="L112" i="19"/>
  <c r="M112" i="19"/>
  <c r="N112" i="19"/>
  <c r="E119" i="19"/>
  <c r="F119" i="19"/>
  <c r="G119" i="19"/>
  <c r="H119" i="19"/>
  <c r="I119" i="19"/>
  <c r="J119" i="19"/>
  <c r="K119" i="19"/>
  <c r="L119" i="19"/>
  <c r="M119" i="19"/>
  <c r="N119" i="19"/>
  <c r="E131" i="19"/>
  <c r="F131" i="19"/>
  <c r="G131" i="19"/>
  <c r="H131" i="19"/>
  <c r="I131" i="19"/>
  <c r="J131" i="19"/>
  <c r="K131" i="19"/>
  <c r="L131" i="19"/>
  <c r="M131" i="19"/>
  <c r="N131" i="19"/>
  <c r="E137" i="19"/>
  <c r="F137" i="19"/>
  <c r="G137" i="19"/>
  <c r="H137" i="19"/>
  <c r="I137" i="19"/>
  <c r="J137" i="19"/>
  <c r="K137" i="19"/>
  <c r="L137" i="19"/>
  <c r="M137" i="19"/>
  <c r="N137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216" i="19"/>
  <c r="O216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224" i="19"/>
  <c r="M224" i="19"/>
  <c r="L224" i="19"/>
  <c r="K224" i="19"/>
  <c r="J224" i="19"/>
  <c r="I224" i="19"/>
  <c r="H224" i="19"/>
  <c r="G224" i="19"/>
  <c r="F224" i="19"/>
  <c r="E224" i="19"/>
  <c r="D224" i="19"/>
  <c r="C224" i="19"/>
  <c r="P223" i="19"/>
  <c r="O223" i="19"/>
  <c r="P222" i="19"/>
  <c r="O222" i="19"/>
  <c r="P129" i="19"/>
  <c r="O129" i="19"/>
  <c r="P128" i="19"/>
  <c r="O128" i="19"/>
  <c r="P127" i="19"/>
  <c r="O127" i="19"/>
  <c r="D131" i="19"/>
  <c r="C131" i="19"/>
  <c r="P130" i="19"/>
  <c r="O130" i="19"/>
  <c r="P126" i="19"/>
  <c r="O126" i="19"/>
  <c r="P125" i="19"/>
  <c r="O125" i="19"/>
  <c r="P124" i="19"/>
  <c r="O124" i="19"/>
  <c r="P123" i="19"/>
  <c r="O123" i="19"/>
  <c r="N211" i="19"/>
  <c r="M211" i="19"/>
  <c r="L211" i="19"/>
  <c r="K211" i="19"/>
  <c r="J211" i="19"/>
  <c r="I211" i="19"/>
  <c r="H211" i="19"/>
  <c r="G211" i="19"/>
  <c r="F211" i="19"/>
  <c r="E211" i="19"/>
  <c r="D211" i="19"/>
  <c r="C211" i="19"/>
  <c r="P210" i="19"/>
  <c r="O210" i="19"/>
  <c r="P197" i="19"/>
  <c r="O197" i="19"/>
  <c r="P196" i="19"/>
  <c r="O196" i="19"/>
  <c r="P195" i="19"/>
  <c r="O195" i="19"/>
  <c r="P194" i="19"/>
  <c r="O194" i="19"/>
  <c r="P193" i="19"/>
  <c r="O193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D112" i="19"/>
  <c r="C112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135" i="19"/>
  <c r="O135" i="19"/>
  <c r="N234" i="19"/>
  <c r="M234" i="19"/>
  <c r="L234" i="19"/>
  <c r="K234" i="19"/>
  <c r="J234" i="19"/>
  <c r="I234" i="19"/>
  <c r="H234" i="19"/>
  <c r="G234" i="19"/>
  <c r="F234" i="19"/>
  <c r="E234" i="19"/>
  <c r="D234" i="19"/>
  <c r="C234" i="19"/>
  <c r="P233" i="19"/>
  <c r="O233" i="19"/>
  <c r="P228" i="19"/>
  <c r="O228" i="19"/>
  <c r="P29" i="19"/>
  <c r="O29" i="19"/>
  <c r="P28" i="19"/>
  <c r="O28" i="19"/>
  <c r="P145" i="19"/>
  <c r="O145" i="19"/>
  <c r="P144" i="19"/>
  <c r="O144" i="19"/>
  <c r="P143" i="19"/>
  <c r="O143" i="19"/>
  <c r="P142" i="19"/>
  <c r="O142" i="19"/>
  <c r="P147" i="19"/>
  <c r="O147" i="19"/>
  <c r="P146" i="19"/>
  <c r="O146" i="19"/>
  <c r="P9" i="16"/>
  <c r="O9" i="16"/>
  <c r="N241" i="19"/>
  <c r="M241" i="19"/>
  <c r="L241" i="19"/>
  <c r="K241" i="19"/>
  <c r="J241" i="19"/>
  <c r="I241" i="19"/>
  <c r="H241" i="19"/>
  <c r="G241" i="19"/>
  <c r="F241" i="19"/>
  <c r="E241" i="19"/>
  <c r="D241" i="19"/>
  <c r="C241" i="19"/>
  <c r="P240" i="19"/>
  <c r="O240" i="19"/>
  <c r="P239" i="19"/>
  <c r="O239" i="19"/>
  <c r="P238" i="19"/>
  <c r="O238" i="19"/>
  <c r="N218" i="19"/>
  <c r="M218" i="19"/>
  <c r="L218" i="19"/>
  <c r="K218" i="19"/>
  <c r="J218" i="19"/>
  <c r="I218" i="19"/>
  <c r="H218" i="19"/>
  <c r="G218" i="19"/>
  <c r="F218" i="19"/>
  <c r="E218" i="19"/>
  <c r="D218" i="19"/>
  <c r="C218" i="19"/>
  <c r="P217" i="19"/>
  <c r="O217" i="19"/>
  <c r="P215" i="19"/>
  <c r="O215" i="19"/>
  <c r="N155" i="19"/>
  <c r="M155" i="19"/>
  <c r="L155" i="19"/>
  <c r="K155" i="19"/>
  <c r="J155" i="19"/>
  <c r="I155" i="19"/>
  <c r="H155" i="19"/>
  <c r="G155" i="19"/>
  <c r="F155" i="19"/>
  <c r="E155" i="19"/>
  <c r="D155" i="19"/>
  <c r="C155" i="19"/>
  <c r="P154" i="19"/>
  <c r="O154" i="19"/>
  <c r="P153" i="19"/>
  <c r="O153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P148" i="19"/>
  <c r="O148" i="19"/>
  <c r="P141" i="19"/>
  <c r="O141" i="19"/>
  <c r="D137" i="19"/>
  <c r="C137" i="19"/>
  <c r="P136" i="19"/>
  <c r="O136" i="19"/>
  <c r="D119" i="19"/>
  <c r="C119" i="19"/>
  <c r="P118" i="19"/>
  <c r="O118" i="19"/>
  <c r="P117" i="19"/>
  <c r="O117" i="19"/>
  <c r="P116" i="19"/>
  <c r="O116" i="19"/>
  <c r="P111" i="19"/>
  <c r="O111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37" i="19"/>
  <c r="O37" i="19"/>
  <c r="P36" i="19"/>
  <c r="O36" i="19"/>
  <c r="P35" i="19"/>
  <c r="O35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P30" i="19"/>
  <c r="O30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P12" i="17" s="1"/>
  <c r="C13" i="4" s="1"/>
  <c r="O9" i="17"/>
  <c r="G14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O24" i="10"/>
  <c r="P23" i="10"/>
  <c r="O23" i="10"/>
  <c r="P11" i="10"/>
  <c r="O11" i="10"/>
  <c r="P10" i="10"/>
  <c r="O10" i="10"/>
  <c r="P9" i="10"/>
  <c r="O9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 s="1"/>
  <c r="O10" i="16"/>
  <c r="O18" i="16" s="1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P14" i="14" s="1"/>
  <c r="C6" i="4" s="1"/>
  <c r="O9" i="14"/>
  <c r="P13" i="8"/>
  <c r="O13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8" i="10"/>
  <c r="N21" i="8"/>
  <c r="M21" i="8"/>
  <c r="L21" i="8"/>
  <c r="K21" i="8"/>
  <c r="J21" i="8"/>
  <c r="I21" i="8"/>
  <c r="H21" i="8"/>
  <c r="G21" i="8"/>
  <c r="F21" i="8"/>
  <c r="E21" i="8"/>
  <c r="D21" i="8"/>
  <c r="C21" i="8"/>
  <c r="P20" i="8"/>
  <c r="O20" i="8"/>
  <c r="P19" i="8"/>
  <c r="O19" i="8"/>
  <c r="P18" i="8"/>
  <c r="O18" i="8"/>
  <c r="N14" i="8"/>
  <c r="M14" i="8"/>
  <c r="L14" i="8"/>
  <c r="K14" i="8"/>
  <c r="J14" i="8"/>
  <c r="I14" i="8"/>
  <c r="H14" i="8"/>
  <c r="F14" i="8"/>
  <c r="E14" i="8"/>
  <c r="D14" i="8"/>
  <c r="C14" i="8"/>
  <c r="P7" i="8"/>
  <c r="O7" i="8"/>
  <c r="P19" i="10" l="1"/>
  <c r="P28" i="10" s="1"/>
  <c r="C7" i="4" s="1"/>
  <c r="O19" i="10"/>
  <c r="O28" i="10" s="1"/>
  <c r="B7" i="4" s="1"/>
  <c r="P13" i="10"/>
  <c r="O13" i="10"/>
  <c r="O21" i="8"/>
  <c r="O26" i="10"/>
  <c r="O14" i="14"/>
  <c r="B6" i="4" s="1"/>
  <c r="O12" i="17"/>
  <c r="B13" i="4" s="1"/>
  <c r="P12" i="12"/>
  <c r="C12" i="4" s="1"/>
  <c r="O12" i="12"/>
  <c r="B12" i="4" s="1"/>
  <c r="P14" i="8"/>
  <c r="P21" i="8"/>
  <c r="O224" i="19"/>
  <c r="P211" i="19"/>
  <c r="P26" i="10"/>
  <c r="O14" i="8"/>
  <c r="O24" i="8" s="1"/>
  <c r="B9" i="4" s="1"/>
  <c r="P56" i="18"/>
  <c r="P60" i="18" s="1"/>
  <c r="C10" i="4" s="1"/>
  <c r="P22" i="18"/>
  <c r="O56" i="18"/>
  <c r="O22" i="18"/>
  <c r="O28" i="18"/>
  <c r="O60" i="18" s="1"/>
  <c r="B10" i="4" s="1"/>
  <c r="O241" i="19"/>
  <c r="O131" i="19"/>
  <c r="O149" i="19"/>
  <c r="O31" i="19"/>
  <c r="P137" i="19"/>
  <c r="P112" i="19"/>
  <c r="P119" i="19"/>
  <c r="O137" i="19"/>
  <c r="P234" i="19"/>
  <c r="O218" i="19"/>
  <c r="O155" i="19"/>
  <c r="P155" i="19"/>
  <c r="P131" i="19"/>
  <c r="O119" i="19"/>
  <c r="P218" i="19"/>
  <c r="O112" i="19"/>
  <c r="O234" i="19"/>
  <c r="P224" i="19"/>
  <c r="P241" i="19"/>
  <c r="P149" i="19"/>
  <c r="O211" i="19"/>
  <c r="O10" i="19"/>
  <c r="P31" i="19"/>
  <c r="P10" i="19"/>
  <c r="P24" i="8" l="1"/>
  <c r="C9" i="4" s="1"/>
  <c r="O243" i="19"/>
  <c r="B11" i="4" s="1"/>
  <c r="B15" i="4" s="1"/>
  <c r="P243" i="19"/>
  <c r="C11" i="4" s="1"/>
  <c r="C15" i="4" l="1"/>
</calcChain>
</file>

<file path=xl/sharedStrings.xml><?xml version="1.0" encoding="utf-8"?>
<sst xmlns="http://schemas.openxmlformats.org/spreadsheetml/2006/main" count="399" uniqueCount="173">
  <si>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</si>
  <si>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</si>
  <si>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</si>
  <si>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</si>
  <si>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</si>
  <si>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</si>
  <si>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</si>
  <si>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</si>
  <si>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</si>
  <si>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</si>
  <si>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</si>
  <si>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</si>
  <si>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</si>
  <si>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</si>
  <si>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</si>
  <si>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</si>
  <si>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</si>
  <si>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</si>
  <si>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</si>
  <si>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</si>
  <si>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</si>
  <si>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</si>
  <si>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</si>
  <si>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</si>
  <si>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</si>
  <si>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</si>
  <si>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</si>
  <si>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</si>
  <si>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</si>
  <si>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</si>
  <si>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</si>
  <si>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</si>
  <si>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</si>
  <si>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</si>
  <si>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</si>
  <si>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</si>
  <si>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</si>
  <si>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</si>
  <si>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</si>
  <si>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</si>
  <si>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</si>
  <si>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</si>
  <si>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</si>
  <si>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</si>
  <si>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</si>
  <si>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</si>
  <si>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</si>
  <si>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</si>
  <si>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</si>
  <si>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</si>
  <si>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</si>
  <si>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</si>
  <si>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</si>
  <si>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</si>
  <si>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</si>
  <si>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</si>
  <si>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</si>
  <si>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</si>
  <si>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</si>
  <si>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</si>
  <si>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</si>
  <si>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</si>
  <si>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</si>
  <si>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Botswana</t>
  </si>
  <si>
    <t>ISKCON PORT ELIZABETH</t>
  </si>
  <si>
    <t>Monthly Sankirtan Festival</t>
  </si>
  <si>
    <t>Radhadhyuti dasi</t>
  </si>
  <si>
    <t>Rasa valli dasi</t>
  </si>
  <si>
    <t>Rama tirtha das</t>
  </si>
  <si>
    <t>Rasa vathi dasi</t>
  </si>
  <si>
    <t>Kunti dasi</t>
  </si>
  <si>
    <t>Kanu thakur das</t>
  </si>
  <si>
    <t>Nikunja seva dasi</t>
  </si>
  <si>
    <t>Radha Vallabha das</t>
  </si>
  <si>
    <t>Radha asthami devi dasi</t>
  </si>
  <si>
    <t>Krishna asthami das</t>
  </si>
  <si>
    <t>Mukara devi dasi</t>
  </si>
  <si>
    <t>Prema madhurya devi dasi</t>
  </si>
  <si>
    <t>Satyabhama dasi</t>
  </si>
  <si>
    <t>Rasalika dasi</t>
  </si>
  <si>
    <t>Ernest May</t>
  </si>
  <si>
    <t>Rati manjari devi dasi</t>
  </si>
  <si>
    <t>Peter Mwale</t>
  </si>
  <si>
    <t>Krishna loka dasi</t>
  </si>
  <si>
    <t>Vibhu Caitanya das</t>
  </si>
  <si>
    <t>Rama Bhadra das</t>
  </si>
  <si>
    <t>Vrajaraj das</t>
  </si>
  <si>
    <t>Sukumari devi dasi</t>
  </si>
  <si>
    <t>Sad goswami das</t>
  </si>
  <si>
    <t>Dukhi Radha devi dasi</t>
  </si>
  <si>
    <t>Surya kunda das</t>
  </si>
  <si>
    <t>Guna manjari devi dasi</t>
  </si>
  <si>
    <t>Yamunangi dasi &amp; Family</t>
  </si>
  <si>
    <t>Premagali devi dasi</t>
  </si>
  <si>
    <t>Carana renu dasi</t>
  </si>
  <si>
    <t>Book Counter</t>
  </si>
  <si>
    <t>Krishna katha das</t>
  </si>
  <si>
    <t>Kajal Singh</t>
  </si>
  <si>
    <t>Sivananda das</t>
  </si>
  <si>
    <t>Lalitha devi dasi</t>
  </si>
  <si>
    <t>Sri Mukunda das</t>
  </si>
  <si>
    <t>Michael Msowoya</t>
  </si>
  <si>
    <t>Nihal Singh</t>
  </si>
  <si>
    <t>Jahnava dasis</t>
  </si>
  <si>
    <t>Venilla Rughubar</t>
  </si>
  <si>
    <t>Jaisacinandan das</t>
  </si>
  <si>
    <t>Nitai padakamala Team</t>
  </si>
  <si>
    <t>Sanjay Singh</t>
  </si>
  <si>
    <t>Vajanath das</t>
  </si>
  <si>
    <t>Kripa moya das</t>
  </si>
  <si>
    <t>Kripa mayi devi dasi</t>
  </si>
  <si>
    <t>Ekachakra das</t>
  </si>
  <si>
    <t>Gundica dasi</t>
  </si>
  <si>
    <t>Prataparudra das</t>
  </si>
  <si>
    <t>Cunerl Nepaul</t>
  </si>
  <si>
    <t>Sudha tattva dasi</t>
  </si>
  <si>
    <t>Varuni dasi</t>
  </si>
  <si>
    <t>Alanath das</t>
  </si>
  <si>
    <t>Radhika priya devi dasi</t>
  </si>
  <si>
    <t>Triveni dasi</t>
  </si>
  <si>
    <t>Narmada dasi</t>
  </si>
  <si>
    <t>Smara Hari das</t>
  </si>
  <si>
    <t>Bhakti Vilas das</t>
  </si>
  <si>
    <t>Guna Avatara das</t>
  </si>
  <si>
    <t>Krishna Chandra das</t>
  </si>
  <si>
    <t>Hari bhajan das</t>
  </si>
  <si>
    <t>Syama rati devi dasi</t>
  </si>
  <si>
    <t>Kesi ghat das</t>
  </si>
  <si>
    <t>Padyavali dasi</t>
  </si>
  <si>
    <t>Balaram das &amp; Subhadra dasi</t>
  </si>
  <si>
    <t>Somlal Ramduth</t>
  </si>
  <si>
    <t>Nesan Naidoo</t>
  </si>
  <si>
    <t>Madhyahna lila dasi</t>
  </si>
  <si>
    <t>Candra bindhu dasi</t>
  </si>
  <si>
    <t>Radhanath's Gifts</t>
  </si>
  <si>
    <t>Nrsinga das</t>
  </si>
  <si>
    <t>Jaya dharma devi dasi</t>
  </si>
  <si>
    <t>Ramananda das</t>
  </si>
  <si>
    <t>Nanda Baba das</t>
  </si>
  <si>
    <t>Yasodamayi dasi</t>
  </si>
  <si>
    <t>Lotus Market Sales</t>
  </si>
  <si>
    <t>Acyuta Kesava Dasa</t>
  </si>
  <si>
    <t>Congregation</t>
  </si>
  <si>
    <t>MONTH : September 2019</t>
  </si>
  <si>
    <t>Damodar das (BCais)</t>
  </si>
  <si>
    <t xml:space="preserve">Radhakund devi dasi </t>
  </si>
  <si>
    <t xml:space="preserve">Radhika Kripa devi dasi </t>
  </si>
  <si>
    <t>Bhargava das</t>
  </si>
  <si>
    <t>Loka Manohara Giridhari das and family</t>
  </si>
  <si>
    <t>Devakinandan das</t>
  </si>
  <si>
    <t>Rama Priya Devi Dasi</t>
  </si>
  <si>
    <t>KHYG</t>
  </si>
  <si>
    <t>Keshavanand das</t>
  </si>
  <si>
    <t>RadhaGolokananda Sankirtan Team</t>
  </si>
  <si>
    <t>Harinaam ananda Team</t>
  </si>
  <si>
    <t>Prabhu Vidura</t>
  </si>
  <si>
    <t>Prabhu dev</t>
  </si>
  <si>
    <t>Prabhu Ramchurn</t>
  </si>
  <si>
    <t>Mt Hema kIsori Dasi</t>
  </si>
  <si>
    <t>Jagadananda Das</t>
  </si>
  <si>
    <t>Gita Gamya</t>
  </si>
  <si>
    <t>Bhaktin Dimphiwe</t>
  </si>
  <si>
    <t>Bhakta Riley</t>
  </si>
  <si>
    <t>Bhakta Arjuna</t>
  </si>
  <si>
    <t>Vrajbasi Das</t>
  </si>
  <si>
    <t>Tamalini dasi</t>
  </si>
  <si>
    <t>Govindas Restaurant</t>
  </si>
  <si>
    <t>Advaita Simha Dasa</t>
  </si>
  <si>
    <t>Bhatin Mckyla</t>
  </si>
  <si>
    <t>BHAKTA RUPESH</t>
  </si>
  <si>
    <t>LAVANGA DASA</t>
  </si>
  <si>
    <t>GIFT SHOP</t>
  </si>
  <si>
    <t>KRISHNA KIDS SENA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</si>
</sst>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143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53</v>
      </c>
    </row>
    <row r="3" spans="1:16" ht="12.75">
      <c r="B3" s="2" t="s">
        <v>143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ED134-FFE3-4455-9BF1-AE22DB839B64}">
  <dimension ref="A2:P14"/>
  <sheetViews>
    <sheetView workbookViewId="0">
      <selection activeCell="E32" sqref="E32"/>
    </sheetView>
  </sheetViews>
  <sheetFormatPr defaultColWidth="9.140625" defaultRowHeight="11.25"/>
  <cols>
    <col min="1" max="1" width="3.140625" style="196" customWidth="1"/>
    <col min="2" max="2" width="38.5703125" style="196" customWidth="1"/>
    <col min="3" max="3" width="11" style="196" customWidth="1"/>
    <col min="4" max="4" width="6.28515625" style="196" bestFit="1" customWidth="1"/>
    <col min="5" max="5" width="6" style="196" bestFit="1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bestFit="1" customWidth="1"/>
    <col min="17" max="17" width="10" style="196" bestFit="1" customWidth="1"/>
    <col min="18" max="16384" width="9.140625" style="196"/>
  </cols>
  <sheetData>
    <row r="2" spans="1:16" ht="12.75">
      <c r="B2" s="2" t="s">
        <v>143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197" customFormat="1" ht="12" thickBot="1">
      <c r="A5" s="196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198" t="s">
        <v>38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>
      <c r="B8" s="195" t="s">
        <v>149</v>
      </c>
      <c r="C8" s="150"/>
      <c r="D8" s="51"/>
      <c r="E8" s="201"/>
      <c r="F8" s="202">
        <v>20</v>
      </c>
      <c r="G8" s="187">
        <v>92</v>
      </c>
      <c r="H8" s="188"/>
      <c r="I8" s="189"/>
      <c r="J8" s="188"/>
      <c r="K8" s="187"/>
      <c r="L8" s="190"/>
      <c r="M8" s="187"/>
      <c r="N8" s="188"/>
      <c r="O8" s="120">
        <f>SUM(C8:N8)</f>
        <v>112</v>
      </c>
      <c r="P8" s="203">
        <f>(C8*$C$4)+(F8*$F$4)+(G8*$G$4)+(H8*$H$4)+(I8*$I$4)+(J8*$J$4)+(K8*$K$4)+(L8*$L$4)+(M8*$M$4)+(N8*$N$4)</f>
        <v>25</v>
      </c>
    </row>
    <row r="9" spans="1:16">
      <c r="B9" s="195" t="s">
        <v>150</v>
      </c>
      <c r="C9" s="150"/>
      <c r="D9" s="51"/>
      <c r="E9" s="201"/>
      <c r="F9" s="202"/>
      <c r="G9" s="187">
        <v>70</v>
      </c>
      <c r="H9" s="188"/>
      <c r="I9" s="189"/>
      <c r="J9" s="188"/>
      <c r="K9" s="187"/>
      <c r="L9" s="190"/>
      <c r="M9" s="187"/>
      <c r="N9" s="188"/>
      <c r="O9" s="120">
        <f t="shared" ref="O9:O11" si="0">SUM(F9:N9)</f>
        <v>70</v>
      </c>
      <c r="P9" s="203">
        <f>(F9*$F$4)+(G9*$G$4)+(H9*$H$4)+(I9*$I$4)+(J9*$J$4)+(K9*$K$4)+(L9*$L$4)+(M9*$M$4)+(N9*$N$4)</f>
        <v>17.5</v>
      </c>
    </row>
    <row r="10" spans="1:16">
      <c r="B10" s="195" t="s">
        <v>151</v>
      </c>
      <c r="C10" s="150"/>
      <c r="D10" s="51"/>
      <c r="E10" s="201"/>
      <c r="F10" s="202"/>
      <c r="G10" s="187">
        <v>12</v>
      </c>
      <c r="H10" s="188"/>
      <c r="I10" s="151"/>
      <c r="J10" s="188"/>
      <c r="K10" s="187"/>
      <c r="L10" s="190"/>
      <c r="M10" s="187"/>
      <c r="N10" s="188"/>
      <c r="O10" s="120">
        <f t="shared" si="0"/>
        <v>12</v>
      </c>
      <c r="P10" s="203">
        <f>(F10*$F$4)+(G10*$G$4)+(H10*$H$4)+(I10*$I$4)+(J10*$J$4)+(K10*$K$4)+(L10*$L$4)+(M10*$M$4)+(N10*$N$4)</f>
        <v>3</v>
      </c>
    </row>
    <row r="11" spans="1:16">
      <c r="B11" s="195" t="s">
        <v>152</v>
      </c>
      <c r="C11" s="150"/>
      <c r="D11" s="51"/>
      <c r="E11" s="201"/>
      <c r="F11" s="202"/>
      <c r="G11" s="187">
        <v>8</v>
      </c>
      <c r="H11" s="188"/>
      <c r="I11" s="189"/>
      <c r="J11" s="188"/>
      <c r="K11" s="187"/>
      <c r="L11" s="190"/>
      <c r="M11" s="187"/>
      <c r="N11" s="188"/>
      <c r="O11" s="120">
        <f t="shared" si="0"/>
        <v>8</v>
      </c>
      <c r="P11" s="203">
        <f>(F11*$F$4)+(G11*$G$4)+(H11*$H$4)+(I11*$I$4)+(J11*$J$4)+(K11*$K$4)+(L11*$L$4)+(M11*$M$4)+(N11*$N$4)</f>
        <v>2</v>
      </c>
    </row>
    <row r="12" spans="1:16">
      <c r="B12" s="195"/>
      <c r="C12" s="150"/>
      <c r="D12" s="51"/>
      <c r="E12" s="201"/>
      <c r="F12" s="202"/>
      <c r="G12" s="187"/>
      <c r="H12" s="188"/>
      <c r="I12" s="189"/>
      <c r="J12" s="188"/>
      <c r="K12" s="187"/>
      <c r="L12" s="190"/>
      <c r="M12" s="187"/>
      <c r="N12" s="188"/>
      <c r="O12" s="120">
        <f t="shared" ref="O12" si="1">SUM(F12:N12)</f>
        <v>0</v>
      </c>
      <c r="P12" s="203">
        <f>(F12*$F$4)+(G12*$G$4)+(H12*$H$4)+(I12*$I$4)+(J12*$J$4)+(K12*$K$4)+(L12*$L$4)+(M12*$M$4)+(N12*$N$4)</f>
        <v>0</v>
      </c>
    </row>
    <row r="13" spans="1:16" ht="12" thickBot="1">
      <c r="A13" s="204"/>
      <c r="B13" s="205" t="s">
        <v>21</v>
      </c>
      <c r="C13" s="205">
        <f t="shared" ref="C13:P13" si="2">SUM(C8:C12)</f>
        <v>0</v>
      </c>
      <c r="D13" s="205">
        <f t="shared" si="2"/>
        <v>0</v>
      </c>
      <c r="E13" s="205">
        <f t="shared" si="2"/>
        <v>0</v>
      </c>
      <c r="F13" s="205">
        <f t="shared" si="2"/>
        <v>20</v>
      </c>
      <c r="G13" s="205">
        <f t="shared" si="2"/>
        <v>182</v>
      </c>
      <c r="H13" s="205">
        <f t="shared" si="2"/>
        <v>0</v>
      </c>
      <c r="I13" s="205">
        <f t="shared" si="2"/>
        <v>0</v>
      </c>
      <c r="J13" s="205">
        <f t="shared" si="2"/>
        <v>0</v>
      </c>
      <c r="K13" s="205">
        <f t="shared" si="2"/>
        <v>0</v>
      </c>
      <c r="L13" s="205">
        <f t="shared" si="2"/>
        <v>0</v>
      </c>
      <c r="M13" s="205">
        <f t="shared" si="2"/>
        <v>0</v>
      </c>
      <c r="N13" s="205">
        <f t="shared" si="2"/>
        <v>0</v>
      </c>
      <c r="O13" s="205">
        <f t="shared" si="2"/>
        <v>202</v>
      </c>
      <c r="P13" s="205">
        <f t="shared" si="2"/>
        <v>47.5</v>
      </c>
    </row>
    <row r="14" spans="1:16">
      <c r="B14" s="204"/>
      <c r="C14" s="204"/>
      <c r="D14" s="204"/>
      <c r="E14" s="204"/>
      <c r="F14" s="40"/>
      <c r="G14" s="40"/>
      <c r="H14" s="40"/>
      <c r="I14" s="40"/>
      <c r="J14" s="40"/>
      <c r="K14" s="40"/>
      <c r="L14" s="40"/>
      <c r="M14" s="40"/>
      <c r="N14" s="40"/>
      <c r="O14" s="204"/>
      <c r="P14" s="20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9"/>
  <sheetViews>
    <sheetView workbookViewId="0">
      <selection activeCell="B37" sqref="B37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143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169</v>
      </c>
      <c r="C8" s="150"/>
      <c r="D8" s="51"/>
      <c r="E8" s="52"/>
      <c r="F8" s="53"/>
      <c r="G8" s="59">
        <v>15</v>
      </c>
      <c r="H8" s="60"/>
      <c r="I8" s="61">
        <v>3</v>
      </c>
      <c r="J8" s="60"/>
      <c r="K8" s="59">
        <v>5</v>
      </c>
      <c r="L8" s="62"/>
      <c r="M8" s="59"/>
      <c r="N8" s="60">
        <v>2</v>
      </c>
      <c r="O8" s="120">
        <f>SUM(C8:N8)</f>
        <v>25</v>
      </c>
      <c r="P8" s="37">
        <f>(C8*$C$4)+(F8*$F$4)+(G8*$G$4)+(H8*$H$4)+(I8*$I$4)+(J8*$J$4)+(K8*$K$4)+(L8*$L$4)+(M8*$M$4)+(N8*$N$4)</f>
        <v>14.25</v>
      </c>
    </row>
    <row r="9" spans="1:16">
      <c r="B9" s="58" t="s">
        <v>170</v>
      </c>
      <c r="C9" s="150"/>
      <c r="D9" s="51"/>
      <c r="E9" s="52"/>
      <c r="F9" s="53"/>
      <c r="G9" s="59"/>
      <c r="H9" s="60"/>
      <c r="I9" s="61">
        <v>5</v>
      </c>
      <c r="J9" s="60"/>
      <c r="K9" s="59">
        <v>11</v>
      </c>
      <c r="L9" s="62"/>
      <c r="M9" s="59"/>
      <c r="N9" s="60"/>
      <c r="O9" s="120">
        <f t="shared" ref="O9:O11" si="0">SUM(F9:N9)</f>
        <v>16</v>
      </c>
      <c r="P9" s="37">
        <f>(F9*$F$4)+(G9*$G$4)+(H9*$H$4)+(I9*$I$4)+(J9*$J$4)+(K9*$K$4)+(L9*$L$4)+(M9*$M$4)+(N9*$N$4)</f>
        <v>13.5</v>
      </c>
    </row>
    <row r="10" spans="1:16">
      <c r="B10" s="58" t="s">
        <v>171</v>
      </c>
      <c r="C10" s="150"/>
      <c r="D10" s="51"/>
      <c r="E10" s="52"/>
      <c r="F10" s="53"/>
      <c r="G10" s="59">
        <v>20</v>
      </c>
      <c r="H10" s="60"/>
      <c r="I10" s="151">
        <v>7</v>
      </c>
      <c r="J10" s="60"/>
      <c r="K10" s="59">
        <v>2</v>
      </c>
      <c r="L10" s="62"/>
      <c r="M10" s="59"/>
      <c r="N10" s="60">
        <v>23</v>
      </c>
      <c r="O10" s="120">
        <f t="shared" si="0"/>
        <v>52</v>
      </c>
      <c r="P10" s="37">
        <f>(F10*$F$4)+(G10*$G$4)+(H10*$H$4)+(I10*$I$4)+(J10*$J$4)+(K10*$K$4)+(L10*$L$4)+(M10*$M$4)+(N10*$N$4)</f>
        <v>56.5</v>
      </c>
    </row>
    <row r="11" spans="1:16">
      <c r="B11" s="58" t="s">
        <v>172</v>
      </c>
      <c r="C11" s="150"/>
      <c r="D11" s="51"/>
      <c r="E11" s="52"/>
      <c r="F11" s="53"/>
      <c r="G11" s="59">
        <v>300</v>
      </c>
      <c r="H11" s="60"/>
      <c r="I11" s="61">
        <v>25</v>
      </c>
      <c r="J11" s="60"/>
      <c r="K11" s="59">
        <v>40</v>
      </c>
      <c r="L11" s="62"/>
      <c r="M11" s="59"/>
      <c r="N11" s="60">
        <v>40</v>
      </c>
      <c r="O11" s="120">
        <f t="shared" si="0"/>
        <v>405</v>
      </c>
      <c r="P11" s="37">
        <f>(F11*$F$4)+(G11*$G$4)+(H11*$H$4)+(I11*$I$4)+(J11*$J$4)+(K11*$K$4)+(L11*$L$4)+(M11*$M$4)+(N11*$N$4)</f>
        <v>207.5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ref="O12" si="1">SUM(F12:N12)</f>
        <v>0</v>
      </c>
      <c r="P12" s="37">
        <f>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2">SUM(C8:C12)</f>
        <v>0</v>
      </c>
      <c r="D13" s="39">
        <f t="shared" si="2"/>
        <v>0</v>
      </c>
      <c r="E13" s="39">
        <f t="shared" si="2"/>
        <v>0</v>
      </c>
      <c r="F13" s="39">
        <f t="shared" si="2"/>
        <v>0</v>
      </c>
      <c r="G13" s="39">
        <f t="shared" si="2"/>
        <v>335</v>
      </c>
      <c r="H13" s="39">
        <f t="shared" si="2"/>
        <v>0</v>
      </c>
      <c r="I13" s="39">
        <f t="shared" si="2"/>
        <v>40</v>
      </c>
      <c r="J13" s="39">
        <f t="shared" si="2"/>
        <v>0</v>
      </c>
      <c r="K13" s="39">
        <f t="shared" si="2"/>
        <v>58</v>
      </c>
      <c r="L13" s="39">
        <f t="shared" si="2"/>
        <v>0</v>
      </c>
      <c r="M13" s="39">
        <f t="shared" si="2"/>
        <v>0</v>
      </c>
      <c r="N13" s="39">
        <f t="shared" si="2"/>
        <v>65</v>
      </c>
      <c r="O13" s="39">
        <f t="shared" si="2"/>
        <v>498</v>
      </c>
      <c r="P13" s="39">
        <f t="shared" si="2"/>
        <v>291.75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hidden="1">
      <c r="O15" s="38"/>
    </row>
    <row r="16" spans="1:16" ht="12" hidden="1" thickBot="1">
      <c r="B16" s="33" t="s">
        <v>39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hidden="1" customHeight="1">
      <c r="B17" s="167"/>
      <c r="C17" s="51"/>
      <c r="D17" s="52"/>
      <c r="E17" s="52"/>
      <c r="F17" s="171"/>
      <c r="G17" s="168"/>
      <c r="H17" s="60"/>
      <c r="I17" s="169"/>
      <c r="J17" s="60"/>
      <c r="K17" s="168"/>
      <c r="L17" s="170"/>
      <c r="M17" s="59"/>
      <c r="N17" s="113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idden="1">
      <c r="B18" s="167"/>
      <c r="C18" s="51"/>
      <c r="D18" s="52"/>
      <c r="E18" s="52"/>
      <c r="F18" s="114"/>
      <c r="G18" s="116"/>
      <c r="H18" s="115"/>
      <c r="I18" s="116"/>
      <c r="J18" s="117"/>
      <c r="K18" s="116"/>
      <c r="L18" s="117"/>
      <c r="M18" s="118"/>
      <c r="N18" s="113"/>
      <c r="O18" s="36">
        <f>SUM(F18:N18)</f>
        <v>0</v>
      </c>
      <c r="P18" s="37">
        <f>(F18*$F$4)+(G18*$G$4)+(H18*$H$4)+(I18*$I$4)+(J18*$J$4)+(K18*$K$4)+(L18*$L$4)+(M18*$M$4)+(N18*$N$4)</f>
        <v>0</v>
      </c>
    </row>
    <row r="19" spans="2:16" ht="12" hidden="1" thickBot="1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0</v>
      </c>
      <c r="H19" s="39">
        <f t="shared" si="3"/>
        <v>0</v>
      </c>
      <c r="I19" s="39">
        <f t="shared" si="3"/>
        <v>0</v>
      </c>
      <c r="J19" s="39">
        <f t="shared" si="3"/>
        <v>0</v>
      </c>
      <c r="K19" s="39">
        <f t="shared" si="3"/>
        <v>0</v>
      </c>
      <c r="L19" s="39">
        <f t="shared" si="3"/>
        <v>0</v>
      </c>
      <c r="M19" s="39">
        <f t="shared" si="3"/>
        <v>0</v>
      </c>
      <c r="N19" s="39">
        <f t="shared" si="3"/>
        <v>0</v>
      </c>
      <c r="O19" s="39">
        <f t="shared" si="3"/>
        <v>0</v>
      </c>
      <c r="P19" s="119">
        <f t="shared" si="3"/>
        <v>0</v>
      </c>
    </row>
    <row r="20" spans="2:16" hidden="1"/>
    <row r="21" spans="2:16" hidden="1"/>
    <row r="22" spans="2:16" ht="12" hidden="1" thickBot="1">
      <c r="B22" s="33" t="s">
        <v>40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(C25*$C$4)+(G25*$G$4)+(H25*$H$4)+(I25*$I$4)+(J25*$J$4)+(K25*$K$4)+(L25*$L$4)+(M25*$M$4)+(N25*$N$4)</f>
        <v>0</v>
      </c>
    </row>
    <row r="26" spans="2:16" ht="12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4">SUM(F23:F25)</f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119">
        <f t="shared" si="4"/>
        <v>0</v>
      </c>
    </row>
    <row r="27" spans="2:16" hidden="1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52"/>
    </row>
    <row r="28" spans="2:16" hidden="1">
      <c r="N28" s="122" t="s">
        <v>29</v>
      </c>
      <c r="O28" s="121">
        <f>SUM(O13+O19+O26)</f>
        <v>498</v>
      </c>
      <c r="P28" s="121">
        <f>SUM(P13+P19+P26)</f>
        <v>291.75</v>
      </c>
    </row>
    <row r="29" spans="2:16" hidden="1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40625"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59</v>
      </c>
    </row>
    <row r="3" spans="1:16" ht="12.75">
      <c r="B3" s="2" t="s">
        <v>143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36" sqref="G36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143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5" t="s">
        <v>153</v>
      </c>
      <c r="C7" s="159"/>
      <c r="D7" s="160"/>
      <c r="E7" s="160"/>
      <c r="F7" s="161">
        <v>8</v>
      </c>
      <c r="G7" s="162">
        <v>1237</v>
      </c>
      <c r="H7" s="163"/>
      <c r="I7" s="164">
        <v>11</v>
      </c>
      <c r="J7" s="163"/>
      <c r="K7" s="162">
        <v>9</v>
      </c>
      <c r="L7" s="165"/>
      <c r="M7" s="162">
        <v>137</v>
      </c>
      <c r="N7" s="163"/>
      <c r="O7" s="36">
        <f t="shared" ref="O7:O12" si="0">SUM(F7:N7)</f>
        <v>1402</v>
      </c>
      <c r="P7" s="37">
        <f t="shared" ref="P7:P12" si="1">(F7*$F$3)+(G7*$G$3)+(H7*$H$3)+(I7*$I$3)+(J7*$J$3)+(K7*$K$3)+(L7*$L$3)+(M7*$M$3)+(N7*$N$3)</f>
        <v>598.54999999999995</v>
      </c>
    </row>
    <row r="8" spans="1:16" s="30" customFormat="1">
      <c r="A8" s="1"/>
      <c r="B8" s="158" t="s">
        <v>154</v>
      </c>
      <c r="C8" s="166"/>
      <c r="D8" s="160"/>
      <c r="E8" s="160"/>
      <c r="F8" s="161"/>
      <c r="G8" s="162">
        <v>1327</v>
      </c>
      <c r="H8" s="163"/>
      <c r="I8" s="164">
        <v>40</v>
      </c>
      <c r="J8" s="163"/>
      <c r="K8" s="162"/>
      <c r="L8" s="165"/>
      <c r="M8" s="162">
        <v>33</v>
      </c>
      <c r="N8" s="163"/>
      <c r="O8" s="36">
        <f t="shared" si="0"/>
        <v>1400</v>
      </c>
      <c r="P8" s="37">
        <f t="shared" si="1"/>
        <v>417.75</v>
      </c>
    </row>
    <row r="9" spans="1:16" s="30" customFormat="1">
      <c r="A9" s="1"/>
      <c r="B9" s="195" t="s">
        <v>155</v>
      </c>
      <c r="C9" s="166"/>
      <c r="D9" s="160"/>
      <c r="E9" s="160"/>
      <c r="F9" s="161"/>
      <c r="G9" s="162">
        <v>100</v>
      </c>
      <c r="H9" s="163"/>
      <c r="I9" s="164"/>
      <c r="J9" s="163"/>
      <c r="K9" s="162"/>
      <c r="L9" s="165"/>
      <c r="M9" s="162">
        <v>10</v>
      </c>
      <c r="N9" s="163"/>
      <c r="O9" s="36">
        <f t="shared" si="0"/>
        <v>110</v>
      </c>
      <c r="P9" s="37">
        <f t="shared" si="1"/>
        <v>45</v>
      </c>
    </row>
    <row r="10" spans="1:16" s="30" customFormat="1">
      <c r="A10" s="1"/>
      <c r="B10" s="195" t="s">
        <v>156</v>
      </c>
      <c r="C10" s="166"/>
      <c r="D10" s="160"/>
      <c r="E10" s="160"/>
      <c r="F10" s="161"/>
      <c r="G10" s="162">
        <v>105</v>
      </c>
      <c r="H10" s="163"/>
      <c r="I10" s="164"/>
      <c r="J10" s="163"/>
      <c r="K10" s="162"/>
      <c r="L10" s="165"/>
      <c r="M10" s="162"/>
      <c r="N10" s="163"/>
      <c r="O10" s="36">
        <f t="shared" si="0"/>
        <v>105</v>
      </c>
      <c r="P10" s="37">
        <f t="shared" si="1"/>
        <v>26.25</v>
      </c>
    </row>
    <row r="11" spans="1:16" s="30" customFormat="1">
      <c r="A11" s="1"/>
      <c r="B11" s="195" t="s">
        <v>157</v>
      </c>
      <c r="C11" s="166"/>
      <c r="D11" s="160"/>
      <c r="E11" s="160"/>
      <c r="F11" s="161"/>
      <c r="G11" s="162">
        <v>24</v>
      </c>
      <c r="H11" s="163"/>
      <c r="I11" s="164"/>
      <c r="J11" s="163"/>
      <c r="K11" s="162"/>
      <c r="L11" s="165"/>
      <c r="M11" s="162">
        <v>12</v>
      </c>
      <c r="N11" s="163"/>
      <c r="O11" s="36">
        <f t="shared" si="0"/>
        <v>36</v>
      </c>
      <c r="P11" s="37">
        <f t="shared" si="1"/>
        <v>30</v>
      </c>
    </row>
    <row r="12" spans="1:16" s="30" customFormat="1">
      <c r="A12" s="1"/>
      <c r="B12" s="195" t="s">
        <v>158</v>
      </c>
      <c r="C12" s="166"/>
      <c r="D12" s="160"/>
      <c r="E12" s="160"/>
      <c r="F12" s="161"/>
      <c r="G12" s="162"/>
      <c r="H12" s="163"/>
      <c r="I12" s="164"/>
      <c r="J12" s="163"/>
      <c r="K12" s="162"/>
      <c r="L12" s="165"/>
      <c r="M12" s="162">
        <v>1</v>
      </c>
      <c r="N12" s="163"/>
      <c r="O12" s="36">
        <f t="shared" si="0"/>
        <v>1</v>
      </c>
      <c r="P12" s="37">
        <f t="shared" si="1"/>
        <v>2</v>
      </c>
    </row>
    <row r="13" spans="1:16" s="30" customFormat="1">
      <c r="A13" s="1"/>
      <c r="B13" s="139"/>
      <c r="C13" s="146"/>
      <c r="D13" s="140"/>
      <c r="E13" s="140"/>
      <c r="F13" s="141"/>
      <c r="G13" s="142"/>
      <c r="H13" s="143"/>
      <c r="I13" s="144"/>
      <c r="J13" s="143"/>
      <c r="K13" s="142"/>
      <c r="L13" s="145"/>
      <c r="M13" s="142"/>
      <c r="N13" s="143"/>
      <c r="O13" s="36">
        <f>SUM(F13:N13)</f>
        <v>0</v>
      </c>
      <c r="P13" s="37">
        <f>(F13*$F$3)+(G13*$G$3)+(H13*$H$3)+(I13*$I$3)+(J13*$J$3)+(K13*$K$3)+(L13*$L$3)+(M13*$M$3)+(N13*$N$3)</f>
        <v>0</v>
      </c>
    </row>
    <row r="14" spans="1:16" ht="12" thickBot="1">
      <c r="A14" s="38"/>
      <c r="B14" s="39" t="s">
        <v>21</v>
      </c>
      <c r="C14" s="39">
        <f t="shared" ref="C14:P14" si="2">SUM(C7:C13)</f>
        <v>0</v>
      </c>
      <c r="D14" s="39">
        <f t="shared" si="2"/>
        <v>0</v>
      </c>
      <c r="E14" s="39">
        <f t="shared" si="2"/>
        <v>0</v>
      </c>
      <c r="F14" s="39">
        <f t="shared" si="2"/>
        <v>8</v>
      </c>
      <c r="G14" s="39">
        <f t="shared" si="2"/>
        <v>2793</v>
      </c>
      <c r="H14" s="39">
        <f t="shared" si="2"/>
        <v>0</v>
      </c>
      <c r="I14" s="39">
        <f t="shared" si="2"/>
        <v>51</v>
      </c>
      <c r="J14" s="39">
        <f t="shared" si="2"/>
        <v>0</v>
      </c>
      <c r="K14" s="39">
        <f t="shared" si="2"/>
        <v>9</v>
      </c>
      <c r="L14" s="39">
        <f t="shared" si="2"/>
        <v>0</v>
      </c>
      <c r="M14" s="39">
        <f t="shared" si="2"/>
        <v>193</v>
      </c>
      <c r="N14" s="39">
        <f t="shared" si="2"/>
        <v>0</v>
      </c>
      <c r="O14" s="39">
        <f t="shared" si="2"/>
        <v>3054</v>
      </c>
      <c r="P14" s="39">
        <f t="shared" si="2"/>
        <v>1119.55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hidden="1">
      <c r="B16" s="13"/>
      <c r="C16" s="13"/>
      <c r="D16" s="13"/>
      <c r="E16" s="13"/>
      <c r="F16" s="31"/>
      <c r="G16" s="31"/>
      <c r="H16" s="31"/>
      <c r="I16" s="31"/>
      <c r="J16" s="31"/>
      <c r="K16" s="31"/>
      <c r="L16" s="31"/>
      <c r="M16" s="31"/>
      <c r="N16" s="31"/>
      <c r="O16" s="13"/>
      <c r="P16" s="13"/>
    </row>
    <row r="17" spans="1:16" ht="12" hidden="1" thickBot="1">
      <c r="B17" s="33" t="s">
        <v>31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1:16" s="30" customFormat="1" hidden="1">
      <c r="A18" s="1"/>
      <c r="B18" s="58" t="s">
        <v>52</v>
      </c>
      <c r="C18" s="63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(C18*$C$3)+(F18*$F$3)+(G18*$G$3)+(H18*$H$3)+(I18*$I$3)+(J18*$J$3)+(K18*$K$3)+(L18*$L$3)+(M18*$M$3)+(N18*$N$3)</f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ht="12" hidden="1" thickBot="1">
      <c r="A21" s="38"/>
      <c r="B21" s="39" t="s">
        <v>21</v>
      </c>
      <c r="C21" s="39">
        <f>SUM(C18:C20)</f>
        <v>0</v>
      </c>
      <c r="D21" s="39">
        <f>SUM(D18:D20)</f>
        <v>0</v>
      </c>
      <c r="E21" s="39">
        <f>SUM(E18:E20)</f>
        <v>0</v>
      </c>
      <c r="F21" s="39">
        <f>SUM(F18:F20)</f>
        <v>0</v>
      </c>
      <c r="G21" s="39">
        <f>SUM(G18:G20)</f>
        <v>0</v>
      </c>
      <c r="H21" s="39">
        <f t="shared" ref="H21:P21" si="3">SUM(H18:H20)</f>
        <v>0</v>
      </c>
      <c r="I21" s="39">
        <f t="shared" si="3"/>
        <v>0</v>
      </c>
      <c r="J21" s="39">
        <f t="shared" si="3"/>
        <v>0</v>
      </c>
      <c r="K21" s="39">
        <f t="shared" si="3"/>
        <v>0</v>
      </c>
      <c r="L21" s="39">
        <f t="shared" si="3"/>
        <v>0</v>
      </c>
      <c r="M21" s="39">
        <f t="shared" si="3"/>
        <v>0</v>
      </c>
      <c r="N21" s="39">
        <f t="shared" si="3"/>
        <v>0</v>
      </c>
      <c r="O21" s="41">
        <f t="shared" si="3"/>
        <v>0</v>
      </c>
      <c r="P21" s="41">
        <f t="shared" si="3"/>
        <v>0</v>
      </c>
    </row>
    <row r="22" spans="1:16" hidden="1">
      <c r="G22" s="42"/>
    </row>
    <row r="23" spans="1:16" ht="12.75">
      <c r="B23" s="2"/>
      <c r="C23" s="2"/>
      <c r="D23" s="2"/>
      <c r="E23" s="2"/>
      <c r="F23" s="47"/>
      <c r="G23" s="47"/>
      <c r="H23" s="47"/>
      <c r="I23" s="47"/>
      <c r="J23" s="47"/>
      <c r="K23" s="47"/>
      <c r="L23" s="47"/>
      <c r="M23" s="47"/>
      <c r="N23" s="47"/>
      <c r="O23" s="2"/>
      <c r="P23" s="2"/>
    </row>
    <row r="24" spans="1:16">
      <c r="M24" s="48" t="s">
        <v>21</v>
      </c>
      <c r="O24" s="49">
        <f>+O21+O14</f>
        <v>3054</v>
      </c>
      <c r="P24" s="50">
        <f>+P21+P14</f>
        <v>1119.55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F27" sqref="F2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143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5" t="s">
        <v>37</v>
      </c>
      <c r="C26" s="63"/>
      <c r="D26" s="52"/>
      <c r="E26" s="52"/>
      <c r="F26" s="53">
        <v>554</v>
      </c>
      <c r="G26" s="59">
        <v>358</v>
      </c>
      <c r="H26" s="60"/>
      <c r="I26" s="61"/>
      <c r="J26" s="60"/>
      <c r="K26" s="59"/>
      <c r="L26" s="62"/>
      <c r="M26" s="59"/>
      <c r="N26" s="60">
        <v>20</v>
      </c>
      <c r="O26" s="36">
        <f t="shared" ref="O26:O27" si="3">SUM(F26:N26)</f>
        <v>932</v>
      </c>
      <c r="P26" s="37">
        <f t="shared" ref="P26:P27" si="4">(F26*$F$3)+(G26*$G$3)+(H26*$H$3)+(I26*$I$3)+(J26*$J$3)+(K26*$K$3)+(L26*$L$3)+(M26*$M$3)+(N26*$N$3)</f>
        <v>184.9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2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554</v>
      </c>
      <c r="G28" s="43">
        <f t="shared" si="5"/>
        <v>358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0</v>
      </c>
      <c r="L28" s="43">
        <f t="shared" si="5"/>
        <v>0</v>
      </c>
      <c r="M28" s="43">
        <f t="shared" si="5"/>
        <v>0</v>
      </c>
      <c r="N28" s="43">
        <f t="shared" si="5"/>
        <v>20</v>
      </c>
      <c r="O28" s="44">
        <f t="shared" si="5"/>
        <v>932</v>
      </c>
      <c r="P28" s="45">
        <f t="shared" si="5"/>
        <v>184.9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2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2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2.75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932</v>
      </c>
      <c r="P60" s="50">
        <f>P56+P28+P22</f>
        <v>184.9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4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R28" sqref="R28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143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hidden="1" thickBot="1">
      <c r="B7" s="198" t="s">
        <v>61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62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159</v>
      </c>
      <c r="C20" s="173"/>
      <c r="D20" s="174"/>
      <c r="E20" s="174"/>
      <c r="F20" s="175"/>
      <c r="G20" s="176">
        <v>31</v>
      </c>
      <c r="H20" s="177"/>
      <c r="I20" s="178">
        <v>22</v>
      </c>
      <c r="J20" s="177"/>
      <c r="K20" s="176">
        <v>11</v>
      </c>
      <c r="L20" s="179"/>
      <c r="M20" s="176"/>
      <c r="N20" s="177">
        <v>4</v>
      </c>
      <c r="O20" s="36">
        <f>SUM(C20:N20)</f>
        <v>68</v>
      </c>
      <c r="P20" s="37">
        <f>(C20*$C$3)+(F20*$F$3)+(G20*$G$3)+(H20*$H$3)+(I20*$I$3)+(J20*$J$3)+(K20*$K$3)+(L20*$L$3)+(M20*$M$3)+(N20*$N$3)</f>
        <v>37.75</v>
      </c>
    </row>
    <row r="21" spans="1:16" s="30" customFormat="1">
      <c r="A21" s="1"/>
      <c r="B21" s="172" t="s">
        <v>160</v>
      </c>
      <c r="C21" s="180"/>
      <c r="D21" s="174"/>
      <c r="E21" s="174"/>
      <c r="F21" s="175"/>
      <c r="G21" s="176">
        <v>10</v>
      </c>
      <c r="H21" s="177"/>
      <c r="I21" s="178"/>
      <c r="J21" s="177"/>
      <c r="K21" s="176">
        <v>5</v>
      </c>
      <c r="L21" s="179"/>
      <c r="M21" s="176"/>
      <c r="N21" s="177"/>
      <c r="O21" s="36">
        <f>SUM(F21:N21)</f>
        <v>15</v>
      </c>
      <c r="P21" s="37">
        <f>(F21*$F$3)+(G21*$G$3)+(H21*$H$3)+(I21*$I$3)+(J21*$J$3)+(K21*$K$3)+(L21*$L$3)+(M21*$M$3)+(N21*$N$3)</f>
        <v>7.5</v>
      </c>
    </row>
    <row r="22" spans="1:16" s="30" customFormat="1">
      <c r="A22" s="1"/>
      <c r="B22" s="172" t="s">
        <v>161</v>
      </c>
      <c r="C22" s="180"/>
      <c r="D22" s="174"/>
      <c r="E22" s="174"/>
      <c r="F22" s="175"/>
      <c r="G22" s="176">
        <v>1</v>
      </c>
      <c r="H22" s="177"/>
      <c r="I22" s="178"/>
      <c r="J22" s="177"/>
      <c r="K22" s="176"/>
      <c r="L22" s="179"/>
      <c r="M22" s="176"/>
      <c r="N22" s="177"/>
      <c r="O22" s="36">
        <f>SUM(F22:N22)</f>
        <v>1</v>
      </c>
      <c r="P22" s="37">
        <f>(F22*$F$3)+(G22*$G$3)+(H22*$H$3)+(I22*$I$3)+(J22*$J$3)+(K22*$K$3)+(L22*$L$3)+(M22*$M$3)+(N22*$N$3)</f>
        <v>0.25</v>
      </c>
    </row>
    <row r="23" spans="1:16" s="30" customFormat="1">
      <c r="A23" s="1"/>
      <c r="B23" s="58" t="s">
        <v>162</v>
      </c>
      <c r="C23" s="51"/>
      <c r="D23" s="52"/>
      <c r="E23" s="52"/>
      <c r="F23" s="53"/>
      <c r="G23" s="59">
        <v>4</v>
      </c>
      <c r="H23" s="60"/>
      <c r="I23" s="61"/>
      <c r="J23" s="60"/>
      <c r="K23" s="59"/>
      <c r="L23" s="62"/>
      <c r="M23" s="59"/>
      <c r="N23" s="60"/>
      <c r="O23" s="36">
        <f t="shared" ref="O23:O27" si="4">SUM(F23:N23)</f>
        <v>4</v>
      </c>
      <c r="P23" s="37">
        <f t="shared" ref="P23:P27" si="5">(F23*$F$3)+(G23*$G$3)+(H23*$H$3)+(I23*$I$3)+(J23*$J$3)+(K23*$K$3)+(L23*$L$3)+(M23*$M$3)+(N23*$N$3)</f>
        <v>1</v>
      </c>
    </row>
    <row r="24" spans="1:16" s="30" customFormat="1">
      <c r="A24" s="1"/>
      <c r="B24" s="58" t="s">
        <v>163</v>
      </c>
      <c r="C24" s="51"/>
      <c r="D24" s="52"/>
      <c r="E24" s="52">
        <v>1</v>
      </c>
      <c r="F24" s="53"/>
      <c r="G24" s="59">
        <v>4</v>
      </c>
      <c r="H24" s="60"/>
      <c r="I24" s="61"/>
      <c r="J24" s="60"/>
      <c r="K24" s="59"/>
      <c r="L24" s="62"/>
      <c r="M24" s="59"/>
      <c r="N24" s="60">
        <v>18</v>
      </c>
      <c r="O24" s="36">
        <f t="shared" si="4"/>
        <v>22</v>
      </c>
      <c r="P24" s="37">
        <f t="shared" si="5"/>
        <v>37</v>
      </c>
    </row>
    <row r="25" spans="1:16" s="30" customFormat="1">
      <c r="A25" s="1"/>
      <c r="B25" s="58" t="s">
        <v>164</v>
      </c>
      <c r="C25" s="51"/>
      <c r="D25" s="52"/>
      <c r="E25" s="52"/>
      <c r="F25" s="53"/>
      <c r="G25" s="59">
        <v>7</v>
      </c>
      <c r="H25" s="60"/>
      <c r="I25" s="61"/>
      <c r="J25" s="60"/>
      <c r="K25" s="59"/>
      <c r="L25" s="62"/>
      <c r="M25" s="59"/>
      <c r="N25" s="60">
        <v>2</v>
      </c>
      <c r="O25" s="36">
        <f t="shared" si="4"/>
        <v>9</v>
      </c>
      <c r="P25" s="37">
        <f t="shared" si="5"/>
        <v>5.75</v>
      </c>
    </row>
    <row r="26" spans="1:16" s="30" customFormat="1">
      <c r="A26" s="1"/>
      <c r="B26" s="58" t="s">
        <v>165</v>
      </c>
      <c r="C26" s="51"/>
      <c r="D26" s="52"/>
      <c r="E26" s="52">
        <v>1</v>
      </c>
      <c r="F26" s="53"/>
      <c r="G26" s="59"/>
      <c r="H26" s="60"/>
      <c r="I26" s="61"/>
      <c r="J26" s="60"/>
      <c r="K26" s="59"/>
      <c r="L26" s="62"/>
      <c r="M26" s="59"/>
      <c r="N26" s="60">
        <v>18</v>
      </c>
      <c r="O26" s="36">
        <f t="shared" si="4"/>
        <v>18</v>
      </c>
      <c r="P26" s="37">
        <f t="shared" si="5"/>
        <v>36</v>
      </c>
    </row>
    <row r="27" spans="1:16" s="30" customFormat="1">
      <c r="A27" s="1"/>
      <c r="B27" s="58" t="s">
        <v>166</v>
      </c>
      <c r="C27" s="51"/>
      <c r="D27" s="52"/>
      <c r="E27" s="52"/>
      <c r="F27" s="53"/>
      <c r="G27" s="59">
        <v>8</v>
      </c>
      <c r="H27" s="60"/>
      <c r="I27" s="61">
        <v>3</v>
      </c>
      <c r="J27" s="60"/>
      <c r="K27" s="59"/>
      <c r="L27" s="62"/>
      <c r="M27" s="59">
        <v>3</v>
      </c>
      <c r="N27" s="60"/>
      <c r="O27" s="36">
        <f t="shared" si="4"/>
        <v>14</v>
      </c>
      <c r="P27" s="37">
        <f t="shared" si="5"/>
        <v>9.5</v>
      </c>
    </row>
    <row r="28" spans="1:16" s="30" customFormat="1">
      <c r="A28" s="1"/>
      <c r="B28" s="172" t="s">
        <v>167</v>
      </c>
      <c r="C28" s="180"/>
      <c r="D28" s="174"/>
      <c r="E28" s="174"/>
      <c r="F28" s="175"/>
      <c r="G28" s="176">
        <v>83</v>
      </c>
      <c r="H28" s="177"/>
      <c r="I28" s="178">
        <v>11</v>
      </c>
      <c r="J28" s="177"/>
      <c r="K28" s="176"/>
      <c r="L28" s="179"/>
      <c r="M28" s="176">
        <v>1</v>
      </c>
      <c r="N28" s="177"/>
      <c r="O28" s="36">
        <f>SUM(F28:N28)</f>
        <v>95</v>
      </c>
      <c r="P28" s="37">
        <f>(F28*$F$3)+(G28*$G$3)+(H28*$H$3)+(I28*$I$3)+(J28*$J$3)+(K28*$K$3)+(L28*$L$3)+(M28*$M$3)+(N28*$N$3)</f>
        <v>28.25</v>
      </c>
    </row>
    <row r="29" spans="1:16" s="30" customFormat="1">
      <c r="A29" s="1"/>
      <c r="B29" s="172" t="s">
        <v>168</v>
      </c>
      <c r="C29" s="180"/>
      <c r="D29" s="174"/>
      <c r="E29" s="174"/>
      <c r="F29" s="175"/>
      <c r="G29" s="176">
        <v>99</v>
      </c>
      <c r="H29" s="177"/>
      <c r="I29" s="178">
        <v>7</v>
      </c>
      <c r="J29" s="177"/>
      <c r="K29" s="176">
        <v>2</v>
      </c>
      <c r="L29" s="179"/>
      <c r="M29" s="176">
        <v>3</v>
      </c>
      <c r="N29" s="177"/>
      <c r="O29" s="36">
        <f>SUM(F29:N29)</f>
        <v>111</v>
      </c>
      <c r="P29" s="37">
        <f>(F29*$F$3)+(G29*$G$3)+(H29*$H$3)+(I29*$I$3)+(J29*$J$3)+(K29*$K$3)+(L29*$L$3)+(M29*$M$3)+(N29*$N$3)</f>
        <v>36.25</v>
      </c>
    </row>
    <row r="30" spans="1:16" s="30" customFormat="1">
      <c r="A30" s="1"/>
      <c r="B30" s="158"/>
      <c r="C30" s="166"/>
      <c r="D30" s="160"/>
      <c r="E30" s="160"/>
      <c r="F30" s="161"/>
      <c r="G30" s="162"/>
      <c r="H30" s="163"/>
      <c r="I30" s="164"/>
      <c r="J30" s="163"/>
      <c r="K30" s="162"/>
      <c r="L30" s="165"/>
      <c r="M30" s="162"/>
      <c r="N30" s="163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thickBot="1">
      <c r="A31" s="38"/>
      <c r="B31" s="39" t="s">
        <v>21</v>
      </c>
      <c r="C31" s="39">
        <f>SUM(C20:C30)</f>
        <v>0</v>
      </c>
      <c r="D31" s="39">
        <f>SUM(D20:D30)</f>
        <v>0</v>
      </c>
      <c r="E31" s="39">
        <f>SUM(E20:E30)</f>
        <v>2</v>
      </c>
      <c r="F31" s="39">
        <f>SUM(F20:F30)</f>
        <v>0</v>
      </c>
      <c r="G31" s="39">
        <f>SUM(G20:G30)</f>
        <v>247</v>
      </c>
      <c r="H31" s="39">
        <f>SUM(H20:H30)</f>
        <v>0</v>
      </c>
      <c r="I31" s="39">
        <f>SUM(I20:I30)</f>
        <v>43</v>
      </c>
      <c r="J31" s="39">
        <f>SUM(J20:J30)</f>
        <v>0</v>
      </c>
      <c r="K31" s="39">
        <f>SUM(K20:K30)</f>
        <v>18</v>
      </c>
      <c r="L31" s="39">
        <f>SUM(L20:L30)</f>
        <v>0</v>
      </c>
      <c r="M31" s="39">
        <f>SUM(M20:M30)</f>
        <v>7</v>
      </c>
      <c r="N31" s="39">
        <f>SUM(N20:N30)</f>
        <v>42</v>
      </c>
      <c r="O31" s="110">
        <f>SUM(O20:O30)</f>
        <v>357</v>
      </c>
      <c r="P31" s="39">
        <f>SUM(P20:P30)</f>
        <v>199.25</v>
      </c>
    </row>
    <row r="32" spans="1:16">
      <c r="B32" s="38"/>
      <c r="C32" s="38"/>
      <c r="D32" s="38"/>
      <c r="E32" s="38"/>
      <c r="F32" s="40"/>
      <c r="G32" s="40"/>
      <c r="H32" s="40"/>
      <c r="I32" s="40"/>
      <c r="J32" s="40"/>
      <c r="K32" s="40"/>
      <c r="L32" s="40"/>
      <c r="M32" s="40"/>
      <c r="N32" s="40"/>
      <c r="O32" s="38"/>
      <c r="P32" s="38"/>
    </row>
    <row r="33" spans="1:16">
      <c r="B33" s="13"/>
      <c r="C33" s="13"/>
      <c r="D33" s="13"/>
      <c r="E33" s="13"/>
      <c r="F33" s="31"/>
      <c r="G33" s="31"/>
      <c r="H33" s="31"/>
      <c r="I33" s="31"/>
      <c r="J33" s="31"/>
      <c r="K33" s="31"/>
      <c r="L33" s="31"/>
      <c r="M33" s="31"/>
      <c r="N33" s="31"/>
      <c r="O33" s="13"/>
      <c r="P33" s="13"/>
    </row>
    <row r="34" spans="1:16" ht="12" thickBot="1">
      <c r="B34" s="33" t="s">
        <v>22</v>
      </c>
      <c r="C34" s="33"/>
      <c r="D34" s="33"/>
      <c r="E34" s="33"/>
      <c r="F34" s="34"/>
      <c r="G34" s="34"/>
      <c r="H34" s="34"/>
      <c r="I34" s="34"/>
      <c r="J34" s="34"/>
      <c r="K34" s="34"/>
      <c r="L34" s="34"/>
      <c r="M34" s="34"/>
      <c r="N34" s="34"/>
      <c r="O34" s="35"/>
      <c r="P34" s="35"/>
    </row>
    <row r="35" spans="1:16" s="30" customFormat="1">
      <c r="A35" s="130"/>
      <c r="B35" s="65" t="s">
        <v>65</v>
      </c>
      <c r="C35" s="64"/>
      <c r="D35" s="52"/>
      <c r="E35" s="52"/>
      <c r="F35" s="53"/>
      <c r="G35" s="126">
        <v>127</v>
      </c>
      <c r="H35" s="127"/>
      <c r="I35" s="126">
        <v>12</v>
      </c>
      <c r="J35" s="132"/>
      <c r="K35" s="126">
        <v>13</v>
      </c>
      <c r="L35" s="127"/>
      <c r="M35" s="126"/>
      <c r="N35" s="133">
        <v>8</v>
      </c>
      <c r="O35" s="36">
        <f t="shared" ref="O35:O37" si="6">SUM(F35:N35)</f>
        <v>160</v>
      </c>
      <c r="P35" s="37">
        <f t="shared" ref="P35:P62" si="7">(F35*$F$3)+(G35*$G$3)+(H35*$H$3)+(I35*$I$3)+(J35*$J$3)+(K35*$K$3)+(L35*$L$3)+(M35*$M$3)+(N35*$N$3)</f>
        <v>66.75</v>
      </c>
    </row>
    <row r="36" spans="1:16" s="30" customFormat="1">
      <c r="A36" s="130"/>
      <c r="B36" s="65" t="s">
        <v>66</v>
      </c>
      <c r="C36" s="64"/>
      <c r="D36" s="52"/>
      <c r="E36" s="52"/>
      <c r="F36" s="53"/>
      <c r="G36" s="126">
        <v>25</v>
      </c>
      <c r="H36" s="127"/>
      <c r="I36" s="126">
        <v>3</v>
      </c>
      <c r="J36" s="132"/>
      <c r="K36" s="126"/>
      <c r="L36" s="127"/>
      <c r="M36" s="126"/>
      <c r="N36" s="133"/>
      <c r="O36" s="36">
        <f t="shared" si="6"/>
        <v>28</v>
      </c>
      <c r="P36" s="37">
        <f t="shared" si="7"/>
        <v>7.75</v>
      </c>
    </row>
    <row r="37" spans="1:16" s="30" customFormat="1" ht="11.25" customHeight="1">
      <c r="A37" s="130"/>
      <c r="B37" s="131" t="s">
        <v>67</v>
      </c>
      <c r="C37" s="64"/>
      <c r="D37" s="52"/>
      <c r="E37" s="52"/>
      <c r="F37" s="53"/>
      <c r="G37" s="126">
        <v>10</v>
      </c>
      <c r="H37" s="127"/>
      <c r="I37" s="126"/>
      <c r="J37" s="132"/>
      <c r="K37" s="126"/>
      <c r="L37" s="127"/>
      <c r="M37" s="126"/>
      <c r="N37" s="133"/>
      <c r="O37" s="36">
        <f t="shared" si="6"/>
        <v>10</v>
      </c>
      <c r="P37" s="37">
        <f t="shared" si="7"/>
        <v>2.5</v>
      </c>
    </row>
    <row r="38" spans="1:16" s="197" customFormat="1" ht="11.25" customHeight="1">
      <c r="A38" s="130"/>
      <c r="B38" s="131" t="s">
        <v>68</v>
      </c>
      <c r="C38" s="64"/>
      <c r="D38" s="201"/>
      <c r="E38" s="201"/>
      <c r="F38" s="202"/>
      <c r="G38" s="126">
        <v>10</v>
      </c>
      <c r="H38" s="127"/>
      <c r="I38" s="126"/>
      <c r="J38" s="132"/>
      <c r="K38" s="126"/>
      <c r="L38" s="127"/>
      <c r="M38" s="126"/>
      <c r="N38" s="133"/>
      <c r="O38" s="191">
        <f t="shared" ref="O38:O62" si="8">SUM(F38:N38)</f>
        <v>10</v>
      </c>
      <c r="P38" s="203">
        <f t="shared" si="7"/>
        <v>2.5</v>
      </c>
    </row>
    <row r="39" spans="1:16" s="197" customFormat="1" ht="11.25" customHeight="1">
      <c r="A39" s="130"/>
      <c r="B39" s="65" t="s">
        <v>69</v>
      </c>
      <c r="C39" s="64"/>
      <c r="D39" s="201"/>
      <c r="E39" s="201"/>
      <c r="F39" s="202"/>
      <c r="G39" s="126">
        <v>30</v>
      </c>
      <c r="H39" s="127"/>
      <c r="I39" s="126">
        <v>2</v>
      </c>
      <c r="J39" s="132"/>
      <c r="K39" s="126"/>
      <c r="L39" s="127"/>
      <c r="M39" s="126"/>
      <c r="N39" s="133"/>
      <c r="O39" s="191">
        <f t="shared" si="8"/>
        <v>32</v>
      </c>
      <c r="P39" s="203">
        <f t="shared" si="7"/>
        <v>8.5</v>
      </c>
    </row>
    <row r="40" spans="1:16" s="197" customFormat="1" ht="11.25" customHeight="1">
      <c r="A40" s="130"/>
      <c r="B40" s="131" t="s">
        <v>70</v>
      </c>
      <c r="C40" s="64"/>
      <c r="D40" s="201"/>
      <c r="E40" s="201"/>
      <c r="F40" s="202"/>
      <c r="G40" s="126">
        <v>10</v>
      </c>
      <c r="H40" s="127"/>
      <c r="I40" s="126"/>
      <c r="J40" s="132"/>
      <c r="K40" s="126"/>
      <c r="L40" s="127"/>
      <c r="M40" s="126"/>
      <c r="N40" s="133"/>
      <c r="O40" s="191">
        <f t="shared" si="8"/>
        <v>10</v>
      </c>
      <c r="P40" s="203">
        <f t="shared" si="7"/>
        <v>2.5</v>
      </c>
    </row>
    <row r="41" spans="1:16" s="197" customFormat="1" ht="11.25" customHeight="1">
      <c r="A41" s="130"/>
      <c r="B41" s="65" t="s">
        <v>71</v>
      </c>
      <c r="C41" s="64"/>
      <c r="D41" s="201"/>
      <c r="E41" s="201"/>
      <c r="F41" s="202"/>
      <c r="G41" s="126">
        <v>9</v>
      </c>
      <c r="H41" s="127"/>
      <c r="I41" s="126"/>
      <c r="J41" s="132"/>
      <c r="K41" s="126"/>
      <c r="L41" s="127"/>
      <c r="M41" s="126"/>
      <c r="N41" s="133"/>
      <c r="O41" s="191">
        <f t="shared" si="8"/>
        <v>9</v>
      </c>
      <c r="P41" s="203">
        <f t="shared" si="7"/>
        <v>2.25</v>
      </c>
    </row>
    <row r="42" spans="1:16" s="197" customFormat="1" ht="11.25" customHeight="1">
      <c r="A42" s="130"/>
      <c r="B42" s="131" t="s">
        <v>72</v>
      </c>
      <c r="C42" s="64"/>
      <c r="D42" s="201"/>
      <c r="E42" s="201"/>
      <c r="F42" s="202"/>
      <c r="G42" s="126">
        <v>63</v>
      </c>
      <c r="H42" s="127"/>
      <c r="I42" s="126"/>
      <c r="J42" s="132"/>
      <c r="K42" s="126">
        <v>267</v>
      </c>
      <c r="L42" s="127"/>
      <c r="M42" s="126"/>
      <c r="N42" s="133">
        <v>10</v>
      </c>
      <c r="O42" s="191">
        <f t="shared" si="8"/>
        <v>340</v>
      </c>
      <c r="P42" s="203">
        <f t="shared" si="7"/>
        <v>302.75</v>
      </c>
    </row>
    <row r="43" spans="1:16" s="197" customFormat="1" ht="11.25" customHeight="1">
      <c r="A43" s="130"/>
      <c r="B43" s="65" t="s">
        <v>73</v>
      </c>
      <c r="C43" s="64"/>
      <c r="D43" s="201"/>
      <c r="E43" s="201"/>
      <c r="F43" s="202"/>
      <c r="G43" s="126">
        <v>9</v>
      </c>
      <c r="H43" s="127"/>
      <c r="I43" s="126"/>
      <c r="J43" s="132"/>
      <c r="K43" s="126"/>
      <c r="L43" s="127"/>
      <c r="M43" s="126"/>
      <c r="N43" s="133"/>
      <c r="O43" s="191">
        <f t="shared" si="8"/>
        <v>9</v>
      </c>
      <c r="P43" s="203">
        <f t="shared" si="7"/>
        <v>2.25</v>
      </c>
    </row>
    <row r="44" spans="1:16" s="197" customFormat="1" ht="11.25" customHeight="1">
      <c r="A44" s="130"/>
      <c r="B44" s="131" t="s">
        <v>74</v>
      </c>
      <c r="C44" s="64"/>
      <c r="D44" s="201"/>
      <c r="E44" s="201"/>
      <c r="F44" s="202"/>
      <c r="G44" s="126">
        <v>6</v>
      </c>
      <c r="H44" s="127"/>
      <c r="I44" s="126"/>
      <c r="J44" s="132"/>
      <c r="K44" s="126"/>
      <c r="L44" s="127"/>
      <c r="M44" s="126"/>
      <c r="N44" s="133"/>
      <c r="O44" s="191">
        <f t="shared" si="8"/>
        <v>6</v>
      </c>
      <c r="P44" s="203">
        <f t="shared" si="7"/>
        <v>1.5</v>
      </c>
    </row>
    <row r="45" spans="1:16" s="197" customFormat="1" ht="11.25" customHeight="1">
      <c r="A45" s="130"/>
      <c r="B45" s="65" t="s">
        <v>75</v>
      </c>
      <c r="C45" s="64"/>
      <c r="D45" s="201"/>
      <c r="E45" s="201"/>
      <c r="F45" s="202"/>
      <c r="G45" s="126">
        <v>6</v>
      </c>
      <c r="H45" s="127"/>
      <c r="I45" s="126"/>
      <c r="J45" s="132"/>
      <c r="K45" s="126"/>
      <c r="L45" s="127"/>
      <c r="M45" s="126"/>
      <c r="N45" s="133"/>
      <c r="O45" s="191">
        <f t="shared" si="8"/>
        <v>6</v>
      </c>
      <c r="P45" s="203">
        <f t="shared" si="7"/>
        <v>1.5</v>
      </c>
    </row>
    <row r="46" spans="1:16" s="197" customFormat="1" ht="11.25" customHeight="1">
      <c r="A46" s="130"/>
      <c r="B46" s="131" t="s">
        <v>76</v>
      </c>
      <c r="C46" s="64"/>
      <c r="D46" s="201"/>
      <c r="E46" s="201"/>
      <c r="F46" s="202"/>
      <c r="G46" s="126">
        <v>6</v>
      </c>
      <c r="H46" s="127"/>
      <c r="I46" s="126"/>
      <c r="J46" s="132"/>
      <c r="K46" s="126"/>
      <c r="L46" s="127"/>
      <c r="M46" s="126"/>
      <c r="N46" s="133"/>
      <c r="O46" s="191">
        <f t="shared" si="8"/>
        <v>6</v>
      </c>
      <c r="P46" s="203">
        <f t="shared" si="7"/>
        <v>1.5</v>
      </c>
    </row>
    <row r="47" spans="1:16" s="197" customFormat="1" ht="11.25" customHeight="1">
      <c r="A47" s="130"/>
      <c r="B47" s="65" t="s">
        <v>77</v>
      </c>
      <c r="C47" s="64"/>
      <c r="D47" s="201"/>
      <c r="E47" s="201"/>
      <c r="F47" s="202"/>
      <c r="G47" s="126">
        <v>5</v>
      </c>
      <c r="H47" s="127"/>
      <c r="I47" s="126"/>
      <c r="J47" s="132"/>
      <c r="K47" s="126"/>
      <c r="L47" s="127"/>
      <c r="M47" s="126"/>
      <c r="N47" s="133"/>
      <c r="O47" s="191">
        <f t="shared" si="8"/>
        <v>5</v>
      </c>
      <c r="P47" s="203">
        <f t="shared" si="7"/>
        <v>1.25</v>
      </c>
    </row>
    <row r="48" spans="1:16" s="197" customFormat="1" ht="11.25" customHeight="1">
      <c r="A48" s="130"/>
      <c r="B48" s="131" t="s">
        <v>78</v>
      </c>
      <c r="C48" s="64"/>
      <c r="D48" s="201"/>
      <c r="E48" s="201"/>
      <c r="F48" s="202"/>
      <c r="G48" s="126"/>
      <c r="H48" s="127"/>
      <c r="I48" s="126">
        <v>7</v>
      </c>
      <c r="J48" s="132"/>
      <c r="K48" s="126"/>
      <c r="L48" s="127"/>
      <c r="M48" s="126"/>
      <c r="N48" s="133"/>
      <c r="O48" s="191">
        <f t="shared" si="8"/>
        <v>7</v>
      </c>
      <c r="P48" s="203">
        <f t="shared" si="7"/>
        <v>3.5</v>
      </c>
    </row>
    <row r="49" spans="1:16" s="197" customFormat="1" ht="11.25" customHeight="1">
      <c r="A49" s="130"/>
      <c r="B49" s="65" t="s">
        <v>79</v>
      </c>
      <c r="C49" s="64"/>
      <c r="D49" s="201"/>
      <c r="E49" s="201"/>
      <c r="F49" s="202"/>
      <c r="G49" s="126">
        <v>14</v>
      </c>
      <c r="H49" s="127"/>
      <c r="I49" s="126"/>
      <c r="J49" s="132"/>
      <c r="K49" s="126"/>
      <c r="L49" s="127"/>
      <c r="M49" s="126"/>
      <c r="N49" s="133"/>
      <c r="O49" s="191">
        <f t="shared" si="8"/>
        <v>14</v>
      </c>
      <c r="P49" s="203">
        <f t="shared" si="7"/>
        <v>3.5</v>
      </c>
    </row>
    <row r="50" spans="1:16" s="197" customFormat="1" ht="11.25" customHeight="1">
      <c r="A50" s="130"/>
      <c r="B50" s="131" t="s">
        <v>80</v>
      </c>
      <c r="C50" s="64"/>
      <c r="D50" s="201"/>
      <c r="E50" s="201"/>
      <c r="F50" s="202"/>
      <c r="G50" s="126">
        <v>15</v>
      </c>
      <c r="H50" s="127"/>
      <c r="I50" s="126">
        <v>5</v>
      </c>
      <c r="J50" s="132"/>
      <c r="K50" s="126"/>
      <c r="L50" s="127"/>
      <c r="M50" s="126"/>
      <c r="N50" s="133"/>
      <c r="O50" s="191">
        <f t="shared" si="8"/>
        <v>20</v>
      </c>
      <c r="P50" s="203">
        <f t="shared" si="7"/>
        <v>6.25</v>
      </c>
    </row>
    <row r="51" spans="1:16" s="197" customFormat="1" ht="11.25" customHeight="1">
      <c r="A51" s="130"/>
      <c r="B51" s="65" t="s">
        <v>81</v>
      </c>
      <c r="C51" s="64"/>
      <c r="D51" s="201"/>
      <c r="E51" s="201"/>
      <c r="F51" s="202"/>
      <c r="G51" s="126"/>
      <c r="H51" s="127"/>
      <c r="I51" s="126"/>
      <c r="J51" s="132"/>
      <c r="K51" s="126">
        <v>4</v>
      </c>
      <c r="L51" s="127"/>
      <c r="M51" s="126"/>
      <c r="N51" s="133"/>
      <c r="O51" s="191">
        <f t="shared" si="8"/>
        <v>4</v>
      </c>
      <c r="P51" s="203">
        <f t="shared" si="7"/>
        <v>4</v>
      </c>
    </row>
    <row r="52" spans="1:16" s="197" customFormat="1" ht="11.25" customHeight="1">
      <c r="A52" s="130"/>
      <c r="B52" s="131" t="s">
        <v>82</v>
      </c>
      <c r="C52" s="64"/>
      <c r="D52" s="201"/>
      <c r="E52" s="201"/>
      <c r="F52" s="202"/>
      <c r="G52" s="126">
        <v>15</v>
      </c>
      <c r="H52" s="127"/>
      <c r="I52" s="126"/>
      <c r="J52" s="132"/>
      <c r="K52" s="126">
        <v>2</v>
      </c>
      <c r="L52" s="127"/>
      <c r="M52" s="126"/>
      <c r="N52" s="133">
        <v>5</v>
      </c>
      <c r="O52" s="191">
        <f t="shared" si="8"/>
        <v>22</v>
      </c>
      <c r="P52" s="203">
        <f t="shared" si="7"/>
        <v>15.75</v>
      </c>
    </row>
    <row r="53" spans="1:16" s="197" customFormat="1" ht="11.25" customHeight="1">
      <c r="A53" s="130"/>
      <c r="B53" s="65" t="s">
        <v>83</v>
      </c>
      <c r="C53" s="64"/>
      <c r="D53" s="201"/>
      <c r="E53" s="201"/>
      <c r="F53" s="202"/>
      <c r="G53" s="126">
        <v>16</v>
      </c>
      <c r="H53" s="127"/>
      <c r="I53" s="126"/>
      <c r="J53" s="132"/>
      <c r="K53" s="126"/>
      <c r="L53" s="127"/>
      <c r="M53" s="126"/>
      <c r="N53" s="133"/>
      <c r="O53" s="191">
        <f t="shared" si="8"/>
        <v>16</v>
      </c>
      <c r="P53" s="203">
        <f t="shared" si="7"/>
        <v>4</v>
      </c>
    </row>
    <row r="54" spans="1:16" s="197" customFormat="1" ht="11.25" customHeight="1">
      <c r="A54" s="130"/>
      <c r="B54" s="131" t="s">
        <v>84</v>
      </c>
      <c r="C54" s="64"/>
      <c r="D54" s="201"/>
      <c r="E54" s="201">
        <v>1</v>
      </c>
      <c r="F54" s="202"/>
      <c r="G54" s="126">
        <v>29</v>
      </c>
      <c r="H54" s="127"/>
      <c r="I54" s="126"/>
      <c r="J54" s="132"/>
      <c r="K54" s="126">
        <v>16</v>
      </c>
      <c r="L54" s="127"/>
      <c r="M54" s="126"/>
      <c r="N54" s="133">
        <v>48</v>
      </c>
      <c r="O54" s="191">
        <f t="shared" si="8"/>
        <v>93</v>
      </c>
      <c r="P54" s="203">
        <f t="shared" si="7"/>
        <v>119.25</v>
      </c>
    </row>
    <row r="55" spans="1:16" s="197" customFormat="1" ht="11.25" customHeight="1">
      <c r="A55" s="130"/>
      <c r="B55" s="65" t="s">
        <v>85</v>
      </c>
      <c r="C55" s="64"/>
      <c r="D55" s="201"/>
      <c r="E55" s="201"/>
      <c r="F55" s="202"/>
      <c r="G55" s="126"/>
      <c r="H55" s="127"/>
      <c r="I55" s="126"/>
      <c r="J55" s="132"/>
      <c r="K55" s="126">
        <v>10</v>
      </c>
      <c r="L55" s="127"/>
      <c r="M55" s="126"/>
      <c r="N55" s="133"/>
      <c r="O55" s="191">
        <f t="shared" si="8"/>
        <v>10</v>
      </c>
      <c r="P55" s="203">
        <f t="shared" si="7"/>
        <v>10</v>
      </c>
    </row>
    <row r="56" spans="1:16" s="197" customFormat="1" ht="11.25" customHeight="1">
      <c r="A56" s="130"/>
      <c r="B56" s="131" t="s">
        <v>86</v>
      </c>
      <c r="C56" s="64"/>
      <c r="D56" s="201"/>
      <c r="E56" s="201"/>
      <c r="F56" s="202"/>
      <c r="G56" s="126">
        <v>26</v>
      </c>
      <c r="H56" s="127"/>
      <c r="I56" s="126"/>
      <c r="J56" s="132"/>
      <c r="K56" s="126"/>
      <c r="L56" s="127"/>
      <c r="M56" s="126"/>
      <c r="N56" s="133">
        <v>6</v>
      </c>
      <c r="O56" s="191">
        <f t="shared" si="8"/>
        <v>32</v>
      </c>
      <c r="P56" s="203">
        <f t="shared" si="7"/>
        <v>18.5</v>
      </c>
    </row>
    <row r="57" spans="1:16" s="197" customFormat="1" ht="11.25" customHeight="1">
      <c r="A57" s="130"/>
      <c r="B57" s="65" t="s">
        <v>87</v>
      </c>
      <c r="C57" s="64"/>
      <c r="D57" s="201"/>
      <c r="E57" s="201">
        <v>1</v>
      </c>
      <c r="F57" s="202"/>
      <c r="G57" s="126">
        <v>27</v>
      </c>
      <c r="H57" s="127"/>
      <c r="I57" s="126"/>
      <c r="J57" s="132"/>
      <c r="K57" s="126">
        <v>14</v>
      </c>
      <c r="L57" s="127"/>
      <c r="M57" s="126"/>
      <c r="N57" s="133">
        <v>18</v>
      </c>
      <c r="O57" s="191">
        <f t="shared" si="8"/>
        <v>59</v>
      </c>
      <c r="P57" s="203">
        <f t="shared" si="7"/>
        <v>56.75</v>
      </c>
    </row>
    <row r="58" spans="1:16" s="197" customFormat="1" ht="11.25" customHeight="1">
      <c r="A58" s="130"/>
      <c r="B58" s="131" t="s">
        <v>88</v>
      </c>
      <c r="C58" s="64"/>
      <c r="D58" s="201"/>
      <c r="E58" s="201"/>
      <c r="F58" s="202"/>
      <c r="G58" s="126">
        <v>6</v>
      </c>
      <c r="H58" s="127"/>
      <c r="I58" s="126"/>
      <c r="J58" s="132"/>
      <c r="K58" s="126"/>
      <c r="L58" s="127"/>
      <c r="M58" s="126"/>
      <c r="N58" s="133"/>
      <c r="O58" s="191">
        <f t="shared" si="8"/>
        <v>6</v>
      </c>
      <c r="P58" s="203">
        <f t="shared" si="7"/>
        <v>1.5</v>
      </c>
    </row>
    <row r="59" spans="1:16" s="197" customFormat="1" ht="11.25" customHeight="1">
      <c r="A59" s="130"/>
      <c r="B59" s="65" t="s">
        <v>89</v>
      </c>
      <c r="C59" s="64"/>
      <c r="D59" s="201"/>
      <c r="E59" s="201"/>
      <c r="F59" s="202"/>
      <c r="G59" s="126">
        <v>10</v>
      </c>
      <c r="H59" s="127"/>
      <c r="I59" s="126"/>
      <c r="J59" s="132"/>
      <c r="K59" s="126"/>
      <c r="L59" s="127"/>
      <c r="M59" s="126"/>
      <c r="N59" s="133"/>
      <c r="O59" s="191">
        <f t="shared" si="8"/>
        <v>10</v>
      </c>
      <c r="P59" s="203">
        <f t="shared" si="7"/>
        <v>2.5</v>
      </c>
    </row>
    <row r="60" spans="1:16" s="197" customFormat="1" ht="11.25" customHeight="1">
      <c r="A60" s="130"/>
      <c r="B60" s="131" t="s">
        <v>90</v>
      </c>
      <c r="C60" s="64"/>
      <c r="D60" s="201"/>
      <c r="E60" s="201"/>
      <c r="F60" s="202"/>
      <c r="G60" s="126">
        <v>6</v>
      </c>
      <c r="H60" s="127"/>
      <c r="I60" s="126"/>
      <c r="J60" s="132"/>
      <c r="K60" s="126"/>
      <c r="L60" s="127"/>
      <c r="M60" s="126"/>
      <c r="N60" s="133"/>
      <c r="O60" s="191">
        <f t="shared" si="8"/>
        <v>6</v>
      </c>
      <c r="P60" s="203">
        <f t="shared" si="7"/>
        <v>1.5</v>
      </c>
    </row>
    <row r="61" spans="1:16" s="197" customFormat="1" ht="11.25" customHeight="1">
      <c r="A61" s="130"/>
      <c r="B61" s="65" t="s">
        <v>91</v>
      </c>
      <c r="C61" s="64"/>
      <c r="D61" s="201"/>
      <c r="E61" s="201"/>
      <c r="F61" s="202"/>
      <c r="G61" s="126">
        <v>6</v>
      </c>
      <c r="H61" s="127"/>
      <c r="I61" s="126"/>
      <c r="J61" s="132"/>
      <c r="K61" s="126"/>
      <c r="L61" s="127"/>
      <c r="M61" s="126"/>
      <c r="N61" s="133"/>
      <c r="O61" s="191">
        <f t="shared" si="8"/>
        <v>6</v>
      </c>
      <c r="P61" s="203">
        <f t="shared" si="7"/>
        <v>1.5</v>
      </c>
    </row>
    <row r="62" spans="1:16" s="197" customFormat="1" ht="11.25" customHeight="1">
      <c r="A62" s="130"/>
      <c r="B62" s="131" t="s">
        <v>92</v>
      </c>
      <c r="C62" s="64"/>
      <c r="D62" s="201"/>
      <c r="E62" s="201"/>
      <c r="F62" s="202"/>
      <c r="G62" s="126">
        <v>5</v>
      </c>
      <c r="H62" s="127"/>
      <c r="I62" s="126"/>
      <c r="J62" s="132"/>
      <c r="K62" s="126"/>
      <c r="L62" s="127"/>
      <c r="M62" s="126"/>
      <c r="N62" s="133"/>
      <c r="O62" s="191">
        <f t="shared" si="8"/>
        <v>5</v>
      </c>
      <c r="P62" s="203">
        <f t="shared" si="7"/>
        <v>1.25</v>
      </c>
    </row>
    <row r="63" spans="1:16" s="182" customFormat="1" ht="11.25" customHeight="1">
      <c r="A63" s="130"/>
      <c r="B63" s="131" t="s">
        <v>93</v>
      </c>
      <c r="C63" s="64"/>
      <c r="D63" s="185"/>
      <c r="E63" s="185"/>
      <c r="F63" s="186"/>
      <c r="G63" s="126">
        <v>16</v>
      </c>
      <c r="H63" s="127"/>
      <c r="I63" s="126"/>
      <c r="J63" s="132"/>
      <c r="K63" s="126"/>
      <c r="L63" s="127"/>
      <c r="M63" s="126"/>
      <c r="N63" s="133"/>
      <c r="O63" s="191">
        <f t="shared" ref="O63:O86" si="9">SUM(F63:N63)</f>
        <v>16</v>
      </c>
      <c r="P63" s="192">
        <f t="shared" ref="P63:P86" si="10">(F63*$F$3)+(G63*$G$3)+(H63*$H$3)+(I63*$I$3)+(J63*$J$3)+(K63*$K$3)+(L63*$L$3)+(M63*$M$3)+(N63*$N$3)</f>
        <v>4</v>
      </c>
    </row>
    <row r="64" spans="1:16" s="182" customFormat="1" ht="11.25" customHeight="1">
      <c r="A64" s="130"/>
      <c r="B64" s="65" t="s">
        <v>94</v>
      </c>
      <c r="C64" s="64"/>
      <c r="D64" s="185"/>
      <c r="E64" s="185"/>
      <c r="F64" s="186"/>
      <c r="G64" s="126">
        <v>5</v>
      </c>
      <c r="H64" s="127"/>
      <c r="I64" s="126"/>
      <c r="J64" s="132"/>
      <c r="K64" s="126"/>
      <c r="L64" s="127"/>
      <c r="M64" s="126"/>
      <c r="N64" s="133"/>
      <c r="O64" s="191">
        <f t="shared" si="9"/>
        <v>5</v>
      </c>
      <c r="P64" s="192">
        <f t="shared" si="10"/>
        <v>1.25</v>
      </c>
    </row>
    <row r="65" spans="1:16" s="182" customFormat="1" ht="11.25" customHeight="1">
      <c r="A65" s="130"/>
      <c r="B65" s="131" t="s">
        <v>95</v>
      </c>
      <c r="C65" s="64"/>
      <c r="D65" s="185"/>
      <c r="E65" s="185"/>
      <c r="F65" s="186"/>
      <c r="G65" s="126">
        <v>26</v>
      </c>
      <c r="H65" s="127"/>
      <c r="I65" s="126"/>
      <c r="J65" s="132"/>
      <c r="K65" s="126">
        <v>30</v>
      </c>
      <c r="L65" s="127"/>
      <c r="M65" s="126"/>
      <c r="N65" s="133">
        <v>40</v>
      </c>
      <c r="O65" s="191">
        <f t="shared" si="9"/>
        <v>96</v>
      </c>
      <c r="P65" s="192">
        <f t="shared" si="10"/>
        <v>116.5</v>
      </c>
    </row>
    <row r="66" spans="1:16" s="182" customFormat="1" ht="11.25" customHeight="1">
      <c r="A66" s="130"/>
      <c r="B66" s="65" t="s">
        <v>96</v>
      </c>
      <c r="C66" s="64"/>
      <c r="D66" s="185"/>
      <c r="E66" s="185"/>
      <c r="F66" s="186"/>
      <c r="G66" s="126">
        <v>10</v>
      </c>
      <c r="H66" s="127"/>
      <c r="I66" s="126"/>
      <c r="J66" s="132"/>
      <c r="K66" s="126"/>
      <c r="L66" s="127"/>
      <c r="M66" s="126"/>
      <c r="N66" s="133"/>
      <c r="O66" s="191">
        <f t="shared" si="9"/>
        <v>10</v>
      </c>
      <c r="P66" s="192">
        <f t="shared" si="10"/>
        <v>2.5</v>
      </c>
    </row>
    <row r="67" spans="1:16" s="182" customFormat="1" ht="11.25" customHeight="1">
      <c r="A67" s="130"/>
      <c r="B67" s="131" t="s">
        <v>97</v>
      </c>
      <c r="C67" s="64"/>
      <c r="D67" s="185"/>
      <c r="E67" s="185"/>
      <c r="F67" s="186"/>
      <c r="G67" s="126">
        <v>1</v>
      </c>
      <c r="H67" s="127"/>
      <c r="I67" s="126"/>
      <c r="J67" s="132"/>
      <c r="K67" s="126">
        <v>1</v>
      </c>
      <c r="L67" s="127"/>
      <c r="M67" s="126"/>
      <c r="N67" s="133"/>
      <c r="O67" s="191">
        <f t="shared" si="9"/>
        <v>2</v>
      </c>
      <c r="P67" s="192">
        <f t="shared" si="10"/>
        <v>1.25</v>
      </c>
    </row>
    <row r="68" spans="1:16" s="182" customFormat="1" ht="11.25" customHeight="1">
      <c r="A68" s="130"/>
      <c r="B68" s="65" t="s">
        <v>98</v>
      </c>
      <c r="C68" s="64"/>
      <c r="D68" s="185"/>
      <c r="E68" s="185"/>
      <c r="F68" s="186"/>
      <c r="G68" s="126">
        <v>5</v>
      </c>
      <c r="H68" s="127"/>
      <c r="I68" s="126"/>
      <c r="J68" s="132"/>
      <c r="K68" s="126"/>
      <c r="L68" s="127"/>
      <c r="M68" s="126"/>
      <c r="N68" s="133"/>
      <c r="O68" s="191">
        <f t="shared" si="9"/>
        <v>5</v>
      </c>
      <c r="P68" s="192">
        <f t="shared" si="10"/>
        <v>1.25</v>
      </c>
    </row>
    <row r="69" spans="1:16" s="182" customFormat="1" ht="11.25" customHeight="1">
      <c r="A69" s="130"/>
      <c r="B69" s="131" t="s">
        <v>99</v>
      </c>
      <c r="C69" s="64"/>
      <c r="D69" s="185"/>
      <c r="E69" s="185"/>
      <c r="F69" s="186"/>
      <c r="G69" s="126">
        <v>25</v>
      </c>
      <c r="H69" s="127"/>
      <c r="I69" s="126"/>
      <c r="J69" s="132"/>
      <c r="K69" s="126"/>
      <c r="L69" s="127"/>
      <c r="M69" s="126"/>
      <c r="N69" s="133"/>
      <c r="O69" s="191">
        <f t="shared" si="9"/>
        <v>25</v>
      </c>
      <c r="P69" s="192">
        <f t="shared" si="10"/>
        <v>6.25</v>
      </c>
    </row>
    <row r="70" spans="1:16" s="182" customFormat="1" ht="11.25" customHeight="1">
      <c r="A70" s="130"/>
      <c r="B70" s="65" t="s">
        <v>100</v>
      </c>
      <c r="C70" s="64"/>
      <c r="D70" s="185"/>
      <c r="E70" s="185">
        <v>1</v>
      </c>
      <c r="F70" s="186"/>
      <c r="G70" s="126"/>
      <c r="H70" s="127"/>
      <c r="I70" s="126"/>
      <c r="J70" s="132"/>
      <c r="K70" s="126"/>
      <c r="L70" s="127"/>
      <c r="M70" s="126"/>
      <c r="N70" s="133">
        <v>18</v>
      </c>
      <c r="O70" s="191">
        <f t="shared" si="9"/>
        <v>18</v>
      </c>
      <c r="P70" s="192">
        <f t="shared" si="10"/>
        <v>36</v>
      </c>
    </row>
    <row r="71" spans="1:16" s="182" customFormat="1" ht="11.25" customHeight="1">
      <c r="A71" s="130"/>
      <c r="B71" s="131" t="s">
        <v>101</v>
      </c>
      <c r="C71" s="64"/>
      <c r="D71" s="185"/>
      <c r="E71" s="185"/>
      <c r="F71" s="186"/>
      <c r="G71" s="126">
        <v>71</v>
      </c>
      <c r="H71" s="127"/>
      <c r="I71" s="126"/>
      <c r="J71" s="132"/>
      <c r="K71" s="126">
        <v>5</v>
      </c>
      <c r="L71" s="127"/>
      <c r="M71" s="126"/>
      <c r="N71" s="133"/>
      <c r="O71" s="191">
        <f t="shared" si="9"/>
        <v>76</v>
      </c>
      <c r="P71" s="192">
        <f t="shared" si="10"/>
        <v>22.75</v>
      </c>
    </row>
    <row r="72" spans="1:16" s="182" customFormat="1" ht="11.25" customHeight="1">
      <c r="A72" s="130"/>
      <c r="B72" s="65" t="s">
        <v>102</v>
      </c>
      <c r="C72" s="64"/>
      <c r="D72" s="185"/>
      <c r="E72" s="185">
        <v>1</v>
      </c>
      <c r="F72" s="186"/>
      <c r="G72" s="126"/>
      <c r="H72" s="127"/>
      <c r="I72" s="126"/>
      <c r="J72" s="132"/>
      <c r="K72" s="126"/>
      <c r="L72" s="127"/>
      <c r="M72" s="126"/>
      <c r="N72" s="133">
        <v>18</v>
      </c>
      <c r="O72" s="191">
        <f t="shared" si="9"/>
        <v>18</v>
      </c>
      <c r="P72" s="192">
        <f t="shared" si="10"/>
        <v>36</v>
      </c>
    </row>
    <row r="73" spans="1:16" s="182" customFormat="1" ht="11.25" customHeight="1">
      <c r="A73" s="130"/>
      <c r="B73" s="131" t="s">
        <v>103</v>
      </c>
      <c r="C73" s="64"/>
      <c r="D73" s="185"/>
      <c r="E73" s="185"/>
      <c r="F73" s="186"/>
      <c r="G73" s="126"/>
      <c r="H73" s="127"/>
      <c r="I73" s="126"/>
      <c r="J73" s="132"/>
      <c r="K73" s="126"/>
      <c r="L73" s="127"/>
      <c r="M73" s="126"/>
      <c r="N73" s="133">
        <v>12</v>
      </c>
      <c r="O73" s="191">
        <f t="shared" si="9"/>
        <v>12</v>
      </c>
      <c r="P73" s="192">
        <f t="shared" si="10"/>
        <v>24</v>
      </c>
    </row>
    <row r="74" spans="1:16" s="182" customFormat="1" ht="11.25" customHeight="1">
      <c r="A74" s="130"/>
      <c r="B74" s="65" t="s">
        <v>104</v>
      </c>
      <c r="C74" s="64"/>
      <c r="D74" s="185"/>
      <c r="E74" s="185"/>
      <c r="F74" s="186"/>
      <c r="G74" s="126">
        <v>8</v>
      </c>
      <c r="H74" s="127"/>
      <c r="I74" s="126"/>
      <c r="J74" s="132"/>
      <c r="K74" s="126"/>
      <c r="L74" s="127"/>
      <c r="M74" s="126"/>
      <c r="N74" s="133"/>
      <c r="O74" s="191">
        <f t="shared" si="9"/>
        <v>8</v>
      </c>
      <c r="P74" s="192">
        <f t="shared" si="10"/>
        <v>2</v>
      </c>
    </row>
    <row r="75" spans="1:16" s="182" customFormat="1" ht="11.25" customHeight="1">
      <c r="A75" s="130"/>
      <c r="B75" s="131" t="s">
        <v>105</v>
      </c>
      <c r="C75" s="64"/>
      <c r="D75" s="185"/>
      <c r="E75" s="185">
        <v>2</v>
      </c>
      <c r="F75" s="186"/>
      <c r="G75" s="126"/>
      <c r="H75" s="127"/>
      <c r="I75" s="126"/>
      <c r="J75" s="132"/>
      <c r="K75" s="126"/>
      <c r="L75" s="127"/>
      <c r="M75" s="126"/>
      <c r="N75" s="133">
        <v>36</v>
      </c>
      <c r="O75" s="191">
        <f t="shared" si="9"/>
        <v>36</v>
      </c>
      <c r="P75" s="192">
        <f t="shared" si="10"/>
        <v>72</v>
      </c>
    </row>
    <row r="76" spans="1:16" s="182" customFormat="1" ht="11.25" customHeight="1">
      <c r="A76" s="130"/>
      <c r="B76" s="65" t="s">
        <v>106</v>
      </c>
      <c r="C76" s="64"/>
      <c r="D76" s="185"/>
      <c r="E76" s="185"/>
      <c r="F76" s="186"/>
      <c r="G76" s="126">
        <v>21</v>
      </c>
      <c r="H76" s="127"/>
      <c r="I76" s="126"/>
      <c r="J76" s="132"/>
      <c r="K76" s="126"/>
      <c r="L76" s="127"/>
      <c r="M76" s="126"/>
      <c r="N76" s="133"/>
      <c r="O76" s="191">
        <f t="shared" si="9"/>
        <v>21</v>
      </c>
      <c r="P76" s="192">
        <f t="shared" si="10"/>
        <v>5.25</v>
      </c>
    </row>
    <row r="77" spans="1:16" s="182" customFormat="1" ht="11.25" customHeight="1">
      <c r="A77" s="130"/>
      <c r="B77" s="131" t="s">
        <v>107</v>
      </c>
      <c r="C77" s="64"/>
      <c r="D77" s="185"/>
      <c r="E77" s="185"/>
      <c r="F77" s="186"/>
      <c r="G77" s="126">
        <v>50</v>
      </c>
      <c r="H77" s="127"/>
      <c r="I77" s="126"/>
      <c r="J77" s="132"/>
      <c r="K77" s="126"/>
      <c r="L77" s="127"/>
      <c r="M77" s="126"/>
      <c r="N77" s="133"/>
      <c r="O77" s="191">
        <f t="shared" si="9"/>
        <v>50</v>
      </c>
      <c r="P77" s="192">
        <f t="shared" si="10"/>
        <v>12.5</v>
      </c>
    </row>
    <row r="78" spans="1:16" s="182" customFormat="1" ht="11.25" customHeight="1">
      <c r="A78" s="130"/>
      <c r="B78" s="65" t="s">
        <v>108</v>
      </c>
      <c r="C78" s="64"/>
      <c r="D78" s="185"/>
      <c r="E78" s="185"/>
      <c r="F78" s="186"/>
      <c r="G78" s="126">
        <v>8</v>
      </c>
      <c r="H78" s="127"/>
      <c r="I78" s="126"/>
      <c r="J78" s="132"/>
      <c r="K78" s="126"/>
      <c r="L78" s="127"/>
      <c r="M78" s="126"/>
      <c r="N78" s="133"/>
      <c r="O78" s="191">
        <f t="shared" si="9"/>
        <v>8</v>
      </c>
      <c r="P78" s="192">
        <f t="shared" si="10"/>
        <v>2</v>
      </c>
    </row>
    <row r="79" spans="1:16" s="182" customFormat="1" ht="11.25" customHeight="1">
      <c r="A79" s="130"/>
      <c r="B79" s="131" t="s">
        <v>109</v>
      </c>
      <c r="C79" s="64"/>
      <c r="D79" s="185"/>
      <c r="E79" s="185"/>
      <c r="F79" s="186"/>
      <c r="G79" s="126">
        <v>8</v>
      </c>
      <c r="H79" s="127"/>
      <c r="I79" s="126"/>
      <c r="J79" s="132"/>
      <c r="K79" s="126"/>
      <c r="L79" s="127"/>
      <c r="M79" s="126"/>
      <c r="N79" s="133"/>
      <c r="O79" s="191">
        <f t="shared" si="9"/>
        <v>8</v>
      </c>
      <c r="P79" s="192">
        <f t="shared" si="10"/>
        <v>2</v>
      </c>
    </row>
    <row r="80" spans="1:16" s="182" customFormat="1" ht="11.25" customHeight="1">
      <c r="A80" s="130"/>
      <c r="B80" s="65" t="s">
        <v>110</v>
      </c>
      <c r="C80" s="64"/>
      <c r="D80" s="185"/>
      <c r="E80" s="185"/>
      <c r="F80" s="186"/>
      <c r="G80" s="126">
        <v>5</v>
      </c>
      <c r="H80" s="127"/>
      <c r="I80" s="126"/>
      <c r="J80" s="132"/>
      <c r="K80" s="126"/>
      <c r="L80" s="127"/>
      <c r="M80" s="126"/>
      <c r="N80" s="133"/>
      <c r="O80" s="191">
        <f t="shared" si="9"/>
        <v>5</v>
      </c>
      <c r="P80" s="192">
        <f t="shared" si="10"/>
        <v>1.25</v>
      </c>
    </row>
    <row r="81" spans="1:16" s="182" customFormat="1" ht="11.25" customHeight="1">
      <c r="A81" s="130"/>
      <c r="B81" s="131" t="s">
        <v>111</v>
      </c>
      <c r="C81" s="64"/>
      <c r="D81" s="185"/>
      <c r="E81" s="185"/>
      <c r="F81" s="186"/>
      <c r="G81" s="126">
        <v>8</v>
      </c>
      <c r="H81" s="127"/>
      <c r="I81" s="126"/>
      <c r="J81" s="132"/>
      <c r="K81" s="126"/>
      <c r="L81" s="127"/>
      <c r="M81" s="126"/>
      <c r="N81" s="133"/>
      <c r="O81" s="191">
        <f t="shared" si="9"/>
        <v>8</v>
      </c>
      <c r="P81" s="192">
        <f t="shared" si="10"/>
        <v>2</v>
      </c>
    </row>
    <row r="82" spans="1:16" s="182" customFormat="1" ht="11.25" customHeight="1">
      <c r="A82" s="130"/>
      <c r="B82" s="65" t="s">
        <v>112</v>
      </c>
      <c r="C82" s="64"/>
      <c r="D82" s="185"/>
      <c r="E82" s="185"/>
      <c r="F82" s="186"/>
      <c r="G82" s="126">
        <v>5</v>
      </c>
      <c r="H82" s="127"/>
      <c r="I82" s="126"/>
      <c r="J82" s="132"/>
      <c r="K82" s="126"/>
      <c r="L82" s="127"/>
      <c r="M82" s="126"/>
      <c r="N82" s="133"/>
      <c r="O82" s="191">
        <f t="shared" si="9"/>
        <v>5</v>
      </c>
      <c r="P82" s="192">
        <f t="shared" si="10"/>
        <v>1.25</v>
      </c>
    </row>
    <row r="83" spans="1:16" s="182" customFormat="1" ht="11.25" customHeight="1">
      <c r="A83" s="130"/>
      <c r="B83" s="131" t="s">
        <v>113</v>
      </c>
      <c r="C83" s="64"/>
      <c r="D83" s="52"/>
      <c r="E83" s="52"/>
      <c r="F83" s="53"/>
      <c r="G83" s="126">
        <v>5</v>
      </c>
      <c r="H83" s="127"/>
      <c r="I83" s="126"/>
      <c r="J83" s="132"/>
      <c r="K83" s="126"/>
      <c r="L83" s="127"/>
      <c r="M83" s="126"/>
      <c r="N83" s="133"/>
      <c r="O83" s="36">
        <f t="shared" si="9"/>
        <v>5</v>
      </c>
      <c r="P83" s="37">
        <f t="shared" si="10"/>
        <v>1.25</v>
      </c>
    </row>
    <row r="84" spans="1:16" s="30" customFormat="1" ht="11.25" customHeight="1">
      <c r="A84" s="130"/>
      <c r="B84" s="65" t="s">
        <v>114</v>
      </c>
      <c r="C84" s="64"/>
      <c r="D84" s="52"/>
      <c r="E84" s="52"/>
      <c r="F84" s="53"/>
      <c r="G84" s="126">
        <v>5</v>
      </c>
      <c r="H84" s="127"/>
      <c r="I84" s="126"/>
      <c r="J84" s="132"/>
      <c r="K84" s="126"/>
      <c r="L84" s="127"/>
      <c r="M84" s="126"/>
      <c r="N84" s="133"/>
      <c r="O84" s="36">
        <f t="shared" si="9"/>
        <v>5</v>
      </c>
      <c r="P84" s="37">
        <f t="shared" si="10"/>
        <v>1.25</v>
      </c>
    </row>
    <row r="85" spans="1:16" s="30" customFormat="1" ht="11.25" customHeight="1">
      <c r="A85" s="130"/>
      <c r="B85" s="131" t="s">
        <v>115</v>
      </c>
      <c r="C85" s="64"/>
      <c r="D85" s="52"/>
      <c r="E85" s="52"/>
      <c r="F85" s="53"/>
      <c r="G85" s="126">
        <v>5</v>
      </c>
      <c r="H85" s="127"/>
      <c r="I85" s="126"/>
      <c r="J85" s="132"/>
      <c r="K85" s="126"/>
      <c r="L85" s="127"/>
      <c r="M85" s="126"/>
      <c r="N85" s="133"/>
      <c r="O85" s="36">
        <f t="shared" si="9"/>
        <v>5</v>
      </c>
      <c r="P85" s="37">
        <f t="shared" si="10"/>
        <v>1.25</v>
      </c>
    </row>
    <row r="86" spans="1:16" s="30" customFormat="1" ht="11.25" customHeight="1">
      <c r="A86" s="130"/>
      <c r="B86" s="65" t="s">
        <v>116</v>
      </c>
      <c r="C86" s="64"/>
      <c r="D86" s="52"/>
      <c r="E86" s="52"/>
      <c r="F86" s="53"/>
      <c r="G86" s="126">
        <v>5</v>
      </c>
      <c r="H86" s="127"/>
      <c r="I86" s="126"/>
      <c r="J86" s="132"/>
      <c r="K86" s="126"/>
      <c r="L86" s="127"/>
      <c r="M86" s="126"/>
      <c r="N86" s="133"/>
      <c r="O86" s="36">
        <f t="shared" si="9"/>
        <v>5</v>
      </c>
      <c r="P86" s="37">
        <f t="shared" si="10"/>
        <v>1.25</v>
      </c>
    </row>
    <row r="87" spans="1:16" s="30" customFormat="1" ht="11.25" customHeight="1">
      <c r="A87" s="130"/>
      <c r="B87" s="131" t="s">
        <v>117</v>
      </c>
      <c r="C87" s="64"/>
      <c r="D87" s="52"/>
      <c r="E87" s="52"/>
      <c r="F87" s="53"/>
      <c r="G87" s="126">
        <v>5</v>
      </c>
      <c r="H87" s="127"/>
      <c r="I87" s="126"/>
      <c r="J87" s="132"/>
      <c r="K87" s="126"/>
      <c r="L87" s="127"/>
      <c r="M87" s="126"/>
      <c r="N87" s="133"/>
      <c r="O87" s="36">
        <f t="shared" ref="O87:O110" si="11">SUM(F87:N87)</f>
        <v>5</v>
      </c>
      <c r="P87" s="37">
        <f t="shared" ref="P87:P110" si="12">(F87*$F$3)+(G87*$G$3)+(H87*$H$3)+(I87*$I$3)+(J87*$J$3)+(K87*$K$3)+(L87*$L$3)+(M87*$M$3)+(N87*$N$3)</f>
        <v>1.25</v>
      </c>
    </row>
    <row r="88" spans="1:16" s="30" customFormat="1" ht="11.25" customHeight="1">
      <c r="A88" s="130"/>
      <c r="B88" s="65" t="s">
        <v>118</v>
      </c>
      <c r="C88" s="64"/>
      <c r="D88" s="52"/>
      <c r="E88" s="52"/>
      <c r="F88" s="53"/>
      <c r="G88" s="126">
        <v>5</v>
      </c>
      <c r="H88" s="127"/>
      <c r="I88" s="126"/>
      <c r="J88" s="132"/>
      <c r="K88" s="126"/>
      <c r="L88" s="127"/>
      <c r="M88" s="126"/>
      <c r="N88" s="133"/>
      <c r="O88" s="36">
        <f t="shared" si="11"/>
        <v>5</v>
      </c>
      <c r="P88" s="37">
        <f t="shared" si="12"/>
        <v>1.25</v>
      </c>
    </row>
    <row r="89" spans="1:16" s="30" customFormat="1" ht="11.25" customHeight="1">
      <c r="A89" s="130"/>
      <c r="B89" s="131" t="s">
        <v>119</v>
      </c>
      <c r="C89" s="64"/>
      <c r="D89" s="52"/>
      <c r="E89" s="52"/>
      <c r="F89" s="53"/>
      <c r="G89" s="126">
        <v>5</v>
      </c>
      <c r="H89" s="127"/>
      <c r="I89" s="126"/>
      <c r="J89" s="132"/>
      <c r="K89" s="126"/>
      <c r="L89" s="127"/>
      <c r="M89" s="126"/>
      <c r="N89" s="133"/>
      <c r="O89" s="36">
        <f t="shared" si="11"/>
        <v>5</v>
      </c>
      <c r="P89" s="37">
        <f t="shared" si="12"/>
        <v>1.25</v>
      </c>
    </row>
    <row r="90" spans="1:16" s="30" customFormat="1" ht="11.25" customHeight="1">
      <c r="A90" s="130"/>
      <c r="B90" s="65" t="s">
        <v>120</v>
      </c>
      <c r="C90" s="64"/>
      <c r="D90" s="52"/>
      <c r="E90" s="52"/>
      <c r="F90" s="53"/>
      <c r="G90" s="126">
        <v>5</v>
      </c>
      <c r="H90" s="127"/>
      <c r="I90" s="126"/>
      <c r="J90" s="132"/>
      <c r="K90" s="126"/>
      <c r="L90" s="127"/>
      <c r="M90" s="126"/>
      <c r="N90" s="133"/>
      <c r="O90" s="36">
        <f t="shared" si="11"/>
        <v>5</v>
      </c>
      <c r="P90" s="37">
        <f t="shared" si="12"/>
        <v>1.25</v>
      </c>
    </row>
    <row r="91" spans="1:16" s="30" customFormat="1" ht="11.25" customHeight="1">
      <c r="A91" s="130"/>
      <c r="B91" s="131" t="s">
        <v>121</v>
      </c>
      <c r="C91" s="64"/>
      <c r="D91" s="52"/>
      <c r="E91" s="52"/>
      <c r="F91" s="53"/>
      <c r="G91" s="126">
        <v>8</v>
      </c>
      <c r="H91" s="127"/>
      <c r="I91" s="126"/>
      <c r="J91" s="132"/>
      <c r="K91" s="126"/>
      <c r="L91" s="127"/>
      <c r="M91" s="126"/>
      <c r="N91" s="133"/>
      <c r="O91" s="36">
        <f t="shared" si="11"/>
        <v>8</v>
      </c>
      <c r="P91" s="37">
        <f t="shared" si="12"/>
        <v>2</v>
      </c>
    </row>
    <row r="92" spans="1:16" s="30" customFormat="1" ht="11.25" customHeight="1">
      <c r="A92" s="130"/>
      <c r="B92" s="65" t="s">
        <v>122</v>
      </c>
      <c r="C92" s="64"/>
      <c r="D92" s="52"/>
      <c r="E92" s="52"/>
      <c r="F92" s="53"/>
      <c r="G92" s="126">
        <v>5</v>
      </c>
      <c r="H92" s="127"/>
      <c r="I92" s="126"/>
      <c r="J92" s="132"/>
      <c r="K92" s="126"/>
      <c r="L92" s="127"/>
      <c r="M92" s="126"/>
      <c r="N92" s="133"/>
      <c r="O92" s="36">
        <f t="shared" si="11"/>
        <v>5</v>
      </c>
      <c r="P92" s="37">
        <f t="shared" si="12"/>
        <v>1.25</v>
      </c>
    </row>
    <row r="93" spans="1:16" s="30" customFormat="1" ht="11.25" customHeight="1">
      <c r="A93" s="130"/>
      <c r="B93" s="131" t="s">
        <v>123</v>
      </c>
      <c r="C93" s="64"/>
      <c r="D93" s="52"/>
      <c r="E93" s="52"/>
      <c r="F93" s="53"/>
      <c r="G93" s="126">
        <v>5</v>
      </c>
      <c r="H93" s="127"/>
      <c r="I93" s="126"/>
      <c r="J93" s="132"/>
      <c r="K93" s="126"/>
      <c r="L93" s="127"/>
      <c r="M93" s="126"/>
      <c r="N93" s="133"/>
      <c r="O93" s="36">
        <f t="shared" si="11"/>
        <v>5</v>
      </c>
      <c r="P93" s="37">
        <f t="shared" si="12"/>
        <v>1.25</v>
      </c>
    </row>
    <row r="94" spans="1:16" s="197" customFormat="1" ht="11.25" customHeight="1">
      <c r="A94" s="130"/>
      <c r="B94" s="131" t="s">
        <v>124</v>
      </c>
      <c r="C94" s="64"/>
      <c r="D94" s="201"/>
      <c r="E94" s="201"/>
      <c r="F94" s="202"/>
      <c r="G94" s="126">
        <v>9</v>
      </c>
      <c r="H94" s="127"/>
      <c r="I94" s="126"/>
      <c r="J94" s="132"/>
      <c r="K94" s="126"/>
      <c r="L94" s="127"/>
      <c r="M94" s="126"/>
      <c r="N94" s="133"/>
      <c r="O94" s="191">
        <f t="shared" si="11"/>
        <v>9</v>
      </c>
      <c r="P94" s="203">
        <f t="shared" si="12"/>
        <v>2.25</v>
      </c>
    </row>
    <row r="95" spans="1:16" s="197" customFormat="1" ht="11.25" customHeight="1">
      <c r="A95" s="130"/>
      <c r="B95" s="65" t="s">
        <v>125</v>
      </c>
      <c r="C95" s="64"/>
      <c r="D95" s="201"/>
      <c r="E95" s="201"/>
      <c r="F95" s="202"/>
      <c r="G95" s="126">
        <v>5</v>
      </c>
      <c r="H95" s="127"/>
      <c r="I95" s="126"/>
      <c r="J95" s="132"/>
      <c r="K95" s="126"/>
      <c r="L95" s="127"/>
      <c r="M95" s="126"/>
      <c r="N95" s="133"/>
      <c r="O95" s="191">
        <f t="shared" si="11"/>
        <v>5</v>
      </c>
      <c r="P95" s="203">
        <f t="shared" si="12"/>
        <v>1.25</v>
      </c>
    </row>
    <row r="96" spans="1:16" s="197" customFormat="1" ht="11.25" customHeight="1">
      <c r="A96" s="130"/>
      <c r="B96" s="131" t="s">
        <v>126</v>
      </c>
      <c r="C96" s="64"/>
      <c r="D96" s="201"/>
      <c r="E96" s="201"/>
      <c r="F96" s="202"/>
      <c r="G96" s="126">
        <v>5</v>
      </c>
      <c r="H96" s="127"/>
      <c r="I96" s="126"/>
      <c r="J96" s="132"/>
      <c r="K96" s="126"/>
      <c r="L96" s="127"/>
      <c r="M96" s="126"/>
      <c r="N96" s="133"/>
      <c r="O96" s="191">
        <f t="shared" si="11"/>
        <v>5</v>
      </c>
      <c r="P96" s="203">
        <f t="shared" si="12"/>
        <v>1.25</v>
      </c>
    </row>
    <row r="97" spans="1:16" s="197" customFormat="1" ht="11.25" customHeight="1">
      <c r="A97" s="130"/>
      <c r="B97" s="65" t="s">
        <v>127</v>
      </c>
      <c r="C97" s="64"/>
      <c r="D97" s="201"/>
      <c r="E97" s="201"/>
      <c r="F97" s="202"/>
      <c r="G97" s="126">
        <v>5</v>
      </c>
      <c r="H97" s="127"/>
      <c r="I97" s="126"/>
      <c r="J97" s="132"/>
      <c r="K97" s="126"/>
      <c r="L97" s="127"/>
      <c r="M97" s="126"/>
      <c r="N97" s="133"/>
      <c r="O97" s="191">
        <f t="shared" si="11"/>
        <v>5</v>
      </c>
      <c r="P97" s="203">
        <f t="shared" si="12"/>
        <v>1.25</v>
      </c>
    </row>
    <row r="98" spans="1:16" s="197" customFormat="1" ht="11.25" customHeight="1">
      <c r="A98" s="130"/>
      <c r="B98" s="131" t="s">
        <v>128</v>
      </c>
      <c r="C98" s="64"/>
      <c r="D98" s="201"/>
      <c r="E98" s="201"/>
      <c r="F98" s="202"/>
      <c r="G98" s="126"/>
      <c r="H98" s="127"/>
      <c r="I98" s="126"/>
      <c r="J98" s="132"/>
      <c r="K98" s="126">
        <v>134</v>
      </c>
      <c r="L98" s="127"/>
      <c r="M98" s="126"/>
      <c r="N98" s="133"/>
      <c r="O98" s="191">
        <f t="shared" si="11"/>
        <v>134</v>
      </c>
      <c r="P98" s="203">
        <f t="shared" si="12"/>
        <v>134</v>
      </c>
    </row>
    <row r="99" spans="1:16" s="197" customFormat="1" ht="11.25" customHeight="1">
      <c r="A99" s="130"/>
      <c r="B99" s="65" t="s">
        <v>129</v>
      </c>
      <c r="C99" s="64"/>
      <c r="D99" s="201"/>
      <c r="E99" s="201"/>
      <c r="F99" s="202"/>
      <c r="G99" s="126">
        <v>27</v>
      </c>
      <c r="H99" s="127"/>
      <c r="I99" s="126"/>
      <c r="J99" s="132"/>
      <c r="K99" s="126"/>
      <c r="L99" s="127"/>
      <c r="M99" s="126"/>
      <c r="N99" s="133"/>
      <c r="O99" s="191">
        <f t="shared" si="11"/>
        <v>27</v>
      </c>
      <c r="P99" s="203">
        <f t="shared" si="12"/>
        <v>6.75</v>
      </c>
    </row>
    <row r="100" spans="1:16" s="197" customFormat="1" ht="11.25" customHeight="1">
      <c r="A100" s="130"/>
      <c r="B100" s="131" t="s">
        <v>130</v>
      </c>
      <c r="C100" s="64"/>
      <c r="D100" s="201"/>
      <c r="E100" s="201"/>
      <c r="F100" s="202"/>
      <c r="G100" s="126">
        <v>5</v>
      </c>
      <c r="H100" s="127"/>
      <c r="I100" s="126"/>
      <c r="J100" s="132"/>
      <c r="K100" s="126"/>
      <c r="L100" s="127"/>
      <c r="M100" s="126"/>
      <c r="N100" s="133"/>
      <c r="O100" s="191">
        <f t="shared" si="11"/>
        <v>5</v>
      </c>
      <c r="P100" s="203">
        <f t="shared" si="12"/>
        <v>1.25</v>
      </c>
    </row>
    <row r="101" spans="1:16" s="197" customFormat="1" ht="11.25" customHeight="1">
      <c r="A101" s="130"/>
      <c r="B101" s="65" t="s">
        <v>131</v>
      </c>
      <c r="C101" s="64"/>
      <c r="D101" s="201"/>
      <c r="E101" s="201"/>
      <c r="F101" s="202"/>
      <c r="G101" s="126">
        <v>5</v>
      </c>
      <c r="H101" s="127"/>
      <c r="I101" s="126"/>
      <c r="J101" s="132"/>
      <c r="K101" s="126"/>
      <c r="L101" s="127"/>
      <c r="M101" s="126"/>
      <c r="N101" s="133"/>
      <c r="O101" s="191">
        <f t="shared" si="11"/>
        <v>5</v>
      </c>
      <c r="P101" s="203">
        <f t="shared" si="12"/>
        <v>1.25</v>
      </c>
    </row>
    <row r="102" spans="1:16" s="197" customFormat="1" ht="11.25" customHeight="1">
      <c r="A102" s="130"/>
      <c r="B102" s="131" t="s">
        <v>132</v>
      </c>
      <c r="C102" s="64"/>
      <c r="D102" s="201"/>
      <c r="E102" s="201"/>
      <c r="F102" s="202"/>
      <c r="G102" s="126">
        <v>5</v>
      </c>
      <c r="H102" s="127"/>
      <c r="I102" s="126"/>
      <c r="J102" s="132"/>
      <c r="K102" s="126"/>
      <c r="L102" s="127"/>
      <c r="M102" s="126"/>
      <c r="N102" s="133"/>
      <c r="O102" s="191">
        <f t="shared" si="11"/>
        <v>5</v>
      </c>
      <c r="P102" s="203">
        <f t="shared" si="12"/>
        <v>1.25</v>
      </c>
    </row>
    <row r="103" spans="1:16" s="197" customFormat="1" ht="11.25" customHeight="1">
      <c r="A103" s="130"/>
      <c r="B103" s="65" t="s">
        <v>133</v>
      </c>
      <c r="C103" s="64"/>
      <c r="D103" s="201"/>
      <c r="E103" s="201"/>
      <c r="F103" s="202"/>
      <c r="G103" s="126">
        <v>9</v>
      </c>
      <c r="H103" s="127"/>
      <c r="I103" s="126"/>
      <c r="J103" s="132"/>
      <c r="K103" s="126"/>
      <c r="L103" s="127"/>
      <c r="M103" s="126"/>
      <c r="N103" s="133"/>
      <c r="O103" s="191">
        <f t="shared" si="11"/>
        <v>9</v>
      </c>
      <c r="P103" s="203">
        <f t="shared" si="12"/>
        <v>2.25</v>
      </c>
    </row>
    <row r="104" spans="1:16" s="197" customFormat="1" ht="11.25" customHeight="1">
      <c r="A104" s="130"/>
      <c r="B104" s="131" t="s">
        <v>134</v>
      </c>
      <c r="C104" s="64"/>
      <c r="D104" s="201"/>
      <c r="E104" s="201"/>
      <c r="F104" s="202"/>
      <c r="G104" s="126">
        <v>19</v>
      </c>
      <c r="H104" s="127"/>
      <c r="I104" s="126"/>
      <c r="J104" s="132"/>
      <c r="K104" s="126"/>
      <c r="L104" s="127"/>
      <c r="M104" s="126"/>
      <c r="N104" s="133"/>
      <c r="O104" s="191">
        <f t="shared" si="11"/>
        <v>19</v>
      </c>
      <c r="P104" s="203">
        <f t="shared" si="12"/>
        <v>4.75</v>
      </c>
    </row>
    <row r="105" spans="1:16" s="197" customFormat="1" ht="11.25" customHeight="1">
      <c r="A105" s="130"/>
      <c r="B105" s="65" t="s">
        <v>135</v>
      </c>
      <c r="C105" s="64"/>
      <c r="D105" s="201"/>
      <c r="E105" s="201"/>
      <c r="F105" s="202"/>
      <c r="G105" s="126">
        <v>9</v>
      </c>
      <c r="H105" s="127"/>
      <c r="I105" s="126"/>
      <c r="J105" s="132"/>
      <c r="K105" s="126"/>
      <c r="L105" s="127"/>
      <c r="M105" s="126"/>
      <c r="N105" s="133"/>
      <c r="O105" s="191">
        <f t="shared" si="11"/>
        <v>9</v>
      </c>
      <c r="P105" s="203">
        <f t="shared" si="12"/>
        <v>2.25</v>
      </c>
    </row>
    <row r="106" spans="1:16" s="197" customFormat="1" ht="11.25" customHeight="1">
      <c r="A106" s="130"/>
      <c r="B106" s="131" t="s">
        <v>136</v>
      </c>
      <c r="C106" s="64"/>
      <c r="D106" s="201"/>
      <c r="E106" s="201"/>
      <c r="F106" s="202"/>
      <c r="G106" s="126">
        <v>23</v>
      </c>
      <c r="H106" s="127"/>
      <c r="I106" s="126">
        <v>4</v>
      </c>
      <c r="J106" s="132"/>
      <c r="K106" s="126">
        <v>1</v>
      </c>
      <c r="L106" s="127"/>
      <c r="M106" s="126"/>
      <c r="N106" s="133">
        <v>1</v>
      </c>
      <c r="O106" s="191">
        <f t="shared" si="11"/>
        <v>29</v>
      </c>
      <c r="P106" s="203">
        <f t="shared" si="12"/>
        <v>10.75</v>
      </c>
    </row>
    <row r="107" spans="1:16" s="197" customFormat="1" ht="11.25" customHeight="1">
      <c r="A107" s="130"/>
      <c r="B107" s="65" t="s">
        <v>137</v>
      </c>
      <c r="C107" s="64"/>
      <c r="D107" s="201"/>
      <c r="E107" s="201"/>
      <c r="F107" s="202"/>
      <c r="G107" s="126">
        <v>5</v>
      </c>
      <c r="H107" s="127"/>
      <c r="I107" s="126"/>
      <c r="J107" s="132"/>
      <c r="K107" s="126"/>
      <c r="L107" s="127"/>
      <c r="M107" s="126"/>
      <c r="N107" s="133"/>
      <c r="O107" s="191">
        <f t="shared" si="11"/>
        <v>5</v>
      </c>
      <c r="P107" s="203">
        <f t="shared" si="12"/>
        <v>1.25</v>
      </c>
    </row>
    <row r="108" spans="1:16" s="197" customFormat="1" ht="11.25" customHeight="1">
      <c r="A108" s="130"/>
      <c r="B108" s="131" t="s">
        <v>138</v>
      </c>
      <c r="C108" s="64"/>
      <c r="D108" s="201"/>
      <c r="E108" s="201"/>
      <c r="F108" s="202"/>
      <c r="G108" s="126">
        <v>5</v>
      </c>
      <c r="H108" s="127"/>
      <c r="I108" s="126"/>
      <c r="J108" s="132"/>
      <c r="K108" s="126"/>
      <c r="L108" s="127"/>
      <c r="M108" s="126"/>
      <c r="N108" s="133"/>
      <c r="O108" s="191">
        <f t="shared" si="11"/>
        <v>5</v>
      </c>
      <c r="P108" s="203">
        <f t="shared" si="12"/>
        <v>1.25</v>
      </c>
    </row>
    <row r="109" spans="1:16" s="197" customFormat="1" ht="11.25" customHeight="1">
      <c r="A109" s="130"/>
      <c r="B109" s="65" t="s">
        <v>139</v>
      </c>
      <c r="C109" s="64"/>
      <c r="D109" s="201"/>
      <c r="E109" s="201"/>
      <c r="F109" s="202"/>
      <c r="G109" s="126">
        <v>5</v>
      </c>
      <c r="H109" s="127"/>
      <c r="I109" s="126"/>
      <c r="J109" s="132"/>
      <c r="K109" s="126"/>
      <c r="L109" s="127"/>
      <c r="M109" s="126"/>
      <c r="N109" s="133"/>
      <c r="O109" s="191">
        <f t="shared" si="11"/>
        <v>5</v>
      </c>
      <c r="P109" s="203">
        <f t="shared" si="12"/>
        <v>1.25</v>
      </c>
    </row>
    <row r="110" spans="1:16" s="197" customFormat="1" ht="11.25" customHeight="1">
      <c r="A110" s="130"/>
      <c r="B110" s="131" t="s">
        <v>140</v>
      </c>
      <c r="C110" s="64"/>
      <c r="D110" s="201"/>
      <c r="E110" s="201"/>
      <c r="F110" s="202"/>
      <c r="G110" s="126">
        <v>9</v>
      </c>
      <c r="H110" s="127"/>
      <c r="I110" s="126">
        <v>1</v>
      </c>
      <c r="J110" s="132"/>
      <c r="K110" s="126">
        <v>2</v>
      </c>
      <c r="L110" s="127"/>
      <c r="M110" s="126"/>
      <c r="N110" s="133">
        <v>10</v>
      </c>
      <c r="O110" s="191">
        <f t="shared" si="11"/>
        <v>22</v>
      </c>
      <c r="P110" s="203">
        <f t="shared" si="12"/>
        <v>24.75</v>
      </c>
    </row>
    <row r="111" spans="1:16" s="30" customFormat="1">
      <c r="A111" s="130"/>
      <c r="B111" s="65"/>
      <c r="C111" s="64"/>
      <c r="D111" s="52"/>
      <c r="E111" s="52"/>
      <c r="F111" s="53"/>
      <c r="G111" s="136"/>
      <c r="H111" s="137"/>
      <c r="I111" s="134"/>
      <c r="J111" s="1"/>
      <c r="K111" s="134"/>
      <c r="L111" s="111"/>
      <c r="M111" s="134"/>
      <c r="N111" s="1"/>
      <c r="O111" s="129">
        <f t="shared" ref="O111" si="13">SUM(F111:N111)</f>
        <v>0</v>
      </c>
      <c r="P111" s="37">
        <f t="shared" ref="P111" si="14">(F111*$F$3)+(G111*$G$3)+(H111*$H$3)+(I111*$I$3)+(J111*$J$3)+(K111*$K$3)+(L111*$L$3)+(M111*$M$3)+(N111*$N$3)</f>
        <v>0</v>
      </c>
    </row>
    <row r="112" spans="1:16" ht="12" thickBot="1">
      <c r="A112" s="38"/>
      <c r="B112" s="39"/>
      <c r="C112" s="43">
        <f t="shared" ref="C112:P112" si="15">SUM(C35:C111)</f>
        <v>0</v>
      </c>
      <c r="D112" s="43">
        <f t="shared" si="15"/>
        <v>0</v>
      </c>
      <c r="E112" s="43">
        <f t="shared" si="15"/>
        <v>6</v>
      </c>
      <c r="F112" s="43">
        <f t="shared" si="15"/>
        <v>0</v>
      </c>
      <c r="G112" s="43">
        <f t="shared" si="15"/>
        <v>971</v>
      </c>
      <c r="H112" s="43">
        <f t="shared" si="15"/>
        <v>0</v>
      </c>
      <c r="I112" s="43">
        <f t="shared" si="15"/>
        <v>34</v>
      </c>
      <c r="J112" s="43">
        <f t="shared" si="15"/>
        <v>0</v>
      </c>
      <c r="K112" s="43">
        <f t="shared" si="15"/>
        <v>499</v>
      </c>
      <c r="L112" s="43">
        <f t="shared" si="15"/>
        <v>0</v>
      </c>
      <c r="M112" s="43">
        <f t="shared" si="15"/>
        <v>0</v>
      </c>
      <c r="N112" s="43">
        <f t="shared" si="15"/>
        <v>230</v>
      </c>
      <c r="O112" s="44">
        <f t="shared" si="15"/>
        <v>1734</v>
      </c>
      <c r="P112" s="45">
        <f t="shared" si="15"/>
        <v>1218.75</v>
      </c>
    </row>
    <row r="113" spans="1:16">
      <c r="G113" s="42"/>
    </row>
    <row r="114" spans="1:16">
      <c r="G114" s="42"/>
    </row>
    <row r="115" spans="1:16" ht="12" thickBot="1">
      <c r="B115" s="33" t="s">
        <v>55</v>
      </c>
      <c r="C115" s="33"/>
      <c r="D115" s="33"/>
      <c r="E115" s="33"/>
      <c r="F115" s="34"/>
      <c r="G115" s="34"/>
      <c r="H115" s="34"/>
      <c r="I115" s="34"/>
      <c r="J115" s="34"/>
      <c r="K115" s="34"/>
      <c r="L115" s="34"/>
      <c r="M115" s="34"/>
      <c r="N115" s="34"/>
      <c r="O115" s="35"/>
      <c r="P115" s="35"/>
    </row>
    <row r="116" spans="1:16" s="30" customFormat="1">
      <c r="A116" s="130"/>
      <c r="B116" s="131" t="s">
        <v>141</v>
      </c>
      <c r="C116" s="64"/>
      <c r="D116" s="52"/>
      <c r="E116" s="52"/>
      <c r="F116" s="53"/>
      <c r="G116" s="126">
        <v>11</v>
      </c>
      <c r="H116" s="127"/>
      <c r="I116" s="126"/>
      <c r="J116" s="132"/>
      <c r="K116" s="126"/>
      <c r="L116" s="127">
        <v>2</v>
      </c>
      <c r="M116" s="126"/>
      <c r="N116" s="133"/>
      <c r="O116" s="128">
        <f t="shared" ref="O116:O118" si="16">SUM(F116:N116)</f>
        <v>13</v>
      </c>
      <c r="P116" s="37">
        <f t="shared" ref="P116:P118" si="17">(F116*$F$3)+(G116*$G$3)+(H116*$H$3)+(I116*$I$3)+(J116*$J$3)+(K116*$K$3)+(L116*$L$3)+(M116*$M$3)+(N116*$N$3)</f>
        <v>4.75</v>
      </c>
    </row>
    <row r="117" spans="1:16" s="30" customFormat="1">
      <c r="A117" s="130"/>
      <c r="B117" s="65" t="s">
        <v>142</v>
      </c>
      <c r="C117" s="64"/>
      <c r="D117" s="52"/>
      <c r="E117" s="52"/>
      <c r="F117" s="53">
        <v>7</v>
      </c>
      <c r="G117" s="126"/>
      <c r="H117" s="127"/>
      <c r="I117" s="126"/>
      <c r="J117" s="132"/>
      <c r="K117" s="126"/>
      <c r="L117" s="127"/>
      <c r="M117" s="126"/>
      <c r="N117" s="133"/>
      <c r="O117" s="128">
        <f t="shared" si="16"/>
        <v>7</v>
      </c>
      <c r="P117" s="37">
        <f t="shared" si="17"/>
        <v>0.70000000000000007</v>
      </c>
    </row>
    <row r="118" spans="1:16" s="30" customFormat="1" ht="12.75" customHeight="1">
      <c r="A118" s="130"/>
      <c r="B118" s="65"/>
      <c r="C118" s="64"/>
      <c r="D118" s="52"/>
      <c r="E118" s="52"/>
      <c r="F118" s="53"/>
      <c r="G118" s="136"/>
      <c r="H118" s="137"/>
      <c r="I118" s="134"/>
      <c r="J118" s="1"/>
      <c r="K118" s="134"/>
      <c r="L118" s="111"/>
      <c r="M118" s="134"/>
      <c r="N118" s="1"/>
      <c r="O118" s="129">
        <f t="shared" si="16"/>
        <v>0</v>
      </c>
      <c r="P118" s="37">
        <f t="shared" si="17"/>
        <v>0</v>
      </c>
    </row>
    <row r="119" spans="1:16" ht="12" thickBot="1">
      <c r="A119" s="38"/>
      <c r="B119" s="39" t="s">
        <v>21</v>
      </c>
      <c r="C119" s="39">
        <f t="shared" ref="C119:P119" si="18">SUM(C116:C118)</f>
        <v>0</v>
      </c>
      <c r="D119" s="39">
        <f t="shared" si="18"/>
        <v>0</v>
      </c>
      <c r="E119" s="39">
        <f t="shared" si="18"/>
        <v>0</v>
      </c>
      <c r="F119" s="39">
        <f t="shared" si="18"/>
        <v>7</v>
      </c>
      <c r="G119" s="135">
        <f t="shared" si="18"/>
        <v>11</v>
      </c>
      <c r="H119" s="135">
        <f t="shared" si="18"/>
        <v>0</v>
      </c>
      <c r="I119" s="43">
        <f t="shared" si="18"/>
        <v>0</v>
      </c>
      <c r="J119" s="43">
        <f t="shared" si="18"/>
        <v>0</v>
      </c>
      <c r="K119" s="43">
        <f t="shared" si="18"/>
        <v>0</v>
      </c>
      <c r="L119" s="43">
        <f t="shared" si="18"/>
        <v>2</v>
      </c>
      <c r="M119" s="43">
        <f t="shared" si="18"/>
        <v>0</v>
      </c>
      <c r="N119" s="43">
        <f t="shared" si="18"/>
        <v>0</v>
      </c>
      <c r="O119" s="44">
        <f t="shared" si="18"/>
        <v>20</v>
      </c>
      <c r="P119" s="45">
        <f t="shared" si="18"/>
        <v>5.45</v>
      </c>
    </row>
    <row r="120" spans="1:16">
      <c r="A120" s="38"/>
      <c r="B120" s="54"/>
      <c r="C120" s="54"/>
      <c r="D120" s="54"/>
      <c r="E120" s="54"/>
      <c r="F120" s="54"/>
      <c r="G120" s="55"/>
      <c r="H120" s="55"/>
      <c r="I120" s="55"/>
      <c r="J120" s="55"/>
      <c r="K120" s="55"/>
      <c r="L120" s="55"/>
      <c r="M120" s="55"/>
      <c r="N120" s="55"/>
      <c r="O120" s="56"/>
      <c r="P120" s="57"/>
    </row>
    <row r="121" spans="1:16" s="196" customFormat="1" hidden="1">
      <c r="G121" s="42"/>
    </row>
    <row r="122" spans="1:16" s="196" customFormat="1" ht="12" hidden="1" thickBot="1">
      <c r="B122" s="198" t="s">
        <v>57</v>
      </c>
      <c r="C122" s="198"/>
      <c r="D122" s="198"/>
      <c r="E122" s="198"/>
      <c r="F122" s="199"/>
      <c r="G122" s="199"/>
      <c r="H122" s="199"/>
      <c r="I122" s="199"/>
      <c r="J122" s="199"/>
      <c r="K122" s="199"/>
      <c r="L122" s="199"/>
      <c r="M122" s="199"/>
      <c r="N122" s="199"/>
      <c r="O122" s="200"/>
      <c r="P122" s="200"/>
    </row>
    <row r="123" spans="1:16" s="197" customFormat="1" hidden="1">
      <c r="A123" s="130"/>
      <c r="B123" s="131"/>
      <c r="C123" s="64"/>
      <c r="D123" s="201"/>
      <c r="E123" s="201"/>
      <c r="F123" s="202"/>
      <c r="G123" s="126"/>
      <c r="H123" s="127"/>
      <c r="I123" s="126"/>
      <c r="J123" s="132"/>
      <c r="K123" s="126"/>
      <c r="L123" s="127"/>
      <c r="M123" s="126"/>
      <c r="N123" s="133"/>
      <c r="O123" s="128">
        <f t="shared" ref="O123:O130" si="19">SUM(F123:N123)</f>
        <v>0</v>
      </c>
      <c r="P123" s="203">
        <f t="shared" ref="P123:P130" si="20">(F123*$F$3)+(G123*$G$3)+(H123*$H$3)+(I123*$I$3)+(J123*$J$3)+(K123*$K$3)+(L123*$L$3)+(M123*$M$3)+(N123*$N$3)</f>
        <v>0</v>
      </c>
    </row>
    <row r="124" spans="1:16" s="197" customFormat="1" hidden="1">
      <c r="A124" s="130"/>
      <c r="B124" s="65"/>
      <c r="C124" s="64"/>
      <c r="D124" s="201"/>
      <c r="E124" s="201"/>
      <c r="F124" s="202"/>
      <c r="G124" s="126"/>
      <c r="H124" s="127"/>
      <c r="I124" s="126"/>
      <c r="J124" s="132"/>
      <c r="K124" s="126"/>
      <c r="L124" s="127"/>
      <c r="M124" s="126"/>
      <c r="N124" s="133"/>
      <c r="O124" s="128">
        <f t="shared" si="19"/>
        <v>0</v>
      </c>
      <c r="P124" s="203">
        <f t="shared" si="20"/>
        <v>0</v>
      </c>
    </row>
    <row r="125" spans="1:16" s="197" customFormat="1" hidden="1">
      <c r="A125" s="130"/>
      <c r="B125" s="131"/>
      <c r="C125" s="64"/>
      <c r="D125" s="201"/>
      <c r="E125" s="201"/>
      <c r="F125" s="202"/>
      <c r="G125" s="126"/>
      <c r="H125" s="127"/>
      <c r="I125" s="126"/>
      <c r="J125" s="132"/>
      <c r="K125" s="126"/>
      <c r="L125" s="127"/>
      <c r="M125" s="126"/>
      <c r="N125" s="133"/>
      <c r="O125" s="128">
        <f t="shared" si="19"/>
        <v>0</v>
      </c>
      <c r="P125" s="203">
        <f t="shared" si="20"/>
        <v>0</v>
      </c>
    </row>
    <row r="126" spans="1:16" s="197" customFormat="1" hidden="1">
      <c r="A126" s="130"/>
      <c r="B126" s="65"/>
      <c r="C126" s="64"/>
      <c r="D126" s="201"/>
      <c r="E126" s="201"/>
      <c r="F126" s="202"/>
      <c r="G126" s="126"/>
      <c r="H126" s="127"/>
      <c r="I126" s="126"/>
      <c r="J126" s="132"/>
      <c r="K126" s="126"/>
      <c r="L126" s="127"/>
      <c r="M126" s="126"/>
      <c r="N126" s="133"/>
      <c r="O126" s="128">
        <f t="shared" si="19"/>
        <v>0</v>
      </c>
      <c r="P126" s="203">
        <f t="shared" si="20"/>
        <v>0</v>
      </c>
    </row>
    <row r="127" spans="1:16" s="197" customFormat="1" hidden="1">
      <c r="A127" s="130"/>
      <c r="B127" s="131"/>
      <c r="C127" s="64"/>
      <c r="D127" s="201"/>
      <c r="E127" s="201"/>
      <c r="F127" s="202"/>
      <c r="G127" s="126"/>
      <c r="H127" s="127"/>
      <c r="I127" s="126"/>
      <c r="J127" s="132"/>
      <c r="K127" s="126"/>
      <c r="L127" s="127"/>
      <c r="M127" s="126"/>
      <c r="N127" s="133"/>
      <c r="O127" s="128">
        <f t="shared" ref="O127:O129" si="21">SUM(F127:N127)</f>
        <v>0</v>
      </c>
      <c r="P127" s="203">
        <f t="shared" ref="P127:P129" si="22">(F127*$F$3)+(G127*$G$3)+(H127*$H$3)+(I127*$I$3)+(J127*$J$3)+(K127*$K$3)+(L127*$L$3)+(M127*$M$3)+(N127*$N$3)</f>
        <v>0</v>
      </c>
    </row>
    <row r="128" spans="1:16" s="197" customFormat="1" hidden="1">
      <c r="A128" s="130"/>
      <c r="B128" s="65"/>
      <c r="C128" s="64"/>
      <c r="D128" s="201"/>
      <c r="E128" s="201"/>
      <c r="F128" s="202"/>
      <c r="G128" s="126"/>
      <c r="H128" s="127"/>
      <c r="I128" s="126"/>
      <c r="J128" s="132"/>
      <c r="K128" s="126"/>
      <c r="L128" s="127"/>
      <c r="M128" s="126"/>
      <c r="N128" s="133"/>
      <c r="O128" s="128">
        <f t="shared" si="21"/>
        <v>0</v>
      </c>
      <c r="P128" s="203">
        <f t="shared" si="22"/>
        <v>0</v>
      </c>
    </row>
    <row r="129" spans="1:16" s="197" customFormat="1" hidden="1">
      <c r="A129" s="130"/>
      <c r="B129" s="131"/>
      <c r="C129" s="64"/>
      <c r="D129" s="201"/>
      <c r="E129" s="201"/>
      <c r="F129" s="202"/>
      <c r="G129" s="126"/>
      <c r="H129" s="127"/>
      <c r="I129" s="126"/>
      <c r="J129" s="132"/>
      <c r="K129" s="126"/>
      <c r="L129" s="127"/>
      <c r="M129" s="126"/>
      <c r="N129" s="133"/>
      <c r="O129" s="128">
        <f t="shared" si="21"/>
        <v>0</v>
      </c>
      <c r="P129" s="203">
        <f t="shared" si="22"/>
        <v>0</v>
      </c>
    </row>
    <row r="130" spans="1:16" s="197" customFormat="1" ht="12.75" hidden="1" customHeight="1">
      <c r="A130" s="130"/>
      <c r="B130" s="65"/>
      <c r="C130" s="64"/>
      <c r="D130" s="201"/>
      <c r="E130" s="201"/>
      <c r="F130" s="202"/>
      <c r="G130" s="136"/>
      <c r="H130" s="137"/>
      <c r="I130" s="134"/>
      <c r="J130" s="196"/>
      <c r="K130" s="134"/>
      <c r="L130" s="111"/>
      <c r="M130" s="134"/>
      <c r="N130" s="196"/>
      <c r="O130" s="129">
        <f t="shared" si="19"/>
        <v>0</v>
      </c>
      <c r="P130" s="203">
        <f t="shared" si="20"/>
        <v>0</v>
      </c>
    </row>
    <row r="131" spans="1:16" s="196" customFormat="1" ht="12" hidden="1" thickBot="1">
      <c r="A131" s="204"/>
      <c r="B131" s="205" t="s">
        <v>21</v>
      </c>
      <c r="C131" s="205">
        <f t="shared" ref="C131:P131" si="23">SUM(C123:C130)</f>
        <v>0</v>
      </c>
      <c r="D131" s="205">
        <f t="shared" si="23"/>
        <v>0</v>
      </c>
      <c r="E131" s="205">
        <f t="shared" si="23"/>
        <v>0</v>
      </c>
      <c r="F131" s="205">
        <f t="shared" si="23"/>
        <v>0</v>
      </c>
      <c r="G131" s="135">
        <f t="shared" si="23"/>
        <v>0</v>
      </c>
      <c r="H131" s="135">
        <f t="shared" si="23"/>
        <v>0</v>
      </c>
      <c r="I131" s="43">
        <f t="shared" si="23"/>
        <v>0</v>
      </c>
      <c r="J131" s="43">
        <f t="shared" si="23"/>
        <v>0</v>
      </c>
      <c r="K131" s="43">
        <f t="shared" si="23"/>
        <v>0</v>
      </c>
      <c r="L131" s="43">
        <f t="shared" si="23"/>
        <v>0</v>
      </c>
      <c r="M131" s="43">
        <f t="shared" si="23"/>
        <v>0</v>
      </c>
      <c r="N131" s="43">
        <f t="shared" si="23"/>
        <v>0</v>
      </c>
      <c r="O131" s="44">
        <f t="shared" si="23"/>
        <v>0</v>
      </c>
      <c r="P131" s="45">
        <f t="shared" si="23"/>
        <v>0</v>
      </c>
    </row>
    <row r="132" spans="1:16" s="196" customFormat="1" hidden="1">
      <c r="A132" s="204"/>
      <c r="B132" s="54"/>
      <c r="C132" s="54"/>
      <c r="D132" s="54"/>
      <c r="E132" s="54"/>
      <c r="F132" s="54"/>
      <c r="G132" s="55"/>
      <c r="H132" s="55"/>
      <c r="I132" s="55"/>
      <c r="J132" s="55"/>
      <c r="K132" s="55"/>
      <c r="L132" s="55"/>
      <c r="M132" s="55"/>
      <c r="N132" s="55"/>
      <c r="O132" s="56"/>
      <c r="P132" s="57"/>
    </row>
    <row r="133" spans="1:16" hidden="1">
      <c r="A133" s="38"/>
      <c r="B133" s="54"/>
      <c r="C133" s="54"/>
      <c r="D133" s="54"/>
      <c r="E133" s="54"/>
      <c r="F133" s="54"/>
      <c r="G133" s="55"/>
      <c r="H133" s="55"/>
      <c r="I133" s="55"/>
      <c r="J133" s="55"/>
      <c r="K133" s="55"/>
      <c r="L133" s="55"/>
      <c r="M133" s="55"/>
      <c r="N133" s="55"/>
      <c r="O133" s="56"/>
      <c r="P133" s="57"/>
    </row>
    <row r="134" spans="1:16" ht="12" hidden="1" thickBot="1">
      <c r="B134" s="33" t="s">
        <v>23</v>
      </c>
      <c r="C134" s="183"/>
      <c r="D134" s="33"/>
      <c r="E134" s="33"/>
      <c r="F134" s="34"/>
      <c r="G134" s="34"/>
      <c r="H134" s="34"/>
      <c r="I134" s="34"/>
      <c r="J134" s="34"/>
      <c r="K134" s="34"/>
      <c r="L134" s="34"/>
      <c r="M134" s="34"/>
      <c r="N134" s="34"/>
      <c r="O134" s="35"/>
      <c r="P134" s="35"/>
    </row>
    <row r="135" spans="1:16" s="182" customFormat="1" hidden="1">
      <c r="A135" s="181"/>
      <c r="B135" s="184"/>
      <c r="C135" s="185"/>
      <c r="D135" s="185"/>
      <c r="E135" s="185"/>
      <c r="F135" s="186"/>
      <c r="G135" s="187"/>
      <c r="H135" s="188"/>
      <c r="I135" s="189"/>
      <c r="J135" s="188"/>
      <c r="K135" s="187"/>
      <c r="L135" s="190"/>
      <c r="M135" s="187"/>
      <c r="N135" s="188"/>
      <c r="O135" s="191">
        <f>SUM(F135:N135)</f>
        <v>0</v>
      </c>
      <c r="P135" s="192">
        <f>(F135*$F$3)+(G135*$G$3)+(H135*$H$3)+(I135*$I$3)+(J135*$J$3)+(K135*$K$3)+(L135*$L$3)+(M135*$M$3)+(N135*$N$3)</f>
        <v>0</v>
      </c>
    </row>
    <row r="136" spans="1:16" s="30" customFormat="1" hidden="1">
      <c r="A136" s="1"/>
      <c r="B136" s="184"/>
      <c r="C136" s="64"/>
      <c r="D136" s="185"/>
      <c r="E136" s="185"/>
      <c r="F136" s="186"/>
      <c r="G136" s="187"/>
      <c r="H136" s="188"/>
      <c r="I136" s="189"/>
      <c r="J136" s="188"/>
      <c r="K136" s="187"/>
      <c r="L136" s="62"/>
      <c r="M136" s="59"/>
      <c r="N136" s="60"/>
      <c r="O136" s="36">
        <f>SUM(F136:N136)</f>
        <v>0</v>
      </c>
      <c r="P136" s="37">
        <f>(F136*$F$3)+(G136*$G$3)+(H136*$H$3)+(I136*$I$3)+(J136*$J$3)+(K136*$K$3)+(L136*$L$3)+(M136*$M$3)+(N136*$N$3)</f>
        <v>0</v>
      </c>
    </row>
    <row r="137" spans="1:16" ht="12" hidden="1" thickBot="1">
      <c r="A137" s="38"/>
      <c r="B137" s="39" t="s">
        <v>21</v>
      </c>
      <c r="C137" s="39">
        <f t="shared" ref="C137:D137" si="24">SUM(C136:C136)</f>
        <v>0</v>
      </c>
      <c r="D137" s="39">
        <f t="shared" si="24"/>
        <v>0</v>
      </c>
      <c r="E137" s="44">
        <f t="shared" ref="E137:N137" si="25">SUM(E135:E136)</f>
        <v>0</v>
      </c>
      <c r="F137" s="44">
        <f t="shared" si="25"/>
        <v>0</v>
      </c>
      <c r="G137" s="44">
        <f t="shared" si="25"/>
        <v>0</v>
      </c>
      <c r="H137" s="44">
        <f t="shared" si="25"/>
        <v>0</v>
      </c>
      <c r="I137" s="44">
        <f t="shared" si="25"/>
        <v>0</v>
      </c>
      <c r="J137" s="44">
        <f t="shared" si="25"/>
        <v>0</v>
      </c>
      <c r="K137" s="44">
        <f t="shared" si="25"/>
        <v>0</v>
      </c>
      <c r="L137" s="44">
        <f t="shared" si="25"/>
        <v>0</v>
      </c>
      <c r="M137" s="44">
        <f t="shared" si="25"/>
        <v>0</v>
      </c>
      <c r="N137" s="44">
        <f t="shared" si="25"/>
        <v>0</v>
      </c>
      <c r="O137" s="44">
        <f>SUM(O135:O136)</f>
        <v>0</v>
      </c>
      <c r="P137" s="45">
        <f>SUM(P135:P136)</f>
        <v>0</v>
      </c>
    </row>
    <row r="138" spans="1:16" hidden="1">
      <c r="A138" s="38"/>
      <c r="B138" s="54"/>
      <c r="C138" s="54"/>
      <c r="D138" s="54"/>
      <c r="E138" s="54"/>
      <c r="F138" s="54"/>
      <c r="G138" s="55"/>
      <c r="H138" s="55"/>
      <c r="I138" s="55"/>
      <c r="J138" s="55"/>
      <c r="K138" s="55"/>
      <c r="L138" s="55"/>
      <c r="M138" s="55"/>
      <c r="N138" s="55"/>
      <c r="O138" s="56"/>
      <c r="P138" s="57"/>
    </row>
    <row r="139" spans="1:16" hidden="1">
      <c r="A139" s="38"/>
      <c r="B139" s="54"/>
      <c r="C139" s="54"/>
      <c r="D139" s="54"/>
      <c r="E139" s="54"/>
      <c r="F139" s="54"/>
      <c r="G139" s="55"/>
      <c r="H139" s="55"/>
      <c r="I139" s="55"/>
      <c r="J139" s="55"/>
      <c r="K139" s="55"/>
      <c r="L139" s="55"/>
      <c r="M139" s="55"/>
      <c r="N139" s="55"/>
      <c r="O139" s="56"/>
      <c r="P139" s="57"/>
    </row>
    <row r="140" spans="1:16" ht="12" hidden="1" thickBot="1">
      <c r="B140" s="33" t="s">
        <v>45</v>
      </c>
      <c r="C140" s="33"/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4"/>
      <c r="O140" s="35"/>
      <c r="P140" s="35"/>
    </row>
    <row r="141" spans="1:16" s="30" customFormat="1" ht="11.25" hidden="1" customHeight="1">
      <c r="A141" s="1"/>
      <c r="B141" s="58"/>
      <c r="C141" s="51"/>
      <c r="D141" s="160"/>
      <c r="E141" s="160"/>
      <c r="F141" s="161"/>
      <c r="G141" s="162"/>
      <c r="H141" s="163"/>
      <c r="I141" s="164"/>
      <c r="J141" s="163"/>
      <c r="K141" s="162"/>
      <c r="L141" s="165"/>
      <c r="M141" s="162"/>
      <c r="N141" s="163"/>
      <c r="O141" s="36">
        <f t="shared" ref="O141:O148" si="26">SUM(F141:N141)</f>
        <v>0</v>
      </c>
      <c r="P141" s="37">
        <f t="shared" ref="P141:P148" si="27">(F141*$F$3)+(G141*$G$3)+(H141*$H$3)+(I141*$I$3)+(J141*$J$3)+(K141*$K$3)+(L141*$L$3)+(M141*$M$3)+(N141*$N$3)</f>
        <v>0</v>
      </c>
    </row>
    <row r="142" spans="1:16" s="30" customFormat="1" ht="11.25" hidden="1" customHeight="1">
      <c r="A142" s="1"/>
      <c r="B142" s="58"/>
      <c r="C142" s="51"/>
      <c r="D142" s="52"/>
      <c r="E142" s="52"/>
      <c r="F142" s="53"/>
      <c r="G142" s="59"/>
      <c r="H142" s="60"/>
      <c r="I142" s="61"/>
      <c r="J142" s="60"/>
      <c r="K142" s="59"/>
      <c r="L142" s="62"/>
      <c r="M142" s="59"/>
      <c r="N142" s="60"/>
      <c r="O142" s="36">
        <f t="shared" si="26"/>
        <v>0</v>
      </c>
      <c r="P142" s="37">
        <f t="shared" si="27"/>
        <v>0</v>
      </c>
    </row>
    <row r="143" spans="1:16" s="30" customFormat="1" ht="11.25" hidden="1" customHeight="1">
      <c r="A143" s="1"/>
      <c r="B143" s="58"/>
      <c r="C143" s="51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si="26"/>
        <v>0</v>
      </c>
      <c r="P143" s="37">
        <f t="shared" si="27"/>
        <v>0</v>
      </c>
    </row>
    <row r="144" spans="1:16" s="30" customFormat="1" ht="11.25" hidden="1" customHeight="1">
      <c r="A144" s="1"/>
      <c r="B144" s="58"/>
      <c r="C144" s="51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 t="shared" si="26"/>
        <v>0</v>
      </c>
      <c r="P144" s="37">
        <f t="shared" si="27"/>
        <v>0</v>
      </c>
    </row>
    <row r="145" spans="1:16" s="30" customFormat="1" ht="11.25" hidden="1" customHeight="1">
      <c r="A145" s="1"/>
      <c r="B145" s="58"/>
      <c r="C145" s="51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 t="shared" si="26"/>
        <v>0</v>
      </c>
      <c r="P145" s="37">
        <f t="shared" si="27"/>
        <v>0</v>
      </c>
    </row>
    <row r="146" spans="1:16" s="30" customFormat="1" ht="11.25" hidden="1" customHeight="1">
      <c r="A146" s="1"/>
      <c r="B146" s="58"/>
      <c r="C146" s="51"/>
      <c r="D146" s="52"/>
      <c r="E146" s="52"/>
      <c r="F146" s="53"/>
      <c r="G146" s="59"/>
      <c r="H146" s="60"/>
      <c r="I146" s="61"/>
      <c r="J146" s="60"/>
      <c r="K146" s="59"/>
      <c r="L146" s="62"/>
      <c r="M146" s="59"/>
      <c r="N146" s="60"/>
      <c r="O146" s="36">
        <f t="shared" si="26"/>
        <v>0</v>
      </c>
      <c r="P146" s="37">
        <f t="shared" si="27"/>
        <v>0</v>
      </c>
    </row>
    <row r="147" spans="1:16" s="30" customFormat="1" ht="11.25" hidden="1" customHeight="1">
      <c r="A147" s="1"/>
      <c r="B147" s="58"/>
      <c r="C147" s="51"/>
      <c r="D147" s="52"/>
      <c r="E147" s="52"/>
      <c r="F147" s="53"/>
      <c r="G147" s="59"/>
      <c r="H147" s="60"/>
      <c r="I147" s="61"/>
      <c r="J147" s="60"/>
      <c r="K147" s="59"/>
      <c r="L147" s="62"/>
      <c r="M147" s="59"/>
      <c r="N147" s="60"/>
      <c r="O147" s="36">
        <f t="shared" si="26"/>
        <v>0</v>
      </c>
      <c r="P147" s="37">
        <f t="shared" si="27"/>
        <v>0</v>
      </c>
    </row>
    <row r="148" spans="1:16" s="30" customFormat="1" ht="11.25" hidden="1" customHeight="1">
      <c r="A148" s="1"/>
      <c r="B148" s="58"/>
      <c r="C148" s="51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 t="shared" si="26"/>
        <v>0</v>
      </c>
      <c r="P148" s="37">
        <f t="shared" si="27"/>
        <v>0</v>
      </c>
    </row>
    <row r="149" spans="1:16" ht="12" hidden="1" thickBot="1">
      <c r="A149" s="38"/>
      <c r="B149" s="39" t="s">
        <v>21</v>
      </c>
      <c r="C149" s="39">
        <f t="shared" ref="C149:P149" si="28">SUM(C141:C148)</f>
        <v>0</v>
      </c>
      <c r="D149" s="39">
        <f t="shared" si="28"/>
        <v>0</v>
      </c>
      <c r="E149" s="39">
        <f t="shared" si="28"/>
        <v>0</v>
      </c>
      <c r="F149" s="39">
        <f t="shared" si="28"/>
        <v>0</v>
      </c>
      <c r="G149" s="43">
        <f t="shared" si="28"/>
        <v>0</v>
      </c>
      <c r="H149" s="43">
        <f t="shared" si="28"/>
        <v>0</v>
      </c>
      <c r="I149" s="43">
        <f t="shared" si="28"/>
        <v>0</v>
      </c>
      <c r="J149" s="43">
        <f t="shared" si="28"/>
        <v>0</v>
      </c>
      <c r="K149" s="43">
        <f t="shared" si="28"/>
        <v>0</v>
      </c>
      <c r="L149" s="43">
        <f t="shared" si="28"/>
        <v>0</v>
      </c>
      <c r="M149" s="43">
        <f t="shared" si="28"/>
        <v>0</v>
      </c>
      <c r="N149" s="43">
        <f t="shared" si="28"/>
        <v>0</v>
      </c>
      <c r="O149" s="44">
        <f t="shared" si="28"/>
        <v>0</v>
      </c>
      <c r="P149" s="45">
        <f t="shared" si="28"/>
        <v>0</v>
      </c>
    </row>
    <row r="150" spans="1:16" ht="11.25" hidden="1" customHeight="1">
      <c r="A150" s="38"/>
      <c r="B150" s="54"/>
      <c r="C150" s="54"/>
      <c r="D150" s="54"/>
      <c r="E150" s="54"/>
      <c r="F150" s="54"/>
      <c r="G150" s="55"/>
      <c r="H150" s="55"/>
      <c r="I150" s="55"/>
      <c r="J150" s="55"/>
      <c r="K150" s="55"/>
      <c r="L150" s="55"/>
      <c r="M150" s="55"/>
      <c r="N150" s="55"/>
      <c r="O150" s="56"/>
      <c r="P150" s="57"/>
    </row>
    <row r="151" spans="1:16" hidden="1"/>
    <row r="152" spans="1:16" ht="12" hidden="1" thickBot="1">
      <c r="B152" s="33" t="s">
        <v>30</v>
      </c>
      <c r="C152" s="33"/>
      <c r="D152" s="33"/>
      <c r="E152" s="33"/>
      <c r="F152" s="34"/>
      <c r="G152" s="34"/>
      <c r="H152" s="34"/>
      <c r="I152" s="34"/>
      <c r="J152" s="34"/>
      <c r="K152" s="34"/>
      <c r="L152" s="34"/>
      <c r="M152" s="34"/>
      <c r="N152" s="34"/>
      <c r="O152" s="35"/>
      <c r="P152" s="35"/>
    </row>
    <row r="153" spans="1:16" s="30" customFormat="1" ht="11.25" hidden="1" customHeight="1">
      <c r="A153" s="1"/>
      <c r="B153" s="58" t="s">
        <v>52</v>
      </c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>SUM(F153:N153)</f>
        <v>0</v>
      </c>
      <c r="P153" s="37">
        <f>(F153*$F$3)+(G153*$G$3)+(H153*$H$3)+(I153*$I$3)+(J153*$J$3)+(K153*$K$3)+(L153*$L$3)+(M153*$M$3)+(N153*$N$3)</f>
        <v>0</v>
      </c>
    </row>
    <row r="154" spans="1:16" s="30" customFormat="1" ht="11.25" hidden="1" customHeight="1">
      <c r="A154" s="1"/>
      <c r="B154" s="58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>SUM(F154:N154)</f>
        <v>0</v>
      </c>
      <c r="P154" s="37">
        <f>(F154*$F$3)+(G154*$G$3)+(H154*$H$3)+(I154*$I$3)+(J154*$J$3)+(K154*$K$3)+(L154*$L$3)+(M154*$M$3)+(N154*$N$3)</f>
        <v>0</v>
      </c>
    </row>
    <row r="155" spans="1:16" ht="12" hidden="1" thickBot="1">
      <c r="A155" s="38"/>
      <c r="B155" s="39" t="s">
        <v>21</v>
      </c>
      <c r="C155" s="39">
        <f t="shared" ref="C155:P155" si="29">SUM(C153:C154)</f>
        <v>0</v>
      </c>
      <c r="D155" s="39">
        <f t="shared" si="29"/>
        <v>0</v>
      </c>
      <c r="E155" s="39">
        <f t="shared" si="29"/>
        <v>0</v>
      </c>
      <c r="F155" s="39">
        <f t="shared" si="29"/>
        <v>0</v>
      </c>
      <c r="G155" s="43">
        <f t="shared" si="29"/>
        <v>0</v>
      </c>
      <c r="H155" s="43">
        <f t="shared" si="29"/>
        <v>0</v>
      </c>
      <c r="I155" s="43">
        <f t="shared" si="29"/>
        <v>0</v>
      </c>
      <c r="J155" s="43">
        <f t="shared" si="29"/>
        <v>0</v>
      </c>
      <c r="K155" s="43">
        <f t="shared" si="29"/>
        <v>0</v>
      </c>
      <c r="L155" s="43">
        <f t="shared" si="29"/>
        <v>0</v>
      </c>
      <c r="M155" s="43">
        <f t="shared" si="29"/>
        <v>0</v>
      </c>
      <c r="N155" s="43">
        <f t="shared" si="29"/>
        <v>0</v>
      </c>
      <c r="O155" s="44">
        <f t="shared" si="29"/>
        <v>0</v>
      </c>
      <c r="P155" s="45">
        <f t="shared" si="29"/>
        <v>0</v>
      </c>
    </row>
    <row r="156" spans="1:16" ht="11.25" hidden="1" customHeight="1">
      <c r="A156" s="38"/>
      <c r="B156" s="54"/>
      <c r="C156" s="54"/>
      <c r="D156" s="54"/>
      <c r="E156" s="54"/>
      <c r="F156" s="54"/>
      <c r="G156" s="55"/>
      <c r="H156" s="55"/>
      <c r="I156" s="55"/>
      <c r="J156" s="55"/>
      <c r="K156" s="55"/>
      <c r="L156" s="55"/>
      <c r="M156" s="55"/>
      <c r="N156" s="55"/>
      <c r="O156" s="56"/>
      <c r="P156" s="57"/>
    </row>
    <row r="157" spans="1:16" s="193" customFormat="1" hidden="1"/>
    <row r="158" spans="1:16" s="193" customFormat="1" ht="12" hidden="1" thickBot="1">
      <c r="B158" s="183" t="s">
        <v>56</v>
      </c>
      <c r="C158" s="183"/>
      <c r="D158" s="183"/>
      <c r="E158" s="183"/>
      <c r="F158" s="34"/>
      <c r="G158" s="34"/>
      <c r="H158" s="34"/>
      <c r="I158" s="34"/>
      <c r="J158" s="34"/>
      <c r="K158" s="34"/>
      <c r="L158" s="34"/>
      <c r="M158" s="34"/>
      <c r="N158" s="34"/>
      <c r="O158" s="35"/>
      <c r="P158" s="35"/>
    </row>
    <row r="159" spans="1:16" s="194" customFormat="1" hidden="1">
      <c r="A159" s="193"/>
      <c r="B159" s="195"/>
      <c r="C159" s="63"/>
      <c r="D159" s="185"/>
      <c r="E159" s="185"/>
      <c r="F159" s="186"/>
      <c r="G159" s="187"/>
      <c r="H159" s="188"/>
      <c r="I159" s="189"/>
      <c r="J159" s="188"/>
      <c r="K159" s="187"/>
      <c r="L159" s="190"/>
      <c r="M159" s="187"/>
      <c r="N159" s="188"/>
      <c r="O159" s="191">
        <f t="shared" ref="O159:O210" si="30">SUM(F159:N159)</f>
        <v>0</v>
      </c>
      <c r="P159" s="192">
        <f t="shared" ref="P159:P210" si="31">(F159*$F$3)+(G159*$G$3)+(H159*$H$3)+(I159*$I$3)+(J159*$J$3)+(K159*$K$3)+(L159*$L$3)+(M159*$M$3)+(N159*$N$3)</f>
        <v>0</v>
      </c>
    </row>
    <row r="160" spans="1:16" s="194" customFormat="1" hidden="1">
      <c r="A160" s="193"/>
      <c r="B160" s="195"/>
      <c r="C160" s="51"/>
      <c r="D160" s="185"/>
      <c r="E160" s="185"/>
      <c r="F160" s="186"/>
      <c r="G160" s="187"/>
      <c r="H160" s="188"/>
      <c r="I160" s="189"/>
      <c r="J160" s="188"/>
      <c r="K160" s="187"/>
      <c r="L160" s="190"/>
      <c r="M160" s="187"/>
      <c r="N160" s="188"/>
      <c r="O160" s="191">
        <f t="shared" si="30"/>
        <v>0</v>
      </c>
      <c r="P160" s="192">
        <f t="shared" si="31"/>
        <v>0</v>
      </c>
    </row>
    <row r="161" spans="1:16" s="194" customFormat="1" hidden="1">
      <c r="A161" s="193"/>
      <c r="B161" s="195"/>
      <c r="C161" s="51"/>
      <c r="D161" s="185"/>
      <c r="E161" s="185"/>
      <c r="F161" s="186"/>
      <c r="G161" s="187"/>
      <c r="H161" s="188"/>
      <c r="I161" s="189"/>
      <c r="J161" s="188"/>
      <c r="K161" s="187"/>
      <c r="L161" s="190"/>
      <c r="M161" s="187"/>
      <c r="N161" s="188"/>
      <c r="O161" s="191">
        <f t="shared" si="30"/>
        <v>0</v>
      </c>
      <c r="P161" s="192">
        <f t="shared" si="31"/>
        <v>0</v>
      </c>
    </row>
    <row r="162" spans="1:16" s="194" customFormat="1" hidden="1">
      <c r="A162" s="193"/>
      <c r="B162" s="195"/>
      <c r="C162" s="51"/>
      <c r="D162" s="185"/>
      <c r="E162" s="185"/>
      <c r="F162" s="186"/>
      <c r="G162" s="187"/>
      <c r="H162" s="188"/>
      <c r="I162" s="189"/>
      <c r="J162" s="188"/>
      <c r="K162" s="187"/>
      <c r="L162" s="190"/>
      <c r="M162" s="187"/>
      <c r="N162" s="188"/>
      <c r="O162" s="191">
        <f t="shared" si="30"/>
        <v>0</v>
      </c>
      <c r="P162" s="192">
        <f t="shared" si="31"/>
        <v>0</v>
      </c>
    </row>
    <row r="163" spans="1:16" s="194" customFormat="1" hidden="1">
      <c r="A163" s="193"/>
      <c r="B163" s="195"/>
      <c r="C163" s="51"/>
      <c r="D163" s="185"/>
      <c r="E163" s="185"/>
      <c r="F163" s="186"/>
      <c r="G163" s="187"/>
      <c r="H163" s="188"/>
      <c r="I163" s="189"/>
      <c r="J163" s="188"/>
      <c r="K163" s="187"/>
      <c r="L163" s="190"/>
      <c r="M163" s="187"/>
      <c r="N163" s="188"/>
      <c r="O163" s="191">
        <f t="shared" si="30"/>
        <v>0</v>
      </c>
      <c r="P163" s="192">
        <f t="shared" si="31"/>
        <v>0</v>
      </c>
    </row>
    <row r="164" spans="1:16" s="194" customFormat="1" hidden="1">
      <c r="A164" s="193"/>
      <c r="B164" s="195"/>
      <c r="C164" s="51"/>
      <c r="D164" s="185"/>
      <c r="E164" s="185"/>
      <c r="F164" s="186"/>
      <c r="G164" s="187"/>
      <c r="H164" s="188"/>
      <c r="I164" s="189"/>
      <c r="J164" s="188"/>
      <c r="K164" s="187"/>
      <c r="L164" s="190"/>
      <c r="M164" s="187"/>
      <c r="N164" s="188"/>
      <c r="O164" s="191">
        <f t="shared" si="30"/>
        <v>0</v>
      </c>
      <c r="P164" s="192">
        <f t="shared" si="31"/>
        <v>0</v>
      </c>
    </row>
    <row r="165" spans="1:16" s="194" customFormat="1" hidden="1">
      <c r="A165" s="193"/>
      <c r="B165" s="195"/>
      <c r="C165" s="51"/>
      <c r="D165" s="185"/>
      <c r="E165" s="185"/>
      <c r="F165" s="186"/>
      <c r="G165" s="187"/>
      <c r="H165" s="188"/>
      <c r="I165" s="189"/>
      <c r="J165" s="188"/>
      <c r="K165" s="187"/>
      <c r="L165" s="190"/>
      <c r="M165" s="187"/>
      <c r="N165" s="188"/>
      <c r="O165" s="191">
        <f t="shared" si="30"/>
        <v>0</v>
      </c>
      <c r="P165" s="192">
        <f t="shared" si="31"/>
        <v>0</v>
      </c>
    </row>
    <row r="166" spans="1:16" s="194" customFormat="1" hidden="1">
      <c r="A166" s="193"/>
      <c r="B166" s="195"/>
      <c r="C166" s="51"/>
      <c r="D166" s="185"/>
      <c r="E166" s="185"/>
      <c r="F166" s="186"/>
      <c r="G166" s="187"/>
      <c r="H166" s="188"/>
      <c r="I166" s="189"/>
      <c r="J166" s="188"/>
      <c r="K166" s="187"/>
      <c r="L166" s="190"/>
      <c r="M166" s="187"/>
      <c r="N166" s="188"/>
      <c r="O166" s="191">
        <f t="shared" si="30"/>
        <v>0</v>
      </c>
      <c r="P166" s="192">
        <f t="shared" si="31"/>
        <v>0</v>
      </c>
    </row>
    <row r="167" spans="1:16" s="194" customFormat="1" hidden="1">
      <c r="A167" s="193"/>
      <c r="B167" s="195"/>
      <c r="C167" s="51"/>
      <c r="D167" s="185"/>
      <c r="E167" s="185"/>
      <c r="F167" s="186"/>
      <c r="G167" s="187"/>
      <c r="H167" s="188"/>
      <c r="I167" s="189"/>
      <c r="J167" s="188"/>
      <c r="K167" s="187"/>
      <c r="L167" s="190"/>
      <c r="M167" s="187"/>
      <c r="N167" s="188"/>
      <c r="O167" s="191">
        <f t="shared" si="30"/>
        <v>0</v>
      </c>
      <c r="P167" s="192">
        <f t="shared" si="31"/>
        <v>0</v>
      </c>
    </row>
    <row r="168" spans="1:16" s="194" customFormat="1" hidden="1">
      <c r="A168" s="193"/>
      <c r="B168" s="195"/>
      <c r="C168" s="51"/>
      <c r="D168" s="185"/>
      <c r="E168" s="185"/>
      <c r="F168" s="186"/>
      <c r="G168" s="187"/>
      <c r="H168" s="188"/>
      <c r="I168" s="189"/>
      <c r="J168" s="188"/>
      <c r="K168" s="187"/>
      <c r="L168" s="190"/>
      <c r="M168" s="187"/>
      <c r="N168" s="188"/>
      <c r="O168" s="191">
        <f t="shared" si="30"/>
        <v>0</v>
      </c>
      <c r="P168" s="192">
        <f t="shared" si="31"/>
        <v>0</v>
      </c>
    </row>
    <row r="169" spans="1:16" s="194" customFormat="1" hidden="1">
      <c r="A169" s="193"/>
      <c r="B169" s="195"/>
      <c r="C169" s="51"/>
      <c r="D169" s="185"/>
      <c r="E169" s="185"/>
      <c r="F169" s="186"/>
      <c r="G169" s="187"/>
      <c r="H169" s="188"/>
      <c r="I169" s="189"/>
      <c r="J169" s="188"/>
      <c r="K169" s="187"/>
      <c r="L169" s="190"/>
      <c r="M169" s="187"/>
      <c r="N169" s="188"/>
      <c r="O169" s="191">
        <f t="shared" si="30"/>
        <v>0</v>
      </c>
      <c r="P169" s="192">
        <f t="shared" si="31"/>
        <v>0</v>
      </c>
    </row>
    <row r="170" spans="1:16" s="194" customFormat="1" hidden="1">
      <c r="A170" s="193"/>
      <c r="B170" s="195"/>
      <c r="C170" s="51"/>
      <c r="D170" s="185"/>
      <c r="E170" s="185"/>
      <c r="F170" s="186"/>
      <c r="G170" s="187"/>
      <c r="H170" s="188"/>
      <c r="I170" s="189"/>
      <c r="J170" s="188"/>
      <c r="K170" s="187"/>
      <c r="L170" s="190"/>
      <c r="M170" s="187"/>
      <c r="N170" s="188"/>
      <c r="O170" s="191">
        <f t="shared" si="30"/>
        <v>0</v>
      </c>
      <c r="P170" s="192">
        <f t="shared" si="31"/>
        <v>0</v>
      </c>
    </row>
    <row r="171" spans="1:16" s="194" customFormat="1" hidden="1">
      <c r="A171" s="193"/>
      <c r="B171" s="195"/>
      <c r="C171" s="51"/>
      <c r="D171" s="185"/>
      <c r="E171" s="185"/>
      <c r="F171" s="186"/>
      <c r="G171" s="187"/>
      <c r="H171" s="188"/>
      <c r="I171" s="189"/>
      <c r="J171" s="188"/>
      <c r="K171" s="187"/>
      <c r="L171" s="190"/>
      <c r="M171" s="187"/>
      <c r="N171" s="188"/>
      <c r="O171" s="191">
        <f t="shared" si="30"/>
        <v>0</v>
      </c>
      <c r="P171" s="192">
        <f t="shared" si="31"/>
        <v>0</v>
      </c>
    </row>
    <row r="172" spans="1:16" s="194" customFormat="1" hidden="1">
      <c r="A172" s="193"/>
      <c r="B172" s="195"/>
      <c r="C172" s="51"/>
      <c r="D172" s="185"/>
      <c r="E172" s="185"/>
      <c r="F172" s="186"/>
      <c r="G172" s="187"/>
      <c r="H172" s="188"/>
      <c r="I172" s="189"/>
      <c r="J172" s="188"/>
      <c r="K172" s="187"/>
      <c r="L172" s="190"/>
      <c r="M172" s="187"/>
      <c r="N172" s="188"/>
      <c r="O172" s="191">
        <f t="shared" si="30"/>
        <v>0</v>
      </c>
      <c r="P172" s="192">
        <f t="shared" si="31"/>
        <v>0</v>
      </c>
    </row>
    <row r="173" spans="1:16" s="194" customFormat="1" hidden="1">
      <c r="A173" s="193"/>
      <c r="B173" s="195"/>
      <c r="C173" s="51"/>
      <c r="D173" s="185"/>
      <c r="E173" s="185"/>
      <c r="F173" s="186"/>
      <c r="G173" s="187"/>
      <c r="H173" s="188"/>
      <c r="I173" s="189"/>
      <c r="J173" s="188"/>
      <c r="K173" s="187"/>
      <c r="L173" s="190"/>
      <c r="M173" s="187"/>
      <c r="N173" s="188"/>
      <c r="O173" s="191">
        <f t="shared" si="30"/>
        <v>0</v>
      </c>
      <c r="P173" s="192">
        <f t="shared" si="31"/>
        <v>0</v>
      </c>
    </row>
    <row r="174" spans="1:16" s="197" customFormat="1" hidden="1">
      <c r="A174" s="196"/>
      <c r="B174" s="195"/>
      <c r="C174" s="51"/>
      <c r="D174" s="201"/>
      <c r="E174" s="201"/>
      <c r="F174" s="202"/>
      <c r="G174" s="187"/>
      <c r="H174" s="188"/>
      <c r="I174" s="189"/>
      <c r="J174" s="188"/>
      <c r="K174" s="187"/>
      <c r="L174" s="190"/>
      <c r="M174" s="187"/>
      <c r="N174" s="188"/>
      <c r="O174" s="191">
        <f t="shared" si="30"/>
        <v>0</v>
      </c>
      <c r="P174" s="203">
        <f t="shared" si="31"/>
        <v>0</v>
      </c>
    </row>
    <row r="175" spans="1:16" s="197" customFormat="1" hidden="1">
      <c r="A175" s="196"/>
      <c r="B175" s="195"/>
      <c r="C175" s="51"/>
      <c r="D175" s="201"/>
      <c r="E175" s="201"/>
      <c r="F175" s="202"/>
      <c r="G175" s="187"/>
      <c r="H175" s="188"/>
      <c r="I175" s="189"/>
      <c r="J175" s="188"/>
      <c r="K175" s="187"/>
      <c r="L175" s="190"/>
      <c r="M175" s="187"/>
      <c r="N175" s="188"/>
      <c r="O175" s="191">
        <f t="shared" si="30"/>
        <v>0</v>
      </c>
      <c r="P175" s="203">
        <f t="shared" si="31"/>
        <v>0</v>
      </c>
    </row>
    <row r="176" spans="1:16" s="197" customFormat="1" hidden="1">
      <c r="A176" s="196"/>
      <c r="B176" s="195"/>
      <c r="C176" s="51"/>
      <c r="D176" s="201"/>
      <c r="E176" s="201"/>
      <c r="F176" s="202"/>
      <c r="G176" s="187"/>
      <c r="H176" s="188"/>
      <c r="I176" s="189"/>
      <c r="J176" s="188"/>
      <c r="K176" s="187"/>
      <c r="L176" s="190"/>
      <c r="M176" s="187"/>
      <c r="N176" s="188"/>
      <c r="O176" s="191">
        <f t="shared" si="30"/>
        <v>0</v>
      </c>
      <c r="P176" s="203">
        <f t="shared" si="31"/>
        <v>0</v>
      </c>
    </row>
    <row r="177" spans="1:16" s="197" customFormat="1" hidden="1">
      <c r="A177" s="196"/>
      <c r="B177" s="195"/>
      <c r="C177" s="51"/>
      <c r="D177" s="201"/>
      <c r="E177" s="201"/>
      <c r="F177" s="202"/>
      <c r="G177" s="187"/>
      <c r="H177" s="188"/>
      <c r="I177" s="189"/>
      <c r="J177" s="188"/>
      <c r="K177" s="187"/>
      <c r="L177" s="190"/>
      <c r="M177" s="187"/>
      <c r="N177" s="188"/>
      <c r="O177" s="191">
        <f t="shared" si="30"/>
        <v>0</v>
      </c>
      <c r="P177" s="203">
        <f t="shared" si="31"/>
        <v>0</v>
      </c>
    </row>
    <row r="178" spans="1:16" s="197" customFormat="1" hidden="1">
      <c r="A178" s="196"/>
      <c r="B178" s="195"/>
      <c r="C178" s="51"/>
      <c r="D178" s="201"/>
      <c r="E178" s="201"/>
      <c r="F178" s="202"/>
      <c r="G178" s="187"/>
      <c r="H178" s="188"/>
      <c r="I178" s="189"/>
      <c r="J178" s="188"/>
      <c r="K178" s="187"/>
      <c r="L178" s="190"/>
      <c r="M178" s="187"/>
      <c r="N178" s="188"/>
      <c r="O178" s="191">
        <f t="shared" si="30"/>
        <v>0</v>
      </c>
      <c r="P178" s="203">
        <f t="shared" si="31"/>
        <v>0</v>
      </c>
    </row>
    <row r="179" spans="1:16" s="197" customFormat="1" hidden="1">
      <c r="A179" s="196"/>
      <c r="B179" s="195"/>
      <c r="C179" s="51"/>
      <c r="D179" s="201"/>
      <c r="E179" s="201"/>
      <c r="F179" s="202"/>
      <c r="G179" s="187"/>
      <c r="H179" s="188"/>
      <c r="I179" s="189"/>
      <c r="J179" s="188"/>
      <c r="K179" s="187"/>
      <c r="L179" s="190"/>
      <c r="M179" s="187"/>
      <c r="N179" s="188"/>
      <c r="O179" s="191">
        <f t="shared" si="30"/>
        <v>0</v>
      </c>
      <c r="P179" s="203">
        <f t="shared" si="31"/>
        <v>0</v>
      </c>
    </row>
    <row r="180" spans="1:16" s="197" customFormat="1" hidden="1">
      <c r="A180" s="196"/>
      <c r="B180" s="195"/>
      <c r="C180" s="51"/>
      <c r="D180" s="201"/>
      <c r="E180" s="201"/>
      <c r="F180" s="202"/>
      <c r="G180" s="187"/>
      <c r="H180" s="188"/>
      <c r="I180" s="189"/>
      <c r="J180" s="188"/>
      <c r="K180" s="187"/>
      <c r="L180" s="190"/>
      <c r="M180" s="187"/>
      <c r="N180" s="188"/>
      <c r="O180" s="191">
        <f t="shared" si="30"/>
        <v>0</v>
      </c>
      <c r="P180" s="203">
        <f t="shared" si="31"/>
        <v>0</v>
      </c>
    </row>
    <row r="181" spans="1:16" s="197" customFormat="1" hidden="1">
      <c r="A181" s="196"/>
      <c r="B181" s="195"/>
      <c r="C181" s="51"/>
      <c r="D181" s="201"/>
      <c r="E181" s="201"/>
      <c r="F181" s="202"/>
      <c r="G181" s="187"/>
      <c r="H181" s="188"/>
      <c r="I181" s="189"/>
      <c r="J181" s="188"/>
      <c r="K181" s="187"/>
      <c r="L181" s="190"/>
      <c r="M181" s="187"/>
      <c r="N181" s="188"/>
      <c r="O181" s="191">
        <f t="shared" si="30"/>
        <v>0</v>
      </c>
      <c r="P181" s="203">
        <f t="shared" si="31"/>
        <v>0</v>
      </c>
    </row>
    <row r="182" spans="1:16" s="197" customFormat="1" hidden="1">
      <c r="A182" s="196"/>
      <c r="B182" s="195"/>
      <c r="C182" s="51"/>
      <c r="D182" s="201"/>
      <c r="E182" s="201"/>
      <c r="F182" s="202"/>
      <c r="G182" s="187"/>
      <c r="H182" s="188"/>
      <c r="I182" s="189"/>
      <c r="J182" s="188"/>
      <c r="K182" s="187"/>
      <c r="L182" s="190"/>
      <c r="M182" s="187"/>
      <c r="N182" s="188"/>
      <c r="O182" s="191">
        <f t="shared" si="30"/>
        <v>0</v>
      </c>
      <c r="P182" s="203">
        <f t="shared" si="31"/>
        <v>0</v>
      </c>
    </row>
    <row r="183" spans="1:16" s="197" customFormat="1" hidden="1">
      <c r="A183" s="196"/>
      <c r="B183" s="195"/>
      <c r="C183" s="51"/>
      <c r="D183" s="201"/>
      <c r="E183" s="201"/>
      <c r="F183" s="202"/>
      <c r="G183" s="187"/>
      <c r="H183" s="188"/>
      <c r="I183" s="189"/>
      <c r="J183" s="188"/>
      <c r="K183" s="187"/>
      <c r="L183" s="190"/>
      <c r="M183" s="187"/>
      <c r="N183" s="188"/>
      <c r="O183" s="191">
        <f t="shared" si="30"/>
        <v>0</v>
      </c>
      <c r="P183" s="203">
        <f t="shared" si="31"/>
        <v>0</v>
      </c>
    </row>
    <row r="184" spans="1:16" s="197" customFormat="1" hidden="1">
      <c r="A184" s="196"/>
      <c r="B184" s="195"/>
      <c r="C184" s="51"/>
      <c r="D184" s="201"/>
      <c r="E184" s="201"/>
      <c r="F184" s="202"/>
      <c r="G184" s="187"/>
      <c r="H184" s="188"/>
      <c r="I184" s="189"/>
      <c r="J184" s="188"/>
      <c r="K184" s="187"/>
      <c r="L184" s="190"/>
      <c r="M184" s="187"/>
      <c r="N184" s="188"/>
      <c r="O184" s="191">
        <f t="shared" si="30"/>
        <v>0</v>
      </c>
      <c r="P184" s="203">
        <f t="shared" si="31"/>
        <v>0</v>
      </c>
    </row>
    <row r="185" spans="1:16" s="197" customFormat="1" hidden="1">
      <c r="A185" s="196"/>
      <c r="B185" s="195"/>
      <c r="C185" s="51"/>
      <c r="D185" s="201"/>
      <c r="E185" s="201"/>
      <c r="F185" s="202"/>
      <c r="G185" s="187"/>
      <c r="H185" s="188"/>
      <c r="I185" s="189"/>
      <c r="J185" s="188"/>
      <c r="K185" s="187"/>
      <c r="L185" s="190"/>
      <c r="M185" s="187"/>
      <c r="N185" s="188"/>
      <c r="O185" s="191">
        <f t="shared" si="30"/>
        <v>0</v>
      </c>
      <c r="P185" s="203">
        <f t="shared" si="31"/>
        <v>0</v>
      </c>
    </row>
    <row r="186" spans="1:16" s="197" customFormat="1" hidden="1">
      <c r="A186" s="196"/>
      <c r="B186" s="195"/>
      <c r="C186" s="51"/>
      <c r="D186" s="201"/>
      <c r="E186" s="201"/>
      <c r="F186" s="202"/>
      <c r="G186" s="187"/>
      <c r="H186" s="188"/>
      <c r="I186" s="189"/>
      <c r="J186" s="188"/>
      <c r="K186" s="187"/>
      <c r="L186" s="190"/>
      <c r="M186" s="187"/>
      <c r="N186" s="188"/>
      <c r="O186" s="191">
        <f t="shared" si="30"/>
        <v>0</v>
      </c>
      <c r="P186" s="203">
        <f t="shared" si="31"/>
        <v>0</v>
      </c>
    </row>
    <row r="187" spans="1:16" s="197" customFormat="1" hidden="1">
      <c r="A187" s="196"/>
      <c r="B187" s="195"/>
      <c r="C187" s="51"/>
      <c r="D187" s="201"/>
      <c r="E187" s="201"/>
      <c r="F187" s="202"/>
      <c r="G187" s="187"/>
      <c r="H187" s="188"/>
      <c r="I187" s="189"/>
      <c r="J187" s="188"/>
      <c r="K187" s="187"/>
      <c r="L187" s="190"/>
      <c r="M187" s="187"/>
      <c r="N187" s="188"/>
      <c r="O187" s="191">
        <f t="shared" si="30"/>
        <v>0</v>
      </c>
      <c r="P187" s="203">
        <f t="shared" si="31"/>
        <v>0</v>
      </c>
    </row>
    <row r="188" spans="1:16" s="197" customFormat="1" hidden="1">
      <c r="A188" s="196"/>
      <c r="B188" s="195"/>
      <c r="C188" s="51"/>
      <c r="D188" s="201"/>
      <c r="E188" s="201"/>
      <c r="F188" s="202"/>
      <c r="G188" s="187"/>
      <c r="H188" s="188"/>
      <c r="I188" s="189"/>
      <c r="J188" s="188"/>
      <c r="K188" s="187"/>
      <c r="L188" s="190"/>
      <c r="M188" s="187"/>
      <c r="N188" s="188"/>
      <c r="O188" s="191">
        <f t="shared" si="30"/>
        <v>0</v>
      </c>
      <c r="P188" s="203">
        <f t="shared" si="31"/>
        <v>0</v>
      </c>
    </row>
    <row r="189" spans="1:16" s="197" customFormat="1" hidden="1">
      <c r="A189" s="196"/>
      <c r="B189" s="195"/>
      <c r="C189" s="51"/>
      <c r="D189" s="201"/>
      <c r="E189" s="201"/>
      <c r="F189" s="202"/>
      <c r="G189" s="187"/>
      <c r="H189" s="188"/>
      <c r="I189" s="189"/>
      <c r="J189" s="188"/>
      <c r="K189" s="187"/>
      <c r="L189" s="190"/>
      <c r="M189" s="187"/>
      <c r="N189" s="188"/>
      <c r="O189" s="191">
        <f t="shared" si="30"/>
        <v>0</v>
      </c>
      <c r="P189" s="203">
        <f t="shared" si="31"/>
        <v>0</v>
      </c>
    </row>
    <row r="190" spans="1:16" s="197" customFormat="1" hidden="1">
      <c r="A190" s="196"/>
      <c r="B190" s="195"/>
      <c r="C190" s="51"/>
      <c r="D190" s="201"/>
      <c r="E190" s="201"/>
      <c r="F190" s="202"/>
      <c r="G190" s="187"/>
      <c r="H190" s="188"/>
      <c r="I190" s="189"/>
      <c r="J190" s="188"/>
      <c r="K190" s="187"/>
      <c r="L190" s="190"/>
      <c r="M190" s="187"/>
      <c r="N190" s="188"/>
      <c r="O190" s="191">
        <f t="shared" si="30"/>
        <v>0</v>
      </c>
      <c r="P190" s="203">
        <f t="shared" si="31"/>
        <v>0</v>
      </c>
    </row>
    <row r="191" spans="1:16" s="197" customFormat="1" hidden="1">
      <c r="A191" s="196"/>
      <c r="B191" s="195"/>
      <c r="C191" s="51"/>
      <c r="D191" s="201"/>
      <c r="E191" s="201"/>
      <c r="F191" s="202"/>
      <c r="G191" s="187"/>
      <c r="H191" s="188"/>
      <c r="I191" s="189"/>
      <c r="J191" s="188"/>
      <c r="K191" s="187"/>
      <c r="L191" s="190"/>
      <c r="M191" s="187"/>
      <c r="N191" s="188"/>
      <c r="O191" s="191">
        <f t="shared" si="30"/>
        <v>0</v>
      </c>
      <c r="P191" s="203">
        <f t="shared" si="31"/>
        <v>0</v>
      </c>
    </row>
    <row r="192" spans="1:16" s="197" customFormat="1" hidden="1">
      <c r="A192" s="196"/>
      <c r="B192" s="195"/>
      <c r="C192" s="51"/>
      <c r="D192" s="201"/>
      <c r="E192" s="201"/>
      <c r="F192" s="202"/>
      <c r="G192" s="187"/>
      <c r="H192" s="188"/>
      <c r="I192" s="189"/>
      <c r="J192" s="188"/>
      <c r="K192" s="187"/>
      <c r="L192" s="190"/>
      <c r="M192" s="187"/>
      <c r="N192" s="188"/>
      <c r="O192" s="191">
        <f t="shared" si="30"/>
        <v>0</v>
      </c>
      <c r="P192" s="203">
        <f t="shared" si="31"/>
        <v>0</v>
      </c>
    </row>
    <row r="193" spans="1:16" s="194" customFormat="1" hidden="1">
      <c r="A193" s="193"/>
      <c r="B193" s="195"/>
      <c r="C193" s="51"/>
      <c r="D193" s="185"/>
      <c r="E193" s="185"/>
      <c r="F193" s="186"/>
      <c r="G193" s="187"/>
      <c r="H193" s="188"/>
      <c r="I193" s="189"/>
      <c r="J193" s="188"/>
      <c r="K193" s="187"/>
      <c r="L193" s="190"/>
      <c r="M193" s="187"/>
      <c r="N193" s="188"/>
      <c r="O193" s="191">
        <f t="shared" si="30"/>
        <v>0</v>
      </c>
      <c r="P193" s="192">
        <f t="shared" si="31"/>
        <v>0</v>
      </c>
    </row>
    <row r="194" spans="1:16" s="194" customFormat="1" hidden="1">
      <c r="A194" s="193"/>
      <c r="B194" s="195"/>
      <c r="C194" s="51"/>
      <c r="D194" s="185"/>
      <c r="E194" s="185"/>
      <c r="F194" s="186"/>
      <c r="G194" s="187"/>
      <c r="H194" s="188"/>
      <c r="I194" s="189"/>
      <c r="J194" s="188"/>
      <c r="K194" s="187"/>
      <c r="L194" s="190"/>
      <c r="M194" s="187"/>
      <c r="N194" s="188"/>
      <c r="O194" s="191">
        <f t="shared" si="30"/>
        <v>0</v>
      </c>
      <c r="P194" s="192">
        <f t="shared" si="31"/>
        <v>0</v>
      </c>
    </row>
    <row r="195" spans="1:16" s="194" customFormat="1" hidden="1">
      <c r="A195" s="193"/>
      <c r="B195" s="195"/>
      <c r="C195" s="51"/>
      <c r="D195" s="185"/>
      <c r="E195" s="185"/>
      <c r="F195" s="186"/>
      <c r="G195" s="187"/>
      <c r="H195" s="188"/>
      <c r="I195" s="189"/>
      <c r="J195" s="188"/>
      <c r="K195" s="187"/>
      <c r="L195" s="190"/>
      <c r="M195" s="187"/>
      <c r="N195" s="188"/>
      <c r="O195" s="191">
        <f t="shared" si="30"/>
        <v>0</v>
      </c>
      <c r="P195" s="192">
        <f t="shared" si="31"/>
        <v>0</v>
      </c>
    </row>
    <row r="196" spans="1:16" s="194" customFormat="1" hidden="1">
      <c r="A196" s="193"/>
      <c r="B196" s="195"/>
      <c r="C196" s="51"/>
      <c r="D196" s="185"/>
      <c r="E196" s="185"/>
      <c r="F196" s="186"/>
      <c r="G196" s="187"/>
      <c r="H196" s="188"/>
      <c r="I196" s="189"/>
      <c r="J196" s="188"/>
      <c r="K196" s="187"/>
      <c r="L196" s="190"/>
      <c r="M196" s="187"/>
      <c r="N196" s="188"/>
      <c r="O196" s="191">
        <f t="shared" si="30"/>
        <v>0</v>
      </c>
      <c r="P196" s="192">
        <f t="shared" si="31"/>
        <v>0</v>
      </c>
    </row>
    <row r="197" spans="1:16" s="194" customFormat="1" hidden="1">
      <c r="A197" s="193"/>
      <c r="B197" s="195"/>
      <c r="C197" s="51"/>
      <c r="D197" s="185"/>
      <c r="E197" s="185"/>
      <c r="F197" s="186"/>
      <c r="G197" s="187"/>
      <c r="H197" s="188"/>
      <c r="I197" s="189"/>
      <c r="J197" s="188"/>
      <c r="K197" s="187"/>
      <c r="L197" s="190"/>
      <c r="M197" s="187"/>
      <c r="N197" s="188"/>
      <c r="O197" s="191">
        <f t="shared" si="30"/>
        <v>0</v>
      </c>
      <c r="P197" s="192">
        <f t="shared" si="31"/>
        <v>0</v>
      </c>
    </row>
    <row r="198" spans="1:16" s="197" customFormat="1" hidden="1">
      <c r="A198" s="196"/>
      <c r="B198" s="195"/>
      <c r="C198" s="51"/>
      <c r="D198" s="201"/>
      <c r="E198" s="201"/>
      <c r="F198" s="202"/>
      <c r="G198" s="187"/>
      <c r="H198" s="188"/>
      <c r="I198" s="189"/>
      <c r="J198" s="188"/>
      <c r="K198" s="187"/>
      <c r="L198" s="190"/>
      <c r="M198" s="187"/>
      <c r="N198" s="188"/>
      <c r="O198" s="191">
        <f t="shared" ref="O198:O209" si="32">SUM(F198:N198)</f>
        <v>0</v>
      </c>
      <c r="P198" s="203">
        <f t="shared" ref="P198:P209" si="33">(F198*$F$3)+(G198*$G$3)+(H198*$H$3)+(I198*$I$3)+(J198*$J$3)+(K198*$K$3)+(L198*$L$3)+(M198*$M$3)+(N198*$N$3)</f>
        <v>0</v>
      </c>
    </row>
    <row r="199" spans="1:16" s="197" customFormat="1" hidden="1">
      <c r="A199" s="196"/>
      <c r="B199" s="195"/>
      <c r="C199" s="51"/>
      <c r="D199" s="201"/>
      <c r="E199" s="201"/>
      <c r="F199" s="202"/>
      <c r="G199" s="187"/>
      <c r="H199" s="188"/>
      <c r="I199" s="189"/>
      <c r="J199" s="188"/>
      <c r="K199" s="187"/>
      <c r="L199" s="190"/>
      <c r="M199" s="187"/>
      <c r="N199" s="188"/>
      <c r="O199" s="191">
        <f t="shared" si="32"/>
        <v>0</v>
      </c>
      <c r="P199" s="203">
        <f t="shared" si="33"/>
        <v>0</v>
      </c>
    </row>
    <row r="200" spans="1:16" s="197" customFormat="1" hidden="1">
      <c r="A200" s="196"/>
      <c r="B200" s="195"/>
      <c r="C200" s="51"/>
      <c r="D200" s="201"/>
      <c r="E200" s="201"/>
      <c r="F200" s="202"/>
      <c r="G200" s="187"/>
      <c r="H200" s="188"/>
      <c r="I200" s="189"/>
      <c r="J200" s="188"/>
      <c r="K200" s="187"/>
      <c r="L200" s="190"/>
      <c r="M200" s="187"/>
      <c r="N200" s="188"/>
      <c r="O200" s="191">
        <f t="shared" si="32"/>
        <v>0</v>
      </c>
      <c r="P200" s="203">
        <f t="shared" si="33"/>
        <v>0</v>
      </c>
    </row>
    <row r="201" spans="1:16" s="197" customFormat="1" hidden="1">
      <c r="A201" s="196"/>
      <c r="B201" s="195"/>
      <c r="C201" s="51"/>
      <c r="D201" s="201"/>
      <c r="E201" s="201"/>
      <c r="F201" s="202"/>
      <c r="G201" s="187"/>
      <c r="H201" s="188"/>
      <c r="I201" s="189"/>
      <c r="J201" s="188"/>
      <c r="K201" s="187"/>
      <c r="L201" s="190"/>
      <c r="M201" s="187"/>
      <c r="N201" s="188"/>
      <c r="O201" s="191">
        <f t="shared" si="32"/>
        <v>0</v>
      </c>
      <c r="P201" s="203">
        <f t="shared" si="33"/>
        <v>0</v>
      </c>
    </row>
    <row r="202" spans="1:16" s="197" customFormat="1" hidden="1">
      <c r="A202" s="196"/>
      <c r="B202" s="195"/>
      <c r="C202" s="51"/>
      <c r="D202" s="201"/>
      <c r="E202" s="201"/>
      <c r="F202" s="202"/>
      <c r="G202" s="187"/>
      <c r="H202" s="188"/>
      <c r="I202" s="189"/>
      <c r="J202" s="188"/>
      <c r="K202" s="187"/>
      <c r="L202" s="190"/>
      <c r="M202" s="187"/>
      <c r="N202" s="188"/>
      <c r="O202" s="191">
        <f t="shared" si="32"/>
        <v>0</v>
      </c>
      <c r="P202" s="203">
        <f t="shared" si="33"/>
        <v>0</v>
      </c>
    </row>
    <row r="203" spans="1:16" s="197" customFormat="1" hidden="1">
      <c r="A203" s="196"/>
      <c r="B203" s="195"/>
      <c r="C203" s="51"/>
      <c r="D203" s="201"/>
      <c r="E203" s="201"/>
      <c r="F203" s="202"/>
      <c r="G203" s="187"/>
      <c r="H203" s="188"/>
      <c r="I203" s="189"/>
      <c r="J203" s="188"/>
      <c r="K203" s="187"/>
      <c r="L203" s="190"/>
      <c r="M203" s="187"/>
      <c r="N203" s="188"/>
      <c r="O203" s="191">
        <f t="shared" si="32"/>
        <v>0</v>
      </c>
      <c r="P203" s="203">
        <f t="shared" si="33"/>
        <v>0</v>
      </c>
    </row>
    <row r="204" spans="1:16" s="197" customFormat="1" hidden="1">
      <c r="A204" s="196"/>
      <c r="B204" s="195"/>
      <c r="C204" s="51"/>
      <c r="D204" s="201"/>
      <c r="E204" s="201"/>
      <c r="F204" s="202"/>
      <c r="G204" s="187"/>
      <c r="H204" s="188"/>
      <c r="I204" s="189"/>
      <c r="J204" s="188"/>
      <c r="K204" s="187"/>
      <c r="L204" s="190"/>
      <c r="M204" s="187"/>
      <c r="N204" s="188"/>
      <c r="O204" s="191">
        <f t="shared" si="32"/>
        <v>0</v>
      </c>
      <c r="P204" s="203">
        <f t="shared" si="33"/>
        <v>0</v>
      </c>
    </row>
    <row r="205" spans="1:16" s="197" customFormat="1" hidden="1">
      <c r="A205" s="196"/>
      <c r="B205" s="195"/>
      <c r="C205" s="51"/>
      <c r="D205" s="201"/>
      <c r="E205" s="201"/>
      <c r="F205" s="202"/>
      <c r="G205" s="187"/>
      <c r="H205" s="188"/>
      <c r="I205" s="189"/>
      <c r="J205" s="188"/>
      <c r="K205" s="187"/>
      <c r="L205" s="190"/>
      <c r="M205" s="187"/>
      <c r="N205" s="188"/>
      <c r="O205" s="191">
        <f t="shared" si="32"/>
        <v>0</v>
      </c>
      <c r="P205" s="203">
        <f t="shared" si="33"/>
        <v>0</v>
      </c>
    </row>
    <row r="206" spans="1:16" s="197" customFormat="1" hidden="1">
      <c r="A206" s="196"/>
      <c r="B206" s="195"/>
      <c r="C206" s="51"/>
      <c r="D206" s="201"/>
      <c r="E206" s="201"/>
      <c r="F206" s="202"/>
      <c r="G206" s="187"/>
      <c r="H206" s="188"/>
      <c r="I206" s="189"/>
      <c r="J206" s="188"/>
      <c r="K206" s="187"/>
      <c r="L206" s="190"/>
      <c r="M206" s="187"/>
      <c r="N206" s="188"/>
      <c r="O206" s="191">
        <f t="shared" si="32"/>
        <v>0</v>
      </c>
      <c r="P206" s="203">
        <f t="shared" si="33"/>
        <v>0</v>
      </c>
    </row>
    <row r="207" spans="1:16" s="197" customFormat="1" hidden="1">
      <c r="A207" s="196"/>
      <c r="B207" s="195"/>
      <c r="C207" s="51"/>
      <c r="D207" s="201"/>
      <c r="E207" s="201"/>
      <c r="F207" s="202"/>
      <c r="G207" s="187"/>
      <c r="H207" s="188"/>
      <c r="I207" s="189"/>
      <c r="J207" s="188"/>
      <c r="K207" s="187"/>
      <c r="L207" s="190"/>
      <c r="M207" s="187"/>
      <c r="N207" s="188"/>
      <c r="O207" s="191">
        <f t="shared" si="32"/>
        <v>0</v>
      </c>
      <c r="P207" s="203">
        <f t="shared" si="33"/>
        <v>0</v>
      </c>
    </row>
    <row r="208" spans="1:16" s="197" customFormat="1" hidden="1">
      <c r="A208" s="196"/>
      <c r="B208" s="195"/>
      <c r="C208" s="51"/>
      <c r="D208" s="201"/>
      <c r="E208" s="201"/>
      <c r="F208" s="202"/>
      <c r="G208" s="187"/>
      <c r="H208" s="188"/>
      <c r="I208" s="189"/>
      <c r="J208" s="188"/>
      <c r="K208" s="187"/>
      <c r="L208" s="190"/>
      <c r="M208" s="187"/>
      <c r="N208" s="188"/>
      <c r="O208" s="191">
        <f t="shared" si="32"/>
        <v>0</v>
      </c>
      <c r="P208" s="203">
        <f t="shared" si="33"/>
        <v>0</v>
      </c>
    </row>
    <row r="209" spans="1:16" s="197" customFormat="1" hidden="1">
      <c r="A209" s="196"/>
      <c r="B209" s="195"/>
      <c r="C209" s="51"/>
      <c r="D209" s="201"/>
      <c r="E209" s="201"/>
      <c r="F209" s="202"/>
      <c r="G209" s="187"/>
      <c r="H209" s="188"/>
      <c r="I209" s="189"/>
      <c r="J209" s="188"/>
      <c r="K209" s="187"/>
      <c r="L209" s="190"/>
      <c r="M209" s="187"/>
      <c r="N209" s="188"/>
      <c r="O209" s="191">
        <f t="shared" si="32"/>
        <v>0</v>
      </c>
      <c r="P209" s="203">
        <f t="shared" si="33"/>
        <v>0</v>
      </c>
    </row>
    <row r="210" spans="1:16" s="194" customFormat="1" hidden="1">
      <c r="A210" s="193"/>
      <c r="B210" s="195"/>
      <c r="C210" s="51"/>
      <c r="D210" s="185"/>
      <c r="E210" s="185"/>
      <c r="F210" s="186"/>
      <c r="G210" s="187"/>
      <c r="H210" s="188"/>
      <c r="I210" s="189"/>
      <c r="J210" s="188"/>
      <c r="K210" s="187"/>
      <c r="L210" s="190"/>
      <c r="M210" s="187"/>
      <c r="N210" s="188"/>
      <c r="O210" s="191">
        <f t="shared" si="30"/>
        <v>0</v>
      </c>
      <c r="P210" s="192">
        <f t="shared" si="31"/>
        <v>0</v>
      </c>
    </row>
    <row r="211" spans="1:16" s="193" customFormat="1" ht="12" hidden="1" thickBot="1">
      <c r="A211" s="38"/>
      <c r="B211" s="39" t="s">
        <v>21</v>
      </c>
      <c r="C211" s="39">
        <f>SUM(C210:C210)</f>
        <v>0</v>
      </c>
      <c r="D211" s="39">
        <f>SUM(D159:D210)</f>
        <v>0</v>
      </c>
      <c r="E211" s="39">
        <f>SUM(E159:E210)</f>
        <v>0</v>
      </c>
      <c r="F211" s="39">
        <f>SUM(F210:F210)</f>
        <v>0</v>
      </c>
      <c r="G211" s="43">
        <f t="shared" ref="G211:P211" si="34">SUM(G159:G210)</f>
        <v>0</v>
      </c>
      <c r="H211" s="43">
        <f t="shared" si="34"/>
        <v>0</v>
      </c>
      <c r="I211" s="43">
        <f t="shared" si="34"/>
        <v>0</v>
      </c>
      <c r="J211" s="43">
        <f t="shared" si="34"/>
        <v>0</v>
      </c>
      <c r="K211" s="43">
        <f t="shared" si="34"/>
        <v>0</v>
      </c>
      <c r="L211" s="43">
        <f t="shared" si="34"/>
        <v>0</v>
      </c>
      <c r="M211" s="43">
        <f t="shared" si="34"/>
        <v>0</v>
      </c>
      <c r="N211" s="43">
        <f t="shared" si="34"/>
        <v>0</v>
      </c>
      <c r="O211" s="44">
        <f t="shared" si="34"/>
        <v>0</v>
      </c>
      <c r="P211" s="45">
        <f t="shared" si="34"/>
        <v>0</v>
      </c>
    </row>
    <row r="212" spans="1:16" s="193" customFormat="1" hidden="1"/>
    <row r="213" spans="1:16" hidden="1"/>
    <row r="214" spans="1:16" ht="12" hidden="1" thickBot="1">
      <c r="B214" s="33" t="s">
        <v>64</v>
      </c>
      <c r="C214" s="33"/>
      <c r="D214" s="33"/>
      <c r="E214" s="33"/>
      <c r="F214" s="34"/>
      <c r="G214" s="34"/>
      <c r="H214" s="34"/>
      <c r="I214" s="34"/>
      <c r="J214" s="34"/>
      <c r="K214" s="34"/>
      <c r="L214" s="34"/>
      <c r="M214" s="34"/>
      <c r="N214" s="34"/>
      <c r="O214" s="35"/>
      <c r="P214" s="35"/>
    </row>
    <row r="215" spans="1:16" s="30" customFormat="1" hidden="1">
      <c r="A215" s="1"/>
      <c r="B215" s="58" t="s">
        <v>37</v>
      </c>
      <c r="C215" s="63"/>
      <c r="D215" s="52"/>
      <c r="E215" s="52"/>
      <c r="F215" s="53"/>
      <c r="G215" s="59"/>
      <c r="H215" s="60"/>
      <c r="I215" s="61"/>
      <c r="J215" s="60"/>
      <c r="K215" s="59"/>
      <c r="L215" s="62"/>
      <c r="M215" s="59"/>
      <c r="N215" s="60"/>
      <c r="O215" s="36">
        <f t="shared" ref="O215:O217" si="35">SUM(F215:N215)</f>
        <v>0</v>
      </c>
      <c r="P215" s="37">
        <f t="shared" ref="P215:P217" si="36">(F215*$F$3)+(G215*$G$3)+(H215*$H$3)+(I215*$I$3)+(J215*$J$3)+(K215*$K$3)+(L215*$L$3)+(M215*$M$3)+(N215*$N$3)</f>
        <v>0</v>
      </c>
    </row>
    <row r="216" spans="1:16" s="197" customFormat="1" hidden="1">
      <c r="A216" s="196"/>
      <c r="B216" s="195"/>
      <c r="C216" s="51"/>
      <c r="D216" s="201"/>
      <c r="E216" s="201"/>
      <c r="F216" s="202"/>
      <c r="G216" s="187"/>
      <c r="H216" s="188"/>
      <c r="I216" s="189"/>
      <c r="J216" s="188"/>
      <c r="K216" s="187"/>
      <c r="L216" s="190"/>
      <c r="M216" s="187"/>
      <c r="N216" s="188"/>
      <c r="O216" s="191">
        <f t="shared" ref="O216" si="37">SUM(F216:N216)</f>
        <v>0</v>
      </c>
      <c r="P216" s="203">
        <f t="shared" ref="P216" si="38">(F216*$F$3)+(G216*$G$3)+(H216*$H$3)+(I216*$I$3)+(J216*$J$3)+(K216*$K$3)+(L216*$L$3)+(M216*$M$3)+(N216*$N$3)</f>
        <v>0</v>
      </c>
    </row>
    <row r="217" spans="1:16" s="30" customFormat="1" hidden="1">
      <c r="A217" s="1"/>
      <c r="B217" s="58"/>
      <c r="C217" s="51"/>
      <c r="D217" s="52"/>
      <c r="E217" s="52"/>
      <c r="F217" s="53"/>
      <c r="G217" s="59"/>
      <c r="H217" s="60"/>
      <c r="I217" s="61"/>
      <c r="J217" s="60"/>
      <c r="K217" s="59"/>
      <c r="L217" s="62"/>
      <c r="M217" s="59"/>
      <c r="N217" s="60"/>
      <c r="O217" s="36">
        <f t="shared" si="35"/>
        <v>0</v>
      </c>
      <c r="P217" s="37">
        <f t="shared" si="36"/>
        <v>0</v>
      </c>
    </row>
    <row r="218" spans="1:16" ht="12" hidden="1" thickBot="1">
      <c r="A218" s="38"/>
      <c r="B218" s="39" t="s">
        <v>21</v>
      </c>
      <c r="C218" s="39">
        <f>SUM(C217:C217)</f>
        <v>0</v>
      </c>
      <c r="D218" s="39">
        <f>SUM(D215:D217)</f>
        <v>0</v>
      </c>
      <c r="E218" s="39">
        <f>SUM(E215:E217)</f>
        <v>0</v>
      </c>
      <c r="F218" s="39">
        <f>SUM(F217:F217)</f>
        <v>0</v>
      </c>
      <c r="G218" s="43">
        <f t="shared" ref="G218:P218" si="39">SUM(G215:G217)</f>
        <v>0</v>
      </c>
      <c r="H218" s="43">
        <f t="shared" si="39"/>
        <v>0</v>
      </c>
      <c r="I218" s="43">
        <f t="shared" si="39"/>
        <v>0</v>
      </c>
      <c r="J218" s="43">
        <f t="shared" si="39"/>
        <v>0</v>
      </c>
      <c r="K218" s="43">
        <f t="shared" si="39"/>
        <v>0</v>
      </c>
      <c r="L218" s="43">
        <f t="shared" si="39"/>
        <v>0</v>
      </c>
      <c r="M218" s="43">
        <f t="shared" si="39"/>
        <v>0</v>
      </c>
      <c r="N218" s="43">
        <f t="shared" si="39"/>
        <v>0</v>
      </c>
      <c r="O218" s="44">
        <f t="shared" si="39"/>
        <v>0</v>
      </c>
      <c r="P218" s="45">
        <f t="shared" si="39"/>
        <v>0</v>
      </c>
    </row>
    <row r="219" spans="1:16" hidden="1"/>
    <row r="220" spans="1:16" s="196" customFormat="1" hidden="1"/>
    <row r="221" spans="1:16" s="196" customFormat="1" ht="12" hidden="1" thickBot="1">
      <c r="B221" s="198" t="s">
        <v>51</v>
      </c>
      <c r="C221" s="198"/>
      <c r="D221" s="198"/>
      <c r="E221" s="198"/>
      <c r="F221" s="199"/>
      <c r="G221" s="199"/>
      <c r="H221" s="199"/>
      <c r="I221" s="199"/>
      <c r="J221" s="199"/>
      <c r="K221" s="199"/>
      <c r="L221" s="199"/>
      <c r="M221" s="199"/>
      <c r="N221" s="199"/>
      <c r="O221" s="200"/>
      <c r="P221" s="200"/>
    </row>
    <row r="222" spans="1:16" s="197" customFormat="1" hidden="1">
      <c r="A222" s="196"/>
      <c r="B222" s="195"/>
      <c r="C222" s="63"/>
      <c r="D222" s="201"/>
      <c r="E222" s="201"/>
      <c r="F222" s="202"/>
      <c r="G222" s="187"/>
      <c r="H222" s="188"/>
      <c r="I222" s="189"/>
      <c r="J222" s="188"/>
      <c r="K222" s="187"/>
      <c r="L222" s="190"/>
      <c r="M222" s="187"/>
      <c r="N222" s="188"/>
      <c r="O222" s="191">
        <f t="shared" ref="O222:O223" si="40">SUM(F222:N222)</f>
        <v>0</v>
      </c>
      <c r="P222" s="203">
        <f t="shared" ref="P222:P223" si="41">(F222*$F$3)+(G222*$G$3)+(H222*$H$3)+(I222*$I$3)+(J222*$J$3)+(K222*$K$3)+(L222*$L$3)+(M222*$M$3)+(N222*$N$3)</f>
        <v>0</v>
      </c>
    </row>
    <row r="223" spans="1:16" s="197" customFormat="1" hidden="1">
      <c r="A223" s="196"/>
      <c r="B223" s="195"/>
      <c r="C223" s="51"/>
      <c r="D223" s="201"/>
      <c r="E223" s="201"/>
      <c r="F223" s="202"/>
      <c r="G223" s="187"/>
      <c r="H223" s="188"/>
      <c r="I223" s="189"/>
      <c r="J223" s="188"/>
      <c r="K223" s="187"/>
      <c r="L223" s="190"/>
      <c r="M223" s="187"/>
      <c r="N223" s="188"/>
      <c r="O223" s="191">
        <f t="shared" si="40"/>
        <v>0</v>
      </c>
      <c r="P223" s="203">
        <f t="shared" si="41"/>
        <v>0</v>
      </c>
    </row>
    <row r="224" spans="1:16" s="196" customFormat="1" ht="12" hidden="1" thickBot="1">
      <c r="A224" s="204"/>
      <c r="B224" s="205" t="s">
        <v>21</v>
      </c>
      <c r="C224" s="205">
        <f>SUM(C223:C223)</f>
        <v>0</v>
      </c>
      <c r="D224" s="205">
        <f>SUM(D222:D223)</f>
        <v>0</v>
      </c>
      <c r="E224" s="205">
        <f>SUM(E222:E223)</f>
        <v>0</v>
      </c>
      <c r="F224" s="205">
        <f>SUM(F223:F223)</f>
        <v>0</v>
      </c>
      <c r="G224" s="43">
        <f t="shared" ref="G224:P224" si="42">SUM(G222:G223)</f>
        <v>0</v>
      </c>
      <c r="H224" s="43">
        <f t="shared" si="42"/>
        <v>0</v>
      </c>
      <c r="I224" s="43">
        <f t="shared" si="42"/>
        <v>0</v>
      </c>
      <c r="J224" s="43">
        <f t="shared" si="42"/>
        <v>0</v>
      </c>
      <c r="K224" s="43">
        <f t="shared" si="42"/>
        <v>0</v>
      </c>
      <c r="L224" s="43">
        <f t="shared" si="42"/>
        <v>0</v>
      </c>
      <c r="M224" s="43">
        <f t="shared" si="42"/>
        <v>0</v>
      </c>
      <c r="N224" s="43">
        <f t="shared" si="42"/>
        <v>0</v>
      </c>
      <c r="O224" s="44">
        <f t="shared" si="42"/>
        <v>0</v>
      </c>
      <c r="P224" s="45">
        <f t="shared" si="42"/>
        <v>0</v>
      </c>
    </row>
    <row r="225" spans="1:16" s="196" customFormat="1" hidden="1"/>
    <row r="227" spans="1:16" ht="12" thickBot="1">
      <c r="B227" s="33" t="s">
        <v>58</v>
      </c>
      <c r="C227" s="33"/>
      <c r="D227" s="33"/>
      <c r="E227" s="33"/>
      <c r="F227" s="34"/>
      <c r="G227" s="34"/>
      <c r="H227" s="34"/>
      <c r="I227" s="34"/>
      <c r="J227" s="34"/>
      <c r="K227" s="34"/>
      <c r="L227" s="34"/>
      <c r="M227" s="34"/>
      <c r="N227" s="34"/>
      <c r="O227" s="35"/>
      <c r="P227" s="35"/>
    </row>
    <row r="228" spans="1:16" s="30" customFormat="1" ht="11.25" customHeight="1">
      <c r="A228" s="1"/>
      <c r="B228" s="58" t="s">
        <v>144</v>
      </c>
      <c r="C228" s="51"/>
      <c r="D228" s="52"/>
      <c r="E228" s="52"/>
      <c r="F228" s="53"/>
      <c r="G228" s="59">
        <v>3</v>
      </c>
      <c r="H228" s="60"/>
      <c r="I228" s="61">
        <v>6</v>
      </c>
      <c r="J228" s="60"/>
      <c r="K228" s="59">
        <v>1</v>
      </c>
      <c r="L228" s="62"/>
      <c r="M228" s="59"/>
      <c r="N228" s="60">
        <v>1</v>
      </c>
      <c r="O228" s="36">
        <f t="shared" ref="O228:O233" si="43">SUM(F228:N228)</f>
        <v>11</v>
      </c>
      <c r="P228" s="37">
        <f t="shared" ref="P228:P233" si="44">(F228*$F$3)+(G228*$G$3)+(H228*$H$3)+(I228*$I$3)+(J228*$J$3)+(K228*$K$3)+(L228*$L$3)+(M228*$M$3)+(N228*$N$3)</f>
        <v>6.75</v>
      </c>
    </row>
    <row r="229" spans="1:16" s="197" customFormat="1" ht="11.25" customHeight="1">
      <c r="A229" s="196"/>
      <c r="B229" s="195" t="s">
        <v>145</v>
      </c>
      <c r="C229" s="51"/>
      <c r="D229" s="201"/>
      <c r="E229" s="201"/>
      <c r="F229" s="202">
        <v>8</v>
      </c>
      <c r="G229" s="187">
        <v>92</v>
      </c>
      <c r="H229" s="188"/>
      <c r="I229" s="189">
        <v>2</v>
      </c>
      <c r="J229" s="188"/>
      <c r="K229" s="187">
        <v>5</v>
      </c>
      <c r="L229" s="190">
        <v>1</v>
      </c>
      <c r="M229" s="187"/>
      <c r="N229" s="188">
        <v>1</v>
      </c>
      <c r="O229" s="191">
        <f t="shared" si="43"/>
        <v>109</v>
      </c>
      <c r="P229" s="203">
        <f t="shared" si="44"/>
        <v>32.799999999999997</v>
      </c>
    </row>
    <row r="230" spans="1:16" s="197" customFormat="1" ht="11.25" customHeight="1">
      <c r="A230" s="196"/>
      <c r="B230" s="195" t="s">
        <v>146</v>
      </c>
      <c r="C230" s="51"/>
      <c r="D230" s="201"/>
      <c r="E230" s="201"/>
      <c r="F230" s="202"/>
      <c r="G230" s="187">
        <v>3</v>
      </c>
      <c r="H230" s="188"/>
      <c r="I230" s="189">
        <v>3</v>
      </c>
      <c r="J230" s="188"/>
      <c r="K230" s="187">
        <v>1</v>
      </c>
      <c r="L230" s="190">
        <v>1</v>
      </c>
      <c r="M230" s="187"/>
      <c r="N230" s="188"/>
      <c r="O230" s="191">
        <f t="shared" si="43"/>
        <v>8</v>
      </c>
      <c r="P230" s="203">
        <f t="shared" si="44"/>
        <v>4.25</v>
      </c>
    </row>
    <row r="231" spans="1:16" s="197" customFormat="1" ht="11.25" customHeight="1">
      <c r="A231" s="196"/>
      <c r="B231" s="195" t="s">
        <v>147</v>
      </c>
      <c r="C231" s="51"/>
      <c r="D231" s="201"/>
      <c r="E231" s="201"/>
      <c r="F231" s="202"/>
      <c r="G231" s="187">
        <v>70</v>
      </c>
      <c r="H231" s="188"/>
      <c r="I231" s="189"/>
      <c r="J231" s="188"/>
      <c r="K231" s="187"/>
      <c r="L231" s="190"/>
      <c r="M231" s="187"/>
      <c r="N231" s="188"/>
      <c r="O231" s="191">
        <f t="shared" si="43"/>
        <v>70</v>
      </c>
      <c r="P231" s="203">
        <f t="shared" si="44"/>
        <v>17.5</v>
      </c>
    </row>
    <row r="232" spans="1:16" s="197" customFormat="1" ht="11.25" customHeight="1">
      <c r="A232" s="196"/>
      <c r="B232" s="195" t="s">
        <v>148</v>
      </c>
      <c r="C232" s="51"/>
      <c r="D232" s="201"/>
      <c r="E232" s="201"/>
      <c r="F232" s="202">
        <v>12</v>
      </c>
      <c r="G232" s="187">
        <v>45</v>
      </c>
      <c r="H232" s="188"/>
      <c r="I232" s="189">
        <v>12</v>
      </c>
      <c r="J232" s="188"/>
      <c r="K232" s="187">
        <v>7</v>
      </c>
      <c r="L232" s="190">
        <v>2</v>
      </c>
      <c r="M232" s="187"/>
      <c r="N232" s="188">
        <v>3</v>
      </c>
      <c r="O232" s="191">
        <f t="shared" si="43"/>
        <v>81</v>
      </c>
      <c r="P232" s="203">
        <f t="shared" si="44"/>
        <v>33.450000000000003</v>
      </c>
    </row>
    <row r="233" spans="1:16" s="30" customFormat="1" ht="11.25" customHeight="1">
      <c r="A233" s="1"/>
      <c r="B233" s="58"/>
      <c r="C233" s="51"/>
      <c r="D233" s="52"/>
      <c r="E233" s="52"/>
      <c r="F233" s="53"/>
      <c r="G233" s="59"/>
      <c r="H233" s="60"/>
      <c r="I233" s="61"/>
      <c r="J233" s="60"/>
      <c r="K233" s="59"/>
      <c r="L233" s="62"/>
      <c r="M233" s="59"/>
      <c r="N233" s="60"/>
      <c r="O233" s="36">
        <f t="shared" si="43"/>
        <v>0</v>
      </c>
      <c r="P233" s="37">
        <f t="shared" si="44"/>
        <v>0</v>
      </c>
    </row>
    <row r="234" spans="1:16" ht="12" thickBot="1">
      <c r="A234" s="38"/>
      <c r="B234" s="39" t="s">
        <v>21</v>
      </c>
      <c r="C234" s="39">
        <f t="shared" ref="C234:P234" si="45">SUM(C228:C233)</f>
        <v>0</v>
      </c>
      <c r="D234" s="39">
        <f t="shared" si="45"/>
        <v>0</v>
      </c>
      <c r="E234" s="39">
        <f t="shared" si="45"/>
        <v>0</v>
      </c>
      <c r="F234" s="39">
        <f t="shared" si="45"/>
        <v>20</v>
      </c>
      <c r="G234" s="43">
        <f t="shared" si="45"/>
        <v>213</v>
      </c>
      <c r="H234" s="43">
        <f t="shared" si="45"/>
        <v>0</v>
      </c>
      <c r="I234" s="43">
        <f t="shared" si="45"/>
        <v>23</v>
      </c>
      <c r="J234" s="43">
        <f t="shared" si="45"/>
        <v>0</v>
      </c>
      <c r="K234" s="43">
        <f t="shared" si="45"/>
        <v>14</v>
      </c>
      <c r="L234" s="43">
        <f t="shared" si="45"/>
        <v>4</v>
      </c>
      <c r="M234" s="43">
        <f t="shared" si="45"/>
        <v>0</v>
      </c>
      <c r="N234" s="43">
        <f t="shared" si="45"/>
        <v>5</v>
      </c>
      <c r="O234" s="44">
        <f t="shared" si="45"/>
        <v>279</v>
      </c>
      <c r="P234" s="45">
        <f t="shared" si="45"/>
        <v>94.75</v>
      </c>
    </row>
    <row r="235" spans="1:16" ht="11.25" customHeight="1">
      <c r="A235" s="38"/>
      <c r="B235" s="54"/>
      <c r="C235" s="54"/>
      <c r="D235" s="54"/>
      <c r="E235" s="54"/>
      <c r="F235" s="54"/>
      <c r="G235" s="55"/>
      <c r="H235" s="55"/>
      <c r="I235" s="55"/>
      <c r="J235" s="55"/>
      <c r="K235" s="55"/>
      <c r="L235" s="55"/>
      <c r="M235" s="55"/>
      <c r="N235" s="55"/>
      <c r="O235" s="56"/>
      <c r="P235" s="57"/>
    </row>
    <row r="236" spans="1:16" ht="11.25" hidden="1" customHeight="1"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</row>
    <row r="237" spans="1:16" ht="12" hidden="1" thickBot="1">
      <c r="B237" s="33" t="s">
        <v>50</v>
      </c>
      <c r="C237" s="33"/>
      <c r="D237" s="33"/>
      <c r="E237" s="33"/>
      <c r="F237" s="34"/>
      <c r="G237" s="34"/>
      <c r="H237" s="34"/>
      <c r="I237" s="34"/>
      <c r="J237" s="34"/>
      <c r="K237" s="34"/>
      <c r="L237" s="34"/>
      <c r="M237" s="34"/>
      <c r="N237" s="34"/>
      <c r="O237" s="35"/>
      <c r="P237" s="35"/>
    </row>
    <row r="238" spans="1:16" s="30" customFormat="1" hidden="1">
      <c r="A238" s="1"/>
      <c r="B238" s="58"/>
      <c r="C238" s="51"/>
      <c r="D238" s="52"/>
      <c r="E238" s="52"/>
      <c r="F238" s="53"/>
      <c r="G238" s="59"/>
      <c r="H238" s="60"/>
      <c r="I238" s="61"/>
      <c r="J238" s="60"/>
      <c r="K238" s="59"/>
      <c r="L238" s="62"/>
      <c r="M238" s="59"/>
      <c r="N238" s="60"/>
      <c r="O238" s="36">
        <f>SUM(F238:N238)</f>
        <v>0</v>
      </c>
      <c r="P238" s="37">
        <f>(F238*$F$3)+(G238*$G$3)+(H238*$H$3)+(I238*$I$3)+(J238*$J$3)+(K238*$K$3)+(L238*$L$3)+(M238*$M$3)+(N238*$N$3)</f>
        <v>0</v>
      </c>
    </row>
    <row r="239" spans="1:16" s="30" customFormat="1" hidden="1">
      <c r="A239" s="1"/>
      <c r="B239" s="58"/>
      <c r="C239" s="51"/>
      <c r="D239" s="52"/>
      <c r="E239" s="52"/>
      <c r="F239" s="53"/>
      <c r="G239" s="59"/>
      <c r="H239" s="60"/>
      <c r="I239" s="61"/>
      <c r="J239" s="60"/>
      <c r="K239" s="59"/>
      <c r="L239" s="62"/>
      <c r="M239" s="59"/>
      <c r="N239" s="60"/>
      <c r="O239" s="36">
        <f>SUM(F239:N239)</f>
        <v>0</v>
      </c>
      <c r="P239" s="37">
        <f>(F239*$F$3)+(G239*$G$3)+(H239*$H$3)+(I239*$I$3)+(J239*$J$3)+(K239*$K$3)+(L239*$L$3)+(M239*$M$3)+(N239*$N$3)</f>
        <v>0</v>
      </c>
    </row>
    <row r="240" spans="1:16" s="30" customFormat="1" hidden="1">
      <c r="A240" s="1"/>
      <c r="B240" s="58"/>
      <c r="C240" s="51"/>
      <c r="D240" s="52"/>
      <c r="E240" s="52"/>
      <c r="F240" s="53"/>
      <c r="G240" s="59"/>
      <c r="H240" s="60"/>
      <c r="I240" s="61"/>
      <c r="J240" s="60"/>
      <c r="K240" s="59"/>
      <c r="L240" s="62"/>
      <c r="M240" s="59"/>
      <c r="N240" s="60"/>
      <c r="O240" s="36">
        <f>SUM(F240:N240)</f>
        <v>0</v>
      </c>
      <c r="P240" s="37">
        <f>(F240*$F$3)+(G240*$G$3)+(H240*$H$3)+(I240*$I$3)+(J240*$J$3)+(K240*$K$3)+(L240*$L$3)+(M240*$M$3)+(N240*$N$3)</f>
        <v>0</v>
      </c>
    </row>
    <row r="241" spans="1:16" ht="12" hidden="1" thickBot="1">
      <c r="A241" s="38"/>
      <c r="B241" s="39" t="s">
        <v>21</v>
      </c>
      <c r="C241" s="39">
        <f t="shared" ref="C241:O241" si="46">SUM(C238:C240)</f>
        <v>0</v>
      </c>
      <c r="D241" s="39">
        <f t="shared" si="46"/>
        <v>0</v>
      </c>
      <c r="E241" s="39">
        <f t="shared" si="46"/>
        <v>0</v>
      </c>
      <c r="F241" s="39">
        <f t="shared" si="46"/>
        <v>0</v>
      </c>
      <c r="G241" s="43">
        <f t="shared" si="46"/>
        <v>0</v>
      </c>
      <c r="H241" s="43">
        <f t="shared" si="46"/>
        <v>0</v>
      </c>
      <c r="I241" s="43">
        <f t="shared" si="46"/>
        <v>0</v>
      </c>
      <c r="J241" s="43">
        <f t="shared" si="46"/>
        <v>0</v>
      </c>
      <c r="K241" s="43">
        <f t="shared" si="46"/>
        <v>0</v>
      </c>
      <c r="L241" s="43">
        <f t="shared" si="46"/>
        <v>0</v>
      </c>
      <c r="M241" s="43">
        <f t="shared" si="46"/>
        <v>0</v>
      </c>
      <c r="N241" s="43">
        <f t="shared" si="46"/>
        <v>0</v>
      </c>
      <c r="O241" s="44">
        <f t="shared" si="46"/>
        <v>0</v>
      </c>
      <c r="P241" s="45">
        <f>SUM(P238:P240)</f>
        <v>0</v>
      </c>
    </row>
    <row r="242" spans="1:16" ht="12.75">
      <c r="B242" s="2"/>
      <c r="C242" s="2"/>
      <c r="D242" s="2"/>
      <c r="E242" s="2"/>
      <c r="F242" s="47"/>
      <c r="G242" s="47"/>
      <c r="H242" s="47"/>
      <c r="I242" s="47"/>
      <c r="J242" s="47"/>
      <c r="K242" s="47"/>
      <c r="L242" s="47"/>
      <c r="M242" s="47"/>
      <c r="N242" s="47"/>
      <c r="O242" s="2"/>
      <c r="P242" s="2"/>
    </row>
    <row r="243" spans="1:16">
      <c r="M243" s="48" t="s">
        <v>21</v>
      </c>
      <c r="O243" s="49">
        <f>O241+O234+O224+O218+O211+O155+O149+O137+O131+O119+O112+O31+O16+O10</f>
        <v>2390</v>
      </c>
      <c r="P243" s="50">
        <f>P241+P234+P224+P218+P211+P155+P149+P137+P131+P119+P112+P31+P16+P10</f>
        <v>1518.2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="130" zoomScaleNormal="130"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143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M20" sqref="M2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143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>
        <v>2</v>
      </c>
      <c r="H9" s="125"/>
      <c r="I9" s="104">
        <v>1</v>
      </c>
      <c r="J9" s="125"/>
      <c r="K9" s="124"/>
      <c r="L9" s="105">
        <v>3</v>
      </c>
      <c r="M9" s="124"/>
      <c r="N9" s="125">
        <v>4</v>
      </c>
      <c r="O9" s="106">
        <f t="shared" ref="O9:O11" si="0">SUM(F9:N9)</f>
        <v>10</v>
      </c>
      <c r="P9" s="107">
        <f t="shared" ref="P9:P11" si="1">(F9*$F$5)+(G9*$G$5)+(H9*$H$5)+(I9*$I$5)+(J9*$J$5)+(K9*$K$5)+(L9*$L$5)+(M9*$M$5)+(N9*$N$5)</f>
        <v>12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2</v>
      </c>
      <c r="H12" s="109">
        <f t="shared" si="2"/>
        <v>0</v>
      </c>
      <c r="I12" s="109">
        <f t="shared" si="2"/>
        <v>1</v>
      </c>
      <c r="J12" s="109">
        <f t="shared" si="2"/>
        <v>0</v>
      </c>
      <c r="K12" s="109">
        <f t="shared" si="2"/>
        <v>0</v>
      </c>
      <c r="L12" s="109">
        <f t="shared" si="2"/>
        <v>3</v>
      </c>
      <c r="M12" s="109">
        <f t="shared" si="2"/>
        <v>0</v>
      </c>
      <c r="N12" s="109">
        <f t="shared" si="2"/>
        <v>4</v>
      </c>
      <c r="O12" s="109">
        <f t="shared" si="2"/>
        <v>10</v>
      </c>
      <c r="P12" s="109">
        <f t="shared" si="2"/>
        <v>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C15"/>
  <sheetViews>
    <sheetView tabSelected="1" workbookViewId="0">
      <selection activeCell="B34" sqref="B34"/>
    </sheetView>
  </sheetViews>
  <sheetFormatPr defaultColWidth="9.140625"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63</v>
      </c>
      <c r="B4" s="76">
        <f>SUM(Botswana!O13)</f>
        <v>202</v>
      </c>
      <c r="C4" s="148">
        <f>SUM(Botswana!P13)</f>
        <v>47.5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54</v>
      </c>
      <c r="B6" s="76">
        <f>SUM('Ivory Coast'!O14)</f>
        <v>0</v>
      </c>
      <c r="C6" s="148">
        <f>SUM('Ivory Coast'!P14)</f>
        <v>0</v>
      </c>
    </row>
    <row r="7" spans="1:3" ht="15">
      <c r="A7" s="75" t="s">
        <v>26</v>
      </c>
      <c r="B7" s="76">
        <f>SUM(Kenya!O28)</f>
        <v>498</v>
      </c>
      <c r="C7" s="148">
        <f>SUM(Kenya!P28)</f>
        <v>291.75</v>
      </c>
    </row>
    <row r="8" spans="1:3" ht="15" hidden="1">
      <c r="A8" s="76" t="s">
        <v>60</v>
      </c>
      <c r="B8" s="147">
        <f>SUM(Malawi!O11)</f>
        <v>0</v>
      </c>
      <c r="C8" s="148">
        <f>SUM(Malawi!P11)</f>
        <v>0</v>
      </c>
    </row>
    <row r="9" spans="1:3" ht="15">
      <c r="A9" s="76" t="s">
        <v>27</v>
      </c>
      <c r="B9" s="147">
        <f>SUM(Mauritius!O24)</f>
        <v>3054</v>
      </c>
      <c r="C9" s="148">
        <f>SUM(Mauritius!P24)</f>
        <v>1119.55</v>
      </c>
    </row>
    <row r="10" spans="1:3" ht="15">
      <c r="A10" s="76" t="s">
        <v>36</v>
      </c>
      <c r="B10" s="147">
        <f>SUM(Nigeria!O60)</f>
        <v>932</v>
      </c>
      <c r="C10" s="148">
        <f>SUM(Nigeria!P60)</f>
        <v>184.9</v>
      </c>
    </row>
    <row r="11" spans="1:3" ht="15">
      <c r="A11" s="76" t="s">
        <v>28</v>
      </c>
      <c r="B11" s="147">
        <f>SUM('South Africa'!O243)</f>
        <v>2390</v>
      </c>
      <c r="C11" s="148">
        <f>SUM('South Africa'!P243)</f>
        <v>1518.2</v>
      </c>
    </row>
    <row r="12" spans="1:3" ht="15" hidden="1">
      <c r="A12" s="76" t="s">
        <v>41</v>
      </c>
      <c r="B12" s="76">
        <f>SUM(Togo!O12)</f>
        <v>0</v>
      </c>
      <c r="C12" s="148">
        <f>SUM(Togo!P12)</f>
        <v>0</v>
      </c>
    </row>
    <row r="13" spans="1:3" ht="15">
      <c r="A13" s="76" t="s">
        <v>49</v>
      </c>
      <c r="B13" s="76">
        <f>SUM(Zambia!O12)</f>
        <v>10</v>
      </c>
      <c r="C13" s="148">
        <f>SUM(Zambia!P12)</f>
        <v>12</v>
      </c>
    </row>
    <row r="14" spans="1:3">
      <c r="A14" s="77"/>
      <c r="B14" s="77"/>
      <c r="C14" s="77"/>
    </row>
    <row r="15" spans="1:3">
      <c r="A15" s="77" t="s">
        <v>29</v>
      </c>
      <c r="B15" s="77">
        <f>SUM(B5:B14)</f>
        <v>6884</v>
      </c>
      <c r="C15" s="149">
        <f>SUM(C5:C14)</f>
        <v>3126.4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F49F80-048C-4B96-87F1-AB84F73631C4}">
  <ds:schemaRefs>
    <ds:schemaRef ds:uri="http://schemas.openxmlformats.org/package/2006/metadata/core-properties"/>
    <ds:schemaRef ds:uri="http://purl.org/dc/elements/1.1/"/>
    <ds:schemaRef ds:uri="929817ee-fc4e-48ef-9086-bdaf300bfc18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3BD6C55-F5DC-4DBA-BC7B-A0F1B05550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B9D906-A641-40E3-9FF7-A2CA6AE1D3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Ivory Coast</vt:lpstr>
      <vt:lpstr>Botswana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2019-10-24T11:35:40Z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