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19\"/>
    </mc:Choice>
  </mc:AlternateContent>
  <xr:revisionPtr revIDLastSave="62" documentId="11_2DB39E934677EA25F4FE59278CC6A56158DA8450" xr6:coauthVersionLast="36" xr6:coauthVersionMax="36" xr10:uidLastSave="{1870B07A-13F1-424F-81E1-AE24D8D60E0E}"/>
  <bookViews>
    <workbookView xWindow="5130" yWindow="1755" windowWidth="10230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40" i="19" l="1"/>
  <c r="P165" i="19" l="1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P167" i="19"/>
  <c r="O167" i="19"/>
  <c r="P166" i="19"/>
  <c r="O166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 l="1"/>
  <c r="O43" i="19"/>
  <c r="E91" i="19" l="1"/>
  <c r="F91" i="19"/>
  <c r="G91" i="19"/>
  <c r="H91" i="19"/>
  <c r="I91" i="19"/>
  <c r="J91" i="19"/>
  <c r="K91" i="19"/>
  <c r="L91" i="19"/>
  <c r="M91" i="19"/>
  <c r="N91" i="19"/>
  <c r="E100" i="19"/>
  <c r="F100" i="19"/>
  <c r="G100" i="19"/>
  <c r="H100" i="19"/>
  <c r="I100" i="19"/>
  <c r="J100" i="19"/>
  <c r="K100" i="19"/>
  <c r="L100" i="19"/>
  <c r="M100" i="19"/>
  <c r="N100" i="19"/>
  <c r="E112" i="19"/>
  <c r="F112" i="19"/>
  <c r="G112" i="19"/>
  <c r="H112" i="19"/>
  <c r="I112" i="19"/>
  <c r="J112" i="19"/>
  <c r="K112" i="19"/>
  <c r="L112" i="19"/>
  <c r="M112" i="19"/>
  <c r="N112" i="19"/>
  <c r="E118" i="19"/>
  <c r="F118" i="19"/>
  <c r="G118" i="19"/>
  <c r="H118" i="19"/>
  <c r="I118" i="19"/>
  <c r="J118" i="19"/>
  <c r="K118" i="19"/>
  <c r="L118" i="19"/>
  <c r="M118" i="19"/>
  <c r="N118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10" i="11" l="1"/>
  <c r="O10" i="11"/>
  <c r="P11" i="11"/>
  <c r="O11" i="11"/>
  <c r="P12" i="11"/>
  <c r="O12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45" i="19"/>
  <c r="O145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P152" i="19"/>
  <c r="O152" i="19"/>
  <c r="P151" i="19"/>
  <c r="O151" i="19"/>
  <c r="P110" i="19"/>
  <c r="O110" i="19"/>
  <c r="P109" i="19"/>
  <c r="O109" i="19"/>
  <c r="P108" i="19"/>
  <c r="O108" i="19"/>
  <c r="D112" i="19"/>
  <c r="C112" i="19"/>
  <c r="P111" i="19"/>
  <c r="O111" i="19"/>
  <c r="P107" i="19"/>
  <c r="O107" i="19"/>
  <c r="P106" i="19"/>
  <c r="O106" i="19"/>
  <c r="P105" i="19"/>
  <c r="O105" i="19"/>
  <c r="P104" i="19"/>
  <c r="O104" i="19"/>
  <c r="N140" i="19"/>
  <c r="M140" i="19"/>
  <c r="L140" i="19"/>
  <c r="K140" i="19"/>
  <c r="J140" i="19"/>
  <c r="I140" i="19"/>
  <c r="H140" i="19"/>
  <c r="G140" i="19"/>
  <c r="E140" i="19"/>
  <c r="D140" i="19"/>
  <c r="C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D91" i="19"/>
  <c r="C91" i="19"/>
  <c r="P116" i="19"/>
  <c r="O116" i="19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P168" i="19"/>
  <c r="O168" i="19"/>
  <c r="P157" i="19"/>
  <c r="O157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9" i="16"/>
  <c r="O9" i="16"/>
  <c r="N176" i="19"/>
  <c r="M176" i="19"/>
  <c r="L176" i="19"/>
  <c r="K176" i="19"/>
  <c r="J176" i="19"/>
  <c r="I176" i="19"/>
  <c r="H176" i="19"/>
  <c r="G176" i="19"/>
  <c r="F176" i="19"/>
  <c r="E176" i="19"/>
  <c r="D176" i="19"/>
  <c r="C176" i="19"/>
  <c r="P175" i="19"/>
  <c r="O175" i="19"/>
  <c r="P174" i="19"/>
  <c r="O174" i="19"/>
  <c r="P173" i="19"/>
  <c r="O173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144" i="19"/>
  <c r="O144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P129" i="19"/>
  <c r="O129" i="19"/>
  <c r="P128" i="19"/>
  <c r="O128" i="19"/>
  <c r="N124" i="19"/>
  <c r="M124" i="19"/>
  <c r="L124" i="19"/>
  <c r="K124" i="19"/>
  <c r="J124" i="19"/>
  <c r="I124" i="19"/>
  <c r="H124" i="19"/>
  <c r="G124" i="19"/>
  <c r="F124" i="19"/>
  <c r="E124" i="19"/>
  <c r="D124" i="19"/>
  <c r="C124" i="19"/>
  <c r="P123" i="19"/>
  <c r="O123" i="19"/>
  <c r="P122" i="19"/>
  <c r="O122" i="19"/>
  <c r="D118" i="19"/>
  <c r="C118" i="19"/>
  <c r="P117" i="19"/>
  <c r="O117" i="19"/>
  <c r="D100" i="19"/>
  <c r="C100" i="19"/>
  <c r="P99" i="19"/>
  <c r="O99" i="19"/>
  <c r="P98" i="19"/>
  <c r="O98" i="19"/>
  <c r="P97" i="19"/>
  <c r="O97" i="19"/>
  <c r="P96" i="19"/>
  <c r="O96" i="19"/>
  <c r="P95" i="19"/>
  <c r="O95" i="19"/>
  <c r="P90" i="19"/>
  <c r="O90" i="19"/>
  <c r="P64" i="19"/>
  <c r="O64" i="19"/>
  <c r="P63" i="19"/>
  <c r="O63" i="19"/>
  <c r="P62" i="19"/>
  <c r="O62" i="19"/>
  <c r="N58" i="19"/>
  <c r="M58" i="19"/>
  <c r="L58" i="19"/>
  <c r="K58" i="19"/>
  <c r="J58" i="19"/>
  <c r="I58" i="19"/>
  <c r="H58" i="19"/>
  <c r="G58" i="19"/>
  <c r="F58" i="19"/>
  <c r="E58" i="19"/>
  <c r="D58" i="19"/>
  <c r="C58" i="19"/>
  <c r="P57" i="19"/>
  <c r="O57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2" i="8"/>
  <c r="P10" i="8"/>
  <c r="O10" i="8"/>
  <c r="P9" i="8"/>
  <c r="O9" i="8"/>
  <c r="P8" i="8"/>
  <c r="O8" i="8"/>
  <c r="N11" i="10"/>
  <c r="M11" i="10"/>
  <c r="L11" i="10"/>
  <c r="K11" i="10"/>
  <c r="J11" i="10"/>
  <c r="I11" i="10"/>
  <c r="H11" i="10"/>
  <c r="G11" i="10"/>
  <c r="F11" i="10"/>
  <c r="E11" i="10"/>
  <c r="D11" i="10"/>
  <c r="C11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P23" i="10"/>
  <c r="O23" i="10"/>
  <c r="P22" i="10"/>
  <c r="O22" i="10"/>
  <c r="P21" i="10"/>
  <c r="O21" i="10"/>
  <c r="P9" i="10"/>
  <c r="O9" i="10"/>
  <c r="P10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 s="1"/>
  <c r="O10" i="16"/>
  <c r="O18" i="16" s="1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1" i="8"/>
  <c r="O11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17" i="10"/>
  <c r="M17" i="10"/>
  <c r="L17" i="10"/>
  <c r="K17" i="10"/>
  <c r="J17" i="10"/>
  <c r="I17" i="10"/>
  <c r="H17" i="10"/>
  <c r="G17" i="10"/>
  <c r="F17" i="10"/>
  <c r="E17" i="10"/>
  <c r="D17" i="10"/>
  <c r="C17" i="10"/>
  <c r="P16" i="10"/>
  <c r="O16" i="10"/>
  <c r="P15" i="10"/>
  <c r="O15" i="10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O9" i="11"/>
  <c r="N19" i="8"/>
  <c r="M19" i="8"/>
  <c r="L19" i="8"/>
  <c r="K19" i="8"/>
  <c r="J19" i="8"/>
  <c r="I19" i="8"/>
  <c r="H19" i="8"/>
  <c r="G19" i="8"/>
  <c r="F19" i="8"/>
  <c r="E19" i="8"/>
  <c r="D19" i="8"/>
  <c r="C19" i="8"/>
  <c r="P18" i="8"/>
  <c r="O18" i="8"/>
  <c r="P17" i="8"/>
  <c r="O17" i="8"/>
  <c r="P16" i="8"/>
  <c r="O16" i="8"/>
  <c r="N12" i="8"/>
  <c r="M12" i="8"/>
  <c r="L12" i="8"/>
  <c r="K12" i="8"/>
  <c r="J12" i="8"/>
  <c r="I12" i="8"/>
  <c r="H12" i="8"/>
  <c r="F12" i="8"/>
  <c r="E12" i="8"/>
  <c r="D12" i="8"/>
  <c r="C12" i="8"/>
  <c r="P7" i="8"/>
  <c r="O7" i="8"/>
  <c r="P12" i="17"/>
  <c r="C13" i="4" s="1"/>
  <c r="P15" i="11" l="1"/>
  <c r="C4" i="4" s="1"/>
  <c r="O17" i="10"/>
  <c r="P11" i="10"/>
  <c r="P17" i="10"/>
  <c r="O11" i="10"/>
  <c r="O19" i="8"/>
  <c r="O14" i="14"/>
  <c r="B6" i="4" s="1"/>
  <c r="O24" i="10"/>
  <c r="P14" i="14"/>
  <c r="C6" i="4" s="1"/>
  <c r="O12" i="17"/>
  <c r="B13" i="4" s="1"/>
  <c r="O15" i="11"/>
  <c r="B4" i="4" s="1"/>
  <c r="P12" i="12"/>
  <c r="C12" i="4" s="1"/>
  <c r="O12" i="12"/>
  <c r="B12" i="4" s="1"/>
  <c r="P12" i="8"/>
  <c r="P19" i="8"/>
  <c r="O153" i="19"/>
  <c r="P140" i="19"/>
  <c r="P24" i="10"/>
  <c r="O12" i="8"/>
  <c r="P56" i="18"/>
  <c r="P60" i="18" s="1"/>
  <c r="C10" i="4" s="1"/>
  <c r="P22" i="18"/>
  <c r="O56" i="18"/>
  <c r="O22" i="18"/>
  <c r="O28" i="18"/>
  <c r="O60" i="18" s="1"/>
  <c r="B10" i="4" s="1"/>
  <c r="O176" i="19"/>
  <c r="O112" i="19"/>
  <c r="O124" i="19"/>
  <c r="O58" i="19"/>
  <c r="P118" i="19"/>
  <c r="P91" i="19"/>
  <c r="P100" i="19"/>
  <c r="O118" i="19"/>
  <c r="P169" i="19"/>
  <c r="O147" i="19"/>
  <c r="O130" i="19"/>
  <c r="P130" i="19"/>
  <c r="P112" i="19"/>
  <c r="O100" i="19"/>
  <c r="P147" i="19"/>
  <c r="O91" i="19"/>
  <c r="O169" i="19"/>
  <c r="P153" i="19"/>
  <c r="P176" i="19"/>
  <c r="P124" i="19"/>
  <c r="O140" i="19"/>
  <c r="O10" i="19"/>
  <c r="P58" i="19"/>
  <c r="P10" i="19"/>
  <c r="O22" i="8" l="1"/>
  <c r="B9" i="4" s="1"/>
  <c r="P26" i="10"/>
  <c r="C7" i="4" s="1"/>
  <c r="O26" i="10"/>
  <c r="B7" i="4" s="1"/>
  <c r="P22" i="8"/>
  <c r="C9" i="4" s="1"/>
  <c r="O178" i="19"/>
  <c r="B11" i="4" s="1"/>
  <c r="P178" i="19"/>
  <c r="C11" i="4" s="1"/>
  <c r="B15" i="4" l="1"/>
  <c r="C15" i="4"/>
</calcChain>
</file>

<file path=xl/sharedStrings.xml><?xml version="1.0" encoding="utf-8"?>
<sst xmlns="http://schemas.openxmlformats.org/spreadsheetml/2006/main" count="387" uniqueCount="162">
  <si>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</si>
  <si>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</si>
  <si>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</si>
  <si>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</si>
  <si>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</si>
  <si>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</si>
  <si>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</si>
  <si>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</si>
  <si>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</si>
  <si>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</si>
  <si>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</si>
  <si>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</si>
  <si>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</si>
  <si>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</si>
  <si>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</si>
  <si>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</si>
  <si>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</si>
  <si>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</si>
  <si>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</si>
  <si>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</si>
  <si>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</si>
  <si>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</si>
  <si>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</si>
  <si>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</si>
  <si>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</si>
  <si>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</si>
  <si>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</si>
  <si>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</si>
  <si>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</si>
  <si>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</si>
  <si>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</si>
  <si>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</si>
  <si>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</si>
  <si>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</si>
  <si>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</si>
  <si>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</si>
  <si>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</si>
  <si>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</si>
  <si>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</si>
  <si>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</si>
  <si>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</si>
  <si>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</si>
  <si>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</si>
  <si>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</si>
  <si>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</si>
  <si>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</si>
  <si>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</si>
  <si>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</si>
  <si>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</si>
  <si>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</si>
  <si>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</si>
  <si>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</si>
  <si>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</si>
  <si>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</si>
  <si>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</si>
  <si>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</si>
  <si>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</si>
  <si>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</si>
  <si>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</si>
  <si>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</si>
  <si>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</si>
  <si>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</si>
  <si>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</si>
  <si>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</si>
  <si>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</si>
  <si>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</si>
  <si>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August 2019</t>
  </si>
  <si>
    <t>Acyuta Kesava Dasa</t>
  </si>
  <si>
    <t>Samantha Mathaji</t>
  </si>
  <si>
    <t>Bimal Prabhu</t>
  </si>
  <si>
    <t>Shritha Mathaji</t>
  </si>
  <si>
    <t>Devakinandan das</t>
  </si>
  <si>
    <t>Rama Priya Devi Dasi</t>
  </si>
  <si>
    <t>Keshavanand das</t>
  </si>
  <si>
    <t>Mr Kumar</t>
  </si>
  <si>
    <t>Vrajbasi Das</t>
  </si>
  <si>
    <t>Jagadananda Das</t>
  </si>
  <si>
    <t>Gita Gamya dasi</t>
  </si>
  <si>
    <t>Toshani Dasi</t>
  </si>
  <si>
    <t>Advaita Simha Das</t>
  </si>
  <si>
    <t>Vasanti Devi dasi</t>
  </si>
  <si>
    <t>Bhaktin Mckyla</t>
  </si>
  <si>
    <t>Murari Gupta Das</t>
  </si>
  <si>
    <t>Bhaktin Lusi</t>
  </si>
  <si>
    <t>Shyamanada Krishna Das</t>
  </si>
  <si>
    <t>Govindas Restaurant</t>
  </si>
  <si>
    <t>Sunday Feast Book Table</t>
  </si>
  <si>
    <t>Bhaktin Thembi</t>
  </si>
  <si>
    <t>Gokulesh Das</t>
  </si>
  <si>
    <t>Caitanya Bhagavat Das</t>
  </si>
  <si>
    <t>Bhaktin Reneilwe</t>
  </si>
  <si>
    <t>Bhakta Jason</t>
  </si>
  <si>
    <t>Bhaktin Yamintha</t>
  </si>
  <si>
    <t>Nandanandini Dasi</t>
  </si>
  <si>
    <t>Bhakta Sudesh</t>
  </si>
  <si>
    <t>Dyuti Mandala Das</t>
  </si>
  <si>
    <t>Bhaktin Namitta</t>
  </si>
  <si>
    <t>Radha Kripa</t>
  </si>
  <si>
    <t>Rupa Cintamani &amp; Bhaktin Radhe</t>
  </si>
  <si>
    <t>Bhaktin Bavishya</t>
  </si>
  <si>
    <t>Bhaktin Meena</t>
  </si>
  <si>
    <t>Ramanadini Dasi</t>
  </si>
  <si>
    <t>Ragalekha Dasi</t>
  </si>
  <si>
    <t>Bhaktin Teshina</t>
  </si>
  <si>
    <t>Bhakti Dasi</t>
  </si>
  <si>
    <t>Tamalini Dasi</t>
  </si>
  <si>
    <t>Shamil &amp; Rikshana</t>
  </si>
  <si>
    <t>Keli Lalita Dasi</t>
  </si>
  <si>
    <t>Devaki Priya Dasi</t>
  </si>
  <si>
    <t>Radharani Dasi</t>
  </si>
  <si>
    <t>Bhakta Rama Nadoo</t>
  </si>
  <si>
    <t>Bhakta Pravesh</t>
  </si>
  <si>
    <t>GIFT SHOP</t>
  </si>
  <si>
    <t>KRISHNA KIDS SENA</t>
  </si>
  <si>
    <t>Charlene Naidoo</t>
  </si>
  <si>
    <t>Dilon Sewnarain</t>
  </si>
  <si>
    <t>Damodar das (BCais)</t>
  </si>
  <si>
    <t>Mathura Mohan das</t>
  </si>
  <si>
    <t>Radhaghat devi dasi</t>
  </si>
  <si>
    <t xml:space="preserve">Radhakund devi dasi </t>
  </si>
  <si>
    <t xml:space="preserve">Radhika Kripa devi dasi </t>
  </si>
  <si>
    <t>Sandton BTG team</t>
  </si>
  <si>
    <t>Kajal Maharaj</t>
  </si>
  <si>
    <t>Syama Kunda das</t>
  </si>
  <si>
    <t>Temple combined</t>
  </si>
  <si>
    <t>NIKUNJA SEVA DASI</t>
  </si>
  <si>
    <t>B T G</t>
  </si>
  <si>
    <t>VIBHU CAITANYA DAS</t>
  </si>
  <si>
    <t>MONTHLY SANKIRTAN FESTIVAL</t>
  </si>
  <si>
    <t>BOOK COUNTER</t>
  </si>
  <si>
    <t>RAGHUNATH BHATTA DAS</t>
  </si>
  <si>
    <t>WESTVILLE NAMA HATTA</t>
  </si>
  <si>
    <t>JANMASTAMI 2019</t>
  </si>
  <si>
    <t>KRISHNA PREMA NAMA HATTA</t>
  </si>
  <si>
    <t>RAJAN JUGROOP</t>
  </si>
  <si>
    <t>SAD GOSWAMI DAS</t>
  </si>
  <si>
    <t>RADHA BHAV DASI</t>
  </si>
  <si>
    <t>NARAHARI DAS</t>
  </si>
  <si>
    <t>PISIMA DASI</t>
  </si>
  <si>
    <t>PREMA ALAP DASI</t>
  </si>
  <si>
    <t>VENU MADHURYA DASI</t>
  </si>
  <si>
    <t>JOEY HARRESUNKER</t>
  </si>
  <si>
    <t>NAMA LILA DASI</t>
  </si>
  <si>
    <t>GANDHARVIKA DASI</t>
  </si>
  <si>
    <t>VIDYAPATI DAS</t>
  </si>
  <si>
    <t>KRISHNA LOKA DASI</t>
  </si>
  <si>
    <t>MADHUVISA DAS</t>
  </si>
  <si>
    <t>RAJIV SEWNARAIN</t>
  </si>
  <si>
    <t>RADHA GIRIDHARI DAS</t>
  </si>
  <si>
    <t>HARI KATHA DAS</t>
  </si>
  <si>
    <t>BHAKTIDEVI DASI</t>
  </si>
  <si>
    <t>KAJAL SINGH</t>
  </si>
  <si>
    <t>ABHAY CHARAN DAS</t>
  </si>
  <si>
    <t>BTG Magazine</t>
  </si>
  <si>
    <t>Gift Shop</t>
  </si>
  <si>
    <t>Rohini Kumar das</t>
  </si>
  <si>
    <t>Preaska</t>
  </si>
  <si>
    <t>Srila Prabhupada Jawans ( TEAM )</t>
  </si>
  <si>
    <t>RadhaGolokananda Sankirtan Team</t>
  </si>
  <si>
    <t>Ghanesham dasa</t>
  </si>
  <si>
    <t>Haridev dasa</t>
  </si>
  <si>
    <t>Raghunath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</si>
</sst>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5"/>
  <sheetViews>
    <sheetView tabSelected="1" zoomScale="120" zoomScaleNormal="120" workbookViewId="0">
      <selection activeCell="B31" sqref="B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3" customFormat="1">
      <c r="A9" s="192"/>
      <c r="B9" s="99" t="s">
        <v>71</v>
      </c>
      <c r="C9" s="108"/>
      <c r="D9" s="100"/>
      <c r="E9" s="100"/>
      <c r="F9" s="123">
        <v>25</v>
      </c>
      <c r="G9" s="124">
        <v>91</v>
      </c>
      <c r="H9" s="125"/>
      <c r="I9" s="104"/>
      <c r="J9" s="125"/>
      <c r="K9" s="124"/>
      <c r="L9" s="105"/>
      <c r="M9" s="124">
        <v>1</v>
      </c>
      <c r="N9" s="125"/>
      <c r="O9" s="106">
        <f t="shared" ref="O9:O14" si="0">SUM(F9:N9)</f>
        <v>117</v>
      </c>
      <c r="P9" s="107">
        <f t="shared" ref="P9:P14" si="1">(F9*$F$5)+(G9*$G$5)+(H9*$H$5)+(I9*$I$5)+(J9*$J$5)+(K9*$K$5)+(L9*$L$5)+(M9*$M$5)+(N9*$N$5)</f>
        <v>27.25</v>
      </c>
    </row>
    <row r="10" spans="1:16" s="196" customFormat="1">
      <c r="A10" s="195"/>
      <c r="B10" s="99" t="s">
        <v>72</v>
      </c>
      <c r="C10" s="108"/>
      <c r="D10" s="100"/>
      <c r="E10" s="100"/>
      <c r="F10" s="123"/>
      <c r="G10" s="124">
        <v>29</v>
      </c>
      <c r="H10" s="125"/>
      <c r="I10" s="104"/>
      <c r="J10" s="125"/>
      <c r="K10" s="124"/>
      <c r="L10" s="105"/>
      <c r="M10" s="124"/>
      <c r="N10" s="125"/>
      <c r="O10" s="106">
        <f t="shared" si="0"/>
        <v>29</v>
      </c>
      <c r="P10" s="107">
        <f t="shared" si="1"/>
        <v>7.25</v>
      </c>
    </row>
    <row r="11" spans="1:16" s="196" customFormat="1">
      <c r="A11" s="195"/>
      <c r="B11" s="99" t="s">
        <v>73</v>
      </c>
      <c r="C11" s="108"/>
      <c r="D11" s="100"/>
      <c r="E11" s="100"/>
      <c r="F11" s="123"/>
      <c r="G11" s="124">
        <v>10</v>
      </c>
      <c r="H11" s="125"/>
      <c r="I11" s="104"/>
      <c r="J11" s="125"/>
      <c r="K11" s="124"/>
      <c r="L11" s="105"/>
      <c r="M11" s="124"/>
      <c r="N11" s="125"/>
      <c r="O11" s="106">
        <f t="shared" si="0"/>
        <v>10</v>
      </c>
      <c r="P11" s="107">
        <f t="shared" si="1"/>
        <v>2.5</v>
      </c>
    </row>
    <row r="12" spans="1:16" s="196" customFormat="1">
      <c r="A12" s="195"/>
      <c r="B12" s="99" t="s">
        <v>74</v>
      </c>
      <c r="C12" s="108"/>
      <c r="D12" s="100"/>
      <c r="E12" s="100"/>
      <c r="F12" s="123"/>
      <c r="G12" s="124">
        <v>7</v>
      </c>
      <c r="H12" s="125"/>
      <c r="I12" s="104"/>
      <c r="J12" s="125"/>
      <c r="K12" s="124"/>
      <c r="L12" s="105"/>
      <c r="M12" s="124">
        <v>1</v>
      </c>
      <c r="N12" s="125"/>
      <c r="O12" s="106">
        <f t="shared" si="0"/>
        <v>8</v>
      </c>
      <c r="P12" s="107">
        <f t="shared" si="1"/>
        <v>3.75</v>
      </c>
    </row>
    <row r="13" spans="1:16" s="196" customFormat="1">
      <c r="A13" s="195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>
      <c r="A15" s="38"/>
      <c r="B15" s="109" t="s">
        <v>21</v>
      </c>
      <c r="C15" s="109">
        <f t="shared" ref="C15:P15" si="2">SUM(C9:C14)</f>
        <v>0</v>
      </c>
      <c r="D15" s="109">
        <f t="shared" si="2"/>
        <v>0</v>
      </c>
      <c r="E15" s="109">
        <f t="shared" si="2"/>
        <v>0</v>
      </c>
      <c r="F15" s="109">
        <f t="shared" si="2"/>
        <v>25</v>
      </c>
      <c r="G15" s="109">
        <f t="shared" si="2"/>
        <v>137</v>
      </c>
      <c r="H15" s="109">
        <f t="shared" si="2"/>
        <v>0</v>
      </c>
      <c r="I15" s="109">
        <f t="shared" si="2"/>
        <v>0</v>
      </c>
      <c r="J15" s="109">
        <f t="shared" si="2"/>
        <v>0</v>
      </c>
      <c r="K15" s="109">
        <f t="shared" si="2"/>
        <v>0</v>
      </c>
      <c r="L15" s="109">
        <f t="shared" si="2"/>
        <v>0</v>
      </c>
      <c r="M15" s="109">
        <f t="shared" si="2"/>
        <v>2</v>
      </c>
      <c r="N15" s="109">
        <f t="shared" si="2"/>
        <v>0</v>
      </c>
      <c r="O15" s="109">
        <f t="shared" si="2"/>
        <v>164</v>
      </c>
      <c r="P15" s="109">
        <f t="shared" si="2"/>
        <v>40.75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2"/>
      <c r="G9" s="153"/>
      <c r="H9" s="154"/>
      <c r="I9" s="155"/>
      <c r="J9" s="154"/>
      <c r="K9" s="153"/>
      <c r="L9" s="156"/>
      <c r="M9" s="153"/>
      <c r="N9" s="154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5" sqref="O25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>
        <v>30</v>
      </c>
      <c r="G9" s="124">
        <v>20</v>
      </c>
      <c r="H9" s="125"/>
      <c r="I9" s="104"/>
      <c r="J9" s="125"/>
      <c r="K9" s="124"/>
      <c r="L9" s="105"/>
      <c r="M9" s="124"/>
      <c r="N9" s="125">
        <v>15</v>
      </c>
      <c r="O9" s="106">
        <f t="shared" ref="O9:O12" si="0">SUM(F9:N9)</f>
        <v>65</v>
      </c>
      <c r="P9" s="107">
        <f t="shared" ref="P9:P12" si="1">(F9*$F$5)+(G9*$G$5)+(H9*$H$5)+(I9*$I$5)+(J9*$J$5)+(K9*$K$5)+(L9*$L$5)+(M9*$M$5)+(N9*$N$5)</f>
        <v>38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30</v>
      </c>
      <c r="G14" s="109">
        <f t="shared" si="2"/>
        <v>20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15</v>
      </c>
      <c r="O14" s="109">
        <f t="shared" si="2"/>
        <v>65</v>
      </c>
      <c r="P14" s="109">
        <f t="shared" si="2"/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6"/>
  <sheetViews>
    <sheetView workbookViewId="0">
      <selection activeCell="B43" sqref="B43:B4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112</v>
      </c>
      <c r="C8" s="150"/>
      <c r="D8" s="51"/>
      <c r="E8" s="52"/>
      <c r="F8" s="53">
        <v>3</v>
      </c>
      <c r="G8" s="59">
        <v>16</v>
      </c>
      <c r="H8" s="60"/>
      <c r="I8" s="61">
        <v>2</v>
      </c>
      <c r="J8" s="60"/>
      <c r="K8" s="59">
        <v>2</v>
      </c>
      <c r="L8" s="62"/>
      <c r="M8" s="59"/>
      <c r="N8" s="60">
        <v>7</v>
      </c>
      <c r="O8" s="120">
        <f>SUM(C8:N8)</f>
        <v>30</v>
      </c>
      <c r="P8" s="37">
        <f>(C8*$C$4)+(F8*$F$4)+(G8*$G$4)+(H8*$H$4)+(I8*$I$4)+(J8*$J$4)+(K8*$K$4)+(L8*$L$4)+(M8*$M$4)+(N8*$N$4)</f>
        <v>21.3</v>
      </c>
    </row>
    <row r="9" spans="1:16">
      <c r="B9" s="58" t="s">
        <v>113</v>
      </c>
      <c r="C9" s="150"/>
      <c r="D9" s="51"/>
      <c r="E9" s="52"/>
      <c r="F9" s="53"/>
      <c r="G9" s="59">
        <v>2075</v>
      </c>
      <c r="H9" s="60"/>
      <c r="I9" s="61">
        <v>417</v>
      </c>
      <c r="J9" s="60"/>
      <c r="K9" s="59">
        <v>500</v>
      </c>
      <c r="L9" s="62"/>
      <c r="M9" s="59"/>
      <c r="N9" s="60">
        <v>690</v>
      </c>
      <c r="O9" s="120">
        <f t="shared" ref="O9" si="0">SUM(F9:N9)</f>
        <v>3682</v>
      </c>
      <c r="P9" s="37">
        <f>(F9*$F$4)+(G9*$G$4)+(H9*$H$4)+(I9*$I$4)+(J9*$J$4)+(K9*$K$4)+(L9*$L$4)+(M9*$M$4)+(N9*$N$4)</f>
        <v>2607.25</v>
      </c>
    </row>
    <row r="10" spans="1:16">
      <c r="B10" s="58"/>
      <c r="C10" s="150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0">
        <f t="shared" ref="O10" si="1">SUM(F10:N10)</f>
        <v>0</v>
      </c>
      <c r="P10" s="37">
        <f>(F10*$F$4)+(G10*$G$4)+(H10*$H$4)+(I10*$I$4)+(J10*$J$4)+(K10*$K$4)+(L10*$L$4)+(M10*$M$4)+(N10*$N$4)</f>
        <v>0</v>
      </c>
    </row>
    <row r="11" spans="1:16" ht="12" thickBot="1">
      <c r="A11" s="38"/>
      <c r="B11" s="39" t="s">
        <v>21</v>
      </c>
      <c r="C11" s="39">
        <f t="shared" ref="C11:P11" si="2">SUM(C8:C10)</f>
        <v>0</v>
      </c>
      <c r="D11" s="39">
        <f t="shared" si="2"/>
        <v>0</v>
      </c>
      <c r="E11" s="39">
        <f t="shared" si="2"/>
        <v>0</v>
      </c>
      <c r="F11" s="39">
        <f t="shared" si="2"/>
        <v>3</v>
      </c>
      <c r="G11" s="39">
        <f t="shared" si="2"/>
        <v>2091</v>
      </c>
      <c r="H11" s="39">
        <f t="shared" si="2"/>
        <v>0</v>
      </c>
      <c r="I11" s="39">
        <f t="shared" si="2"/>
        <v>419</v>
      </c>
      <c r="J11" s="39">
        <f t="shared" si="2"/>
        <v>0</v>
      </c>
      <c r="K11" s="39">
        <f t="shared" si="2"/>
        <v>502</v>
      </c>
      <c r="L11" s="39">
        <f t="shared" si="2"/>
        <v>0</v>
      </c>
      <c r="M11" s="39">
        <f t="shared" si="2"/>
        <v>0</v>
      </c>
      <c r="N11" s="39">
        <f t="shared" si="2"/>
        <v>697</v>
      </c>
      <c r="O11" s="39">
        <f t="shared" si="2"/>
        <v>3712</v>
      </c>
      <c r="P11" s="39">
        <f t="shared" si="2"/>
        <v>2628.55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 hidden="1">
      <c r="O13" s="38"/>
    </row>
    <row r="14" spans="1:16" ht="12" hidden="1" thickBot="1">
      <c r="B14" s="33" t="s">
        <v>39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ht="12" hidden="1" customHeight="1">
      <c r="B15" s="166"/>
      <c r="C15" s="51"/>
      <c r="D15" s="52"/>
      <c r="E15" s="52"/>
      <c r="F15" s="170"/>
      <c r="G15" s="167"/>
      <c r="H15" s="60"/>
      <c r="I15" s="168"/>
      <c r="J15" s="60"/>
      <c r="K15" s="167"/>
      <c r="L15" s="169"/>
      <c r="M15" s="59"/>
      <c r="N15" s="113"/>
      <c r="O15" s="36">
        <f>SUM(F15:N15)</f>
        <v>0</v>
      </c>
      <c r="P15" s="37">
        <f>(F15*$F$4)+(G15*$G$4)+(H15*$H$4)+(I15*$I$4)+(J15*$J$4)+(K15*$K$4)+(L15*$L$4)+(M15*$M$4)+(N15*$N$4)</f>
        <v>0</v>
      </c>
    </row>
    <row r="16" spans="1:16" hidden="1">
      <c r="B16" s="166"/>
      <c r="C16" s="51"/>
      <c r="D16" s="52"/>
      <c r="E16" s="52"/>
      <c r="F16" s="114"/>
      <c r="G16" s="116"/>
      <c r="H16" s="115"/>
      <c r="I16" s="116"/>
      <c r="J16" s="117"/>
      <c r="K16" s="116"/>
      <c r="L16" s="117"/>
      <c r="M16" s="118"/>
      <c r="N16" s="113"/>
      <c r="O16" s="36">
        <f>SUM(F16:N16)</f>
        <v>0</v>
      </c>
      <c r="P16" s="37">
        <f>(F16*$F$4)+(G16*$G$4)+(H16*$H$4)+(I16*$I$4)+(J16*$J$4)+(K16*$K$4)+(L16*$L$4)+(M16*$M$4)+(N16*$N$4)</f>
        <v>0</v>
      </c>
    </row>
    <row r="17" spans="2:16" ht="12" hidden="1" thickBot="1">
      <c r="B17" s="39" t="s">
        <v>21</v>
      </c>
      <c r="C17" s="39">
        <f t="shared" ref="C17:P17" si="3">SUM(C15:C16)</f>
        <v>0</v>
      </c>
      <c r="D17" s="39">
        <f t="shared" si="3"/>
        <v>0</v>
      </c>
      <c r="E17" s="39">
        <f t="shared" si="3"/>
        <v>0</v>
      </c>
      <c r="F17" s="39">
        <f t="shared" si="3"/>
        <v>0</v>
      </c>
      <c r="G17" s="39">
        <f t="shared" si="3"/>
        <v>0</v>
      </c>
      <c r="H17" s="39">
        <f t="shared" si="3"/>
        <v>0</v>
      </c>
      <c r="I17" s="39">
        <f t="shared" si="3"/>
        <v>0</v>
      </c>
      <c r="J17" s="39">
        <f t="shared" si="3"/>
        <v>0</v>
      </c>
      <c r="K17" s="39">
        <f t="shared" si="3"/>
        <v>0</v>
      </c>
      <c r="L17" s="39">
        <f t="shared" si="3"/>
        <v>0</v>
      </c>
      <c r="M17" s="39">
        <f t="shared" si="3"/>
        <v>0</v>
      </c>
      <c r="N17" s="39">
        <f t="shared" si="3"/>
        <v>0</v>
      </c>
      <c r="O17" s="39">
        <f t="shared" si="3"/>
        <v>0</v>
      </c>
      <c r="P17" s="119">
        <f t="shared" si="3"/>
        <v>0</v>
      </c>
    </row>
    <row r="18" spans="2:16" hidden="1"/>
    <row r="19" spans="2:16" hidden="1"/>
    <row r="20" spans="2:16" ht="12" hidden="1" thickBot="1">
      <c r="B20" s="33" t="s">
        <v>40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2:16" hidden="1">
      <c r="B21" s="58"/>
      <c r="C21" s="63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37">
        <f>(F21*$F$4)+(G21*$G$4)+(H21*$H$4)+(I21*$I$4)+(J21*$J$4)+(K21*$K$4)+(L21*$L$4)+(M21*$M$4)+(N21*$N$4)</f>
        <v>0</v>
      </c>
    </row>
    <row r="22" spans="2:16" hidden="1"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SUM(C23:N23)</f>
        <v>0</v>
      </c>
      <c r="P23" s="37">
        <f>(C23*$C$4)+(G23*$G$4)+(H23*$H$4)+(I23*$I$4)+(J23*$J$4)+(K23*$K$4)+(L23*$L$4)+(M23*$M$4)+(N23*$N$4)</f>
        <v>0</v>
      </c>
    </row>
    <row r="24" spans="2:16" ht="12" hidden="1" thickBot="1">
      <c r="B24" s="39" t="s">
        <v>21</v>
      </c>
      <c r="C24" s="39">
        <f>SUM(C21:C22)</f>
        <v>0</v>
      </c>
      <c r="D24" s="39">
        <f>SUM(D21:D22)</f>
        <v>0</v>
      </c>
      <c r="E24" s="39">
        <f>SUM(E21:E22)</f>
        <v>0</v>
      </c>
      <c r="F24" s="39">
        <f t="shared" ref="F24:P24" si="4">SUM(F21:F23)</f>
        <v>0</v>
      </c>
      <c r="G24" s="39">
        <f t="shared" si="4"/>
        <v>0</v>
      </c>
      <c r="H24" s="39">
        <f t="shared" si="4"/>
        <v>0</v>
      </c>
      <c r="I24" s="39">
        <f t="shared" si="4"/>
        <v>0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0</v>
      </c>
      <c r="N24" s="39">
        <f t="shared" si="4"/>
        <v>0</v>
      </c>
      <c r="O24" s="39">
        <f t="shared" si="4"/>
        <v>0</v>
      </c>
      <c r="P24" s="119">
        <f t="shared" si="4"/>
        <v>0</v>
      </c>
    </row>
    <row r="25" spans="2:16"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151"/>
    </row>
    <row r="26" spans="2:16">
      <c r="N26" s="122" t="s">
        <v>29</v>
      </c>
      <c r="O26" s="121">
        <f>SUM(O11+O17+O24)</f>
        <v>3712</v>
      </c>
      <c r="P26" s="121">
        <f>SUM(P11+P17+P24)</f>
        <v>2628.55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40625" defaultRowHeight="11.25"/>
  <cols>
    <col min="1" max="1" width="3.140625" style="195" customWidth="1"/>
    <col min="2" max="2" width="23.28515625" style="195" customWidth="1"/>
    <col min="3" max="3" width="9.7109375" style="195" customWidth="1"/>
    <col min="4" max="4" width="6.28515625" style="195" customWidth="1"/>
    <col min="5" max="5" width="6" style="195" customWidth="1"/>
    <col min="6" max="6" width="5.7109375" style="195" customWidth="1"/>
    <col min="7" max="7" width="7.42578125" style="195" customWidth="1"/>
    <col min="8" max="9" width="5.7109375" style="195" customWidth="1"/>
    <col min="10" max="10" width="7" style="195" customWidth="1"/>
    <col min="11" max="12" width="5.7109375" style="195" customWidth="1"/>
    <col min="13" max="13" width="7.42578125" style="195" customWidth="1"/>
    <col min="14" max="14" width="6.85546875" style="195" customWidth="1"/>
    <col min="15" max="15" width="6.7109375" style="195" customWidth="1"/>
    <col min="16" max="16" width="9.7109375" style="195" customWidth="1"/>
    <col min="17" max="17" width="10" style="195" customWidth="1"/>
    <col min="18" max="16384" width="9.140625" style="195"/>
  </cols>
  <sheetData>
    <row r="2" spans="1:16" ht="12.75">
      <c r="B2" s="2" t="s">
        <v>59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6" customFormat="1">
      <c r="A6" s="195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6" customFormat="1">
      <c r="A9" s="195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6" customFormat="1">
      <c r="A10" s="195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3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0" sqref="B40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4" t="s">
        <v>158</v>
      </c>
      <c r="C7" s="158"/>
      <c r="D7" s="159"/>
      <c r="E7" s="159"/>
      <c r="F7" s="160">
        <v>54</v>
      </c>
      <c r="G7" s="161">
        <v>504</v>
      </c>
      <c r="H7" s="162"/>
      <c r="I7" s="163">
        <v>41</v>
      </c>
      <c r="J7" s="162"/>
      <c r="K7" s="161">
        <v>13</v>
      </c>
      <c r="L7" s="164"/>
      <c r="M7" s="161">
        <v>41</v>
      </c>
      <c r="N7" s="162"/>
      <c r="O7" s="36">
        <f t="shared" ref="O7:O10" si="0">SUM(F7:N7)</f>
        <v>653</v>
      </c>
      <c r="P7" s="37">
        <f t="shared" ref="P7:P10" si="1">(F7*$F$3)+(G7*$G$3)+(H7*$H$3)+(I7*$I$3)+(J7*$J$3)+(K7*$K$3)+(L7*$L$3)+(M7*$M$3)+(N7*$N$3)</f>
        <v>246.9</v>
      </c>
    </row>
    <row r="8" spans="1:16" s="30" customFormat="1">
      <c r="A8" s="1"/>
      <c r="B8" s="194" t="s">
        <v>159</v>
      </c>
      <c r="C8" s="165"/>
      <c r="D8" s="159"/>
      <c r="E8" s="159"/>
      <c r="F8" s="160"/>
      <c r="G8" s="161">
        <v>100</v>
      </c>
      <c r="H8" s="162"/>
      <c r="I8" s="163">
        <v>40</v>
      </c>
      <c r="J8" s="162"/>
      <c r="K8" s="161"/>
      <c r="L8" s="164"/>
      <c r="M8" s="161"/>
      <c r="N8" s="162"/>
      <c r="O8" s="36">
        <f t="shared" si="0"/>
        <v>140</v>
      </c>
      <c r="P8" s="37">
        <f t="shared" si="1"/>
        <v>45</v>
      </c>
    </row>
    <row r="9" spans="1:16" s="30" customFormat="1">
      <c r="A9" s="1"/>
      <c r="B9" s="194" t="s">
        <v>160</v>
      </c>
      <c r="C9" s="165"/>
      <c r="D9" s="159"/>
      <c r="E9" s="159"/>
      <c r="F9" s="160"/>
      <c r="G9" s="161"/>
      <c r="H9" s="162"/>
      <c r="I9" s="163"/>
      <c r="J9" s="162"/>
      <c r="K9" s="161"/>
      <c r="L9" s="164"/>
      <c r="M9" s="161">
        <v>18</v>
      </c>
      <c r="N9" s="162"/>
      <c r="O9" s="36">
        <f t="shared" si="0"/>
        <v>18</v>
      </c>
      <c r="P9" s="37">
        <f t="shared" si="1"/>
        <v>36</v>
      </c>
    </row>
    <row r="10" spans="1:16" s="30" customFormat="1">
      <c r="A10" s="1"/>
      <c r="B10" s="194" t="s">
        <v>161</v>
      </c>
      <c r="C10" s="165"/>
      <c r="D10" s="159"/>
      <c r="E10" s="159"/>
      <c r="F10" s="160"/>
      <c r="G10" s="161"/>
      <c r="H10" s="162"/>
      <c r="I10" s="163">
        <v>40</v>
      </c>
      <c r="J10" s="162"/>
      <c r="K10" s="161"/>
      <c r="L10" s="164"/>
      <c r="M10" s="161"/>
      <c r="N10" s="162"/>
      <c r="O10" s="36">
        <f t="shared" si="0"/>
        <v>40</v>
      </c>
      <c r="P10" s="37">
        <f t="shared" si="1"/>
        <v>20</v>
      </c>
    </row>
    <row r="11" spans="1:16" s="30" customFormat="1">
      <c r="A11" s="1"/>
      <c r="B11" s="139"/>
      <c r="C11" s="146"/>
      <c r="D11" s="140"/>
      <c r="E11" s="140"/>
      <c r="F11" s="141"/>
      <c r="G11" s="142"/>
      <c r="H11" s="143"/>
      <c r="I11" s="144"/>
      <c r="J11" s="143"/>
      <c r="K11" s="142"/>
      <c r="L11" s="145"/>
      <c r="M11" s="142"/>
      <c r="N11" s="143"/>
      <c r="O11" s="36">
        <f>SUM(F11:N11)</f>
        <v>0</v>
      </c>
      <c r="P11" s="37">
        <f>(F11*$F$3)+(G11*$G$3)+(H11*$H$3)+(I11*$I$3)+(J11*$J$3)+(K11*$K$3)+(L11*$L$3)+(M11*$M$3)+(N11*$N$3)</f>
        <v>0</v>
      </c>
    </row>
    <row r="12" spans="1:16" ht="12" thickBot="1">
      <c r="A12" s="38"/>
      <c r="B12" s="39" t="s">
        <v>21</v>
      </c>
      <c r="C12" s="39">
        <f t="shared" ref="C12:P12" si="2">SUM(C7:C11)</f>
        <v>0</v>
      </c>
      <c r="D12" s="39">
        <f t="shared" si="2"/>
        <v>0</v>
      </c>
      <c r="E12" s="39">
        <f t="shared" si="2"/>
        <v>0</v>
      </c>
      <c r="F12" s="39">
        <f t="shared" si="2"/>
        <v>54</v>
      </c>
      <c r="G12" s="39">
        <f t="shared" si="2"/>
        <v>604</v>
      </c>
      <c r="H12" s="39">
        <f t="shared" si="2"/>
        <v>0</v>
      </c>
      <c r="I12" s="39">
        <f t="shared" si="2"/>
        <v>121</v>
      </c>
      <c r="J12" s="39">
        <f t="shared" si="2"/>
        <v>0</v>
      </c>
      <c r="K12" s="39">
        <f t="shared" si="2"/>
        <v>13</v>
      </c>
      <c r="L12" s="39">
        <f t="shared" si="2"/>
        <v>0</v>
      </c>
      <c r="M12" s="39">
        <f t="shared" si="2"/>
        <v>59</v>
      </c>
      <c r="N12" s="39">
        <f t="shared" si="2"/>
        <v>0</v>
      </c>
      <c r="O12" s="39">
        <f t="shared" si="2"/>
        <v>851</v>
      </c>
      <c r="P12" s="39">
        <f t="shared" si="2"/>
        <v>347.9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idden="1">
      <c r="B14" s="13"/>
      <c r="C14" s="13"/>
      <c r="D14" s="13"/>
      <c r="E14" s="13"/>
      <c r="F14" s="31"/>
      <c r="G14" s="31"/>
      <c r="H14" s="31"/>
      <c r="I14" s="31"/>
      <c r="J14" s="31"/>
      <c r="K14" s="31"/>
      <c r="L14" s="31"/>
      <c r="M14" s="31"/>
      <c r="N14" s="31"/>
      <c r="O14" s="13"/>
      <c r="P14" s="13"/>
    </row>
    <row r="15" spans="1:16" ht="12" hidden="1" thickBot="1">
      <c r="B15" s="33" t="s">
        <v>31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s="30" customFormat="1" hidden="1">
      <c r="A16" s="1"/>
      <c r="B16" s="58" t="s">
        <v>52</v>
      </c>
      <c r="C16" s="63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37">
        <f>(C16*$C$3)+(F16*$F$3)+(G16*$G$3)+(H16*$H$3)+(I16*$I$3)+(J16*$J$3)+(K16*$K$3)+(L16*$L$3)+(M16*$M$3)+(N16*$N$3)</f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ht="12" hidden="1" thickBot="1">
      <c r="A19" s="38"/>
      <c r="B19" s="39" t="s">
        <v>21</v>
      </c>
      <c r="C19" s="39">
        <f>SUM(C16:C18)</f>
        <v>0</v>
      </c>
      <c r="D19" s="39">
        <f>SUM(D16:D18)</f>
        <v>0</v>
      </c>
      <c r="E19" s="39">
        <f>SUM(E16:E18)</f>
        <v>0</v>
      </c>
      <c r="F19" s="39">
        <f>SUM(F16:F18)</f>
        <v>0</v>
      </c>
      <c r="G19" s="39">
        <f>SUM(G16:G18)</f>
        <v>0</v>
      </c>
      <c r="H19" s="39">
        <f t="shared" ref="H19:P19" si="3">SUM(H16:H18)</f>
        <v>0</v>
      </c>
      <c r="I19" s="39">
        <f t="shared" si="3"/>
        <v>0</v>
      </c>
      <c r="J19" s="39">
        <f t="shared" si="3"/>
        <v>0</v>
      </c>
      <c r="K19" s="39">
        <f t="shared" si="3"/>
        <v>0</v>
      </c>
      <c r="L19" s="39">
        <f t="shared" si="3"/>
        <v>0</v>
      </c>
      <c r="M19" s="39">
        <f t="shared" si="3"/>
        <v>0</v>
      </c>
      <c r="N19" s="39">
        <f t="shared" si="3"/>
        <v>0</v>
      </c>
      <c r="O19" s="41">
        <f t="shared" si="3"/>
        <v>0</v>
      </c>
      <c r="P19" s="41">
        <f t="shared" si="3"/>
        <v>0</v>
      </c>
    </row>
    <row r="20" spans="1:16" hidden="1">
      <c r="G20" s="42"/>
    </row>
    <row r="21" spans="1:16" ht="12.75">
      <c r="B21" s="2"/>
      <c r="C21" s="2"/>
      <c r="D21" s="2"/>
      <c r="E21" s="2"/>
      <c r="F21" s="47"/>
      <c r="G21" s="47"/>
      <c r="H21" s="47"/>
      <c r="I21" s="47"/>
      <c r="J21" s="47"/>
      <c r="K21" s="47"/>
      <c r="L21" s="47"/>
      <c r="M21" s="47"/>
      <c r="N21" s="47"/>
      <c r="O21" s="2"/>
      <c r="P21" s="2"/>
    </row>
    <row r="22" spans="1:16">
      <c r="M22" s="48" t="s">
        <v>21</v>
      </c>
      <c r="O22" s="49">
        <f>+O19+O12</f>
        <v>851</v>
      </c>
      <c r="P22" s="50">
        <f>+P19+P12</f>
        <v>347.9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B1" sqref="B1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4" t="s">
        <v>37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27" si="3">SUM(F26:N26)</f>
        <v>0</v>
      </c>
      <c r="P26" s="37">
        <f t="shared" ref="P26:P27" si="4">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2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43">
        <f t="shared" si="5"/>
        <v>0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0</v>
      </c>
      <c r="L28" s="43">
        <f t="shared" si="5"/>
        <v>0</v>
      </c>
      <c r="M28" s="43">
        <f t="shared" si="5"/>
        <v>0</v>
      </c>
      <c r="N28" s="43">
        <f t="shared" si="5"/>
        <v>0</v>
      </c>
      <c r="O28" s="44">
        <f t="shared" si="5"/>
        <v>0</v>
      </c>
      <c r="P28" s="45">
        <f t="shared" si="5"/>
        <v>0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2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2.75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0</v>
      </c>
      <c r="P60" s="50">
        <f>P56+P28+P22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8"/>
  <sheetViews>
    <sheetView zoomScaleNormal="100" workbookViewId="0">
      <pane xSplit="2" ySplit="4" topLeftCell="C89" activePane="bottomRight" state="frozen"/>
      <selection pane="topRight" activeCell="C1" sqref="C1"/>
      <selection pane="bottomLeft" activeCell="A5" sqref="A5"/>
      <selection pane="bottomRight" activeCell="T42" sqref="T42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5" customFormat="1" hidden="1">
      <c r="A6" s="203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5" customFormat="1" ht="12" hidden="1" thickBot="1">
      <c r="B7" s="197" t="s">
        <v>61</v>
      </c>
      <c r="C7" s="197"/>
      <c r="D7" s="197"/>
      <c r="E7" s="197"/>
      <c r="F7" s="198"/>
      <c r="G7" s="198"/>
      <c r="H7" s="198"/>
      <c r="I7" s="198"/>
      <c r="J7" s="198"/>
      <c r="K7" s="198"/>
      <c r="L7" s="198"/>
      <c r="M7" s="198"/>
      <c r="N7" s="198"/>
      <c r="O7" s="199"/>
      <c r="P7" s="199"/>
    </row>
    <row r="8" spans="1:16" s="196" customFormat="1" hidden="1">
      <c r="A8" s="195"/>
      <c r="B8" s="194"/>
      <c r="C8" s="200"/>
      <c r="D8" s="200"/>
      <c r="E8" s="200"/>
      <c r="F8" s="201"/>
      <c r="G8" s="186"/>
      <c r="H8" s="187"/>
      <c r="I8" s="188"/>
      <c r="J8" s="187"/>
      <c r="K8" s="186"/>
      <c r="L8" s="189"/>
      <c r="M8" s="186"/>
      <c r="N8" s="187"/>
      <c r="O8" s="190">
        <f>SUM(F8:N8)</f>
        <v>0</v>
      </c>
      <c r="P8" s="202">
        <f>(F8*$F$3)+(G8*$G$3)+(H8*$H$3)+(I8*$I$3)+(J8*$J$3)+(K8*$K$3)+(L8*$L$3)+(M8*$M$3)+(N8*$N$3)</f>
        <v>0</v>
      </c>
    </row>
    <row r="9" spans="1:16" s="196" customFormat="1" hidden="1">
      <c r="A9" s="195"/>
      <c r="B9" s="194"/>
      <c r="C9" s="64"/>
      <c r="D9" s="200"/>
      <c r="E9" s="200"/>
      <c r="F9" s="201"/>
      <c r="G9" s="186"/>
      <c r="H9" s="187"/>
      <c r="I9" s="188"/>
      <c r="J9" s="187"/>
      <c r="K9" s="186"/>
      <c r="L9" s="189"/>
      <c r="M9" s="186"/>
      <c r="N9" s="187"/>
      <c r="O9" s="190">
        <f>SUM(F9:N9)</f>
        <v>0</v>
      </c>
      <c r="P9" s="202">
        <f>(F9*$F$3)+(G9*$G$3)+(H9*$H$3)+(I9*$I$3)+(J9*$J$3)+(K9*$K$3)+(L9*$L$3)+(M9*$M$3)+(N9*$N$3)</f>
        <v>0</v>
      </c>
    </row>
    <row r="10" spans="1:16" s="195" customFormat="1" ht="12" hidden="1" thickBot="1">
      <c r="A10" s="203"/>
      <c r="B10" s="204" t="s">
        <v>21</v>
      </c>
      <c r="C10" s="204">
        <f t="shared" ref="C10:D10" si="0">SUM(C9:C9)</f>
        <v>0</v>
      </c>
      <c r="D10" s="204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4">
        <f>SUM(P8:P9)</f>
        <v>0</v>
      </c>
    </row>
    <row r="11" spans="1:16" s="195" customFormat="1" hidden="1">
      <c r="A11" s="203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5" customFormat="1" hidden="1">
      <c r="A12" s="203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5" customFormat="1" ht="12" hidden="1" thickBot="1">
      <c r="B13" s="197" t="s">
        <v>62</v>
      </c>
      <c r="C13" s="197"/>
      <c r="D13" s="197"/>
      <c r="E13" s="197"/>
      <c r="F13" s="198"/>
      <c r="G13" s="198"/>
      <c r="H13" s="198"/>
      <c r="I13" s="198"/>
      <c r="J13" s="198"/>
      <c r="K13" s="198"/>
      <c r="L13" s="198"/>
      <c r="M13" s="198"/>
      <c r="N13" s="198"/>
      <c r="O13" s="199"/>
      <c r="P13" s="199"/>
    </row>
    <row r="14" spans="1:16" s="196" customFormat="1" hidden="1">
      <c r="A14" s="195"/>
      <c r="B14" s="194"/>
      <c r="C14" s="200"/>
      <c r="D14" s="200"/>
      <c r="E14" s="200"/>
      <c r="F14" s="201"/>
      <c r="G14" s="186"/>
      <c r="H14" s="187"/>
      <c r="I14" s="188"/>
      <c r="J14" s="187"/>
      <c r="K14" s="186"/>
      <c r="L14" s="189"/>
      <c r="M14" s="186"/>
      <c r="N14" s="187"/>
      <c r="O14" s="190">
        <f>SUM(F14:N14)</f>
        <v>0</v>
      </c>
      <c r="P14" s="202">
        <f>(F14*$F$3)+(G14*$G$3)+(H14*$H$3)+(I14*$I$3)+(J14*$J$3)+(K14*$K$3)+(L14*$L$3)+(M14*$M$3)+(N14*$N$3)</f>
        <v>0</v>
      </c>
    </row>
    <row r="15" spans="1:16" s="196" customFormat="1" hidden="1">
      <c r="A15" s="195"/>
      <c r="B15" s="194"/>
      <c r="C15" s="64"/>
      <c r="D15" s="200"/>
      <c r="E15" s="200"/>
      <c r="F15" s="201"/>
      <c r="G15" s="186"/>
      <c r="H15" s="187"/>
      <c r="I15" s="188"/>
      <c r="J15" s="187"/>
      <c r="K15" s="186"/>
      <c r="L15" s="189"/>
      <c r="M15" s="186"/>
      <c r="N15" s="187"/>
      <c r="O15" s="190">
        <f>SUM(F15:N15)</f>
        <v>0</v>
      </c>
      <c r="P15" s="202">
        <f>(F15*$F$3)+(G15*$G$3)+(H15*$H$3)+(I15*$I$3)+(J15*$J$3)+(K15*$K$3)+(L15*$L$3)+(M15*$M$3)+(N15*$N$3)</f>
        <v>0</v>
      </c>
    </row>
    <row r="16" spans="1:16" s="195" customFormat="1" ht="12" hidden="1" thickBot="1">
      <c r="A16" s="203"/>
      <c r="B16" s="204" t="s">
        <v>21</v>
      </c>
      <c r="C16" s="204">
        <f t="shared" ref="C16:D16" si="2">SUM(C15:C15)</f>
        <v>0</v>
      </c>
      <c r="D16" s="204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4">
        <f>SUM(P14:P15)</f>
        <v>0</v>
      </c>
    </row>
    <row r="17" spans="1:16" s="195" customFormat="1" hidden="1">
      <c r="A17" s="203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5" customFormat="1">
      <c r="A18" s="203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1" t="s">
        <v>75</v>
      </c>
      <c r="C20" s="172"/>
      <c r="D20" s="173"/>
      <c r="E20" s="173"/>
      <c r="F20" s="174"/>
      <c r="G20" s="175">
        <v>13</v>
      </c>
      <c r="H20" s="176"/>
      <c r="I20" s="177">
        <v>9</v>
      </c>
      <c r="J20" s="176"/>
      <c r="K20" s="175">
        <v>3</v>
      </c>
      <c r="L20" s="178"/>
      <c r="M20" s="175">
        <v>0</v>
      </c>
      <c r="N20" s="176">
        <v>0</v>
      </c>
      <c r="O20" s="36">
        <f>SUM(C20:N20)</f>
        <v>25</v>
      </c>
      <c r="P20" s="37">
        <f>(C20*$C$3)+(F20*$F$3)+(G20*$G$3)+(H20*$H$3)+(I20*$I$3)+(J20*$J$3)+(K20*$K$3)+(L20*$L$3)+(M20*$M$3)+(N20*$N$3)</f>
        <v>10.75</v>
      </c>
    </row>
    <row r="21" spans="1:16" s="30" customFormat="1">
      <c r="A21" s="1"/>
      <c r="B21" s="171" t="s">
        <v>76</v>
      </c>
      <c r="C21" s="179"/>
      <c r="D21" s="173"/>
      <c r="E21" s="173"/>
      <c r="F21" s="174"/>
      <c r="G21" s="175">
        <v>29</v>
      </c>
      <c r="H21" s="176"/>
      <c r="I21" s="177"/>
      <c r="J21" s="176"/>
      <c r="K21" s="175"/>
      <c r="L21" s="178"/>
      <c r="M21" s="175"/>
      <c r="N21" s="176"/>
      <c r="O21" s="36">
        <f>SUM(F21:N21)</f>
        <v>29</v>
      </c>
      <c r="P21" s="37">
        <f>(F21*$F$3)+(G21*$G$3)+(H21*$H$3)+(I21*$I$3)+(J21*$J$3)+(K21*$K$3)+(L21*$L$3)+(M21*$M$3)+(N21*$N$3)</f>
        <v>7.25</v>
      </c>
    </row>
    <row r="22" spans="1:16" s="30" customFormat="1">
      <c r="A22" s="1"/>
      <c r="B22" s="171" t="s">
        <v>77</v>
      </c>
      <c r="C22" s="179"/>
      <c r="D22" s="173"/>
      <c r="E22" s="173"/>
      <c r="F22" s="174"/>
      <c r="G22" s="175">
        <v>13</v>
      </c>
      <c r="H22" s="176"/>
      <c r="I22" s="177"/>
      <c r="J22" s="176"/>
      <c r="K22" s="175"/>
      <c r="L22" s="178"/>
      <c r="M22" s="175"/>
      <c r="N22" s="176">
        <v>7</v>
      </c>
      <c r="O22" s="36">
        <f>SUM(F22:N22)</f>
        <v>20</v>
      </c>
      <c r="P22" s="37">
        <f>(F22*$F$3)+(G22*$G$3)+(H22*$H$3)+(I22*$I$3)+(J22*$J$3)+(K22*$K$3)+(L22*$L$3)+(M22*$M$3)+(N22*$N$3)</f>
        <v>17.25</v>
      </c>
    </row>
    <row r="23" spans="1:16" s="30" customFormat="1">
      <c r="A23" s="1"/>
      <c r="B23" s="58" t="s">
        <v>78</v>
      </c>
      <c r="C23" s="51"/>
      <c r="D23" s="52"/>
      <c r="E23" s="52"/>
      <c r="F23" s="53"/>
      <c r="G23" s="59">
        <v>10</v>
      </c>
      <c r="H23" s="60"/>
      <c r="I23" s="61">
        <v>5</v>
      </c>
      <c r="J23" s="60"/>
      <c r="K23" s="59">
        <v>4</v>
      </c>
      <c r="L23" s="62"/>
      <c r="M23" s="59"/>
      <c r="N23" s="60">
        <v>2</v>
      </c>
      <c r="O23" s="36">
        <f t="shared" ref="O23:O36" si="4">SUM(F23:N23)</f>
        <v>21</v>
      </c>
      <c r="P23" s="37">
        <f t="shared" ref="P23:P36" si="5">(F23*$F$3)+(G23*$G$3)+(H23*$H$3)+(I23*$I$3)+(J23*$J$3)+(K23*$K$3)+(L23*$L$3)+(M23*$M$3)+(N23*$N$3)</f>
        <v>13</v>
      </c>
    </row>
    <row r="24" spans="1:16" s="30" customFormat="1">
      <c r="A24" s="1"/>
      <c r="B24" s="58" t="s">
        <v>79</v>
      </c>
      <c r="C24" s="51"/>
      <c r="D24" s="52"/>
      <c r="E24" s="52"/>
      <c r="F24" s="53"/>
      <c r="G24" s="59">
        <v>106</v>
      </c>
      <c r="H24" s="60"/>
      <c r="I24" s="61">
        <v>5</v>
      </c>
      <c r="J24" s="60"/>
      <c r="K24" s="59"/>
      <c r="L24" s="62"/>
      <c r="M24" s="59"/>
      <c r="N24" s="60"/>
      <c r="O24" s="36">
        <f t="shared" si="4"/>
        <v>111</v>
      </c>
      <c r="P24" s="37">
        <f t="shared" si="5"/>
        <v>29</v>
      </c>
    </row>
    <row r="25" spans="1:16" s="30" customFormat="1">
      <c r="A25" s="1"/>
      <c r="B25" s="58" t="s">
        <v>80</v>
      </c>
      <c r="C25" s="51"/>
      <c r="D25" s="52"/>
      <c r="E25" s="52"/>
      <c r="F25" s="53"/>
      <c r="G25" s="59">
        <v>9</v>
      </c>
      <c r="H25" s="60"/>
      <c r="I25" s="61">
        <v>2</v>
      </c>
      <c r="J25" s="60"/>
      <c r="K25" s="59"/>
      <c r="L25" s="62"/>
      <c r="M25" s="59"/>
      <c r="N25" s="60"/>
      <c r="O25" s="36">
        <f t="shared" si="4"/>
        <v>11</v>
      </c>
      <c r="P25" s="37">
        <f t="shared" si="5"/>
        <v>3.25</v>
      </c>
    </row>
    <row r="26" spans="1:16" s="30" customFormat="1">
      <c r="A26" s="1"/>
      <c r="B26" s="58" t="s">
        <v>81</v>
      </c>
      <c r="C26" s="51"/>
      <c r="D26" s="52"/>
      <c r="E26" s="52"/>
      <c r="F26" s="53"/>
      <c r="G26" s="59">
        <v>56</v>
      </c>
      <c r="H26" s="60"/>
      <c r="I26" s="61">
        <v>3</v>
      </c>
      <c r="J26" s="60"/>
      <c r="K26" s="59">
        <v>5</v>
      </c>
      <c r="L26" s="62"/>
      <c r="M26" s="59"/>
      <c r="N26" s="60">
        <v>6</v>
      </c>
      <c r="O26" s="36">
        <f t="shared" si="4"/>
        <v>70</v>
      </c>
      <c r="P26" s="37">
        <f t="shared" si="5"/>
        <v>32.5</v>
      </c>
    </row>
    <row r="27" spans="1:16" s="30" customFormat="1">
      <c r="A27" s="1"/>
      <c r="B27" s="58" t="s">
        <v>82</v>
      </c>
      <c r="C27" s="51"/>
      <c r="D27" s="52"/>
      <c r="E27" s="52"/>
      <c r="F27" s="53"/>
      <c r="G27" s="59">
        <v>1</v>
      </c>
      <c r="H27" s="60"/>
      <c r="I27" s="61"/>
      <c r="J27" s="60"/>
      <c r="K27" s="59">
        <v>3</v>
      </c>
      <c r="L27" s="62"/>
      <c r="M27" s="59"/>
      <c r="N27" s="60"/>
      <c r="O27" s="36">
        <f t="shared" si="4"/>
        <v>4</v>
      </c>
      <c r="P27" s="37">
        <f t="shared" si="5"/>
        <v>3.25</v>
      </c>
    </row>
    <row r="28" spans="1:16" s="30" customFormat="1">
      <c r="A28" s="1"/>
      <c r="B28" s="171" t="s">
        <v>83</v>
      </c>
      <c r="C28" s="179"/>
      <c r="D28" s="173"/>
      <c r="E28" s="173"/>
      <c r="F28" s="174"/>
      <c r="G28" s="175"/>
      <c r="H28" s="176"/>
      <c r="I28" s="177"/>
      <c r="J28" s="176"/>
      <c r="K28" s="175"/>
      <c r="L28" s="178">
        <v>1</v>
      </c>
      <c r="M28" s="175"/>
      <c r="N28" s="176"/>
      <c r="O28" s="36">
        <f>SUM(F28:N28)</f>
        <v>1</v>
      </c>
      <c r="P28" s="37">
        <f>(F28*$F$3)+(G28*$G$3)+(H28*$H$3)+(I28*$I$3)+(J28*$J$3)+(K28*$K$3)+(L28*$L$3)+(M28*$M$3)+(N28*$N$3)</f>
        <v>1</v>
      </c>
    </row>
    <row r="29" spans="1:16" s="30" customFormat="1">
      <c r="A29" s="1"/>
      <c r="B29" s="171" t="s">
        <v>84</v>
      </c>
      <c r="C29" s="179"/>
      <c r="D29" s="173"/>
      <c r="E29" s="173"/>
      <c r="F29" s="174"/>
      <c r="G29" s="175">
        <v>40</v>
      </c>
      <c r="H29" s="176"/>
      <c r="I29" s="177"/>
      <c r="J29" s="176"/>
      <c r="K29" s="175"/>
      <c r="L29" s="178"/>
      <c r="M29" s="175"/>
      <c r="N29" s="176"/>
      <c r="O29" s="36">
        <f>SUM(F29:N29)</f>
        <v>40</v>
      </c>
      <c r="P29" s="37">
        <f>(F29*$F$3)+(G29*$G$3)+(H29*$H$3)+(I29*$I$3)+(J29*$J$3)+(K29*$K$3)+(L29*$L$3)+(M29*$M$3)+(N29*$N$3)</f>
        <v>10</v>
      </c>
    </row>
    <row r="30" spans="1:16" s="30" customFormat="1">
      <c r="A30" s="1"/>
      <c r="B30" s="58" t="s">
        <v>85</v>
      </c>
      <c r="C30" s="51"/>
      <c r="D30" s="52"/>
      <c r="E30" s="52"/>
      <c r="F30" s="53"/>
      <c r="G30" s="59">
        <v>4</v>
      </c>
      <c r="H30" s="60"/>
      <c r="I30" s="61">
        <v>7</v>
      </c>
      <c r="J30" s="60"/>
      <c r="K30" s="59">
        <v>1</v>
      </c>
      <c r="L30" s="62"/>
      <c r="M30" s="59">
        <v>2</v>
      </c>
      <c r="N30" s="60"/>
      <c r="O30" s="36">
        <f t="shared" ref="O30:O34" si="6">SUM(F30:N30)</f>
        <v>14</v>
      </c>
      <c r="P30" s="37">
        <f t="shared" ref="P30:P34" si="7">(F30*$F$3)+(G30*$G$3)+(H30*$H$3)+(I30*$I$3)+(J30*$J$3)+(K30*$K$3)+(L30*$L$3)+(M30*$M$3)+(N30*$N$3)</f>
        <v>9.5</v>
      </c>
    </row>
    <row r="31" spans="1:16" s="30" customFormat="1">
      <c r="A31" s="1"/>
      <c r="B31" s="58" t="s">
        <v>86</v>
      </c>
      <c r="C31" s="51"/>
      <c r="D31" s="52"/>
      <c r="E31" s="52"/>
      <c r="F31" s="53"/>
      <c r="G31" s="59">
        <v>15</v>
      </c>
      <c r="H31" s="60"/>
      <c r="I31" s="61">
        <v>1</v>
      </c>
      <c r="J31" s="60"/>
      <c r="K31" s="59"/>
      <c r="L31" s="62"/>
      <c r="M31" s="59"/>
      <c r="N31" s="60">
        <v>4</v>
      </c>
      <c r="O31" s="36">
        <f t="shared" si="6"/>
        <v>20</v>
      </c>
      <c r="P31" s="37">
        <f t="shared" si="7"/>
        <v>12.25</v>
      </c>
    </row>
    <row r="32" spans="1:16" s="30" customFormat="1">
      <c r="A32" s="1"/>
      <c r="B32" s="58" t="s">
        <v>87</v>
      </c>
      <c r="C32" s="51"/>
      <c r="D32" s="52"/>
      <c r="E32" s="52"/>
      <c r="F32" s="53"/>
      <c r="G32" s="59">
        <v>3</v>
      </c>
      <c r="H32" s="60"/>
      <c r="I32" s="61"/>
      <c r="J32" s="60"/>
      <c r="K32" s="59"/>
      <c r="L32" s="62"/>
      <c r="M32" s="59"/>
      <c r="N32" s="60"/>
      <c r="O32" s="36">
        <f t="shared" si="6"/>
        <v>3</v>
      </c>
      <c r="P32" s="37">
        <f t="shared" si="7"/>
        <v>0.75</v>
      </c>
    </row>
    <row r="33" spans="1:16" s="30" customFormat="1">
      <c r="A33" s="1"/>
      <c r="B33" s="58" t="s">
        <v>88</v>
      </c>
      <c r="C33" s="51"/>
      <c r="D33" s="52"/>
      <c r="E33" s="52"/>
      <c r="F33" s="53"/>
      <c r="G33" s="59">
        <v>2</v>
      </c>
      <c r="H33" s="60"/>
      <c r="I33" s="61"/>
      <c r="J33" s="60"/>
      <c r="K33" s="59"/>
      <c r="L33" s="62"/>
      <c r="M33" s="59"/>
      <c r="N33" s="60"/>
      <c r="O33" s="36">
        <f t="shared" si="6"/>
        <v>2</v>
      </c>
      <c r="P33" s="37">
        <f t="shared" si="7"/>
        <v>0.5</v>
      </c>
    </row>
    <row r="34" spans="1:16" s="30" customFormat="1">
      <c r="A34" s="1"/>
      <c r="B34" s="58" t="s">
        <v>89</v>
      </c>
      <c r="C34" s="51"/>
      <c r="D34" s="52"/>
      <c r="E34" s="52"/>
      <c r="F34" s="53"/>
      <c r="G34" s="59">
        <v>4</v>
      </c>
      <c r="H34" s="60"/>
      <c r="I34" s="61"/>
      <c r="J34" s="60"/>
      <c r="K34" s="59">
        <v>2</v>
      </c>
      <c r="L34" s="62"/>
      <c r="M34" s="59">
        <v>1</v>
      </c>
      <c r="N34" s="60"/>
      <c r="O34" s="36">
        <f t="shared" si="6"/>
        <v>7</v>
      </c>
      <c r="P34" s="37">
        <f t="shared" si="7"/>
        <v>5</v>
      </c>
    </row>
    <row r="35" spans="1:16" s="30" customFormat="1">
      <c r="A35" s="1"/>
      <c r="B35" s="58" t="s">
        <v>90</v>
      </c>
      <c r="C35" s="51"/>
      <c r="D35" s="52"/>
      <c r="E35" s="52"/>
      <c r="F35" s="53"/>
      <c r="G35" s="59"/>
      <c r="H35" s="60"/>
      <c r="I35" s="61">
        <v>2</v>
      </c>
      <c r="J35" s="60"/>
      <c r="K35" s="59"/>
      <c r="L35" s="62"/>
      <c r="M35" s="59"/>
      <c r="N35" s="60"/>
      <c r="O35" s="36">
        <f t="shared" si="4"/>
        <v>2</v>
      </c>
      <c r="P35" s="37">
        <f t="shared" si="5"/>
        <v>1</v>
      </c>
    </row>
    <row r="36" spans="1:16" s="30" customFormat="1">
      <c r="A36" s="1"/>
      <c r="B36" s="58" t="s">
        <v>91</v>
      </c>
      <c r="C36" s="51"/>
      <c r="D36" s="52"/>
      <c r="E36" s="52"/>
      <c r="F36" s="53"/>
      <c r="G36" s="59"/>
      <c r="H36" s="60"/>
      <c r="I36" s="61">
        <v>2</v>
      </c>
      <c r="J36" s="60"/>
      <c r="K36" s="59"/>
      <c r="L36" s="62"/>
      <c r="M36" s="59"/>
      <c r="N36" s="60"/>
      <c r="O36" s="36">
        <f t="shared" si="4"/>
        <v>2</v>
      </c>
      <c r="P36" s="37">
        <f t="shared" si="5"/>
        <v>1</v>
      </c>
    </row>
    <row r="37" spans="1:16" s="30" customFormat="1">
      <c r="A37" s="1"/>
      <c r="B37" s="58" t="s">
        <v>92</v>
      </c>
      <c r="C37" s="51"/>
      <c r="D37" s="52"/>
      <c r="E37" s="52"/>
      <c r="F37" s="53"/>
      <c r="G37" s="59"/>
      <c r="H37" s="60"/>
      <c r="I37" s="61"/>
      <c r="J37" s="60"/>
      <c r="K37" s="59">
        <v>2</v>
      </c>
      <c r="L37" s="62"/>
      <c r="M37" s="59"/>
      <c r="N37" s="60"/>
      <c r="O37" s="36">
        <f>SUM(F37:N37)</f>
        <v>2</v>
      </c>
      <c r="P37" s="37">
        <f>(F37*$F$3)+(G37*$G$3)+(H37*$H$3)+(I37*$I$3)+(J37*$J$3)+(K37*$K$3)+(L37*$L$3)+(M37*$M$3)+(N37*$N$3)</f>
        <v>2</v>
      </c>
    </row>
    <row r="38" spans="1:16" s="30" customFormat="1">
      <c r="A38" s="1"/>
      <c r="B38" s="58" t="s">
        <v>93</v>
      </c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>
        <v>2</v>
      </c>
      <c r="N38" s="60"/>
      <c r="O38" s="36">
        <f>SUM(F38:N38)</f>
        <v>2</v>
      </c>
      <c r="P38" s="37">
        <f>(F38*$F$3)+(G38*$G$3)+(H38*$H$3)+(I38*$I$3)+(J38*$J$3)+(K38*$K$3)+(L38*$L$3)+(M38*$M$3)+(N38*$N$3)</f>
        <v>4</v>
      </c>
    </row>
    <row r="39" spans="1:16" s="30" customFormat="1">
      <c r="A39" s="1"/>
      <c r="B39" s="58" t="s">
        <v>94</v>
      </c>
      <c r="C39" s="51"/>
      <c r="D39" s="52"/>
      <c r="E39" s="52"/>
      <c r="F39" s="53"/>
      <c r="G39" s="59">
        <v>2</v>
      </c>
      <c r="H39" s="60"/>
      <c r="I39" s="61"/>
      <c r="J39" s="60"/>
      <c r="K39" s="59"/>
      <c r="L39" s="62"/>
      <c r="M39" s="59"/>
      <c r="N39" s="60"/>
      <c r="O39" s="36">
        <f>SUM(F39:N39)</f>
        <v>2</v>
      </c>
      <c r="P39" s="37">
        <f>(F39*$F$3)+(G39*$G$3)+(H39*$H$3)+(I39*$I$3)+(J39*$J$3)+(K39*$K$3)+(L39*$L$3)+(M39*$M$3)+(N39*$N$3)</f>
        <v>0.5</v>
      </c>
    </row>
    <row r="40" spans="1:16" s="30" customFormat="1">
      <c r="A40" s="1"/>
      <c r="B40" s="58" t="s">
        <v>95</v>
      </c>
      <c r="C40" s="51"/>
      <c r="D40" s="52"/>
      <c r="E40" s="52"/>
      <c r="F40" s="53"/>
      <c r="G40" s="59">
        <v>2</v>
      </c>
      <c r="H40" s="60"/>
      <c r="I40" s="61">
        <v>2</v>
      </c>
      <c r="J40" s="60"/>
      <c r="K40" s="59"/>
      <c r="L40" s="62"/>
      <c r="M40" s="59"/>
      <c r="N40" s="60"/>
      <c r="O40" s="36">
        <f>SUM(F40:N40)</f>
        <v>4</v>
      </c>
      <c r="P40" s="37">
        <f>(F40*$F$3)+(G40*$G$3)+(H40*$H$3)+(I40*$I$3)+(J40*$J$3)+(K40*$K$3)+(L40*$L$3)+(M40*$M$3)+(N40*$N$3)</f>
        <v>1.5</v>
      </c>
    </row>
    <row r="41" spans="1:16" s="30" customFormat="1">
      <c r="A41" s="1"/>
      <c r="B41" s="58" t="s">
        <v>96</v>
      </c>
      <c r="C41" s="51"/>
      <c r="D41" s="52"/>
      <c r="E41" s="52"/>
      <c r="F41" s="53"/>
      <c r="G41" s="59"/>
      <c r="H41" s="60"/>
      <c r="I41" s="61">
        <v>2</v>
      </c>
      <c r="J41" s="60"/>
      <c r="K41" s="59"/>
      <c r="L41" s="62"/>
      <c r="M41" s="59"/>
      <c r="N41" s="60"/>
      <c r="O41" s="36">
        <f t="shared" ref="O41:O42" si="8">SUM(F41:N41)</f>
        <v>2</v>
      </c>
      <c r="P41" s="37">
        <f t="shared" ref="P41:P50" si="9">(F41*$F$3)+(G41*$G$3)+(H41*$H$3)+(I41*$I$3)+(J41*$J$3)+(K41*$K$3)+(L41*$L$3)+(M41*$M$3)+(N41*$N$3)</f>
        <v>1</v>
      </c>
    </row>
    <row r="42" spans="1:16" s="30" customFormat="1">
      <c r="A42" s="1"/>
      <c r="B42" s="58" t="s">
        <v>97</v>
      </c>
      <c r="C42" s="51"/>
      <c r="D42" s="52"/>
      <c r="E42" s="52"/>
      <c r="F42" s="53"/>
      <c r="G42" s="59">
        <v>2</v>
      </c>
      <c r="H42" s="60"/>
      <c r="I42" s="61"/>
      <c r="J42" s="60"/>
      <c r="K42" s="59"/>
      <c r="L42" s="62"/>
      <c r="M42" s="59"/>
      <c r="N42" s="60"/>
      <c r="O42" s="36">
        <f t="shared" si="8"/>
        <v>2</v>
      </c>
      <c r="P42" s="37">
        <f t="shared" si="9"/>
        <v>0.5</v>
      </c>
    </row>
    <row r="43" spans="1:16" s="196" customFormat="1">
      <c r="A43" s="195"/>
      <c r="B43" s="194" t="s">
        <v>98</v>
      </c>
      <c r="C43" s="51"/>
      <c r="D43" s="200"/>
      <c r="E43" s="200"/>
      <c r="F43" s="201"/>
      <c r="G43" s="186">
        <v>4</v>
      </c>
      <c r="H43" s="187"/>
      <c r="I43" s="188"/>
      <c r="J43" s="187"/>
      <c r="K43" s="186"/>
      <c r="L43" s="189"/>
      <c r="M43" s="186"/>
      <c r="N43" s="187"/>
      <c r="O43" s="190">
        <f t="shared" ref="O43" si="10">SUM(F43:N43)</f>
        <v>4</v>
      </c>
      <c r="P43" s="202">
        <f t="shared" si="9"/>
        <v>1</v>
      </c>
    </row>
    <row r="44" spans="1:16" s="196" customFormat="1">
      <c r="A44" s="195"/>
      <c r="B44" s="194" t="s">
        <v>99</v>
      </c>
      <c r="C44" s="51"/>
      <c r="D44" s="200"/>
      <c r="E44" s="200"/>
      <c r="F44" s="201"/>
      <c r="G44" s="186">
        <v>2</v>
      </c>
      <c r="H44" s="187"/>
      <c r="I44" s="188"/>
      <c r="J44" s="187"/>
      <c r="K44" s="186"/>
      <c r="L44" s="189"/>
      <c r="M44" s="186"/>
      <c r="N44" s="187"/>
      <c r="O44" s="190">
        <f t="shared" ref="O44:O48" si="11">SUM(F44:N44)</f>
        <v>2</v>
      </c>
      <c r="P44" s="202">
        <f t="shared" si="9"/>
        <v>0.5</v>
      </c>
    </row>
    <row r="45" spans="1:16" s="196" customFormat="1">
      <c r="A45" s="195"/>
      <c r="B45" s="194" t="s">
        <v>100</v>
      </c>
      <c r="C45" s="51"/>
      <c r="D45" s="200"/>
      <c r="E45" s="200"/>
      <c r="F45" s="201"/>
      <c r="G45" s="186">
        <v>1</v>
      </c>
      <c r="H45" s="187"/>
      <c r="I45" s="188">
        <v>2</v>
      </c>
      <c r="J45" s="187"/>
      <c r="K45" s="186"/>
      <c r="L45" s="189"/>
      <c r="M45" s="186"/>
      <c r="N45" s="187"/>
      <c r="O45" s="190">
        <f t="shared" si="11"/>
        <v>3</v>
      </c>
      <c r="P45" s="202">
        <f t="shared" si="9"/>
        <v>1.25</v>
      </c>
    </row>
    <row r="46" spans="1:16" s="196" customFormat="1">
      <c r="A46" s="195"/>
      <c r="B46" s="194" t="s">
        <v>101</v>
      </c>
      <c r="C46" s="51"/>
      <c r="D46" s="200"/>
      <c r="E46" s="200"/>
      <c r="F46" s="201"/>
      <c r="G46" s="186">
        <v>1</v>
      </c>
      <c r="H46" s="187"/>
      <c r="I46" s="188">
        <v>1</v>
      </c>
      <c r="J46" s="187"/>
      <c r="K46" s="186"/>
      <c r="L46" s="189"/>
      <c r="M46" s="186"/>
      <c r="N46" s="187"/>
      <c r="O46" s="190">
        <f t="shared" si="11"/>
        <v>2</v>
      </c>
      <c r="P46" s="202">
        <f t="shared" si="9"/>
        <v>0.75</v>
      </c>
    </row>
    <row r="47" spans="1:16" s="196" customFormat="1">
      <c r="A47" s="195"/>
      <c r="B47" s="194" t="s">
        <v>102</v>
      </c>
      <c r="C47" s="51"/>
      <c r="D47" s="200"/>
      <c r="E47" s="200"/>
      <c r="F47" s="201"/>
      <c r="G47" s="186"/>
      <c r="H47" s="187"/>
      <c r="I47" s="188"/>
      <c r="J47" s="187"/>
      <c r="K47" s="186">
        <v>2</v>
      </c>
      <c r="L47" s="189"/>
      <c r="M47" s="186"/>
      <c r="N47" s="187"/>
      <c r="O47" s="190">
        <f t="shared" si="11"/>
        <v>2</v>
      </c>
      <c r="P47" s="202">
        <f t="shared" si="9"/>
        <v>2</v>
      </c>
    </row>
    <row r="48" spans="1:16" s="196" customFormat="1">
      <c r="A48" s="195"/>
      <c r="B48" s="194" t="s">
        <v>103</v>
      </c>
      <c r="C48" s="51"/>
      <c r="D48" s="200"/>
      <c r="E48" s="200"/>
      <c r="F48" s="201"/>
      <c r="G48" s="186">
        <v>2</v>
      </c>
      <c r="H48" s="187"/>
      <c r="I48" s="188"/>
      <c r="J48" s="187"/>
      <c r="K48" s="186"/>
      <c r="L48" s="189"/>
      <c r="M48" s="186"/>
      <c r="N48" s="187"/>
      <c r="O48" s="190">
        <f t="shared" si="11"/>
        <v>2</v>
      </c>
      <c r="P48" s="202">
        <f t="shared" si="9"/>
        <v>0.5</v>
      </c>
    </row>
    <row r="49" spans="1:16" s="196" customFormat="1">
      <c r="A49" s="195"/>
      <c r="B49" s="194" t="s">
        <v>104</v>
      </c>
      <c r="C49" s="51"/>
      <c r="D49" s="200"/>
      <c r="E49" s="200"/>
      <c r="F49" s="201"/>
      <c r="G49" s="186">
        <v>10</v>
      </c>
      <c r="H49" s="187"/>
      <c r="I49" s="188"/>
      <c r="J49" s="187"/>
      <c r="K49" s="186"/>
      <c r="L49" s="189"/>
      <c r="M49" s="186"/>
      <c r="N49" s="187"/>
      <c r="O49" s="190">
        <f t="shared" ref="O49:O50" si="12">SUM(F49:N49)</f>
        <v>10</v>
      </c>
      <c r="P49" s="202">
        <f t="shared" si="9"/>
        <v>2.5</v>
      </c>
    </row>
    <row r="50" spans="1:16" s="196" customFormat="1">
      <c r="A50" s="195"/>
      <c r="B50" s="194" t="s">
        <v>105</v>
      </c>
      <c r="C50" s="51"/>
      <c r="D50" s="200"/>
      <c r="E50" s="200"/>
      <c r="F50" s="201"/>
      <c r="G50" s="186"/>
      <c r="H50" s="187"/>
      <c r="I50" s="188">
        <v>4</v>
      </c>
      <c r="J50" s="187"/>
      <c r="K50" s="186"/>
      <c r="L50" s="189"/>
      <c r="M50" s="186"/>
      <c r="N50" s="187"/>
      <c r="O50" s="190">
        <f t="shared" si="12"/>
        <v>4</v>
      </c>
      <c r="P50" s="202">
        <f t="shared" si="9"/>
        <v>2</v>
      </c>
    </row>
    <row r="51" spans="1:16" s="196" customFormat="1">
      <c r="A51" s="195"/>
      <c r="B51" s="194" t="s">
        <v>106</v>
      </c>
      <c r="C51" s="51"/>
      <c r="D51" s="200"/>
      <c r="E51" s="200"/>
      <c r="F51" s="201"/>
      <c r="G51" s="186"/>
      <c r="H51" s="187"/>
      <c r="I51" s="188"/>
      <c r="J51" s="187"/>
      <c r="K51" s="186"/>
      <c r="L51" s="189"/>
      <c r="M51" s="186">
        <v>2</v>
      </c>
      <c r="N51" s="187"/>
      <c r="O51" s="190">
        <f>SUM(F51:N51)</f>
        <v>2</v>
      </c>
      <c r="P51" s="202">
        <f>(F51*$F$3)+(G51*$G$3)+(H51*$H$3)+(I51*$I$3)+(J51*$J$3)+(K51*$K$3)+(L51*$L$3)+(M51*$M$3)+(N51*$N$3)</f>
        <v>4</v>
      </c>
    </row>
    <row r="52" spans="1:16" s="196" customFormat="1">
      <c r="A52" s="195"/>
      <c r="B52" s="194" t="s">
        <v>107</v>
      </c>
      <c r="C52" s="51"/>
      <c r="D52" s="200"/>
      <c r="E52" s="200"/>
      <c r="F52" s="201"/>
      <c r="G52" s="186">
        <v>2</v>
      </c>
      <c r="H52" s="187"/>
      <c r="I52" s="188"/>
      <c r="J52" s="187"/>
      <c r="K52" s="186">
        <v>2</v>
      </c>
      <c r="L52" s="189"/>
      <c r="M52" s="186"/>
      <c r="N52" s="187"/>
      <c r="O52" s="190">
        <f>SUM(F52:N52)</f>
        <v>4</v>
      </c>
      <c r="P52" s="202">
        <f>(F52*$F$3)+(G52*$G$3)+(H52*$H$3)+(I52*$I$3)+(J52*$J$3)+(K52*$K$3)+(L52*$L$3)+(M52*$M$3)+(N52*$N$3)</f>
        <v>2.5</v>
      </c>
    </row>
    <row r="53" spans="1:16" s="196" customFormat="1">
      <c r="A53" s="195"/>
      <c r="B53" s="194" t="s">
        <v>108</v>
      </c>
      <c r="C53" s="51"/>
      <c r="D53" s="200"/>
      <c r="E53" s="200"/>
      <c r="F53" s="201"/>
      <c r="G53" s="186"/>
      <c r="H53" s="187"/>
      <c r="I53" s="188"/>
      <c r="J53" s="187"/>
      <c r="K53" s="186">
        <v>5</v>
      </c>
      <c r="L53" s="189"/>
      <c r="M53" s="186"/>
      <c r="N53" s="187"/>
      <c r="O53" s="190">
        <f>SUM(F53:N53)</f>
        <v>5</v>
      </c>
      <c r="P53" s="202">
        <f>(F53*$F$3)+(G53*$G$3)+(H53*$H$3)+(I53*$I$3)+(J53*$J$3)+(K53*$K$3)+(L53*$L$3)+(M53*$M$3)+(N53*$N$3)</f>
        <v>5</v>
      </c>
    </row>
    <row r="54" spans="1:16" s="196" customFormat="1">
      <c r="A54" s="195"/>
      <c r="B54" s="194" t="s">
        <v>109</v>
      </c>
      <c r="C54" s="51"/>
      <c r="D54" s="200"/>
      <c r="E54" s="200"/>
      <c r="F54" s="201"/>
      <c r="G54" s="186"/>
      <c r="H54" s="187"/>
      <c r="I54" s="188"/>
      <c r="J54" s="187"/>
      <c r="K54" s="186">
        <v>5</v>
      </c>
      <c r="L54" s="189"/>
      <c r="M54" s="186"/>
      <c r="N54" s="187"/>
      <c r="O54" s="190">
        <f>SUM(F54:N54)</f>
        <v>5</v>
      </c>
      <c r="P54" s="202">
        <f>(F54*$F$3)+(G54*$G$3)+(H54*$H$3)+(I54*$I$3)+(J54*$J$3)+(K54*$K$3)+(L54*$L$3)+(M54*$M$3)+(N54*$N$3)</f>
        <v>5</v>
      </c>
    </row>
    <row r="55" spans="1:16" s="196" customFormat="1">
      <c r="A55" s="195"/>
      <c r="B55" s="194" t="s">
        <v>110</v>
      </c>
      <c r="C55" s="51"/>
      <c r="D55" s="200"/>
      <c r="E55" s="200"/>
      <c r="F55" s="201"/>
      <c r="G55" s="186">
        <v>2</v>
      </c>
      <c r="H55" s="187"/>
      <c r="I55" s="188"/>
      <c r="J55" s="187"/>
      <c r="K55" s="186"/>
      <c r="L55" s="189"/>
      <c r="M55" s="186"/>
      <c r="N55" s="187"/>
      <c r="O55" s="190">
        <f t="shared" ref="O55:O56" si="13">SUM(F55:N55)</f>
        <v>2</v>
      </c>
      <c r="P55" s="202">
        <f t="shared" ref="P55:P56" si="14">(F55*$F$3)+(G55*$G$3)+(H55*$H$3)+(I55*$I$3)+(J55*$J$3)+(K55*$K$3)+(L55*$L$3)+(M55*$M$3)+(N55*$N$3)</f>
        <v>0.5</v>
      </c>
    </row>
    <row r="56" spans="1:16" s="196" customFormat="1">
      <c r="A56" s="195"/>
      <c r="B56" s="194" t="s">
        <v>111</v>
      </c>
      <c r="C56" s="51"/>
      <c r="D56" s="200"/>
      <c r="E56" s="200"/>
      <c r="F56" s="201"/>
      <c r="G56" s="186">
        <v>4</v>
      </c>
      <c r="H56" s="187"/>
      <c r="I56" s="188"/>
      <c r="J56" s="187"/>
      <c r="K56" s="186"/>
      <c r="L56" s="189"/>
      <c r="M56" s="186"/>
      <c r="N56" s="187"/>
      <c r="O56" s="190">
        <f t="shared" si="13"/>
        <v>4</v>
      </c>
      <c r="P56" s="202">
        <f t="shared" si="14"/>
        <v>1</v>
      </c>
    </row>
    <row r="57" spans="1:16" s="30" customFormat="1">
      <c r="A57" s="1"/>
      <c r="B57" s="157"/>
      <c r="C57" s="165"/>
      <c r="D57" s="159"/>
      <c r="E57" s="159"/>
      <c r="F57" s="160"/>
      <c r="G57" s="161"/>
      <c r="H57" s="162"/>
      <c r="I57" s="163"/>
      <c r="J57" s="162"/>
      <c r="K57" s="161"/>
      <c r="L57" s="164"/>
      <c r="M57" s="161"/>
      <c r="N57" s="162"/>
      <c r="O57" s="36">
        <f>SUM(F57:N57)</f>
        <v>0</v>
      </c>
      <c r="P57" s="37">
        <f>(F57*$F$3)+(G57*$G$3)+(H57*$H$3)+(I57*$I$3)+(J57*$J$3)+(K57*$K$3)+(L57*$L$3)+(M57*$M$3)+(N57*$N$3)</f>
        <v>0</v>
      </c>
    </row>
    <row r="58" spans="1:16" ht="12" thickBot="1">
      <c r="A58" s="38"/>
      <c r="B58" s="39" t="s">
        <v>21</v>
      </c>
      <c r="C58" s="39">
        <f t="shared" ref="C58:P58" si="15">SUM(C20:C57)</f>
        <v>0</v>
      </c>
      <c r="D58" s="39">
        <f t="shared" si="15"/>
        <v>0</v>
      </c>
      <c r="E58" s="39">
        <f t="shared" si="15"/>
        <v>0</v>
      </c>
      <c r="F58" s="39">
        <f t="shared" si="15"/>
        <v>0</v>
      </c>
      <c r="G58" s="39">
        <f t="shared" si="15"/>
        <v>339</v>
      </c>
      <c r="H58" s="39">
        <f t="shared" si="15"/>
        <v>0</v>
      </c>
      <c r="I58" s="39">
        <f t="shared" si="15"/>
        <v>47</v>
      </c>
      <c r="J58" s="39">
        <f t="shared" si="15"/>
        <v>0</v>
      </c>
      <c r="K58" s="39">
        <f t="shared" si="15"/>
        <v>34</v>
      </c>
      <c r="L58" s="39">
        <f t="shared" si="15"/>
        <v>1</v>
      </c>
      <c r="M58" s="39">
        <f t="shared" si="15"/>
        <v>7</v>
      </c>
      <c r="N58" s="39">
        <f t="shared" si="15"/>
        <v>19</v>
      </c>
      <c r="O58" s="110">
        <f t="shared" si="15"/>
        <v>447</v>
      </c>
      <c r="P58" s="39">
        <f t="shared" si="15"/>
        <v>195.25</v>
      </c>
    </row>
    <row r="59" spans="1:16">
      <c r="B59" s="38"/>
      <c r="C59" s="38"/>
      <c r="D59" s="38"/>
      <c r="E59" s="38"/>
      <c r="F59" s="40"/>
      <c r="G59" s="40"/>
      <c r="H59" s="40"/>
      <c r="I59" s="40"/>
      <c r="J59" s="40"/>
      <c r="K59" s="40"/>
      <c r="L59" s="40"/>
      <c r="M59" s="40"/>
      <c r="N59" s="40"/>
      <c r="O59" s="38"/>
      <c r="P59" s="38"/>
    </row>
    <row r="60" spans="1:16">
      <c r="B60" s="13"/>
      <c r="C60" s="13"/>
      <c r="D60" s="13"/>
      <c r="E60" s="13"/>
      <c r="F60" s="31"/>
      <c r="G60" s="31"/>
      <c r="H60" s="31"/>
      <c r="I60" s="31"/>
      <c r="J60" s="31"/>
      <c r="K60" s="31"/>
      <c r="L60" s="31"/>
      <c r="M60" s="31"/>
      <c r="N60" s="31"/>
      <c r="O60" s="13"/>
      <c r="P60" s="13"/>
    </row>
    <row r="61" spans="1:16" ht="12" thickBot="1">
      <c r="B61" s="33" t="s">
        <v>22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>
      <c r="A62" s="130"/>
      <c r="B62" s="65" t="s">
        <v>125</v>
      </c>
      <c r="C62" s="64"/>
      <c r="D62" s="52"/>
      <c r="E62" s="52"/>
      <c r="F62" s="53"/>
      <c r="G62" s="126"/>
      <c r="H62" s="127"/>
      <c r="I62" s="126"/>
      <c r="J62" s="132"/>
      <c r="K62" s="126"/>
      <c r="L62" s="127">
        <v>1155</v>
      </c>
      <c r="M62" s="126"/>
      <c r="N62" s="133">
        <v>2</v>
      </c>
      <c r="O62" s="36">
        <f t="shared" ref="O62:O64" si="16">SUM(F62:N62)</f>
        <v>1157</v>
      </c>
      <c r="P62" s="37">
        <f t="shared" ref="P62:P89" si="17">(F62*$F$3)+(G62*$G$3)+(H62*$H$3)+(I62*$I$3)+(J62*$J$3)+(K62*$K$3)+(L62*$L$3)+(M62*$M$3)+(N62*$N$3)</f>
        <v>1159</v>
      </c>
    </row>
    <row r="63" spans="1:16" s="30" customFormat="1">
      <c r="A63" s="130"/>
      <c r="B63" s="65" t="s">
        <v>126</v>
      </c>
      <c r="C63" s="64"/>
      <c r="D63" s="52"/>
      <c r="E63" s="52"/>
      <c r="F63" s="53">
        <v>2604</v>
      </c>
      <c r="G63" s="126"/>
      <c r="H63" s="127"/>
      <c r="I63" s="126"/>
      <c r="J63" s="132"/>
      <c r="K63" s="126"/>
      <c r="L63" s="127"/>
      <c r="M63" s="126"/>
      <c r="N63" s="133"/>
      <c r="O63" s="36">
        <f t="shared" si="16"/>
        <v>2604</v>
      </c>
      <c r="P63" s="37">
        <f t="shared" si="17"/>
        <v>260.40000000000003</v>
      </c>
    </row>
    <row r="64" spans="1:16" s="30" customFormat="1" ht="11.25" customHeight="1">
      <c r="A64" s="130"/>
      <c r="B64" s="131" t="s">
        <v>127</v>
      </c>
      <c r="C64" s="64"/>
      <c r="D64" s="52"/>
      <c r="E64" s="52"/>
      <c r="F64" s="53"/>
      <c r="G64" s="126"/>
      <c r="H64" s="127"/>
      <c r="I64" s="126"/>
      <c r="J64" s="132"/>
      <c r="K64" s="126"/>
      <c r="L64" s="127">
        <v>91</v>
      </c>
      <c r="M64" s="126"/>
      <c r="N64" s="133">
        <v>7</v>
      </c>
      <c r="O64" s="36">
        <f t="shared" si="16"/>
        <v>98</v>
      </c>
      <c r="P64" s="37">
        <f t="shared" si="17"/>
        <v>105</v>
      </c>
    </row>
    <row r="65" spans="1:16" s="196" customFormat="1" ht="11.25" customHeight="1">
      <c r="A65" s="130"/>
      <c r="B65" s="131" t="s">
        <v>128</v>
      </c>
      <c r="C65" s="64"/>
      <c r="D65" s="200"/>
      <c r="E65" s="200"/>
      <c r="F65" s="201">
        <v>3</v>
      </c>
      <c r="G65" s="126">
        <v>44</v>
      </c>
      <c r="H65" s="127"/>
      <c r="I65" s="126">
        <v>15</v>
      </c>
      <c r="J65" s="132"/>
      <c r="K65" s="126"/>
      <c r="L65" s="127">
        <v>29</v>
      </c>
      <c r="M65" s="126"/>
      <c r="N65" s="133">
        <v>12</v>
      </c>
      <c r="O65" s="190">
        <f t="shared" ref="O65:O89" si="18">SUM(F65:N65)</f>
        <v>103</v>
      </c>
      <c r="P65" s="202">
        <f t="shared" si="17"/>
        <v>71.8</v>
      </c>
    </row>
    <row r="66" spans="1:16" s="196" customFormat="1" ht="11.25" customHeight="1">
      <c r="A66" s="130"/>
      <c r="B66" s="65" t="s">
        <v>129</v>
      </c>
      <c r="C66" s="64"/>
      <c r="D66" s="200"/>
      <c r="E66" s="200"/>
      <c r="F66" s="201"/>
      <c r="G66" s="126">
        <v>58</v>
      </c>
      <c r="H66" s="127"/>
      <c r="I66" s="126">
        <v>19</v>
      </c>
      <c r="J66" s="132"/>
      <c r="K66" s="126"/>
      <c r="L66" s="127">
        <v>10</v>
      </c>
      <c r="M66" s="126"/>
      <c r="N66" s="133">
        <v>7</v>
      </c>
      <c r="O66" s="190">
        <f t="shared" si="18"/>
        <v>94</v>
      </c>
      <c r="P66" s="202">
        <f t="shared" si="17"/>
        <v>48</v>
      </c>
    </row>
    <row r="67" spans="1:16" s="196" customFormat="1" ht="11.25" customHeight="1">
      <c r="A67" s="130"/>
      <c r="B67" s="131" t="s">
        <v>130</v>
      </c>
      <c r="C67" s="64"/>
      <c r="D67" s="200"/>
      <c r="E67" s="200"/>
      <c r="F67" s="201"/>
      <c r="G67" s="126">
        <v>40</v>
      </c>
      <c r="H67" s="127"/>
      <c r="I67" s="126"/>
      <c r="J67" s="132"/>
      <c r="K67" s="126"/>
      <c r="L67" s="127">
        <v>20</v>
      </c>
      <c r="M67" s="126"/>
      <c r="N67" s="133">
        <v>5</v>
      </c>
      <c r="O67" s="190">
        <f t="shared" si="18"/>
        <v>65</v>
      </c>
      <c r="P67" s="202">
        <f t="shared" si="17"/>
        <v>40</v>
      </c>
    </row>
    <row r="68" spans="1:16" s="196" customFormat="1" ht="11.25" customHeight="1">
      <c r="A68" s="130"/>
      <c r="B68" s="65" t="s">
        <v>131</v>
      </c>
      <c r="C68" s="64"/>
      <c r="D68" s="200"/>
      <c r="E68" s="200"/>
      <c r="F68" s="201"/>
      <c r="G68" s="126">
        <v>66</v>
      </c>
      <c r="H68" s="127"/>
      <c r="I68" s="126">
        <v>10</v>
      </c>
      <c r="J68" s="132"/>
      <c r="K68" s="126"/>
      <c r="L68" s="127">
        <v>8</v>
      </c>
      <c r="M68" s="126"/>
      <c r="N68" s="133">
        <v>5</v>
      </c>
      <c r="O68" s="190">
        <f t="shared" si="18"/>
        <v>89</v>
      </c>
      <c r="P68" s="202">
        <f t="shared" si="17"/>
        <v>39.5</v>
      </c>
    </row>
    <row r="69" spans="1:16" s="196" customFormat="1" ht="11.25" customHeight="1">
      <c r="A69" s="130"/>
      <c r="B69" s="131" t="s">
        <v>132</v>
      </c>
      <c r="C69" s="64"/>
      <c r="D69" s="200"/>
      <c r="E69" s="200"/>
      <c r="F69" s="201"/>
      <c r="G69" s="126">
        <v>3</v>
      </c>
      <c r="H69" s="127"/>
      <c r="I69" s="126">
        <v>3</v>
      </c>
      <c r="J69" s="132"/>
      <c r="K69" s="126"/>
      <c r="L69" s="127">
        <v>18</v>
      </c>
      <c r="M69" s="126"/>
      <c r="N69" s="133">
        <v>9</v>
      </c>
      <c r="O69" s="190">
        <f t="shared" si="18"/>
        <v>33</v>
      </c>
      <c r="P69" s="202">
        <f t="shared" si="17"/>
        <v>38.25</v>
      </c>
    </row>
    <row r="70" spans="1:16" s="196" customFormat="1" ht="11.25" customHeight="1">
      <c r="A70" s="130"/>
      <c r="B70" s="65" t="s">
        <v>133</v>
      </c>
      <c r="C70" s="64"/>
      <c r="D70" s="200"/>
      <c r="E70" s="200"/>
      <c r="F70" s="201"/>
      <c r="G70" s="126"/>
      <c r="H70" s="127"/>
      <c r="I70" s="126"/>
      <c r="J70" s="132"/>
      <c r="K70" s="126"/>
      <c r="L70" s="127"/>
      <c r="M70" s="126"/>
      <c r="N70" s="133">
        <v>6</v>
      </c>
      <c r="O70" s="190">
        <f t="shared" si="18"/>
        <v>6</v>
      </c>
      <c r="P70" s="202">
        <f t="shared" si="17"/>
        <v>12</v>
      </c>
    </row>
    <row r="71" spans="1:16" s="196" customFormat="1" ht="11.25" customHeight="1">
      <c r="A71" s="130"/>
      <c r="B71" s="131" t="s">
        <v>134</v>
      </c>
      <c r="C71" s="64"/>
      <c r="D71" s="200"/>
      <c r="E71" s="200"/>
      <c r="F71" s="201"/>
      <c r="G71" s="126"/>
      <c r="H71" s="127"/>
      <c r="I71" s="126">
        <v>2</v>
      </c>
      <c r="J71" s="132"/>
      <c r="K71" s="126"/>
      <c r="L71" s="127">
        <v>2</v>
      </c>
      <c r="M71" s="126"/>
      <c r="N71" s="133">
        <v>3</v>
      </c>
      <c r="O71" s="190">
        <f t="shared" si="18"/>
        <v>7</v>
      </c>
      <c r="P71" s="202">
        <f t="shared" si="17"/>
        <v>9</v>
      </c>
    </row>
    <row r="72" spans="1:16" s="196" customFormat="1" ht="11.25" customHeight="1">
      <c r="A72" s="130"/>
      <c r="B72" s="65" t="s">
        <v>135</v>
      </c>
      <c r="C72" s="64"/>
      <c r="D72" s="200"/>
      <c r="E72" s="200"/>
      <c r="F72" s="201"/>
      <c r="G72" s="126">
        <v>14</v>
      </c>
      <c r="H72" s="127"/>
      <c r="I72" s="126"/>
      <c r="J72" s="132"/>
      <c r="K72" s="126"/>
      <c r="L72" s="127"/>
      <c r="M72" s="126"/>
      <c r="N72" s="133"/>
      <c r="O72" s="190">
        <f t="shared" si="18"/>
        <v>14</v>
      </c>
      <c r="P72" s="202">
        <f t="shared" si="17"/>
        <v>3.5</v>
      </c>
    </row>
    <row r="73" spans="1:16" s="196" customFormat="1" ht="11.25" customHeight="1">
      <c r="A73" s="130"/>
      <c r="B73" s="131" t="s">
        <v>136</v>
      </c>
      <c r="C73" s="64"/>
      <c r="D73" s="200"/>
      <c r="E73" s="200"/>
      <c r="F73" s="201"/>
      <c r="G73" s="126">
        <v>11</v>
      </c>
      <c r="H73" s="127"/>
      <c r="I73" s="126"/>
      <c r="J73" s="132"/>
      <c r="K73" s="126"/>
      <c r="L73" s="127"/>
      <c r="M73" s="126"/>
      <c r="N73" s="133"/>
      <c r="O73" s="190">
        <f t="shared" si="18"/>
        <v>11</v>
      </c>
      <c r="P73" s="202">
        <f t="shared" si="17"/>
        <v>2.75</v>
      </c>
    </row>
    <row r="74" spans="1:16" s="196" customFormat="1" ht="11.25" customHeight="1">
      <c r="A74" s="130"/>
      <c r="B74" s="65" t="s">
        <v>137</v>
      </c>
      <c r="C74" s="64"/>
      <c r="D74" s="200"/>
      <c r="E74" s="200"/>
      <c r="F74" s="201"/>
      <c r="G74" s="126">
        <v>11</v>
      </c>
      <c r="H74" s="127"/>
      <c r="I74" s="126"/>
      <c r="J74" s="132"/>
      <c r="K74" s="126"/>
      <c r="L74" s="127"/>
      <c r="M74" s="126"/>
      <c r="N74" s="133"/>
      <c r="O74" s="190">
        <f t="shared" si="18"/>
        <v>11</v>
      </c>
      <c r="P74" s="202">
        <f t="shared" si="17"/>
        <v>2.75</v>
      </c>
    </row>
    <row r="75" spans="1:16" s="196" customFormat="1" ht="11.25" customHeight="1">
      <c r="A75" s="130"/>
      <c r="B75" s="131" t="s">
        <v>138</v>
      </c>
      <c r="C75" s="64"/>
      <c r="D75" s="200"/>
      <c r="E75" s="200"/>
      <c r="F75" s="201"/>
      <c r="G75" s="126">
        <v>4</v>
      </c>
      <c r="H75" s="127"/>
      <c r="I75" s="126">
        <v>3</v>
      </c>
      <c r="J75" s="132"/>
      <c r="K75" s="126"/>
      <c r="L75" s="127"/>
      <c r="M75" s="126"/>
      <c r="N75" s="133"/>
      <c r="O75" s="190">
        <f t="shared" si="18"/>
        <v>7</v>
      </c>
      <c r="P75" s="202">
        <f t="shared" si="17"/>
        <v>2.5</v>
      </c>
    </row>
    <row r="76" spans="1:16" s="196" customFormat="1" ht="11.25" customHeight="1">
      <c r="A76" s="130"/>
      <c r="B76" s="65" t="s">
        <v>139</v>
      </c>
      <c r="C76" s="64"/>
      <c r="D76" s="200"/>
      <c r="E76" s="200"/>
      <c r="F76" s="201"/>
      <c r="G76" s="126">
        <v>9</v>
      </c>
      <c r="H76" s="127"/>
      <c r="I76" s="126"/>
      <c r="J76" s="132"/>
      <c r="K76" s="126"/>
      <c r="L76" s="127"/>
      <c r="M76" s="126"/>
      <c r="N76" s="133"/>
      <c r="O76" s="190">
        <f t="shared" si="18"/>
        <v>9</v>
      </c>
      <c r="P76" s="202">
        <f t="shared" si="17"/>
        <v>2.25</v>
      </c>
    </row>
    <row r="77" spans="1:16" s="196" customFormat="1" ht="11.25" customHeight="1">
      <c r="A77" s="130"/>
      <c r="B77" s="131" t="s">
        <v>140</v>
      </c>
      <c r="C77" s="64"/>
      <c r="D77" s="200"/>
      <c r="E77" s="200"/>
      <c r="F77" s="201"/>
      <c r="G77" s="126">
        <v>8</v>
      </c>
      <c r="H77" s="127"/>
      <c r="I77" s="126"/>
      <c r="J77" s="132"/>
      <c r="K77" s="126"/>
      <c r="L77" s="127"/>
      <c r="M77" s="126"/>
      <c r="N77" s="133"/>
      <c r="O77" s="190">
        <f t="shared" si="18"/>
        <v>8</v>
      </c>
      <c r="P77" s="202">
        <f t="shared" si="17"/>
        <v>2</v>
      </c>
    </row>
    <row r="78" spans="1:16" s="196" customFormat="1" ht="11.25" customHeight="1">
      <c r="A78" s="130"/>
      <c r="B78" s="65" t="s">
        <v>141</v>
      </c>
      <c r="C78" s="64"/>
      <c r="D78" s="200"/>
      <c r="E78" s="200"/>
      <c r="F78" s="201"/>
      <c r="G78" s="126">
        <v>6</v>
      </c>
      <c r="H78" s="127"/>
      <c r="I78" s="126">
        <v>1</v>
      </c>
      <c r="J78" s="132"/>
      <c r="K78" s="126"/>
      <c r="L78" s="127"/>
      <c r="M78" s="126"/>
      <c r="N78" s="133"/>
      <c r="O78" s="190">
        <f t="shared" si="18"/>
        <v>7</v>
      </c>
      <c r="P78" s="202">
        <f t="shared" si="17"/>
        <v>2</v>
      </c>
    </row>
    <row r="79" spans="1:16" s="196" customFormat="1" ht="11.25" customHeight="1">
      <c r="A79" s="130"/>
      <c r="B79" s="131" t="s">
        <v>142</v>
      </c>
      <c r="C79" s="64"/>
      <c r="D79" s="200"/>
      <c r="E79" s="200"/>
      <c r="F79" s="201"/>
      <c r="G79" s="126">
        <v>6</v>
      </c>
      <c r="H79" s="127"/>
      <c r="I79" s="126">
        <v>1</v>
      </c>
      <c r="J79" s="132"/>
      <c r="K79" s="126"/>
      <c r="L79" s="127"/>
      <c r="M79" s="126"/>
      <c r="N79" s="133"/>
      <c r="O79" s="190">
        <f t="shared" si="18"/>
        <v>7</v>
      </c>
      <c r="P79" s="202">
        <f t="shared" si="17"/>
        <v>2</v>
      </c>
    </row>
    <row r="80" spans="1:16" s="196" customFormat="1" ht="11.25" customHeight="1">
      <c r="A80" s="130"/>
      <c r="B80" s="65" t="s">
        <v>143</v>
      </c>
      <c r="C80" s="64"/>
      <c r="D80" s="200"/>
      <c r="E80" s="200"/>
      <c r="F80" s="201"/>
      <c r="G80" s="126">
        <v>6</v>
      </c>
      <c r="H80" s="127"/>
      <c r="I80" s="126">
        <v>1</v>
      </c>
      <c r="J80" s="132"/>
      <c r="K80" s="126"/>
      <c r="L80" s="127"/>
      <c r="M80" s="126"/>
      <c r="N80" s="133"/>
      <c r="O80" s="190">
        <f t="shared" si="18"/>
        <v>7</v>
      </c>
      <c r="P80" s="202">
        <f t="shared" si="17"/>
        <v>2</v>
      </c>
    </row>
    <row r="81" spans="1:16" s="196" customFormat="1" ht="11.25" customHeight="1">
      <c r="A81" s="130"/>
      <c r="B81" s="131" t="s">
        <v>144</v>
      </c>
      <c r="C81" s="64"/>
      <c r="D81" s="200"/>
      <c r="E81" s="200"/>
      <c r="F81" s="201"/>
      <c r="G81" s="126">
        <v>7</v>
      </c>
      <c r="H81" s="127"/>
      <c r="I81" s="126"/>
      <c r="J81" s="132"/>
      <c r="K81" s="126"/>
      <c r="L81" s="127"/>
      <c r="M81" s="126"/>
      <c r="N81" s="133"/>
      <c r="O81" s="190">
        <f t="shared" si="18"/>
        <v>7</v>
      </c>
      <c r="P81" s="202">
        <f t="shared" si="17"/>
        <v>1.75</v>
      </c>
    </row>
    <row r="82" spans="1:16" s="196" customFormat="1" ht="11.25" customHeight="1">
      <c r="A82" s="130"/>
      <c r="B82" s="65" t="s">
        <v>145</v>
      </c>
      <c r="C82" s="64"/>
      <c r="D82" s="200"/>
      <c r="E82" s="200"/>
      <c r="F82" s="201"/>
      <c r="G82" s="126">
        <v>7</v>
      </c>
      <c r="H82" s="127"/>
      <c r="I82" s="126"/>
      <c r="J82" s="132"/>
      <c r="K82" s="126"/>
      <c r="L82" s="127"/>
      <c r="M82" s="126"/>
      <c r="N82" s="133"/>
      <c r="O82" s="190">
        <f t="shared" si="18"/>
        <v>7</v>
      </c>
      <c r="P82" s="202">
        <f t="shared" si="17"/>
        <v>1.75</v>
      </c>
    </row>
    <row r="83" spans="1:16" s="196" customFormat="1" ht="11.25" customHeight="1">
      <c r="A83" s="130"/>
      <c r="B83" s="131" t="s">
        <v>146</v>
      </c>
      <c r="C83" s="64"/>
      <c r="D83" s="200"/>
      <c r="E83" s="200"/>
      <c r="F83" s="201"/>
      <c r="G83" s="126">
        <v>7</v>
      </c>
      <c r="H83" s="127"/>
      <c r="I83" s="126"/>
      <c r="J83" s="132"/>
      <c r="K83" s="126"/>
      <c r="L83" s="127"/>
      <c r="M83" s="126"/>
      <c r="N83" s="133"/>
      <c r="O83" s="190">
        <f t="shared" si="18"/>
        <v>7</v>
      </c>
      <c r="P83" s="202">
        <f t="shared" si="17"/>
        <v>1.75</v>
      </c>
    </row>
    <row r="84" spans="1:16" s="196" customFormat="1" ht="11.25" customHeight="1">
      <c r="A84" s="130"/>
      <c r="B84" s="65" t="s">
        <v>147</v>
      </c>
      <c r="C84" s="64"/>
      <c r="D84" s="200"/>
      <c r="E84" s="200"/>
      <c r="F84" s="201"/>
      <c r="G84" s="126">
        <v>7</v>
      </c>
      <c r="H84" s="127"/>
      <c r="I84" s="126"/>
      <c r="J84" s="132"/>
      <c r="K84" s="126"/>
      <c r="L84" s="127"/>
      <c r="M84" s="126"/>
      <c r="N84" s="133"/>
      <c r="O84" s="190">
        <f t="shared" si="18"/>
        <v>7</v>
      </c>
      <c r="P84" s="202">
        <f t="shared" si="17"/>
        <v>1.75</v>
      </c>
    </row>
    <row r="85" spans="1:16" s="196" customFormat="1" ht="11.25" customHeight="1">
      <c r="A85" s="130"/>
      <c r="B85" s="131" t="s">
        <v>148</v>
      </c>
      <c r="C85" s="64"/>
      <c r="D85" s="200"/>
      <c r="E85" s="200"/>
      <c r="F85" s="201"/>
      <c r="G85" s="126">
        <v>6</v>
      </c>
      <c r="H85" s="127"/>
      <c r="I85" s="126"/>
      <c r="J85" s="132"/>
      <c r="K85" s="126"/>
      <c r="L85" s="127"/>
      <c r="M85" s="126"/>
      <c r="N85" s="133"/>
      <c r="O85" s="190">
        <f t="shared" si="18"/>
        <v>6</v>
      </c>
      <c r="P85" s="202">
        <f t="shared" si="17"/>
        <v>1.5</v>
      </c>
    </row>
    <row r="86" spans="1:16" s="196" customFormat="1" ht="11.25" customHeight="1">
      <c r="A86" s="130"/>
      <c r="B86" s="65" t="s">
        <v>149</v>
      </c>
      <c r="C86" s="64"/>
      <c r="D86" s="200"/>
      <c r="E86" s="200"/>
      <c r="F86" s="201"/>
      <c r="G86" s="126">
        <v>5</v>
      </c>
      <c r="H86" s="127"/>
      <c r="I86" s="126"/>
      <c r="J86" s="132"/>
      <c r="K86" s="126"/>
      <c r="L86" s="127"/>
      <c r="M86" s="126"/>
      <c r="N86" s="133"/>
      <c r="O86" s="190">
        <f t="shared" si="18"/>
        <v>5</v>
      </c>
      <c r="P86" s="202">
        <f t="shared" si="17"/>
        <v>1.25</v>
      </c>
    </row>
    <row r="87" spans="1:16" s="196" customFormat="1" ht="11.25" customHeight="1">
      <c r="A87" s="130"/>
      <c r="B87" s="131" t="s">
        <v>150</v>
      </c>
      <c r="C87" s="64"/>
      <c r="D87" s="200"/>
      <c r="E87" s="200"/>
      <c r="F87" s="201"/>
      <c r="G87" s="126">
        <v>5</v>
      </c>
      <c r="H87" s="127"/>
      <c r="I87" s="126"/>
      <c r="J87" s="132"/>
      <c r="K87" s="126"/>
      <c r="L87" s="127"/>
      <c r="M87" s="126"/>
      <c r="N87" s="133"/>
      <c r="O87" s="190">
        <f t="shared" si="18"/>
        <v>5</v>
      </c>
      <c r="P87" s="202">
        <f t="shared" si="17"/>
        <v>1.25</v>
      </c>
    </row>
    <row r="88" spans="1:16" s="196" customFormat="1" ht="11.25" customHeight="1">
      <c r="A88" s="130"/>
      <c r="B88" s="65" t="s">
        <v>151</v>
      </c>
      <c r="C88" s="64"/>
      <c r="D88" s="200"/>
      <c r="E88" s="200"/>
      <c r="F88" s="201"/>
      <c r="G88" s="126"/>
      <c r="H88" s="127"/>
      <c r="I88" s="126">
        <v>1</v>
      </c>
      <c r="J88" s="132"/>
      <c r="K88" s="126"/>
      <c r="L88" s="127"/>
      <c r="M88" s="126"/>
      <c r="N88" s="133"/>
      <c r="O88" s="190">
        <f t="shared" si="18"/>
        <v>1</v>
      </c>
      <c r="P88" s="202">
        <f t="shared" si="17"/>
        <v>0.5</v>
      </c>
    </row>
    <row r="89" spans="1:16" s="196" customFormat="1" ht="11.25" customHeight="1">
      <c r="A89" s="130"/>
      <c r="B89" s="131"/>
      <c r="C89" s="64"/>
      <c r="D89" s="200"/>
      <c r="E89" s="200"/>
      <c r="F89" s="201"/>
      <c r="G89" s="126"/>
      <c r="H89" s="127"/>
      <c r="I89" s="126"/>
      <c r="J89" s="132"/>
      <c r="K89" s="126"/>
      <c r="L89" s="127"/>
      <c r="M89" s="126"/>
      <c r="N89" s="133"/>
      <c r="O89" s="190">
        <f t="shared" si="18"/>
        <v>0</v>
      </c>
      <c r="P89" s="202">
        <f t="shared" si="17"/>
        <v>0</v>
      </c>
    </row>
    <row r="90" spans="1:16" s="30" customFormat="1">
      <c r="A90" s="130"/>
      <c r="B90" s="65"/>
      <c r="C90" s="64"/>
      <c r="D90" s="52"/>
      <c r="E90" s="52"/>
      <c r="F90" s="53"/>
      <c r="G90" s="136"/>
      <c r="H90" s="137"/>
      <c r="I90" s="134"/>
      <c r="J90" s="1"/>
      <c r="K90" s="134"/>
      <c r="L90" s="111"/>
      <c r="M90" s="134"/>
      <c r="N90" s="1"/>
      <c r="O90" s="129">
        <f t="shared" ref="O90" si="19">SUM(F90:N90)</f>
        <v>0</v>
      </c>
      <c r="P90" s="37">
        <f t="shared" ref="P90" si="20">(F90*$F$3)+(G90*$G$3)+(H90*$H$3)+(I90*$I$3)+(J90*$J$3)+(K90*$K$3)+(L90*$L$3)+(M90*$M$3)+(N90*$N$3)</f>
        <v>0</v>
      </c>
    </row>
    <row r="91" spans="1:16" ht="12" thickBot="1">
      <c r="A91" s="38"/>
      <c r="B91" s="39"/>
      <c r="C91" s="43">
        <f t="shared" ref="C91:P91" si="21">SUM(C62:C90)</f>
        <v>0</v>
      </c>
      <c r="D91" s="43">
        <f t="shared" si="21"/>
        <v>0</v>
      </c>
      <c r="E91" s="43">
        <f t="shared" si="21"/>
        <v>0</v>
      </c>
      <c r="F91" s="43">
        <f t="shared" si="21"/>
        <v>2607</v>
      </c>
      <c r="G91" s="43">
        <f t="shared" si="21"/>
        <v>330</v>
      </c>
      <c r="H91" s="43">
        <f t="shared" si="21"/>
        <v>0</v>
      </c>
      <c r="I91" s="43">
        <f t="shared" si="21"/>
        <v>56</v>
      </c>
      <c r="J91" s="43">
        <f t="shared" si="21"/>
        <v>0</v>
      </c>
      <c r="K91" s="43">
        <f t="shared" si="21"/>
        <v>0</v>
      </c>
      <c r="L91" s="43">
        <f t="shared" si="21"/>
        <v>1333</v>
      </c>
      <c r="M91" s="43">
        <f t="shared" si="21"/>
        <v>0</v>
      </c>
      <c r="N91" s="43">
        <f t="shared" si="21"/>
        <v>56</v>
      </c>
      <c r="O91" s="44">
        <f t="shared" si="21"/>
        <v>4382</v>
      </c>
      <c r="P91" s="45">
        <f t="shared" si="21"/>
        <v>1816.2</v>
      </c>
    </row>
    <row r="92" spans="1:16">
      <c r="G92" s="42"/>
    </row>
    <row r="93" spans="1:16">
      <c r="G93" s="42"/>
    </row>
    <row r="94" spans="1:16" ht="12" thickBot="1">
      <c r="B94" s="33" t="s">
        <v>55</v>
      </c>
      <c r="C94" s="33"/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4"/>
      <c r="O94" s="35"/>
      <c r="P94" s="35"/>
    </row>
    <row r="95" spans="1:16" s="30" customFormat="1">
      <c r="A95" s="130"/>
      <c r="B95" s="131" t="s">
        <v>67</v>
      </c>
      <c r="C95" s="64"/>
      <c r="D95" s="52"/>
      <c r="E95" s="52"/>
      <c r="F95" s="53"/>
      <c r="G95" s="126">
        <v>20</v>
      </c>
      <c r="H95" s="127"/>
      <c r="I95" s="126"/>
      <c r="J95" s="132"/>
      <c r="K95" s="126"/>
      <c r="L95" s="127">
        <v>1</v>
      </c>
      <c r="M95" s="126"/>
      <c r="N95" s="133">
        <v>3</v>
      </c>
      <c r="O95" s="128">
        <f t="shared" ref="O95:O99" si="22">SUM(F95:N95)</f>
        <v>24</v>
      </c>
      <c r="P95" s="37">
        <f t="shared" ref="P95:P99" si="23">(F95*$F$3)+(G95*$G$3)+(H95*$H$3)+(I95*$I$3)+(J95*$J$3)+(K95*$K$3)+(L95*$L$3)+(M95*$M$3)+(N95*$N$3)</f>
        <v>12</v>
      </c>
    </row>
    <row r="96" spans="1:16" s="30" customFormat="1">
      <c r="A96" s="130"/>
      <c r="B96" s="65" t="s">
        <v>68</v>
      </c>
      <c r="C96" s="64"/>
      <c r="D96" s="52"/>
      <c r="E96" s="52"/>
      <c r="F96" s="53">
        <v>2</v>
      </c>
      <c r="G96" s="126">
        <v>2</v>
      </c>
      <c r="H96" s="127"/>
      <c r="I96" s="126">
        <v>1</v>
      </c>
      <c r="J96" s="132"/>
      <c r="K96" s="126"/>
      <c r="L96" s="127"/>
      <c r="M96" s="126"/>
      <c r="N96" s="133">
        <v>3</v>
      </c>
      <c r="O96" s="128">
        <f t="shared" si="22"/>
        <v>8</v>
      </c>
      <c r="P96" s="37">
        <f t="shared" si="23"/>
        <v>7.2</v>
      </c>
    </row>
    <row r="97" spans="1:16" s="30" customFormat="1">
      <c r="A97" s="130"/>
      <c r="B97" s="131" t="s">
        <v>69</v>
      </c>
      <c r="C97" s="64"/>
      <c r="D97" s="52"/>
      <c r="E97" s="52"/>
      <c r="F97" s="53"/>
      <c r="G97" s="126">
        <v>2</v>
      </c>
      <c r="H97" s="127"/>
      <c r="I97" s="126"/>
      <c r="J97" s="132"/>
      <c r="K97" s="126"/>
      <c r="L97" s="127"/>
      <c r="M97" s="126"/>
      <c r="N97" s="133"/>
      <c r="O97" s="128">
        <f t="shared" si="22"/>
        <v>2</v>
      </c>
      <c r="P97" s="37">
        <f t="shared" si="23"/>
        <v>0.5</v>
      </c>
    </row>
    <row r="98" spans="1:16" s="30" customFormat="1">
      <c r="A98" s="130"/>
      <c r="B98" s="65" t="s">
        <v>70</v>
      </c>
      <c r="C98" s="64"/>
      <c r="D98" s="52"/>
      <c r="E98" s="52"/>
      <c r="F98" s="53"/>
      <c r="G98" s="126">
        <v>12</v>
      </c>
      <c r="H98" s="127"/>
      <c r="I98" s="126"/>
      <c r="J98" s="132"/>
      <c r="K98" s="126"/>
      <c r="L98" s="127"/>
      <c r="M98" s="126"/>
      <c r="N98" s="133"/>
      <c r="O98" s="128">
        <f t="shared" si="22"/>
        <v>12</v>
      </c>
      <c r="P98" s="37">
        <f t="shared" si="23"/>
        <v>3</v>
      </c>
    </row>
    <row r="99" spans="1:16" s="30" customFormat="1" ht="12.75" customHeight="1">
      <c r="A99" s="130"/>
      <c r="B99" s="65"/>
      <c r="C99" s="64"/>
      <c r="D99" s="52"/>
      <c r="E99" s="52"/>
      <c r="F99" s="53"/>
      <c r="G99" s="136"/>
      <c r="H99" s="137"/>
      <c r="I99" s="134"/>
      <c r="J99" s="1"/>
      <c r="K99" s="134"/>
      <c r="L99" s="111"/>
      <c r="M99" s="134"/>
      <c r="N99" s="1"/>
      <c r="O99" s="129">
        <f t="shared" si="22"/>
        <v>0</v>
      </c>
      <c r="P99" s="37">
        <f t="shared" si="23"/>
        <v>0</v>
      </c>
    </row>
    <row r="100" spans="1:16" ht="12" thickBot="1">
      <c r="A100" s="38"/>
      <c r="B100" s="39" t="s">
        <v>21</v>
      </c>
      <c r="C100" s="39">
        <f t="shared" ref="C100:P100" si="24">SUM(C95:C99)</f>
        <v>0</v>
      </c>
      <c r="D100" s="39">
        <f t="shared" si="24"/>
        <v>0</v>
      </c>
      <c r="E100" s="39">
        <f t="shared" si="24"/>
        <v>0</v>
      </c>
      <c r="F100" s="39">
        <f t="shared" si="24"/>
        <v>2</v>
      </c>
      <c r="G100" s="135">
        <f t="shared" si="24"/>
        <v>36</v>
      </c>
      <c r="H100" s="135">
        <f t="shared" si="24"/>
        <v>0</v>
      </c>
      <c r="I100" s="43">
        <f t="shared" si="24"/>
        <v>1</v>
      </c>
      <c r="J100" s="43">
        <f t="shared" si="24"/>
        <v>0</v>
      </c>
      <c r="K100" s="43">
        <f t="shared" si="24"/>
        <v>0</v>
      </c>
      <c r="L100" s="43">
        <f t="shared" si="24"/>
        <v>1</v>
      </c>
      <c r="M100" s="43">
        <f t="shared" si="24"/>
        <v>0</v>
      </c>
      <c r="N100" s="43">
        <f t="shared" si="24"/>
        <v>6</v>
      </c>
      <c r="O100" s="44">
        <f t="shared" si="24"/>
        <v>46</v>
      </c>
      <c r="P100" s="45">
        <f t="shared" si="24"/>
        <v>22.7</v>
      </c>
    </row>
    <row r="101" spans="1:16">
      <c r="A101" s="38"/>
      <c r="B101" s="54"/>
      <c r="C101" s="54"/>
      <c r="D101" s="54"/>
      <c r="E101" s="54"/>
      <c r="F101" s="54"/>
      <c r="G101" s="55"/>
      <c r="H101" s="55"/>
      <c r="I101" s="55"/>
      <c r="J101" s="55"/>
      <c r="K101" s="55"/>
      <c r="L101" s="55"/>
      <c r="M101" s="55"/>
      <c r="N101" s="55"/>
      <c r="O101" s="56"/>
      <c r="P101" s="57"/>
    </row>
    <row r="102" spans="1:16" s="195" customFormat="1" hidden="1">
      <c r="G102" s="42"/>
    </row>
    <row r="103" spans="1:16" s="195" customFormat="1" ht="12" hidden="1" thickBot="1">
      <c r="B103" s="197" t="s">
        <v>57</v>
      </c>
      <c r="C103" s="197"/>
      <c r="D103" s="197"/>
      <c r="E103" s="197"/>
      <c r="F103" s="198"/>
      <c r="G103" s="198"/>
      <c r="H103" s="198"/>
      <c r="I103" s="198"/>
      <c r="J103" s="198"/>
      <c r="K103" s="198"/>
      <c r="L103" s="198"/>
      <c r="M103" s="198"/>
      <c r="N103" s="198"/>
      <c r="O103" s="199"/>
      <c r="P103" s="199"/>
    </row>
    <row r="104" spans="1:16" s="196" customFormat="1" hidden="1">
      <c r="A104" s="130"/>
      <c r="B104" s="131"/>
      <c r="C104" s="64"/>
      <c r="D104" s="200"/>
      <c r="E104" s="200"/>
      <c r="F104" s="201"/>
      <c r="G104" s="126"/>
      <c r="H104" s="127"/>
      <c r="I104" s="126"/>
      <c r="J104" s="132"/>
      <c r="K104" s="126"/>
      <c r="L104" s="127"/>
      <c r="M104" s="126"/>
      <c r="N104" s="133"/>
      <c r="O104" s="128">
        <f t="shared" ref="O104:O111" si="25">SUM(F104:N104)</f>
        <v>0</v>
      </c>
      <c r="P104" s="202">
        <f t="shared" ref="P104:P111" si="26">(F104*$F$3)+(G104*$G$3)+(H104*$H$3)+(I104*$I$3)+(J104*$J$3)+(K104*$K$3)+(L104*$L$3)+(M104*$M$3)+(N104*$N$3)</f>
        <v>0</v>
      </c>
    </row>
    <row r="105" spans="1:16" s="196" customFormat="1" hidden="1">
      <c r="A105" s="130"/>
      <c r="B105" s="65"/>
      <c r="C105" s="64"/>
      <c r="D105" s="200"/>
      <c r="E105" s="200"/>
      <c r="F105" s="201"/>
      <c r="G105" s="126"/>
      <c r="H105" s="127"/>
      <c r="I105" s="126"/>
      <c r="J105" s="132"/>
      <c r="K105" s="126"/>
      <c r="L105" s="127"/>
      <c r="M105" s="126"/>
      <c r="N105" s="133"/>
      <c r="O105" s="128">
        <f t="shared" si="25"/>
        <v>0</v>
      </c>
      <c r="P105" s="202">
        <f t="shared" si="26"/>
        <v>0</v>
      </c>
    </row>
    <row r="106" spans="1:16" s="196" customFormat="1" hidden="1">
      <c r="A106" s="130"/>
      <c r="B106" s="131"/>
      <c r="C106" s="64"/>
      <c r="D106" s="200"/>
      <c r="E106" s="200"/>
      <c r="F106" s="201"/>
      <c r="G106" s="126"/>
      <c r="H106" s="127"/>
      <c r="I106" s="126"/>
      <c r="J106" s="132"/>
      <c r="K106" s="126"/>
      <c r="L106" s="127"/>
      <c r="M106" s="126"/>
      <c r="N106" s="133"/>
      <c r="O106" s="128">
        <f t="shared" si="25"/>
        <v>0</v>
      </c>
      <c r="P106" s="202">
        <f t="shared" si="26"/>
        <v>0</v>
      </c>
    </row>
    <row r="107" spans="1:16" s="196" customFormat="1" hidden="1">
      <c r="A107" s="130"/>
      <c r="B107" s="65"/>
      <c r="C107" s="64"/>
      <c r="D107" s="200"/>
      <c r="E107" s="200"/>
      <c r="F107" s="201"/>
      <c r="G107" s="126"/>
      <c r="H107" s="127"/>
      <c r="I107" s="126"/>
      <c r="J107" s="132"/>
      <c r="K107" s="126"/>
      <c r="L107" s="127"/>
      <c r="M107" s="126"/>
      <c r="N107" s="133"/>
      <c r="O107" s="128">
        <f t="shared" si="25"/>
        <v>0</v>
      </c>
      <c r="P107" s="202">
        <f t="shared" si="26"/>
        <v>0</v>
      </c>
    </row>
    <row r="108" spans="1:16" s="196" customFormat="1" hidden="1">
      <c r="A108" s="130"/>
      <c r="B108" s="131"/>
      <c r="C108" s="64"/>
      <c r="D108" s="200"/>
      <c r="E108" s="200"/>
      <c r="F108" s="201"/>
      <c r="G108" s="126"/>
      <c r="H108" s="127"/>
      <c r="I108" s="126"/>
      <c r="J108" s="132"/>
      <c r="K108" s="126"/>
      <c r="L108" s="127"/>
      <c r="M108" s="126"/>
      <c r="N108" s="133"/>
      <c r="O108" s="128">
        <f t="shared" ref="O108:O110" si="27">SUM(F108:N108)</f>
        <v>0</v>
      </c>
      <c r="P108" s="202">
        <f t="shared" ref="P108:P110" si="28">(F108*$F$3)+(G108*$G$3)+(H108*$H$3)+(I108*$I$3)+(J108*$J$3)+(K108*$K$3)+(L108*$L$3)+(M108*$M$3)+(N108*$N$3)</f>
        <v>0</v>
      </c>
    </row>
    <row r="109" spans="1:16" s="196" customFormat="1" hidden="1">
      <c r="A109" s="130"/>
      <c r="B109" s="65"/>
      <c r="C109" s="64"/>
      <c r="D109" s="200"/>
      <c r="E109" s="200"/>
      <c r="F109" s="201"/>
      <c r="G109" s="126"/>
      <c r="H109" s="127"/>
      <c r="I109" s="126"/>
      <c r="J109" s="132"/>
      <c r="K109" s="126"/>
      <c r="L109" s="127"/>
      <c r="M109" s="126"/>
      <c r="N109" s="133"/>
      <c r="O109" s="128">
        <f t="shared" si="27"/>
        <v>0</v>
      </c>
      <c r="P109" s="202">
        <f t="shared" si="28"/>
        <v>0</v>
      </c>
    </row>
    <row r="110" spans="1:16" s="196" customFormat="1" hidden="1">
      <c r="A110" s="130"/>
      <c r="B110" s="131"/>
      <c r="C110" s="64"/>
      <c r="D110" s="200"/>
      <c r="E110" s="200"/>
      <c r="F110" s="201"/>
      <c r="G110" s="126"/>
      <c r="H110" s="127"/>
      <c r="I110" s="126"/>
      <c r="J110" s="132"/>
      <c r="K110" s="126"/>
      <c r="L110" s="127"/>
      <c r="M110" s="126"/>
      <c r="N110" s="133"/>
      <c r="O110" s="128">
        <f t="shared" si="27"/>
        <v>0</v>
      </c>
      <c r="P110" s="202">
        <f t="shared" si="28"/>
        <v>0</v>
      </c>
    </row>
    <row r="111" spans="1:16" s="196" customFormat="1" ht="12.75" hidden="1" customHeight="1">
      <c r="A111" s="130"/>
      <c r="B111" s="65"/>
      <c r="C111" s="64"/>
      <c r="D111" s="200"/>
      <c r="E111" s="200"/>
      <c r="F111" s="201"/>
      <c r="G111" s="136"/>
      <c r="H111" s="137"/>
      <c r="I111" s="134"/>
      <c r="J111" s="195"/>
      <c r="K111" s="134"/>
      <c r="L111" s="111"/>
      <c r="M111" s="134"/>
      <c r="N111" s="195"/>
      <c r="O111" s="129">
        <f t="shared" si="25"/>
        <v>0</v>
      </c>
      <c r="P111" s="202">
        <f t="shared" si="26"/>
        <v>0</v>
      </c>
    </row>
    <row r="112" spans="1:16" s="195" customFormat="1" ht="12" hidden="1" thickBot="1">
      <c r="A112" s="203"/>
      <c r="B112" s="204" t="s">
        <v>21</v>
      </c>
      <c r="C112" s="204">
        <f t="shared" ref="C112:P112" si="29">SUM(C104:C111)</f>
        <v>0</v>
      </c>
      <c r="D112" s="204">
        <f t="shared" si="29"/>
        <v>0</v>
      </c>
      <c r="E112" s="204">
        <f t="shared" si="29"/>
        <v>0</v>
      </c>
      <c r="F112" s="204">
        <f t="shared" si="29"/>
        <v>0</v>
      </c>
      <c r="G112" s="135">
        <f t="shared" si="29"/>
        <v>0</v>
      </c>
      <c r="H112" s="135">
        <f t="shared" si="29"/>
        <v>0</v>
      </c>
      <c r="I112" s="43">
        <f t="shared" si="29"/>
        <v>0</v>
      </c>
      <c r="J112" s="43">
        <f t="shared" si="29"/>
        <v>0</v>
      </c>
      <c r="K112" s="43">
        <f t="shared" si="29"/>
        <v>0</v>
      </c>
      <c r="L112" s="43">
        <f t="shared" si="29"/>
        <v>0</v>
      </c>
      <c r="M112" s="43">
        <f t="shared" si="29"/>
        <v>0</v>
      </c>
      <c r="N112" s="43">
        <f t="shared" si="29"/>
        <v>0</v>
      </c>
      <c r="O112" s="44">
        <f t="shared" si="29"/>
        <v>0</v>
      </c>
      <c r="P112" s="45">
        <f t="shared" si="29"/>
        <v>0</v>
      </c>
    </row>
    <row r="113" spans="1:16" s="195" customFormat="1" hidden="1">
      <c r="A113" s="203"/>
      <c r="B113" s="54"/>
      <c r="C113" s="54"/>
      <c r="D113" s="54"/>
      <c r="E113" s="54"/>
      <c r="F113" s="54"/>
      <c r="G113" s="55"/>
      <c r="H113" s="55"/>
      <c r="I113" s="55"/>
      <c r="J113" s="55"/>
      <c r="K113" s="55"/>
      <c r="L113" s="55"/>
      <c r="M113" s="55"/>
      <c r="N113" s="55"/>
      <c r="O113" s="56"/>
      <c r="P113" s="57"/>
    </row>
    <row r="114" spans="1:16" hidden="1">
      <c r="A114" s="38"/>
      <c r="B114" s="54"/>
      <c r="C114" s="54"/>
      <c r="D114" s="54"/>
      <c r="E114" s="54"/>
      <c r="F114" s="54"/>
      <c r="G114" s="55"/>
      <c r="H114" s="55"/>
      <c r="I114" s="55"/>
      <c r="J114" s="55"/>
      <c r="K114" s="55"/>
      <c r="L114" s="55"/>
      <c r="M114" s="55"/>
      <c r="N114" s="55"/>
      <c r="O114" s="56"/>
      <c r="P114" s="57"/>
    </row>
    <row r="115" spans="1:16" ht="12" hidden="1" thickBot="1">
      <c r="B115" s="33" t="s">
        <v>23</v>
      </c>
      <c r="C115" s="182"/>
      <c r="D115" s="33"/>
      <c r="E115" s="33"/>
      <c r="F115" s="34"/>
      <c r="G115" s="34"/>
      <c r="H115" s="34"/>
      <c r="I115" s="34"/>
      <c r="J115" s="34"/>
      <c r="K115" s="34"/>
      <c r="L115" s="34"/>
      <c r="M115" s="34"/>
      <c r="N115" s="34"/>
      <c r="O115" s="35"/>
      <c r="P115" s="35"/>
    </row>
    <row r="116" spans="1:16" s="181" customFormat="1" hidden="1">
      <c r="A116" s="180"/>
      <c r="B116" s="183"/>
      <c r="C116" s="184"/>
      <c r="D116" s="184"/>
      <c r="E116" s="184"/>
      <c r="F116" s="185"/>
      <c r="G116" s="186"/>
      <c r="H116" s="187"/>
      <c r="I116" s="188"/>
      <c r="J116" s="187"/>
      <c r="K116" s="186"/>
      <c r="L116" s="189"/>
      <c r="M116" s="186"/>
      <c r="N116" s="187"/>
      <c r="O116" s="190">
        <f>SUM(F116:N116)</f>
        <v>0</v>
      </c>
      <c r="P116" s="191">
        <f>(F116*$F$3)+(G116*$G$3)+(H116*$H$3)+(I116*$I$3)+(J116*$J$3)+(K116*$K$3)+(L116*$L$3)+(M116*$M$3)+(N116*$N$3)</f>
        <v>0</v>
      </c>
    </row>
    <row r="117" spans="1:16" s="30" customFormat="1" hidden="1">
      <c r="A117" s="1"/>
      <c r="B117" s="183"/>
      <c r="C117" s="64"/>
      <c r="D117" s="184"/>
      <c r="E117" s="184"/>
      <c r="F117" s="185"/>
      <c r="G117" s="186"/>
      <c r="H117" s="187"/>
      <c r="I117" s="188"/>
      <c r="J117" s="187"/>
      <c r="K117" s="186"/>
      <c r="L117" s="62"/>
      <c r="M117" s="59"/>
      <c r="N117" s="60"/>
      <c r="O117" s="36">
        <f>SUM(F117:N117)</f>
        <v>0</v>
      </c>
      <c r="P117" s="37">
        <f>(F117*$F$3)+(G117*$G$3)+(H117*$H$3)+(I117*$I$3)+(J117*$J$3)+(K117*$K$3)+(L117*$L$3)+(M117*$M$3)+(N117*$N$3)</f>
        <v>0</v>
      </c>
    </row>
    <row r="118" spans="1:16" ht="12" hidden="1" thickBot="1">
      <c r="A118" s="38"/>
      <c r="B118" s="39" t="s">
        <v>21</v>
      </c>
      <c r="C118" s="39">
        <f t="shared" ref="C118:D118" si="30">SUM(C117:C117)</f>
        <v>0</v>
      </c>
      <c r="D118" s="39">
        <f t="shared" si="30"/>
        <v>0</v>
      </c>
      <c r="E118" s="44">
        <f t="shared" ref="E118:N118" si="31">SUM(E116:E117)</f>
        <v>0</v>
      </c>
      <c r="F118" s="44">
        <f t="shared" si="31"/>
        <v>0</v>
      </c>
      <c r="G118" s="44">
        <f t="shared" si="31"/>
        <v>0</v>
      </c>
      <c r="H118" s="44">
        <f t="shared" si="31"/>
        <v>0</v>
      </c>
      <c r="I118" s="44">
        <f t="shared" si="31"/>
        <v>0</v>
      </c>
      <c r="J118" s="44">
        <f t="shared" si="31"/>
        <v>0</v>
      </c>
      <c r="K118" s="44">
        <f t="shared" si="31"/>
        <v>0</v>
      </c>
      <c r="L118" s="44">
        <f t="shared" si="31"/>
        <v>0</v>
      </c>
      <c r="M118" s="44">
        <f t="shared" si="31"/>
        <v>0</v>
      </c>
      <c r="N118" s="44">
        <f t="shared" si="31"/>
        <v>0</v>
      </c>
      <c r="O118" s="44">
        <f>SUM(O116:O117)</f>
        <v>0</v>
      </c>
      <c r="P118" s="45">
        <f>SUM(P116:P117)</f>
        <v>0</v>
      </c>
    </row>
    <row r="119" spans="1:16" hidden="1">
      <c r="A119" s="38"/>
      <c r="B119" s="54"/>
      <c r="C119" s="54"/>
      <c r="D119" s="54"/>
      <c r="E119" s="54"/>
      <c r="F119" s="54"/>
      <c r="G119" s="55"/>
      <c r="H119" s="55"/>
      <c r="I119" s="55"/>
      <c r="J119" s="55"/>
      <c r="K119" s="55"/>
      <c r="L119" s="55"/>
      <c r="M119" s="55"/>
      <c r="N119" s="55"/>
      <c r="O119" s="56"/>
      <c r="P119" s="57"/>
    </row>
    <row r="120" spans="1:16">
      <c r="A120" s="38"/>
      <c r="B120" s="54"/>
      <c r="C120" s="54"/>
      <c r="D120" s="54"/>
      <c r="E120" s="54"/>
      <c r="F120" s="54"/>
      <c r="G120" s="55"/>
      <c r="H120" s="55"/>
      <c r="I120" s="55"/>
      <c r="J120" s="55"/>
      <c r="K120" s="55"/>
      <c r="L120" s="55"/>
      <c r="M120" s="55"/>
      <c r="N120" s="55"/>
      <c r="O120" s="56"/>
      <c r="P120" s="57"/>
    </row>
    <row r="121" spans="1:16" ht="12" thickBot="1">
      <c r="B121" s="33" t="s">
        <v>45</v>
      </c>
      <c r="C121" s="33"/>
      <c r="D121" s="33"/>
      <c r="E121" s="33"/>
      <c r="F121" s="34"/>
      <c r="G121" s="34"/>
      <c r="H121" s="34"/>
      <c r="I121" s="34"/>
      <c r="J121" s="34"/>
      <c r="K121" s="34"/>
      <c r="L121" s="34"/>
      <c r="M121" s="34"/>
      <c r="N121" s="34"/>
      <c r="O121" s="35"/>
      <c r="P121" s="35"/>
    </row>
    <row r="122" spans="1:16" s="30" customFormat="1" ht="11.25" customHeight="1">
      <c r="A122" s="1"/>
      <c r="B122" s="58" t="s">
        <v>152</v>
      </c>
      <c r="C122" s="51"/>
      <c r="D122" s="159"/>
      <c r="E122" s="159">
        <v>1</v>
      </c>
      <c r="F122" s="160"/>
      <c r="G122" s="161">
        <v>91</v>
      </c>
      <c r="H122" s="162"/>
      <c r="I122" s="163">
        <v>6</v>
      </c>
      <c r="J122" s="162"/>
      <c r="K122" s="161">
        <v>6</v>
      </c>
      <c r="L122" s="164"/>
      <c r="M122" s="161"/>
      <c r="N122" s="162">
        <v>29</v>
      </c>
      <c r="O122" s="36">
        <f t="shared" ref="O122:O123" si="32">SUM(F122:N122)</f>
        <v>132</v>
      </c>
      <c r="P122" s="37">
        <f t="shared" ref="P122:P123" si="33">(F122*$F$3)+(G122*$G$3)+(H122*$H$3)+(I122*$I$3)+(J122*$J$3)+(K122*$K$3)+(L122*$L$3)+(M122*$M$3)+(N122*$N$3)</f>
        <v>89.75</v>
      </c>
    </row>
    <row r="123" spans="1:16" s="30" customFormat="1" ht="11.25" customHeight="1">
      <c r="A123" s="1"/>
      <c r="B123" s="58"/>
      <c r="C123" s="51"/>
      <c r="D123" s="52"/>
      <c r="E123" s="52"/>
      <c r="F123" s="53"/>
      <c r="G123" s="59"/>
      <c r="H123" s="60"/>
      <c r="I123" s="61"/>
      <c r="J123" s="60"/>
      <c r="K123" s="59"/>
      <c r="L123" s="62"/>
      <c r="M123" s="59"/>
      <c r="N123" s="60"/>
      <c r="O123" s="36">
        <f t="shared" si="32"/>
        <v>0</v>
      </c>
      <c r="P123" s="37">
        <f t="shared" si="33"/>
        <v>0</v>
      </c>
    </row>
    <row r="124" spans="1:16" ht="12" thickBot="1">
      <c r="A124" s="38"/>
      <c r="B124" s="39" t="s">
        <v>21</v>
      </c>
      <c r="C124" s="39">
        <f t="shared" ref="C124:P124" si="34">SUM(C122:C123)</f>
        <v>0</v>
      </c>
      <c r="D124" s="39">
        <f t="shared" si="34"/>
        <v>0</v>
      </c>
      <c r="E124" s="39">
        <f t="shared" si="34"/>
        <v>1</v>
      </c>
      <c r="F124" s="39">
        <f t="shared" si="34"/>
        <v>0</v>
      </c>
      <c r="G124" s="43">
        <f t="shared" si="34"/>
        <v>91</v>
      </c>
      <c r="H124" s="43">
        <f t="shared" si="34"/>
        <v>0</v>
      </c>
      <c r="I124" s="43">
        <f t="shared" si="34"/>
        <v>6</v>
      </c>
      <c r="J124" s="43">
        <f t="shared" si="34"/>
        <v>0</v>
      </c>
      <c r="K124" s="43">
        <f t="shared" si="34"/>
        <v>6</v>
      </c>
      <c r="L124" s="43">
        <f t="shared" si="34"/>
        <v>0</v>
      </c>
      <c r="M124" s="43">
        <f t="shared" si="34"/>
        <v>0</v>
      </c>
      <c r="N124" s="43">
        <f t="shared" si="34"/>
        <v>29</v>
      </c>
      <c r="O124" s="44">
        <f t="shared" si="34"/>
        <v>132</v>
      </c>
      <c r="P124" s="45">
        <f t="shared" si="34"/>
        <v>89.75</v>
      </c>
    </row>
    <row r="125" spans="1:16" ht="11.25" customHeight="1">
      <c r="A125" s="38"/>
      <c r="B125" s="54"/>
      <c r="C125" s="54"/>
      <c r="D125" s="54"/>
      <c r="E125" s="54"/>
      <c r="F125" s="54"/>
      <c r="G125" s="55"/>
      <c r="H125" s="55"/>
      <c r="I125" s="55"/>
      <c r="J125" s="55"/>
      <c r="K125" s="55"/>
      <c r="L125" s="55"/>
      <c r="M125" s="55"/>
      <c r="N125" s="55"/>
      <c r="O125" s="56"/>
      <c r="P125" s="57"/>
    </row>
    <row r="126" spans="1:16" hidden="1"/>
    <row r="127" spans="1:16" ht="12" hidden="1" thickBot="1">
      <c r="B127" s="33" t="s">
        <v>30</v>
      </c>
      <c r="C127" s="33"/>
      <c r="D127" s="33"/>
      <c r="E127" s="33"/>
      <c r="F127" s="34"/>
      <c r="G127" s="34"/>
      <c r="H127" s="34"/>
      <c r="I127" s="34"/>
      <c r="J127" s="34"/>
      <c r="K127" s="34"/>
      <c r="L127" s="34"/>
      <c r="M127" s="34"/>
      <c r="N127" s="34"/>
      <c r="O127" s="35"/>
      <c r="P127" s="35"/>
    </row>
    <row r="128" spans="1:16" s="30" customFormat="1" ht="11.25" hidden="1" customHeight="1">
      <c r="A128" s="1"/>
      <c r="B128" s="58" t="s">
        <v>52</v>
      </c>
      <c r="C128" s="51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>SUM(F128:N128)</f>
        <v>0</v>
      </c>
      <c r="P128" s="37">
        <f>(F128*$F$3)+(G128*$G$3)+(H128*$H$3)+(I128*$I$3)+(J128*$J$3)+(K128*$K$3)+(L128*$L$3)+(M128*$M$3)+(N128*$N$3)</f>
        <v>0</v>
      </c>
    </row>
    <row r="129" spans="1:16" s="30" customFormat="1" ht="11.25" hidden="1" customHeight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>SUM(F129:N129)</f>
        <v>0</v>
      </c>
      <c r="P129" s="37">
        <f>(F129*$F$3)+(G129*$G$3)+(H129*$H$3)+(I129*$I$3)+(J129*$J$3)+(K129*$K$3)+(L129*$L$3)+(M129*$M$3)+(N129*$N$3)</f>
        <v>0</v>
      </c>
    </row>
    <row r="130" spans="1:16" ht="12" hidden="1" thickBot="1">
      <c r="A130" s="38"/>
      <c r="B130" s="39" t="s">
        <v>21</v>
      </c>
      <c r="C130" s="39">
        <f t="shared" ref="C130:P130" si="35">SUM(C128:C129)</f>
        <v>0</v>
      </c>
      <c r="D130" s="39">
        <f t="shared" si="35"/>
        <v>0</v>
      </c>
      <c r="E130" s="39">
        <f t="shared" si="35"/>
        <v>0</v>
      </c>
      <c r="F130" s="39">
        <f t="shared" si="35"/>
        <v>0</v>
      </c>
      <c r="G130" s="43">
        <f t="shared" si="35"/>
        <v>0</v>
      </c>
      <c r="H130" s="43">
        <f t="shared" si="35"/>
        <v>0</v>
      </c>
      <c r="I130" s="43">
        <f t="shared" si="35"/>
        <v>0</v>
      </c>
      <c r="J130" s="43">
        <f t="shared" si="35"/>
        <v>0</v>
      </c>
      <c r="K130" s="43">
        <f t="shared" si="35"/>
        <v>0</v>
      </c>
      <c r="L130" s="43">
        <f t="shared" si="35"/>
        <v>0</v>
      </c>
      <c r="M130" s="43">
        <f t="shared" si="35"/>
        <v>0</v>
      </c>
      <c r="N130" s="43">
        <f t="shared" si="35"/>
        <v>0</v>
      </c>
      <c r="O130" s="44">
        <f t="shared" si="35"/>
        <v>0</v>
      </c>
      <c r="P130" s="45">
        <f t="shared" si="35"/>
        <v>0</v>
      </c>
    </row>
    <row r="131" spans="1:16" ht="11.25" hidden="1" customHeight="1">
      <c r="A131" s="38"/>
      <c r="B131" s="54"/>
      <c r="C131" s="54"/>
      <c r="D131" s="54"/>
      <c r="E131" s="54"/>
      <c r="F131" s="54"/>
      <c r="G131" s="55"/>
      <c r="H131" s="55"/>
      <c r="I131" s="55"/>
      <c r="J131" s="55"/>
      <c r="K131" s="55"/>
      <c r="L131" s="55"/>
      <c r="M131" s="55"/>
      <c r="N131" s="55"/>
      <c r="O131" s="56"/>
      <c r="P131" s="57"/>
    </row>
    <row r="132" spans="1:16" s="192" customFormat="1"/>
    <row r="133" spans="1:16" s="192" customFormat="1" ht="12" thickBot="1">
      <c r="B133" s="182" t="s">
        <v>56</v>
      </c>
      <c r="C133" s="182"/>
      <c r="D133" s="182"/>
      <c r="E133" s="182"/>
      <c r="F133" s="34"/>
      <c r="G133" s="34"/>
      <c r="H133" s="34"/>
      <c r="I133" s="34"/>
      <c r="J133" s="34"/>
      <c r="K133" s="34"/>
      <c r="L133" s="34"/>
      <c r="M133" s="34"/>
      <c r="N133" s="34"/>
      <c r="O133" s="35"/>
      <c r="P133" s="35"/>
    </row>
    <row r="134" spans="1:16" s="193" customFormat="1">
      <c r="A134" s="192"/>
      <c r="B134" s="194" t="s">
        <v>153</v>
      </c>
      <c r="C134" s="63"/>
      <c r="D134" s="184"/>
      <c r="E134" s="184"/>
      <c r="F134" s="185">
        <v>750</v>
      </c>
      <c r="G134" s="186"/>
      <c r="H134" s="187"/>
      <c r="I134" s="188"/>
      <c r="J134" s="187"/>
      <c r="K134" s="186"/>
      <c r="L134" s="189"/>
      <c r="M134" s="186"/>
      <c r="N134" s="187"/>
      <c r="O134" s="190">
        <f t="shared" ref="O134:O139" si="36">SUM(F134:N134)</f>
        <v>750</v>
      </c>
      <c r="P134" s="191">
        <f t="shared" ref="P134:P139" si="37">(F134*$F$3)+(G134*$G$3)+(H134*$H$3)+(I134*$I$3)+(J134*$J$3)+(K134*$K$3)+(L134*$L$3)+(M134*$M$3)+(N134*$N$3)</f>
        <v>75</v>
      </c>
    </row>
    <row r="135" spans="1:16" s="193" customFormat="1">
      <c r="A135" s="192"/>
      <c r="B135" s="194" t="s">
        <v>154</v>
      </c>
      <c r="C135" s="51"/>
      <c r="D135" s="184"/>
      <c r="E135" s="184"/>
      <c r="F135" s="185"/>
      <c r="G135" s="186">
        <v>2</v>
      </c>
      <c r="H135" s="187"/>
      <c r="I135" s="188">
        <v>2</v>
      </c>
      <c r="J135" s="187">
        <v>1</v>
      </c>
      <c r="K135" s="186">
        <v>1</v>
      </c>
      <c r="L135" s="189"/>
      <c r="M135" s="186">
        <v>11</v>
      </c>
      <c r="N135" s="187"/>
      <c r="O135" s="190">
        <f t="shared" si="36"/>
        <v>17</v>
      </c>
      <c r="P135" s="191">
        <f t="shared" si="37"/>
        <v>25</v>
      </c>
    </row>
    <row r="136" spans="1:16" s="193" customFormat="1">
      <c r="A136" s="192"/>
      <c r="B136" s="194" t="s">
        <v>155</v>
      </c>
      <c r="C136" s="51"/>
      <c r="D136" s="184"/>
      <c r="E136" s="184"/>
      <c r="F136" s="185"/>
      <c r="G136" s="186">
        <v>17</v>
      </c>
      <c r="H136" s="187"/>
      <c r="I136" s="188"/>
      <c r="J136" s="187"/>
      <c r="K136" s="186"/>
      <c r="L136" s="189"/>
      <c r="M136" s="186"/>
      <c r="N136" s="187"/>
      <c r="O136" s="190">
        <f t="shared" si="36"/>
        <v>17</v>
      </c>
      <c r="P136" s="191">
        <f t="shared" si="37"/>
        <v>4.25</v>
      </c>
    </row>
    <row r="137" spans="1:16" s="193" customFormat="1">
      <c r="A137" s="192"/>
      <c r="B137" s="194" t="s">
        <v>156</v>
      </c>
      <c r="C137" s="51"/>
      <c r="D137" s="184"/>
      <c r="E137" s="184"/>
      <c r="F137" s="185"/>
      <c r="G137" s="186">
        <v>2</v>
      </c>
      <c r="H137" s="187"/>
      <c r="I137" s="188"/>
      <c r="J137" s="187"/>
      <c r="K137" s="186">
        <v>3</v>
      </c>
      <c r="L137" s="189"/>
      <c r="M137" s="186"/>
      <c r="N137" s="187"/>
      <c r="O137" s="190">
        <f t="shared" si="36"/>
        <v>5</v>
      </c>
      <c r="P137" s="191">
        <f t="shared" si="37"/>
        <v>3.5</v>
      </c>
    </row>
    <row r="138" spans="1:16" s="193" customFormat="1">
      <c r="A138" s="192"/>
      <c r="B138" s="194" t="s">
        <v>157</v>
      </c>
      <c r="C138" s="51"/>
      <c r="D138" s="184"/>
      <c r="E138" s="184"/>
      <c r="F138" s="185"/>
      <c r="G138" s="186">
        <v>155</v>
      </c>
      <c r="H138" s="187"/>
      <c r="I138" s="188"/>
      <c r="J138" s="187"/>
      <c r="K138" s="186"/>
      <c r="L138" s="189"/>
      <c r="M138" s="186">
        <v>6</v>
      </c>
      <c r="N138" s="187"/>
      <c r="O138" s="190">
        <f t="shared" si="36"/>
        <v>161</v>
      </c>
      <c r="P138" s="191">
        <f t="shared" si="37"/>
        <v>50.75</v>
      </c>
    </row>
    <row r="139" spans="1:16" s="193" customFormat="1">
      <c r="A139" s="192"/>
      <c r="B139" s="194"/>
      <c r="C139" s="51"/>
      <c r="D139" s="184"/>
      <c r="E139" s="184"/>
      <c r="F139" s="185"/>
      <c r="G139" s="186"/>
      <c r="H139" s="187"/>
      <c r="I139" s="188"/>
      <c r="J139" s="187"/>
      <c r="K139" s="186"/>
      <c r="L139" s="189"/>
      <c r="M139" s="186"/>
      <c r="N139" s="187"/>
      <c r="O139" s="190">
        <f t="shared" si="36"/>
        <v>0</v>
      </c>
      <c r="P139" s="191">
        <f t="shared" si="37"/>
        <v>0</v>
      </c>
    </row>
    <row r="140" spans="1:16" s="192" customFormat="1" ht="12" thickBot="1">
      <c r="A140" s="38"/>
      <c r="B140" s="39" t="s">
        <v>21</v>
      </c>
      <c r="C140" s="39">
        <f>SUM(C139:C139)</f>
        <v>0</v>
      </c>
      <c r="D140" s="39">
        <f>SUM(D134:D139)</f>
        <v>0</v>
      </c>
      <c r="E140" s="39">
        <f>SUM(E134:E139)</f>
        <v>0</v>
      </c>
      <c r="F140" s="39">
        <f>SUM(F134:F139)</f>
        <v>750</v>
      </c>
      <c r="G140" s="43">
        <f t="shared" ref="G140:P140" si="38">SUM(G134:G139)</f>
        <v>176</v>
      </c>
      <c r="H140" s="43">
        <f t="shared" si="38"/>
        <v>0</v>
      </c>
      <c r="I140" s="43">
        <f t="shared" si="38"/>
        <v>2</v>
      </c>
      <c r="J140" s="43">
        <f t="shared" si="38"/>
        <v>1</v>
      </c>
      <c r="K140" s="43">
        <f t="shared" si="38"/>
        <v>4</v>
      </c>
      <c r="L140" s="43">
        <f t="shared" si="38"/>
        <v>0</v>
      </c>
      <c r="M140" s="43">
        <f t="shared" si="38"/>
        <v>17</v>
      </c>
      <c r="N140" s="43">
        <f t="shared" si="38"/>
        <v>0</v>
      </c>
      <c r="O140" s="44">
        <f t="shared" si="38"/>
        <v>950</v>
      </c>
      <c r="P140" s="45">
        <f t="shared" si="38"/>
        <v>158.5</v>
      </c>
    </row>
    <row r="141" spans="1:16" s="192" customFormat="1"/>
    <row r="142" spans="1:16" hidden="1"/>
    <row r="143" spans="1:16" ht="12" hidden="1" thickBot="1">
      <c r="B143" s="33" t="s">
        <v>65</v>
      </c>
      <c r="C143" s="33"/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4"/>
      <c r="O143" s="35"/>
      <c r="P143" s="35"/>
    </row>
    <row r="144" spans="1:16" s="30" customFormat="1" hidden="1">
      <c r="A144" s="1"/>
      <c r="B144" s="58" t="s">
        <v>37</v>
      </c>
      <c r="C144" s="63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ref="O144:O146" si="39">SUM(F144:N144)</f>
        <v>0</v>
      </c>
      <c r="P144" s="37">
        <f t="shared" ref="P144:P146" si="40">(F144*$F$3)+(G144*$G$3)+(H144*$H$3)+(I144*$I$3)+(J144*$J$3)+(K144*$K$3)+(L144*$L$3)+(M144*$M$3)+(N144*$N$3)</f>
        <v>0</v>
      </c>
    </row>
    <row r="145" spans="1:16" s="196" customFormat="1" hidden="1">
      <c r="A145" s="195"/>
      <c r="B145" s="194"/>
      <c r="C145" s="51"/>
      <c r="D145" s="200"/>
      <c r="E145" s="200"/>
      <c r="F145" s="201"/>
      <c r="G145" s="186"/>
      <c r="H145" s="187"/>
      <c r="I145" s="188"/>
      <c r="J145" s="187"/>
      <c r="K145" s="186"/>
      <c r="L145" s="189"/>
      <c r="M145" s="186"/>
      <c r="N145" s="187"/>
      <c r="O145" s="190">
        <f t="shared" ref="O145" si="41">SUM(F145:N145)</f>
        <v>0</v>
      </c>
      <c r="P145" s="202">
        <f t="shared" ref="P145" si="42">(F145*$F$3)+(G145*$G$3)+(H145*$H$3)+(I145*$I$3)+(J145*$J$3)+(K145*$K$3)+(L145*$L$3)+(M145*$M$3)+(N145*$N$3)</f>
        <v>0</v>
      </c>
    </row>
    <row r="146" spans="1:16" s="30" customFormat="1" hidden="1">
      <c r="A146" s="1"/>
      <c r="B146" s="58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 t="shared" si="39"/>
        <v>0</v>
      </c>
      <c r="P146" s="37">
        <f t="shared" si="40"/>
        <v>0</v>
      </c>
    </row>
    <row r="147" spans="1:16" ht="12" hidden="1" thickBot="1">
      <c r="A147" s="38"/>
      <c r="B147" s="39" t="s">
        <v>21</v>
      </c>
      <c r="C147" s="39">
        <f>SUM(C146:C146)</f>
        <v>0</v>
      </c>
      <c r="D147" s="39">
        <f>SUM(D144:D146)</f>
        <v>0</v>
      </c>
      <c r="E147" s="39">
        <f>SUM(E144:E146)</f>
        <v>0</v>
      </c>
      <c r="F147" s="39">
        <f>SUM(F146:F146)</f>
        <v>0</v>
      </c>
      <c r="G147" s="43">
        <f t="shared" ref="G147:P147" si="43">SUM(G144:G146)</f>
        <v>0</v>
      </c>
      <c r="H147" s="43">
        <f t="shared" si="43"/>
        <v>0</v>
      </c>
      <c r="I147" s="43">
        <f t="shared" si="43"/>
        <v>0</v>
      </c>
      <c r="J147" s="43">
        <f t="shared" si="43"/>
        <v>0</v>
      </c>
      <c r="K147" s="43">
        <f t="shared" si="43"/>
        <v>0</v>
      </c>
      <c r="L147" s="43">
        <f t="shared" si="43"/>
        <v>0</v>
      </c>
      <c r="M147" s="43">
        <f t="shared" si="43"/>
        <v>0</v>
      </c>
      <c r="N147" s="43">
        <f t="shared" si="43"/>
        <v>0</v>
      </c>
      <c r="O147" s="44">
        <f t="shared" si="43"/>
        <v>0</v>
      </c>
      <c r="P147" s="45">
        <f t="shared" si="43"/>
        <v>0</v>
      </c>
    </row>
    <row r="148" spans="1:16" hidden="1"/>
    <row r="149" spans="1:16" s="195" customFormat="1" hidden="1"/>
    <row r="150" spans="1:16" s="195" customFormat="1" ht="12" hidden="1" thickBot="1">
      <c r="B150" s="197" t="s">
        <v>51</v>
      </c>
      <c r="C150" s="197"/>
      <c r="D150" s="197"/>
      <c r="E150" s="197"/>
      <c r="F150" s="198"/>
      <c r="G150" s="198"/>
      <c r="H150" s="198"/>
      <c r="I150" s="198"/>
      <c r="J150" s="198"/>
      <c r="K150" s="198"/>
      <c r="L150" s="198"/>
      <c r="M150" s="198"/>
      <c r="N150" s="198"/>
      <c r="O150" s="199"/>
      <c r="P150" s="199"/>
    </row>
    <row r="151" spans="1:16" s="196" customFormat="1" hidden="1">
      <c r="A151" s="195"/>
      <c r="B151" s="194"/>
      <c r="C151" s="63"/>
      <c r="D151" s="200"/>
      <c r="E151" s="200"/>
      <c r="F151" s="201"/>
      <c r="G151" s="186"/>
      <c r="H151" s="187"/>
      <c r="I151" s="188"/>
      <c r="J151" s="187"/>
      <c r="K151" s="186"/>
      <c r="L151" s="189"/>
      <c r="M151" s="186"/>
      <c r="N151" s="187"/>
      <c r="O151" s="190">
        <f t="shared" ref="O151:O152" si="44">SUM(F151:N151)</f>
        <v>0</v>
      </c>
      <c r="P151" s="202">
        <f t="shared" ref="P151:P152" si="45">(F151*$F$3)+(G151*$G$3)+(H151*$H$3)+(I151*$I$3)+(J151*$J$3)+(K151*$K$3)+(L151*$L$3)+(M151*$M$3)+(N151*$N$3)</f>
        <v>0</v>
      </c>
    </row>
    <row r="152" spans="1:16" s="196" customFormat="1" hidden="1">
      <c r="A152" s="195"/>
      <c r="B152" s="194"/>
      <c r="C152" s="51"/>
      <c r="D152" s="200"/>
      <c r="E152" s="200"/>
      <c r="F152" s="201"/>
      <c r="G152" s="186"/>
      <c r="H152" s="187"/>
      <c r="I152" s="188"/>
      <c r="J152" s="187"/>
      <c r="K152" s="186"/>
      <c r="L152" s="189"/>
      <c r="M152" s="186"/>
      <c r="N152" s="187"/>
      <c r="O152" s="190">
        <f t="shared" si="44"/>
        <v>0</v>
      </c>
      <c r="P152" s="202">
        <f t="shared" si="45"/>
        <v>0</v>
      </c>
    </row>
    <row r="153" spans="1:16" s="195" customFormat="1" ht="12" hidden="1" thickBot="1">
      <c r="A153" s="203"/>
      <c r="B153" s="204" t="s">
        <v>21</v>
      </c>
      <c r="C153" s="204">
        <f>SUM(C152:C152)</f>
        <v>0</v>
      </c>
      <c r="D153" s="204">
        <f>SUM(D151:D152)</f>
        <v>0</v>
      </c>
      <c r="E153" s="204">
        <f>SUM(E151:E152)</f>
        <v>0</v>
      </c>
      <c r="F153" s="204">
        <f>SUM(F152:F152)</f>
        <v>0</v>
      </c>
      <c r="G153" s="43">
        <f t="shared" ref="G153:P153" si="46">SUM(G151:G152)</f>
        <v>0</v>
      </c>
      <c r="H153" s="43">
        <f t="shared" si="46"/>
        <v>0</v>
      </c>
      <c r="I153" s="43">
        <f t="shared" si="46"/>
        <v>0</v>
      </c>
      <c r="J153" s="43">
        <f t="shared" si="46"/>
        <v>0</v>
      </c>
      <c r="K153" s="43">
        <f t="shared" si="46"/>
        <v>0</v>
      </c>
      <c r="L153" s="43">
        <f t="shared" si="46"/>
        <v>0</v>
      </c>
      <c r="M153" s="43">
        <f t="shared" si="46"/>
        <v>0</v>
      </c>
      <c r="N153" s="43">
        <f t="shared" si="46"/>
        <v>0</v>
      </c>
      <c r="O153" s="44">
        <f t="shared" si="46"/>
        <v>0</v>
      </c>
      <c r="P153" s="45">
        <f t="shared" si="46"/>
        <v>0</v>
      </c>
    </row>
    <row r="154" spans="1:16" s="195" customFormat="1" hidden="1"/>
    <row r="156" spans="1:16" ht="12" thickBot="1">
      <c r="B156" s="33" t="s">
        <v>58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 ht="11.25" customHeight="1">
      <c r="A157" s="1"/>
      <c r="B157" s="58" t="s">
        <v>114</v>
      </c>
      <c r="C157" s="51"/>
      <c r="D157" s="52"/>
      <c r="E157" s="52"/>
      <c r="F157" s="53"/>
      <c r="G157" s="59">
        <v>1</v>
      </c>
      <c r="H157" s="60"/>
      <c r="I157" s="61">
        <v>1</v>
      </c>
      <c r="J157" s="60"/>
      <c r="K157" s="59"/>
      <c r="L157" s="62"/>
      <c r="M157" s="59"/>
      <c r="N157" s="60">
        <v>1</v>
      </c>
      <c r="O157" s="36">
        <f t="shared" ref="O157:O168" si="47">SUM(F157:N157)</f>
        <v>3</v>
      </c>
      <c r="P157" s="37">
        <f t="shared" ref="P157:P168" si="48">(F157*$F$3)+(G157*$G$3)+(H157*$H$3)+(I157*$I$3)+(J157*$J$3)+(K157*$K$3)+(L157*$L$3)+(M157*$M$3)+(N157*$N$3)</f>
        <v>2.75</v>
      </c>
    </row>
    <row r="158" spans="1:16" s="196" customFormat="1" ht="11.25" customHeight="1">
      <c r="A158" s="195"/>
      <c r="B158" s="194" t="s">
        <v>115</v>
      </c>
      <c r="C158" s="51"/>
      <c r="D158" s="200"/>
      <c r="E158" s="200"/>
      <c r="F158" s="201"/>
      <c r="G158" s="186">
        <v>1</v>
      </c>
      <c r="H158" s="187"/>
      <c r="I158" s="188"/>
      <c r="J158" s="187"/>
      <c r="K158" s="186"/>
      <c r="L158" s="189"/>
      <c r="M158" s="186"/>
      <c r="N158" s="187"/>
      <c r="O158" s="190">
        <f t="shared" si="47"/>
        <v>1</v>
      </c>
      <c r="P158" s="202">
        <f t="shared" si="48"/>
        <v>0.25</v>
      </c>
    </row>
    <row r="159" spans="1:16" s="196" customFormat="1" ht="11.25" customHeight="1">
      <c r="A159" s="195"/>
      <c r="B159" s="194" t="s">
        <v>116</v>
      </c>
      <c r="C159" s="51"/>
      <c r="D159" s="200"/>
      <c r="E159" s="200"/>
      <c r="F159" s="201">
        <v>22</v>
      </c>
      <c r="G159" s="186">
        <v>6</v>
      </c>
      <c r="H159" s="187"/>
      <c r="I159" s="188">
        <v>102</v>
      </c>
      <c r="J159" s="187"/>
      <c r="K159" s="186">
        <v>2</v>
      </c>
      <c r="L159" s="189"/>
      <c r="M159" s="186"/>
      <c r="N159" s="187">
        <v>1</v>
      </c>
      <c r="O159" s="190">
        <f t="shared" si="47"/>
        <v>133</v>
      </c>
      <c r="P159" s="202">
        <f t="shared" si="48"/>
        <v>58.7</v>
      </c>
    </row>
    <row r="160" spans="1:16" s="196" customFormat="1" ht="11.25" customHeight="1">
      <c r="A160" s="195"/>
      <c r="B160" s="194" t="s">
        <v>117</v>
      </c>
      <c r="C160" s="51"/>
      <c r="D160" s="200"/>
      <c r="E160" s="200"/>
      <c r="F160" s="201">
        <v>10</v>
      </c>
      <c r="G160" s="186"/>
      <c r="H160" s="187"/>
      <c r="I160" s="188"/>
      <c r="J160" s="187"/>
      <c r="K160" s="186"/>
      <c r="L160" s="189"/>
      <c r="M160" s="186"/>
      <c r="N160" s="187"/>
      <c r="O160" s="190">
        <f t="shared" si="47"/>
        <v>10</v>
      </c>
      <c r="P160" s="202">
        <f t="shared" si="48"/>
        <v>1</v>
      </c>
    </row>
    <row r="161" spans="1:16" s="196" customFormat="1" ht="11.25" customHeight="1">
      <c r="A161" s="195"/>
      <c r="B161" s="194" t="s">
        <v>118</v>
      </c>
      <c r="C161" s="51"/>
      <c r="D161" s="200"/>
      <c r="E161" s="200"/>
      <c r="F161" s="201">
        <v>1</v>
      </c>
      <c r="G161" s="186">
        <v>1</v>
      </c>
      <c r="H161" s="187"/>
      <c r="I161" s="188"/>
      <c r="J161" s="187"/>
      <c r="K161" s="186"/>
      <c r="L161" s="189"/>
      <c r="M161" s="186"/>
      <c r="N161" s="187"/>
      <c r="O161" s="190">
        <f t="shared" si="47"/>
        <v>2</v>
      </c>
      <c r="P161" s="202">
        <f t="shared" si="48"/>
        <v>0.35</v>
      </c>
    </row>
    <row r="162" spans="1:16" s="196" customFormat="1" ht="11.25" customHeight="1">
      <c r="A162" s="195"/>
      <c r="B162" s="194" t="s">
        <v>119</v>
      </c>
      <c r="C162" s="51"/>
      <c r="D162" s="200"/>
      <c r="E162" s="200"/>
      <c r="F162" s="201">
        <v>19</v>
      </c>
      <c r="G162" s="186">
        <v>72</v>
      </c>
      <c r="H162" s="187"/>
      <c r="I162" s="188">
        <v>156</v>
      </c>
      <c r="J162" s="187"/>
      <c r="K162" s="186"/>
      <c r="L162" s="189">
        <v>1</v>
      </c>
      <c r="M162" s="186"/>
      <c r="N162" s="187">
        <v>1</v>
      </c>
      <c r="O162" s="190">
        <f t="shared" si="47"/>
        <v>249</v>
      </c>
      <c r="P162" s="202">
        <f t="shared" si="48"/>
        <v>100.9</v>
      </c>
    </row>
    <row r="163" spans="1:16" s="196" customFormat="1" ht="11.25" customHeight="1">
      <c r="A163" s="195"/>
      <c r="B163" s="194" t="s">
        <v>120</v>
      </c>
      <c r="C163" s="51"/>
      <c r="D163" s="200"/>
      <c r="E163" s="200"/>
      <c r="F163" s="201">
        <v>4</v>
      </c>
      <c r="G163" s="186">
        <v>6</v>
      </c>
      <c r="H163" s="187"/>
      <c r="I163" s="188">
        <v>77</v>
      </c>
      <c r="J163" s="187"/>
      <c r="K163" s="186"/>
      <c r="L163" s="189"/>
      <c r="M163" s="186"/>
      <c r="N163" s="187">
        <v>1</v>
      </c>
      <c r="O163" s="190">
        <f t="shared" si="47"/>
        <v>88</v>
      </c>
      <c r="P163" s="202">
        <f t="shared" si="48"/>
        <v>42.4</v>
      </c>
    </row>
    <row r="164" spans="1:16" s="196" customFormat="1" ht="11.25" customHeight="1">
      <c r="A164" s="195"/>
      <c r="B164" s="194" t="s">
        <v>121</v>
      </c>
      <c r="C164" s="51"/>
      <c r="D164" s="200"/>
      <c r="E164" s="200"/>
      <c r="F164" s="201">
        <v>153</v>
      </c>
      <c r="G164" s="186"/>
      <c r="H164" s="187"/>
      <c r="I164" s="188"/>
      <c r="J164" s="187"/>
      <c r="K164" s="186"/>
      <c r="L164" s="189"/>
      <c r="M164" s="186"/>
      <c r="N164" s="187"/>
      <c r="O164" s="190">
        <f t="shared" si="47"/>
        <v>153</v>
      </c>
      <c r="P164" s="202">
        <f t="shared" si="48"/>
        <v>15.3</v>
      </c>
    </row>
    <row r="165" spans="1:16" s="196" customFormat="1" ht="11.25" customHeight="1">
      <c r="A165" s="195"/>
      <c r="B165" s="194" t="s">
        <v>122</v>
      </c>
      <c r="C165" s="51"/>
      <c r="D165" s="200"/>
      <c r="E165" s="200"/>
      <c r="F165" s="201"/>
      <c r="G165" s="186">
        <v>250</v>
      </c>
      <c r="H165" s="187"/>
      <c r="I165" s="188"/>
      <c r="J165" s="187"/>
      <c r="K165" s="186"/>
      <c r="L165" s="189"/>
      <c r="M165" s="186"/>
      <c r="N165" s="187">
        <v>7</v>
      </c>
      <c r="O165" s="190">
        <f t="shared" si="47"/>
        <v>257</v>
      </c>
      <c r="P165" s="202">
        <f t="shared" si="48"/>
        <v>76.5</v>
      </c>
    </row>
    <row r="166" spans="1:16" s="196" customFormat="1" ht="11.25" customHeight="1">
      <c r="A166" s="195"/>
      <c r="B166" s="194" t="s">
        <v>123</v>
      </c>
      <c r="C166" s="51"/>
      <c r="D166" s="200"/>
      <c r="E166" s="200"/>
      <c r="F166" s="201"/>
      <c r="G166" s="186"/>
      <c r="H166" s="187"/>
      <c r="I166" s="188"/>
      <c r="J166" s="187"/>
      <c r="K166" s="186">
        <v>50</v>
      </c>
      <c r="L166" s="189"/>
      <c r="M166" s="186"/>
      <c r="N166" s="187">
        <v>54</v>
      </c>
      <c r="O166" s="190">
        <f t="shared" si="47"/>
        <v>104</v>
      </c>
      <c r="P166" s="202">
        <f t="shared" si="48"/>
        <v>158</v>
      </c>
    </row>
    <row r="167" spans="1:16" s="196" customFormat="1" ht="11.25" customHeight="1">
      <c r="A167" s="195"/>
      <c r="B167" s="194" t="s">
        <v>124</v>
      </c>
      <c r="C167" s="51"/>
      <c r="D167" s="200"/>
      <c r="E167" s="200"/>
      <c r="F167" s="201"/>
      <c r="G167" s="186">
        <v>39</v>
      </c>
      <c r="H167" s="187"/>
      <c r="I167" s="188">
        <v>20</v>
      </c>
      <c r="J167" s="187">
        <v>2</v>
      </c>
      <c r="K167" s="186">
        <v>16</v>
      </c>
      <c r="L167" s="189">
        <v>1</v>
      </c>
      <c r="M167" s="186">
        <v>1</v>
      </c>
      <c r="N167" s="187">
        <v>23</v>
      </c>
      <c r="O167" s="190">
        <f t="shared" si="47"/>
        <v>102</v>
      </c>
      <c r="P167" s="202">
        <f t="shared" si="48"/>
        <v>85.75</v>
      </c>
    </row>
    <row r="168" spans="1:16" s="30" customFormat="1" ht="11.25" customHeight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 t="shared" si="47"/>
        <v>0</v>
      </c>
      <c r="P168" s="37">
        <f t="shared" si="48"/>
        <v>0</v>
      </c>
    </row>
    <row r="169" spans="1:16" ht="12" thickBot="1">
      <c r="A169" s="38"/>
      <c r="B169" s="39" t="s">
        <v>21</v>
      </c>
      <c r="C169" s="39">
        <f t="shared" ref="C169:P169" si="49">SUM(C157:C168)</f>
        <v>0</v>
      </c>
      <c r="D169" s="39">
        <f t="shared" si="49"/>
        <v>0</v>
      </c>
      <c r="E169" s="39">
        <f t="shared" si="49"/>
        <v>0</v>
      </c>
      <c r="F169" s="39">
        <f t="shared" si="49"/>
        <v>209</v>
      </c>
      <c r="G169" s="43">
        <f t="shared" si="49"/>
        <v>376</v>
      </c>
      <c r="H169" s="43">
        <f t="shared" si="49"/>
        <v>0</v>
      </c>
      <c r="I169" s="43">
        <f t="shared" si="49"/>
        <v>356</v>
      </c>
      <c r="J169" s="43">
        <f t="shared" si="49"/>
        <v>2</v>
      </c>
      <c r="K169" s="43">
        <f t="shared" si="49"/>
        <v>68</v>
      </c>
      <c r="L169" s="43">
        <f t="shared" si="49"/>
        <v>2</v>
      </c>
      <c r="M169" s="43">
        <f t="shared" si="49"/>
        <v>1</v>
      </c>
      <c r="N169" s="43">
        <f t="shared" si="49"/>
        <v>88</v>
      </c>
      <c r="O169" s="44">
        <f t="shared" si="49"/>
        <v>1102</v>
      </c>
      <c r="P169" s="45">
        <f t="shared" si="49"/>
        <v>541.90000000000009</v>
      </c>
    </row>
    <row r="170" spans="1:16" ht="11.25" customHeight="1">
      <c r="A170" s="38"/>
      <c r="B170" s="54"/>
      <c r="C170" s="54"/>
      <c r="D170" s="54"/>
      <c r="E170" s="54"/>
      <c r="F170" s="54"/>
      <c r="G170" s="55"/>
      <c r="H170" s="55"/>
      <c r="I170" s="55"/>
      <c r="J170" s="55"/>
      <c r="K170" s="55"/>
      <c r="L170" s="55"/>
      <c r="M170" s="55"/>
      <c r="N170" s="55"/>
      <c r="O170" s="56"/>
      <c r="P170" s="57"/>
    </row>
    <row r="171" spans="1:16" ht="11.25" hidden="1" customHeight="1"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</row>
    <row r="172" spans="1:16" ht="12" hidden="1" thickBot="1">
      <c r="B172" s="33" t="s">
        <v>50</v>
      </c>
      <c r="C172" s="33"/>
      <c r="D172" s="33"/>
      <c r="E172" s="33"/>
      <c r="F172" s="34"/>
      <c r="G172" s="34"/>
      <c r="H172" s="34"/>
      <c r="I172" s="34"/>
      <c r="J172" s="34"/>
      <c r="K172" s="34"/>
      <c r="L172" s="34"/>
      <c r="M172" s="34"/>
      <c r="N172" s="34"/>
      <c r="O172" s="35"/>
      <c r="P172" s="35"/>
    </row>
    <row r="173" spans="1:16" s="30" customFormat="1" hidden="1">
      <c r="A173" s="1"/>
      <c r="B173" s="58"/>
      <c r="C173" s="51"/>
      <c r="D173" s="52"/>
      <c r="E173" s="52"/>
      <c r="F173" s="53"/>
      <c r="G173" s="59"/>
      <c r="H173" s="60"/>
      <c r="I173" s="61"/>
      <c r="J173" s="60"/>
      <c r="K173" s="59"/>
      <c r="L173" s="62"/>
      <c r="M173" s="59"/>
      <c r="N173" s="60"/>
      <c r="O173" s="36">
        <f>SUM(F173:N173)</f>
        <v>0</v>
      </c>
      <c r="P173" s="37">
        <f>(F173*$F$3)+(G173*$G$3)+(H173*$H$3)+(I173*$I$3)+(J173*$J$3)+(K173*$K$3)+(L173*$L$3)+(M173*$M$3)+(N173*$N$3)</f>
        <v>0</v>
      </c>
    </row>
    <row r="174" spans="1:16" s="30" customFormat="1" hidden="1">
      <c r="A174" s="1"/>
      <c r="B174" s="58"/>
      <c r="C174" s="51"/>
      <c r="D174" s="52"/>
      <c r="E174" s="52"/>
      <c r="F174" s="53"/>
      <c r="G174" s="59"/>
      <c r="H174" s="60"/>
      <c r="I174" s="61"/>
      <c r="J174" s="60"/>
      <c r="K174" s="59"/>
      <c r="L174" s="62"/>
      <c r="M174" s="59"/>
      <c r="N174" s="60"/>
      <c r="O174" s="36">
        <f>SUM(F174:N174)</f>
        <v>0</v>
      </c>
      <c r="P174" s="37">
        <f>(F174*$F$3)+(G174*$G$3)+(H174*$H$3)+(I174*$I$3)+(J174*$J$3)+(K174*$K$3)+(L174*$L$3)+(M174*$M$3)+(N174*$N$3)</f>
        <v>0</v>
      </c>
    </row>
    <row r="175" spans="1:16" s="30" customFormat="1" hidden="1">
      <c r="A175" s="1"/>
      <c r="B175" s="58"/>
      <c r="C175" s="51"/>
      <c r="D175" s="52"/>
      <c r="E175" s="52"/>
      <c r="F175" s="53"/>
      <c r="G175" s="59"/>
      <c r="H175" s="60"/>
      <c r="I175" s="61"/>
      <c r="J175" s="60"/>
      <c r="K175" s="59"/>
      <c r="L175" s="62"/>
      <c r="M175" s="59"/>
      <c r="N175" s="60"/>
      <c r="O175" s="36">
        <f>SUM(F175:N175)</f>
        <v>0</v>
      </c>
      <c r="P175" s="37">
        <f>(F175*$F$3)+(G175*$G$3)+(H175*$H$3)+(I175*$I$3)+(J175*$J$3)+(K175*$K$3)+(L175*$L$3)+(M175*$M$3)+(N175*$N$3)</f>
        <v>0</v>
      </c>
    </row>
    <row r="176" spans="1:16" ht="12" hidden="1" thickBot="1">
      <c r="A176" s="38"/>
      <c r="B176" s="39" t="s">
        <v>21</v>
      </c>
      <c r="C176" s="39">
        <f t="shared" ref="C176:O176" si="50">SUM(C173:C175)</f>
        <v>0</v>
      </c>
      <c r="D176" s="39">
        <f t="shared" si="50"/>
        <v>0</v>
      </c>
      <c r="E176" s="39">
        <f t="shared" si="50"/>
        <v>0</v>
      </c>
      <c r="F176" s="39">
        <f t="shared" si="50"/>
        <v>0</v>
      </c>
      <c r="G176" s="43">
        <f t="shared" si="50"/>
        <v>0</v>
      </c>
      <c r="H176" s="43">
        <f t="shared" si="50"/>
        <v>0</v>
      </c>
      <c r="I176" s="43">
        <f t="shared" si="50"/>
        <v>0</v>
      </c>
      <c r="J176" s="43">
        <f t="shared" si="50"/>
        <v>0</v>
      </c>
      <c r="K176" s="43">
        <f t="shared" si="50"/>
        <v>0</v>
      </c>
      <c r="L176" s="43">
        <f t="shared" si="50"/>
        <v>0</v>
      </c>
      <c r="M176" s="43">
        <f t="shared" si="50"/>
        <v>0</v>
      </c>
      <c r="N176" s="43">
        <f t="shared" si="50"/>
        <v>0</v>
      </c>
      <c r="O176" s="44">
        <f t="shared" si="50"/>
        <v>0</v>
      </c>
      <c r="P176" s="45">
        <f>SUM(P173:P175)</f>
        <v>0</v>
      </c>
    </row>
    <row r="177" spans="2:16" ht="12.75">
      <c r="B177" s="2"/>
      <c r="C177" s="2"/>
      <c r="D177" s="2"/>
      <c r="E177" s="2"/>
      <c r="F177" s="47"/>
      <c r="G177" s="47"/>
      <c r="H177" s="47"/>
      <c r="I177" s="47"/>
      <c r="J177" s="47"/>
      <c r="K177" s="47"/>
      <c r="L177" s="47"/>
      <c r="M177" s="47"/>
      <c r="N177" s="47"/>
      <c r="O177" s="2"/>
      <c r="P177" s="2"/>
    </row>
    <row r="178" spans="2:16">
      <c r="M178" s="48" t="s">
        <v>21</v>
      </c>
      <c r="O178" s="49">
        <f>O176+O169+O153+O147+O140+O130+O124+O118+O112+O100+O91+O58+O16+O10</f>
        <v>7059</v>
      </c>
      <c r="P178" s="50">
        <f>P176+P169+P153+P147+P140+P130+P124+P118+P112+P100+P91+P58+P16+P10</f>
        <v>2824.3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22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I10" sqref="I10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66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>
        <v>156</v>
      </c>
      <c r="H9" s="60"/>
      <c r="I9" s="61">
        <v>78</v>
      </c>
      <c r="J9" s="60"/>
      <c r="K9" s="59">
        <v>248</v>
      </c>
      <c r="L9" s="62"/>
      <c r="M9" s="59"/>
      <c r="N9" s="60"/>
      <c r="O9" s="36">
        <f t="shared" ref="O9:O11" si="0">SUM(F9:N9)</f>
        <v>482</v>
      </c>
      <c r="P9" s="37">
        <f t="shared" ref="P9:P11" si="1">(F9*$F$5)+(G9*$G$5)+(H9*$H$5)+(I9*$I$5)+(J9*$J$5)+(K9*$K$5)+(L9*$L$5)+(M9*$M$5)+(N9*$N$5)</f>
        <v>326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156</v>
      </c>
      <c r="H12" s="39">
        <f t="shared" si="2"/>
        <v>0</v>
      </c>
      <c r="I12" s="39">
        <f t="shared" si="2"/>
        <v>78</v>
      </c>
      <c r="J12" s="39">
        <f t="shared" si="2"/>
        <v>0</v>
      </c>
      <c r="K12" s="39">
        <f t="shared" si="2"/>
        <v>248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482</v>
      </c>
      <c r="P12" s="39">
        <f t="shared" si="2"/>
        <v>326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G23" sqref="G23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>
        <v>40</v>
      </c>
      <c r="G9" s="124">
        <v>20</v>
      </c>
      <c r="H9" s="125"/>
      <c r="I9" s="104">
        <v>7</v>
      </c>
      <c r="J9" s="125"/>
      <c r="K9" s="124"/>
      <c r="L9" s="105">
        <v>2</v>
      </c>
      <c r="M9" s="124"/>
      <c r="N9" s="125">
        <v>5</v>
      </c>
      <c r="O9" s="106">
        <f t="shared" ref="O9:O11" si="0">SUM(F9:N9)</f>
        <v>74</v>
      </c>
      <c r="P9" s="107">
        <f t="shared" ref="P9:P11" si="1">(F9*$F$5)+(G9*$G$5)+(H9*$H$5)+(I9*$I$5)+(J9*$J$5)+(K9*$K$5)+(L9*$L$5)+(M9*$M$5)+(N9*$N$5)</f>
        <v>24.5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20</v>
      </c>
      <c r="H12" s="109">
        <f t="shared" si="2"/>
        <v>0</v>
      </c>
      <c r="I12" s="109">
        <f t="shared" si="2"/>
        <v>7</v>
      </c>
      <c r="J12" s="109">
        <f t="shared" si="2"/>
        <v>0</v>
      </c>
      <c r="K12" s="109">
        <f t="shared" si="2"/>
        <v>0</v>
      </c>
      <c r="L12" s="109">
        <f t="shared" si="2"/>
        <v>2</v>
      </c>
      <c r="M12" s="109">
        <f t="shared" si="2"/>
        <v>0</v>
      </c>
      <c r="N12" s="109">
        <f t="shared" si="2"/>
        <v>5</v>
      </c>
      <c r="O12" s="109">
        <f t="shared" si="2"/>
        <v>74</v>
      </c>
      <c r="P12" s="109">
        <f t="shared" si="2"/>
        <v>24.5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workbookViewId="0">
      <selection activeCell="B21" sqref="B21"/>
    </sheetView>
  </sheetViews>
  <sheetFormatPr defaultColWidth="9.140625"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64</v>
      </c>
      <c r="B4" s="76">
        <f>SUM(Botswana!O15)</f>
        <v>164</v>
      </c>
      <c r="C4" s="148">
        <f>SUM(Botswana!P15)</f>
        <v>40.75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>
      <c r="A6" s="75" t="s">
        <v>54</v>
      </c>
      <c r="B6" s="76">
        <f>SUM('Ivory Coast'!O14)</f>
        <v>65</v>
      </c>
      <c r="C6" s="148">
        <f>SUM('Ivory Coast'!P14)</f>
        <v>38</v>
      </c>
    </row>
    <row r="7" spans="1:3" ht="15">
      <c r="A7" s="75" t="s">
        <v>26</v>
      </c>
      <c r="B7" s="76">
        <f>SUM(Kenya!O26)</f>
        <v>3712</v>
      </c>
      <c r="C7" s="148">
        <f>SUM(Kenya!P26)</f>
        <v>2628.55</v>
      </c>
    </row>
    <row r="8" spans="1:3" ht="15" hidden="1">
      <c r="A8" s="76" t="s">
        <v>60</v>
      </c>
      <c r="B8" s="147">
        <f>SUM(Malawi!O11)</f>
        <v>0</v>
      </c>
      <c r="C8" s="148">
        <f>SUM(Malawi!P11)</f>
        <v>0</v>
      </c>
    </row>
    <row r="9" spans="1:3" ht="15">
      <c r="A9" s="76" t="s">
        <v>27</v>
      </c>
      <c r="B9" s="147">
        <f>SUM(Mauritius!O22)</f>
        <v>851</v>
      </c>
      <c r="C9" s="148">
        <f>SUM(Mauritius!P22)</f>
        <v>347.9</v>
      </c>
    </row>
    <row r="10" spans="1:3" ht="15" hidden="1">
      <c r="A10" s="76" t="s">
        <v>36</v>
      </c>
      <c r="B10" s="147">
        <f>SUM(Nigeria!O60)</f>
        <v>0</v>
      </c>
      <c r="C10" s="148">
        <f>SUM(Nigeria!P60)</f>
        <v>0</v>
      </c>
    </row>
    <row r="11" spans="1:3" ht="15">
      <c r="A11" s="76" t="s">
        <v>28</v>
      </c>
      <c r="B11" s="147">
        <f>SUM('South Africa'!O178)</f>
        <v>7059</v>
      </c>
      <c r="C11" s="148">
        <f>SUM('South Africa'!P178)</f>
        <v>2824.3</v>
      </c>
    </row>
    <row r="12" spans="1:3" ht="15">
      <c r="A12" s="76" t="s">
        <v>41</v>
      </c>
      <c r="B12" s="76">
        <f>SUM(Togo!O12)</f>
        <v>482</v>
      </c>
      <c r="C12" s="148">
        <f>SUM(Togo!P12)</f>
        <v>326</v>
      </c>
    </row>
    <row r="13" spans="1:3" ht="15">
      <c r="A13" s="76" t="s">
        <v>49</v>
      </c>
      <c r="B13" s="76">
        <f>SUM(Zambia!O12)</f>
        <v>74</v>
      </c>
      <c r="C13" s="148">
        <f>SUM(Zambia!P12)</f>
        <v>24.5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12407</v>
      </c>
      <c r="C15" s="149">
        <f>SUM(C4:C14)</f>
        <v>6230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2019-09-27T14:01:49Z</dcterms:modified>
</cp:coreProperties>
</file>