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adejx\Documents\Bbt\Score Sheets\2019\"/>
    </mc:Choice>
  </mc:AlternateContent>
  <bookViews>
    <workbookView xWindow="5130" yWindow="1755" windowWidth="10230" windowHeight="6060" tabRatio="875"/>
  </bookViews>
  <sheets>
    <sheet name="Botswana" sheetId="11" r:id="rId1"/>
    <sheet name="Ghana" sheetId="16" r:id="rId2"/>
    <sheet name="Ivory Coast" sheetId="14" r:id="rId3"/>
    <sheet name="Kenya" sheetId="10" r:id="rId4"/>
    <sheet name="Malawi" sheetId="20" state="hidden" r:id="rId5"/>
    <sheet name="Mauritius" sheetId="8" r:id="rId6"/>
    <sheet name="Nigeria" sheetId="18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98" i="19" l="1"/>
  <c r="O198" i="19"/>
  <c r="P197" i="19"/>
  <c r="O197" i="19"/>
  <c r="P196" i="19"/>
  <c r="O196" i="19"/>
  <c r="P195" i="19"/>
  <c r="O195" i="19"/>
  <c r="P202" i="19"/>
  <c r="O202" i="19"/>
  <c r="P201" i="19"/>
  <c r="O201" i="19"/>
  <c r="P200" i="19"/>
  <c r="O200" i="19"/>
  <c r="P199" i="19"/>
  <c r="O199" i="19"/>
  <c r="P204" i="19"/>
  <c r="O204" i="19"/>
  <c r="P203" i="19"/>
  <c r="O203" i="19"/>
  <c r="P205" i="19"/>
  <c r="O205" i="19"/>
  <c r="P12" i="16" l="1"/>
  <c r="O12" i="16"/>
  <c r="P15" i="16"/>
  <c r="O15" i="16"/>
  <c r="P13" i="11"/>
  <c r="O13" i="11"/>
  <c r="P12" i="11"/>
  <c r="O12" i="11"/>
  <c r="P11" i="11"/>
  <c r="O11" i="11"/>
  <c r="P10" i="11"/>
  <c r="O10" i="11"/>
  <c r="P158" i="19" l="1"/>
  <c r="O158" i="19"/>
  <c r="P157" i="19"/>
  <c r="O157" i="19"/>
  <c r="P156" i="19"/>
  <c r="O156" i="19"/>
  <c r="P155" i="19"/>
  <c r="O155" i="19"/>
  <c r="P154" i="19"/>
  <c r="O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49" i="19" l="1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206" i="19" l="1"/>
  <c r="O206" i="19"/>
  <c r="E76" i="19" l="1"/>
  <c r="F76" i="19"/>
  <c r="G76" i="19"/>
  <c r="H76" i="19"/>
  <c r="I76" i="19"/>
  <c r="J76" i="19"/>
  <c r="K76" i="19"/>
  <c r="L76" i="19"/>
  <c r="M76" i="19"/>
  <c r="N76" i="19"/>
  <c r="E85" i="19"/>
  <c r="F85" i="19"/>
  <c r="G85" i="19"/>
  <c r="H85" i="19"/>
  <c r="I85" i="19"/>
  <c r="J85" i="19"/>
  <c r="K85" i="19"/>
  <c r="L85" i="19"/>
  <c r="M85" i="19"/>
  <c r="N85" i="19"/>
  <c r="E97" i="19"/>
  <c r="F97" i="19"/>
  <c r="G97" i="19"/>
  <c r="H97" i="19"/>
  <c r="I97" i="19"/>
  <c r="J97" i="19"/>
  <c r="K97" i="19"/>
  <c r="L97" i="19"/>
  <c r="M97" i="19"/>
  <c r="N97" i="19"/>
  <c r="E103" i="19"/>
  <c r="F103" i="19"/>
  <c r="G103" i="19"/>
  <c r="H103" i="19"/>
  <c r="I103" i="19"/>
  <c r="J103" i="19"/>
  <c r="K103" i="19"/>
  <c r="L103" i="19"/>
  <c r="M103" i="19"/>
  <c r="N103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82" i="19"/>
  <c r="O182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 s="1"/>
  <c r="B8" i="4" s="1"/>
  <c r="N190" i="19"/>
  <c r="M190" i="19"/>
  <c r="L190" i="19"/>
  <c r="K190" i="19"/>
  <c r="J190" i="19"/>
  <c r="I190" i="19"/>
  <c r="H190" i="19"/>
  <c r="G190" i="19"/>
  <c r="F190" i="19"/>
  <c r="E190" i="19"/>
  <c r="D190" i="19"/>
  <c r="C190" i="19"/>
  <c r="P189" i="19"/>
  <c r="O189" i="19"/>
  <c r="P188" i="19"/>
  <c r="O188" i="19"/>
  <c r="P95" i="19"/>
  <c r="O95" i="19"/>
  <c r="P94" i="19"/>
  <c r="O94" i="19"/>
  <c r="P93" i="19"/>
  <c r="O93" i="19"/>
  <c r="D97" i="19"/>
  <c r="C97" i="19"/>
  <c r="P96" i="19"/>
  <c r="O96" i="19"/>
  <c r="P92" i="19"/>
  <c r="O92" i="19"/>
  <c r="P91" i="19"/>
  <c r="O91" i="19"/>
  <c r="P90" i="19"/>
  <c r="O90" i="19"/>
  <c r="P89" i="19"/>
  <c r="O89" i="19"/>
  <c r="N177" i="19"/>
  <c r="M177" i="19"/>
  <c r="L177" i="19"/>
  <c r="K177" i="19"/>
  <c r="J177" i="19"/>
  <c r="I177" i="19"/>
  <c r="H177" i="19"/>
  <c r="G177" i="19"/>
  <c r="F177" i="19"/>
  <c r="E177" i="19"/>
  <c r="D177" i="19"/>
  <c r="C177" i="19"/>
  <c r="P176" i="19"/>
  <c r="O176" i="19"/>
  <c r="P163" i="19"/>
  <c r="O163" i="19"/>
  <c r="P162" i="19"/>
  <c r="O162" i="19"/>
  <c r="P161" i="19"/>
  <c r="O161" i="19"/>
  <c r="P160" i="19"/>
  <c r="O160" i="19"/>
  <c r="P159" i="19"/>
  <c r="O159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D76" i="19"/>
  <c r="C76" i="19"/>
  <c r="P101" i="19"/>
  <c r="O101" i="19"/>
  <c r="N208" i="19"/>
  <c r="M208" i="19"/>
  <c r="L208" i="19"/>
  <c r="K208" i="19"/>
  <c r="J208" i="19"/>
  <c r="I208" i="19"/>
  <c r="H208" i="19"/>
  <c r="G208" i="19"/>
  <c r="F208" i="19"/>
  <c r="E208" i="19"/>
  <c r="D208" i="19"/>
  <c r="C208" i="19"/>
  <c r="P207" i="19"/>
  <c r="O207" i="19"/>
  <c r="P194" i="19"/>
  <c r="O194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11" i="19"/>
  <c r="O111" i="19"/>
  <c r="P110" i="19"/>
  <c r="O110" i="19"/>
  <c r="P109" i="19"/>
  <c r="O109" i="19"/>
  <c r="P108" i="19"/>
  <c r="O108" i="19"/>
  <c r="P113" i="19"/>
  <c r="O113" i="19"/>
  <c r="P112" i="19"/>
  <c r="O112" i="19"/>
  <c r="P9" i="16"/>
  <c r="O9" i="16"/>
  <c r="N215" i="19"/>
  <c r="M215" i="19"/>
  <c r="L215" i="19"/>
  <c r="K215" i="19"/>
  <c r="J215" i="19"/>
  <c r="I215" i="19"/>
  <c r="H215" i="19"/>
  <c r="G215" i="19"/>
  <c r="F215" i="19"/>
  <c r="E215" i="19"/>
  <c r="D215" i="19"/>
  <c r="C215" i="19"/>
  <c r="P214" i="19"/>
  <c r="O214" i="19"/>
  <c r="P213" i="19"/>
  <c r="O213" i="19"/>
  <c r="P212" i="19"/>
  <c r="O212" i="19"/>
  <c r="N184" i="19"/>
  <c r="M184" i="19"/>
  <c r="L184" i="19"/>
  <c r="K184" i="19"/>
  <c r="J184" i="19"/>
  <c r="I184" i="19"/>
  <c r="H184" i="19"/>
  <c r="G184" i="19"/>
  <c r="F184" i="19"/>
  <c r="E184" i="19"/>
  <c r="D184" i="19"/>
  <c r="C184" i="19"/>
  <c r="P183" i="19"/>
  <c r="O183" i="19"/>
  <c r="P181" i="19"/>
  <c r="O181" i="19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P120" i="19"/>
  <c r="O120" i="19"/>
  <c r="P119" i="19"/>
  <c r="O119" i="19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P114" i="19"/>
  <c r="O114" i="19"/>
  <c r="P107" i="19"/>
  <c r="O107" i="19"/>
  <c r="D103" i="19"/>
  <c r="C103" i="19"/>
  <c r="P102" i="19"/>
  <c r="O102" i="19"/>
  <c r="D85" i="19"/>
  <c r="C85" i="19"/>
  <c r="P84" i="19"/>
  <c r="O84" i="19"/>
  <c r="P83" i="19"/>
  <c r="O83" i="19"/>
  <c r="P82" i="19"/>
  <c r="O82" i="19"/>
  <c r="P81" i="19"/>
  <c r="O81" i="19"/>
  <c r="P80" i="19"/>
  <c r="O80" i="19"/>
  <c r="P75" i="19"/>
  <c r="O75" i="19"/>
  <c r="P61" i="19"/>
  <c r="O61" i="19"/>
  <c r="P60" i="19"/>
  <c r="O60" i="19"/>
  <c r="P59" i="19"/>
  <c r="O59" i="19"/>
  <c r="N55" i="19"/>
  <c r="M55" i="19"/>
  <c r="L55" i="19"/>
  <c r="K55" i="19"/>
  <c r="J55" i="19"/>
  <c r="I55" i="19"/>
  <c r="H55" i="19"/>
  <c r="G55" i="19"/>
  <c r="F55" i="19"/>
  <c r="E55" i="19"/>
  <c r="D55" i="19"/>
  <c r="C55" i="19"/>
  <c r="P54" i="19"/>
  <c r="O54" i="19"/>
  <c r="P53" i="19"/>
  <c r="O53" i="19"/>
  <c r="P52" i="19"/>
  <c r="O52" i="19"/>
  <c r="P51" i="19"/>
  <c r="O51" i="19"/>
  <c r="P50" i="19"/>
  <c r="O50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P12" i="17" s="1"/>
  <c r="C13" i="4" s="1"/>
  <c r="O9" i="17"/>
  <c r="G17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O22" i="10"/>
  <c r="P10" i="10"/>
  <c r="O10" i="10"/>
  <c r="P9" i="10"/>
  <c r="O9" i="10"/>
  <c r="P11" i="10"/>
  <c r="O11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4" i="16"/>
  <c r="O14" i="16"/>
  <c r="P13" i="16"/>
  <c r="O13" i="16"/>
  <c r="P11" i="16"/>
  <c r="O11" i="16"/>
  <c r="P10" i="16"/>
  <c r="O10" i="16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P14" i="14" s="1"/>
  <c r="C6" i="4" s="1"/>
  <c r="O9" i="14"/>
  <c r="O14" i="14" s="1"/>
  <c r="B6" i="4" s="1"/>
  <c r="P16" i="8"/>
  <c r="O16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P12" i="10" s="1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O16" i="10"/>
  <c r="O18" i="10" s="1"/>
  <c r="O8" i="10"/>
  <c r="N15" i="11"/>
  <c r="M15" i="11"/>
  <c r="L15" i="11"/>
  <c r="K15" i="11"/>
  <c r="J15" i="11"/>
  <c r="I15" i="11"/>
  <c r="H15" i="11"/>
  <c r="G15" i="11"/>
  <c r="F15" i="11"/>
  <c r="E15" i="11"/>
  <c r="D15" i="11"/>
  <c r="C15" i="11"/>
  <c r="P14" i="11"/>
  <c r="O14" i="11"/>
  <c r="P9" i="11"/>
  <c r="O9" i="11"/>
  <c r="N24" i="8"/>
  <c r="M24" i="8"/>
  <c r="L24" i="8"/>
  <c r="K24" i="8"/>
  <c r="J24" i="8"/>
  <c r="I24" i="8"/>
  <c r="H24" i="8"/>
  <c r="G24" i="8"/>
  <c r="F24" i="8"/>
  <c r="E24" i="8"/>
  <c r="D24" i="8"/>
  <c r="C24" i="8"/>
  <c r="P23" i="8"/>
  <c r="O23" i="8"/>
  <c r="P22" i="8"/>
  <c r="O22" i="8"/>
  <c r="P21" i="8"/>
  <c r="O21" i="8"/>
  <c r="N17" i="8"/>
  <c r="M17" i="8"/>
  <c r="L17" i="8"/>
  <c r="K17" i="8"/>
  <c r="J17" i="8"/>
  <c r="I17" i="8"/>
  <c r="H17" i="8"/>
  <c r="F17" i="8"/>
  <c r="E17" i="8"/>
  <c r="D17" i="8"/>
  <c r="C17" i="8"/>
  <c r="P7" i="8"/>
  <c r="O7" i="8"/>
  <c r="O25" i="10" l="1"/>
  <c r="P18" i="10"/>
  <c r="P27" i="10" s="1"/>
  <c r="C7" i="4" s="1"/>
  <c r="O12" i="10"/>
  <c r="O24" i="8"/>
  <c r="P15" i="11"/>
  <c r="C4" i="4" s="1"/>
  <c r="P19" i="16"/>
  <c r="C5" i="4" s="1"/>
  <c r="O19" i="16"/>
  <c r="B5" i="4" s="1"/>
  <c r="O12" i="17"/>
  <c r="B13" i="4" s="1"/>
  <c r="O15" i="11"/>
  <c r="B4" i="4" s="1"/>
  <c r="P12" i="12"/>
  <c r="C12" i="4" s="1"/>
  <c r="O12" i="12"/>
  <c r="B12" i="4" s="1"/>
  <c r="P17" i="8"/>
  <c r="P24" i="8"/>
  <c r="O190" i="19"/>
  <c r="P177" i="19"/>
  <c r="P25" i="10"/>
  <c r="O17" i="8"/>
  <c r="O27" i="8" s="1"/>
  <c r="B9" i="4" s="1"/>
  <c r="P56" i="18"/>
  <c r="P60" i="18" s="1"/>
  <c r="C10" i="4" s="1"/>
  <c r="P22" i="18"/>
  <c r="O56" i="18"/>
  <c r="O22" i="18"/>
  <c r="O28" i="18"/>
  <c r="O60" i="18" s="1"/>
  <c r="B10" i="4" s="1"/>
  <c r="O215" i="19"/>
  <c r="O97" i="19"/>
  <c r="O115" i="19"/>
  <c r="O55" i="19"/>
  <c r="P103" i="19"/>
  <c r="P76" i="19"/>
  <c r="P85" i="19"/>
  <c r="O103" i="19"/>
  <c r="P208" i="19"/>
  <c r="O184" i="19"/>
  <c r="O121" i="19"/>
  <c r="P121" i="19"/>
  <c r="P97" i="19"/>
  <c r="O85" i="19"/>
  <c r="P184" i="19"/>
  <c r="O76" i="19"/>
  <c r="O208" i="19"/>
  <c r="P190" i="19"/>
  <c r="P215" i="19"/>
  <c r="P115" i="19"/>
  <c r="O177" i="19"/>
  <c r="O10" i="19"/>
  <c r="P55" i="19"/>
  <c r="P10" i="19"/>
  <c r="O27" i="10" l="1"/>
  <c r="B7" i="4" s="1"/>
  <c r="P27" i="8"/>
  <c r="C9" i="4" s="1"/>
  <c r="O217" i="19"/>
  <c r="B11" i="4" s="1"/>
  <c r="P217" i="19"/>
  <c r="C11" i="4" s="1"/>
  <c r="B15" i="4" l="1"/>
  <c r="C15" i="4"/>
</calcChain>
</file>

<file path=xl/sharedStrings.xml><?xml version="1.0" encoding="utf-8"?>
<sst xmlns="http://schemas.openxmlformats.org/spreadsheetml/2006/main" count="352" uniqueCount="127">
  <si>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</si>
  <si>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</si>
  <si>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</si>
  <si>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</si>
  <si>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</si>
  <si>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</si>
  <si>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</si>
  <si>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</si>
  <si>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</si>
  <si>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</si>
  <si>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</si>
  <si>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</si>
  <si>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</si>
  <si>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</si>
  <si>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</si>
  <si>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</si>
  <si>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</si>
  <si>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</si>
  <si>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</si>
  <si>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</si>
  <si>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</si>
  <si>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</si>
  <si>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</si>
  <si>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</si>
  <si>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</si>
  <si>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</si>
  <si>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</si>
  <si>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</si>
  <si>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</si>
  <si>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</si>
  <si>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</si>
  <si>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</si>
  <si>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</si>
  <si>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</si>
  <si>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</si>
  <si>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</si>
  <si>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</si>
  <si>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</si>
  <si>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</si>
  <si>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</si>
  <si>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</si>
  <si>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</si>
  <si>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</si>
  <si>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</si>
  <si>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</si>
  <si>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</si>
  <si>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</si>
  <si>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</si>
  <si>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</si>
  <si>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</si>
  <si>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</si>
  <si>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</si>
  <si>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</si>
  <si>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</si>
  <si>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</si>
  <si>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</si>
  <si>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</si>
  <si>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</si>
  <si>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</si>
  <si>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</si>
  <si>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</si>
  <si>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</si>
  <si>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</si>
  <si>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</si>
  <si>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TEMPLE: Accra</t>
  </si>
  <si>
    <t>MONTH : March 2019</t>
  </si>
  <si>
    <t>Ghana</t>
  </si>
  <si>
    <t>Ekasrnga Dasa</t>
  </si>
  <si>
    <t>Suddha Bhakti Devi Dasi</t>
  </si>
  <si>
    <t>Gaura Vigraha Devi Dasi</t>
  </si>
  <si>
    <t>Bhakta Kojo</t>
  </si>
  <si>
    <t>Bhakta Red</t>
  </si>
  <si>
    <t>Ambarish Dasa</t>
  </si>
  <si>
    <t>Ramanuja Dasa</t>
  </si>
  <si>
    <t>Gopinatha Dasa</t>
  </si>
  <si>
    <t>Bhakta Gopal</t>
  </si>
  <si>
    <t>Devakinandan das</t>
  </si>
  <si>
    <t>Rama Priya Devi Dasi</t>
  </si>
  <si>
    <t>Srikant Prabhu</t>
  </si>
  <si>
    <t>Keshavanand Das</t>
  </si>
  <si>
    <t>KHYG</t>
  </si>
  <si>
    <t>RADHIKA JIVANA DAS</t>
  </si>
  <si>
    <t>BOOK COUNTER</t>
  </si>
  <si>
    <t>BRAHMACARI ASHRAM</t>
  </si>
  <si>
    <t>VIBHU CAITANYA DAS</t>
  </si>
  <si>
    <t>MONTHLY SANKIRTAN FESTIVAL</t>
  </si>
  <si>
    <t>JAHNAVA DASIS TEAM</t>
  </si>
  <si>
    <t>SMITA KRSNA DAS</t>
  </si>
  <si>
    <t>PADYAVALI DD</t>
  </si>
  <si>
    <t>RADHA RADHANATH DASI</t>
  </si>
  <si>
    <t>NANDARANI DD</t>
  </si>
  <si>
    <t>ADI LILA DD</t>
  </si>
  <si>
    <t>VIJAY ARJUNE</t>
  </si>
  <si>
    <t>RADHA VINOD DASI</t>
  </si>
  <si>
    <t>GUNDICA DD</t>
  </si>
  <si>
    <t>DUKHI RADHA DASI</t>
  </si>
  <si>
    <t>TERENCE NAIDOO</t>
  </si>
  <si>
    <t>Saunaka Rsi das</t>
  </si>
  <si>
    <t>Boutique</t>
  </si>
  <si>
    <t>Gita Mala devi dasi</t>
  </si>
  <si>
    <t>Monthly Sankirtan Festival (MSF)</t>
  </si>
  <si>
    <t>Patita Pavana das</t>
  </si>
  <si>
    <t>Bhakta Jacob</t>
  </si>
  <si>
    <t>Radhakund devi dasi</t>
  </si>
  <si>
    <t>Damodar das</t>
  </si>
  <si>
    <t>Dinesvara Krishna das</t>
  </si>
  <si>
    <t>Loka Manohara Giridhari das</t>
  </si>
  <si>
    <t>Prema Datri devi dasi</t>
  </si>
  <si>
    <t>Syama Kunda das</t>
  </si>
  <si>
    <t>RadhaGolokananda Sankirtan Team</t>
  </si>
  <si>
    <t>Mataji Gaurangi</t>
  </si>
  <si>
    <t>Prabhu Cit Ananda</t>
  </si>
  <si>
    <t>Prabhu Nandanandana &amp; Gajendra Moksha</t>
  </si>
  <si>
    <t xml:space="preserve">Haarinaam ANANDA Team </t>
  </si>
  <si>
    <t>Prabhu Ghanesham</t>
  </si>
  <si>
    <t>Prabhu Vidura &amp; Ajay Caitanya</t>
  </si>
  <si>
    <t>Prabhu Pralad</t>
  </si>
  <si>
    <t>prabhu Gurucharan</t>
  </si>
  <si>
    <t>Bhakta Keshav</t>
  </si>
  <si>
    <t>Bhaktin Lonika</t>
  </si>
  <si>
    <t>Bimal Prabhu</t>
  </si>
  <si>
    <t>Bhaktin Anesha</t>
  </si>
  <si>
    <t xml:space="preserve">Congregation </t>
  </si>
  <si>
    <t>RUKMA DASA</t>
  </si>
  <si>
    <t>GIFT SHOP</t>
  </si>
  <si>
    <t>KRISHNA KIDS SENA</t>
  </si>
  <si>
    <t>PARTHA PREMA DASA&amp;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</si>
</sst>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2" applyNumberFormat="0" applyAlignment="0" applyProtection="0"/>
    <xf numFmtId="0" fontId="17" fillId="28" borderId="73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4" applyNumberFormat="0" applyFill="0" applyAlignment="0" applyProtection="0"/>
    <xf numFmtId="0" fontId="21" fillId="0" borderId="75" applyNumberFormat="0" applyFill="0" applyAlignment="0" applyProtection="0"/>
    <xf numFmtId="0" fontId="22" fillId="0" borderId="76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2" applyNumberFormat="0" applyAlignment="0" applyProtection="0"/>
    <xf numFmtId="0" fontId="24" fillId="0" borderId="77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78" applyNumberFormat="0" applyFont="0" applyAlignment="0" applyProtection="0"/>
    <xf numFmtId="0" fontId="27" fillId="27" borderId="79" applyNumberFormat="0" applyAlignment="0" applyProtection="0"/>
    <xf numFmtId="0" fontId="28" fillId="0" borderId="0" applyNumberFormat="0" applyFill="0" applyBorder="0" applyAlignment="0" applyProtection="0"/>
    <xf numFmtId="0" fontId="29" fillId="0" borderId="80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7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48" xfId="0" applyFont="1" applyBorder="1"/>
    <xf numFmtId="2" fontId="1" fillId="0" borderId="49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0" xfId="0" applyFont="1" applyFill="1" applyBorder="1"/>
    <xf numFmtId="0" fontId="1" fillId="0" borderId="51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2" xfId="0" applyFont="1" applyBorder="1" applyAlignment="1">
      <alignment horizontal="right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7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28" xfId="0" applyFont="1" applyFill="1" applyBorder="1"/>
    <xf numFmtId="0" fontId="1" fillId="0" borderId="53" xfId="0" applyFont="1" applyFill="1" applyBorder="1"/>
    <xf numFmtId="0" fontId="1" fillId="0" borderId="60" xfId="0" applyFont="1" applyBorder="1"/>
    <xf numFmtId="0" fontId="1" fillId="0" borderId="61" xfId="0" applyFont="1" applyBorder="1"/>
    <xf numFmtId="0" fontId="1" fillId="0" borderId="62" xfId="0" applyFont="1" applyBorder="1"/>
    <xf numFmtId="164" fontId="1" fillId="0" borderId="63" xfId="28" applyFont="1" applyBorder="1"/>
    <xf numFmtId="0" fontId="1" fillId="0" borderId="25" xfId="0" applyFont="1" applyFill="1" applyBorder="1"/>
    <xf numFmtId="0" fontId="1" fillId="0" borderId="64" xfId="0" applyFont="1" applyFill="1" applyBorder="1"/>
    <xf numFmtId="0" fontId="1" fillId="0" borderId="65" xfId="0" applyFont="1" applyBorder="1"/>
    <xf numFmtId="1" fontId="4" fillId="0" borderId="20" xfId="0" applyNumberFormat="1" applyFont="1" applyFill="1" applyBorder="1"/>
    <xf numFmtId="0" fontId="1" fillId="0" borderId="56" xfId="0" applyFont="1" applyBorder="1"/>
    <xf numFmtId="0" fontId="1" fillId="0" borderId="66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7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68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tabSelected="1" zoomScale="120" zoomScaleNormal="120" workbookViewId="0">
      <selection activeCell="C21" sqref="C2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61</v>
      </c>
    </row>
    <row r="3" spans="1:16" ht="12.75">
      <c r="B3" s="2" t="s">
        <v>65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1" customFormat="1">
      <c r="A9" s="190"/>
      <c r="B9" s="99" t="s">
        <v>76</v>
      </c>
      <c r="C9" s="105"/>
      <c r="D9" s="100"/>
      <c r="E9" s="100"/>
      <c r="F9" s="120">
        <v>20</v>
      </c>
      <c r="G9" s="121">
        <v>31</v>
      </c>
      <c r="H9" s="122"/>
      <c r="I9" s="101"/>
      <c r="J9" s="122"/>
      <c r="K9" s="121"/>
      <c r="L9" s="102"/>
      <c r="M9" s="121"/>
      <c r="N9" s="122"/>
      <c r="O9" s="103">
        <f t="shared" ref="O9:O14" si="0">SUM(F9:N9)</f>
        <v>51</v>
      </c>
      <c r="P9" s="104">
        <f t="shared" ref="P9:P14" si="1">(F9*$F$5)+(G9*$G$5)+(H9*$H$5)+(I9*$I$5)+(J9*$J$5)+(K9*$K$5)+(L9*$L$5)+(M9*$M$5)+(N9*$N$5)</f>
        <v>9.75</v>
      </c>
    </row>
    <row r="10" spans="1:16" s="194" customFormat="1">
      <c r="A10" s="193"/>
      <c r="B10" s="99" t="s">
        <v>77</v>
      </c>
      <c r="C10" s="105"/>
      <c r="D10" s="100"/>
      <c r="E10" s="100"/>
      <c r="F10" s="120"/>
      <c r="G10" s="121">
        <v>55</v>
      </c>
      <c r="H10" s="122"/>
      <c r="I10" s="101"/>
      <c r="J10" s="122"/>
      <c r="K10" s="121"/>
      <c r="L10" s="102"/>
      <c r="M10" s="121"/>
      <c r="N10" s="122"/>
      <c r="O10" s="103">
        <f t="shared" ref="O10:O13" si="2">SUM(F10:N10)</f>
        <v>55</v>
      </c>
      <c r="P10" s="104">
        <f t="shared" ref="P10:P13" si="3">(F10*$F$5)+(G10*$G$5)+(H10*$H$5)+(I10*$I$5)+(J10*$J$5)+(K10*$K$5)+(L10*$L$5)+(M10*$M$5)+(N10*$N$5)</f>
        <v>13.75</v>
      </c>
    </row>
    <row r="11" spans="1:16" s="194" customFormat="1">
      <c r="A11" s="193"/>
      <c r="B11" s="99" t="s">
        <v>78</v>
      </c>
      <c r="C11" s="105"/>
      <c r="D11" s="100"/>
      <c r="E11" s="100"/>
      <c r="F11" s="120"/>
      <c r="G11" s="121">
        <v>14</v>
      </c>
      <c r="H11" s="122"/>
      <c r="I11" s="101"/>
      <c r="J11" s="122"/>
      <c r="K11" s="121"/>
      <c r="L11" s="102"/>
      <c r="M11" s="121"/>
      <c r="N11" s="122"/>
      <c r="O11" s="103">
        <f t="shared" si="2"/>
        <v>14</v>
      </c>
      <c r="P11" s="104">
        <f t="shared" si="3"/>
        <v>3.5</v>
      </c>
    </row>
    <row r="12" spans="1:16" s="194" customFormat="1">
      <c r="A12" s="193"/>
      <c r="B12" s="99" t="s">
        <v>79</v>
      </c>
      <c r="C12" s="105"/>
      <c r="D12" s="100"/>
      <c r="E12" s="100"/>
      <c r="F12" s="120"/>
      <c r="G12" s="121">
        <v>24</v>
      </c>
      <c r="H12" s="122"/>
      <c r="I12" s="101"/>
      <c r="J12" s="122"/>
      <c r="K12" s="121"/>
      <c r="L12" s="102"/>
      <c r="M12" s="121"/>
      <c r="N12" s="122"/>
      <c r="O12" s="103">
        <f t="shared" si="2"/>
        <v>24</v>
      </c>
      <c r="P12" s="104">
        <f t="shared" si="3"/>
        <v>6</v>
      </c>
    </row>
    <row r="13" spans="1:16" s="194" customFormat="1">
      <c r="A13" s="193"/>
      <c r="B13" s="99" t="s">
        <v>80</v>
      </c>
      <c r="C13" s="105"/>
      <c r="D13" s="100"/>
      <c r="E13" s="100"/>
      <c r="F13" s="120"/>
      <c r="G13" s="121">
        <v>7</v>
      </c>
      <c r="H13" s="122"/>
      <c r="I13" s="101"/>
      <c r="J13" s="122"/>
      <c r="K13" s="121"/>
      <c r="L13" s="102"/>
      <c r="M13" s="121"/>
      <c r="N13" s="122"/>
      <c r="O13" s="103">
        <f t="shared" si="2"/>
        <v>7</v>
      </c>
      <c r="P13" s="104">
        <f t="shared" si="3"/>
        <v>1.75</v>
      </c>
    </row>
    <row r="14" spans="1:16" s="30" customFormat="1">
      <c r="A14" s="1"/>
      <c r="B14" s="99"/>
      <c r="C14" s="105"/>
      <c r="D14" s="100"/>
      <c r="E14" s="100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>
      <c r="A15" s="38"/>
      <c r="B15" s="106" t="s">
        <v>21</v>
      </c>
      <c r="C15" s="106">
        <f t="shared" ref="C15:P15" si="4">SUM(C9:C14)</f>
        <v>0</v>
      </c>
      <c r="D15" s="106">
        <f t="shared" si="4"/>
        <v>0</v>
      </c>
      <c r="E15" s="106">
        <f t="shared" si="4"/>
        <v>0</v>
      </c>
      <c r="F15" s="106">
        <f t="shared" si="4"/>
        <v>20</v>
      </c>
      <c r="G15" s="106">
        <f t="shared" si="4"/>
        <v>131</v>
      </c>
      <c r="H15" s="106">
        <f t="shared" si="4"/>
        <v>0</v>
      </c>
      <c r="I15" s="106">
        <f t="shared" si="4"/>
        <v>0</v>
      </c>
      <c r="J15" s="106">
        <f t="shared" si="4"/>
        <v>0</v>
      </c>
      <c r="K15" s="106">
        <f t="shared" si="4"/>
        <v>0</v>
      </c>
      <c r="L15" s="106">
        <f t="shared" si="4"/>
        <v>0</v>
      </c>
      <c r="M15" s="106">
        <f t="shared" si="4"/>
        <v>0</v>
      </c>
      <c r="N15" s="106">
        <f t="shared" si="4"/>
        <v>0</v>
      </c>
      <c r="O15" s="106">
        <f t="shared" si="4"/>
        <v>151</v>
      </c>
      <c r="P15" s="106">
        <f t="shared" si="4"/>
        <v>34.75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25" sqref="G25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64</v>
      </c>
    </row>
    <row r="3" spans="1:16" ht="12.75">
      <c r="B3" s="2" t="s">
        <v>65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67</v>
      </c>
      <c r="C9" s="105"/>
      <c r="D9" s="100"/>
      <c r="E9" s="100"/>
      <c r="F9" s="150">
        <v>303</v>
      </c>
      <c r="G9" s="151">
        <v>432</v>
      </c>
      <c r="H9" s="152"/>
      <c r="I9" s="153"/>
      <c r="J9" s="152"/>
      <c r="K9" s="151"/>
      <c r="L9" s="154">
        <v>1</v>
      </c>
      <c r="M9" s="151"/>
      <c r="N9" s="152">
        <v>2</v>
      </c>
      <c r="O9" s="103">
        <f t="shared" ref="O9:O18" si="0">SUM(F9:N9)</f>
        <v>738</v>
      </c>
      <c r="P9" s="104">
        <f t="shared" ref="P9:P18" si="1">(F9*$F$5)+(G9*$G$5)+(H9*$H$5)+(I9*$I$5)+(J9*$J$5)+(K9*$K$5)+(L9*$L$5)+(M9*$M$5)+(N9*$N$5)</f>
        <v>143.30000000000001</v>
      </c>
    </row>
    <row r="10" spans="1:16" s="30" customFormat="1">
      <c r="A10" s="1"/>
      <c r="B10" s="99" t="s">
        <v>68</v>
      </c>
      <c r="C10" s="105"/>
      <c r="D10" s="100"/>
      <c r="E10" s="100"/>
      <c r="F10" s="120">
        <v>30</v>
      </c>
      <c r="G10" s="121">
        <v>60</v>
      </c>
      <c r="H10" s="122"/>
      <c r="I10" s="101"/>
      <c r="J10" s="122"/>
      <c r="K10" s="121"/>
      <c r="L10" s="102">
        <v>10</v>
      </c>
      <c r="M10" s="121"/>
      <c r="N10" s="122">
        <v>9</v>
      </c>
      <c r="O10" s="103">
        <f t="shared" si="0"/>
        <v>109</v>
      </c>
      <c r="P10" s="104">
        <f t="shared" si="1"/>
        <v>46</v>
      </c>
    </row>
    <row r="11" spans="1:16" s="30" customFormat="1">
      <c r="A11" s="1"/>
      <c r="B11" s="99" t="s">
        <v>69</v>
      </c>
      <c r="C11" s="105"/>
      <c r="D11" s="100"/>
      <c r="E11" s="100"/>
      <c r="F11" s="120">
        <v>20</v>
      </c>
      <c r="G11" s="121">
        <v>40</v>
      </c>
      <c r="H11" s="122"/>
      <c r="I11" s="101"/>
      <c r="J11" s="122"/>
      <c r="K11" s="121"/>
      <c r="L11" s="102">
        <v>7</v>
      </c>
      <c r="M11" s="121"/>
      <c r="N11" s="122">
        <v>4</v>
      </c>
      <c r="O11" s="103">
        <f t="shared" si="0"/>
        <v>71</v>
      </c>
      <c r="P11" s="104">
        <f t="shared" si="1"/>
        <v>27</v>
      </c>
    </row>
    <row r="12" spans="1:16" s="194" customFormat="1">
      <c r="A12" s="193"/>
      <c r="B12" s="99" t="s">
        <v>70</v>
      </c>
      <c r="C12" s="105"/>
      <c r="D12" s="100"/>
      <c r="E12" s="100"/>
      <c r="F12" s="120">
        <v>22</v>
      </c>
      <c r="G12" s="121">
        <v>39</v>
      </c>
      <c r="H12" s="122"/>
      <c r="I12" s="101"/>
      <c r="J12" s="122"/>
      <c r="K12" s="121"/>
      <c r="L12" s="102">
        <v>9</v>
      </c>
      <c r="M12" s="121"/>
      <c r="N12" s="122">
        <v>3</v>
      </c>
      <c r="O12" s="103">
        <f t="shared" ref="O12" si="2">SUM(F12:N12)</f>
        <v>73</v>
      </c>
      <c r="P12" s="104">
        <f t="shared" ref="P12" si="3">(F12*$F$5)+(G12*$G$5)+(H12*$H$5)+(I12*$I$5)+(J12*$J$5)+(K12*$K$5)+(L12*$L$5)+(M12*$M$5)+(N12*$N$5)</f>
        <v>26.95</v>
      </c>
    </row>
    <row r="13" spans="1:16" s="30" customFormat="1">
      <c r="A13" s="1"/>
      <c r="B13" s="99" t="s">
        <v>71</v>
      </c>
      <c r="C13" s="105"/>
      <c r="D13" s="100"/>
      <c r="E13" s="100"/>
      <c r="F13" s="120">
        <v>29</v>
      </c>
      <c r="G13" s="121">
        <v>26</v>
      </c>
      <c r="H13" s="122"/>
      <c r="I13" s="101"/>
      <c r="J13" s="122"/>
      <c r="K13" s="121"/>
      <c r="L13" s="102">
        <v>3</v>
      </c>
      <c r="M13" s="121"/>
      <c r="N13" s="122"/>
      <c r="O13" s="103">
        <f t="shared" si="0"/>
        <v>58</v>
      </c>
      <c r="P13" s="104">
        <f t="shared" si="1"/>
        <v>12.4</v>
      </c>
    </row>
    <row r="14" spans="1:16" s="30" customFormat="1">
      <c r="A14" s="1"/>
      <c r="B14" s="99" t="s">
        <v>72</v>
      </c>
      <c r="C14" s="105"/>
      <c r="D14" s="100"/>
      <c r="E14" s="100"/>
      <c r="F14" s="120">
        <v>20</v>
      </c>
      <c r="G14" s="121">
        <v>28</v>
      </c>
      <c r="H14" s="122"/>
      <c r="I14" s="101">
        <v>1</v>
      </c>
      <c r="J14" s="122"/>
      <c r="K14" s="121"/>
      <c r="L14" s="102">
        <v>3</v>
      </c>
      <c r="M14" s="121"/>
      <c r="N14" s="122">
        <v>2</v>
      </c>
      <c r="O14" s="103">
        <f t="shared" si="0"/>
        <v>54</v>
      </c>
      <c r="P14" s="104">
        <f t="shared" si="1"/>
        <v>16.5</v>
      </c>
    </row>
    <row r="15" spans="1:16" s="194" customFormat="1">
      <c r="A15" s="193"/>
      <c r="B15" s="99" t="s">
        <v>73</v>
      </c>
      <c r="C15" s="105"/>
      <c r="D15" s="100"/>
      <c r="E15" s="100"/>
      <c r="F15" s="120">
        <v>25</v>
      </c>
      <c r="G15" s="121">
        <v>17</v>
      </c>
      <c r="H15" s="122"/>
      <c r="I15" s="101"/>
      <c r="J15" s="122"/>
      <c r="K15" s="121"/>
      <c r="L15" s="102">
        <v>15</v>
      </c>
      <c r="M15" s="121"/>
      <c r="N15" s="122">
        <v>3</v>
      </c>
      <c r="O15" s="103">
        <f t="shared" ref="O15" si="4">SUM(F15:N15)</f>
        <v>60</v>
      </c>
      <c r="P15" s="104">
        <f t="shared" ref="P15" si="5">(F15*$F$5)+(G15*$G$5)+(H15*$H$5)+(I15*$I$5)+(J15*$J$5)+(K15*$K$5)+(L15*$L$5)+(M15*$M$5)+(N15*$N$5)</f>
        <v>27.75</v>
      </c>
    </row>
    <row r="16" spans="1:16" s="30" customFormat="1">
      <c r="A16" s="1"/>
      <c r="B16" s="99" t="s">
        <v>74</v>
      </c>
      <c r="C16" s="105"/>
      <c r="D16" s="100"/>
      <c r="E16" s="100"/>
      <c r="F16" s="120">
        <v>10</v>
      </c>
      <c r="G16" s="121">
        <v>5</v>
      </c>
      <c r="H16" s="122"/>
      <c r="I16" s="101"/>
      <c r="J16" s="122"/>
      <c r="K16" s="121"/>
      <c r="L16" s="102">
        <v>3</v>
      </c>
      <c r="M16" s="121"/>
      <c r="N16" s="122">
        <v>2</v>
      </c>
      <c r="O16" s="103">
        <f t="shared" si="0"/>
        <v>20</v>
      </c>
      <c r="P16" s="104">
        <f t="shared" si="1"/>
        <v>9.25</v>
      </c>
    </row>
    <row r="17" spans="1:16" s="30" customFormat="1">
      <c r="A17" s="1"/>
      <c r="B17" s="99" t="s">
        <v>75</v>
      </c>
      <c r="C17" s="105"/>
      <c r="D17" s="100"/>
      <c r="E17" s="100"/>
      <c r="F17" s="120"/>
      <c r="G17" s="121">
        <v>11</v>
      </c>
      <c r="H17" s="122"/>
      <c r="I17" s="101"/>
      <c r="J17" s="122"/>
      <c r="K17" s="121"/>
      <c r="L17" s="102"/>
      <c r="M17" s="121"/>
      <c r="N17" s="122"/>
      <c r="O17" s="103">
        <f t="shared" si="0"/>
        <v>11</v>
      </c>
      <c r="P17" s="104">
        <f t="shared" si="1"/>
        <v>2.75</v>
      </c>
    </row>
    <row r="18" spans="1:16" s="30" customFormat="1">
      <c r="A18" s="1"/>
      <c r="B18" s="99"/>
      <c r="C18" s="105"/>
      <c r="D18" s="100"/>
      <c r="E18" s="100"/>
      <c r="F18" s="120"/>
      <c r="G18" s="121"/>
      <c r="H18" s="122"/>
      <c r="I18" s="101"/>
      <c r="J18" s="122"/>
      <c r="K18" s="121"/>
      <c r="L18" s="102"/>
      <c r="M18" s="121"/>
      <c r="N18" s="122"/>
      <c r="O18" s="103">
        <f t="shared" si="0"/>
        <v>0</v>
      </c>
      <c r="P18" s="104">
        <f t="shared" si="1"/>
        <v>0</v>
      </c>
    </row>
    <row r="19" spans="1:16">
      <c r="A19" s="38"/>
      <c r="B19" s="106" t="s">
        <v>21</v>
      </c>
      <c r="C19" s="106">
        <f t="shared" ref="C19:P19" si="6">SUM(C9:C18)</f>
        <v>0</v>
      </c>
      <c r="D19" s="106">
        <f t="shared" si="6"/>
        <v>0</v>
      </c>
      <c r="E19" s="106">
        <f t="shared" si="6"/>
        <v>0</v>
      </c>
      <c r="F19" s="106">
        <f t="shared" si="6"/>
        <v>459</v>
      </c>
      <c r="G19" s="106">
        <f t="shared" si="6"/>
        <v>658</v>
      </c>
      <c r="H19" s="106">
        <f t="shared" si="6"/>
        <v>0</v>
      </c>
      <c r="I19" s="106">
        <f t="shared" si="6"/>
        <v>1</v>
      </c>
      <c r="J19" s="106">
        <f t="shared" si="6"/>
        <v>0</v>
      </c>
      <c r="K19" s="106">
        <f t="shared" si="6"/>
        <v>0</v>
      </c>
      <c r="L19" s="106">
        <f t="shared" si="6"/>
        <v>51</v>
      </c>
      <c r="M19" s="106">
        <f t="shared" si="6"/>
        <v>0</v>
      </c>
      <c r="N19" s="106">
        <f t="shared" si="6"/>
        <v>25</v>
      </c>
      <c r="O19" s="106">
        <f t="shared" si="6"/>
        <v>1194</v>
      </c>
      <c r="P19" s="106">
        <f t="shared" si="6"/>
        <v>311.89999999999998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G10" sqref="G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51</v>
      </c>
    </row>
    <row r="3" spans="1:16" ht="12.75">
      <c r="B3" s="2" t="s">
        <v>65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50</v>
      </c>
      <c r="C9" s="105"/>
      <c r="D9" s="100"/>
      <c r="E9" s="100"/>
      <c r="F9" s="120">
        <v>45</v>
      </c>
      <c r="G9" s="121">
        <v>50</v>
      </c>
      <c r="H9" s="122"/>
      <c r="I9" s="101"/>
      <c r="J9" s="122"/>
      <c r="K9" s="121"/>
      <c r="L9" s="102"/>
      <c r="M9" s="121"/>
      <c r="N9" s="122">
        <v>2</v>
      </c>
      <c r="O9" s="103">
        <f t="shared" ref="O9:O12" si="0">SUM(F9:N9)</f>
        <v>97</v>
      </c>
      <c r="P9" s="104">
        <f t="shared" ref="P9:P12" si="1">(F9*$F$5)+(G9*$G$5)+(H9*$H$5)+(I9*$I$5)+(J9*$J$5)+(K9*$K$5)+(L9*$L$5)+(M9*$M$5)+(N9*$N$5)</f>
        <v>21</v>
      </c>
    </row>
    <row r="10" spans="1:16" s="30" customFormat="1">
      <c r="A10" s="1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30" customFormat="1">
      <c r="A11" s="1"/>
      <c r="B11" s="99"/>
      <c r="C11" s="105"/>
      <c r="D11" s="100"/>
      <c r="E11" s="100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9"/>
      <c r="C12" s="105"/>
      <c r="D12" s="100"/>
      <c r="E12" s="100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9"/>
      <c r="C13" s="105"/>
      <c r="D13" s="100"/>
      <c r="E13" s="100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>(F13*$F$5)+(G13*$G$5)+(H13*$H$5)+(I13*$I$5)+(J13*$J$5)+(K13*$K$5)+(L13*$L$5)+(M13*$M$5)+(N13*$N$5)</f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45</v>
      </c>
      <c r="G14" s="106">
        <f t="shared" si="2"/>
        <v>50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2</v>
      </c>
      <c r="O14" s="106">
        <f t="shared" si="2"/>
        <v>97</v>
      </c>
      <c r="P14" s="106">
        <f t="shared" si="2"/>
        <v>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65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123</v>
      </c>
      <c r="C8" s="147"/>
      <c r="D8" s="51"/>
      <c r="E8" s="52"/>
      <c r="F8" s="53"/>
      <c r="G8" s="59"/>
      <c r="H8" s="60"/>
      <c r="I8" s="61"/>
      <c r="J8" s="60"/>
      <c r="K8" s="59">
        <v>1</v>
      </c>
      <c r="L8" s="62"/>
      <c r="M8" s="59"/>
      <c r="N8" s="60">
        <v>10</v>
      </c>
      <c r="O8" s="117">
        <f>SUM(C8:N8)</f>
        <v>11</v>
      </c>
      <c r="P8" s="37">
        <f>(C8*$C$4)+(F8*$F$4)+(G8*$G$4)+(H8*$H$4)+(I8*$I$4)+(J8*$J$4)+(K8*$K$4)+(L8*$L$4)+(M8*$M$4)+(N8*$N$4)</f>
        <v>21</v>
      </c>
    </row>
    <row r="9" spans="1:16">
      <c r="B9" s="58" t="s">
        <v>124</v>
      </c>
      <c r="C9" s="147"/>
      <c r="D9" s="51"/>
      <c r="E9" s="52"/>
      <c r="F9" s="53">
        <v>2</v>
      </c>
      <c r="G9" s="59">
        <v>6</v>
      </c>
      <c r="H9" s="60"/>
      <c r="I9" s="61">
        <v>1</v>
      </c>
      <c r="J9" s="60"/>
      <c r="K9" s="59">
        <v>2</v>
      </c>
      <c r="L9" s="62"/>
      <c r="M9" s="59"/>
      <c r="N9" s="60">
        <v>3</v>
      </c>
      <c r="O9" s="117">
        <f t="shared" ref="O9:O10" si="0">SUM(F9:N9)</f>
        <v>14</v>
      </c>
      <c r="P9" s="37">
        <f>(F9*$F$4)+(G9*$G$4)+(H9*$H$4)+(I9*$I$4)+(J9*$J$4)+(K9*$K$4)+(L9*$L$4)+(M9*$M$4)+(N9*$N$4)</f>
        <v>10.199999999999999</v>
      </c>
    </row>
    <row r="10" spans="1:16">
      <c r="B10" s="58" t="s">
        <v>125</v>
      </c>
      <c r="C10" s="147"/>
      <c r="D10" s="51">
        <v>1</v>
      </c>
      <c r="E10" s="52"/>
      <c r="F10" s="53"/>
      <c r="G10" s="59">
        <v>350</v>
      </c>
      <c r="H10" s="60"/>
      <c r="I10" s="148">
        <v>60</v>
      </c>
      <c r="J10" s="60"/>
      <c r="K10" s="59">
        <v>60</v>
      </c>
      <c r="L10" s="62"/>
      <c r="M10" s="59"/>
      <c r="N10" s="60">
        <v>72</v>
      </c>
      <c r="O10" s="117">
        <f t="shared" si="0"/>
        <v>542</v>
      </c>
      <c r="P10" s="37">
        <f>(F10*$F$4)+(G10*$G$4)+(H10*$H$4)+(I10*$I$4)+(J10*$J$4)+(K10*$K$4)+(L10*$L$4)+(M10*$M$4)+(N10*$N$4)</f>
        <v>321.5</v>
      </c>
    </row>
    <row r="11" spans="1:16">
      <c r="B11" s="58"/>
      <c r="C11" s="147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ref="O11" si="1">SUM(F11:N11)</f>
        <v>0</v>
      </c>
      <c r="P11" s="37">
        <f>(F11*$F$4)+(G11*$G$4)+(H11*$H$4)+(I11*$I$4)+(J11*$J$4)+(K11*$K$4)+(L11*$L$4)+(M11*$M$4)+(N11*$N$4)</f>
        <v>0</v>
      </c>
    </row>
    <row r="12" spans="1:16" ht="12" thickBot="1">
      <c r="A12" s="38"/>
      <c r="B12" s="39" t="s">
        <v>21</v>
      </c>
      <c r="C12" s="39">
        <f t="shared" ref="C12:P12" si="2">SUM(C8:C11)</f>
        <v>0</v>
      </c>
      <c r="D12" s="39">
        <f t="shared" si="2"/>
        <v>1</v>
      </c>
      <c r="E12" s="39">
        <f t="shared" si="2"/>
        <v>0</v>
      </c>
      <c r="F12" s="39">
        <f t="shared" si="2"/>
        <v>2</v>
      </c>
      <c r="G12" s="39">
        <f t="shared" si="2"/>
        <v>356</v>
      </c>
      <c r="H12" s="39">
        <f t="shared" si="2"/>
        <v>0</v>
      </c>
      <c r="I12" s="39">
        <f t="shared" si="2"/>
        <v>61</v>
      </c>
      <c r="J12" s="39">
        <f t="shared" si="2"/>
        <v>0</v>
      </c>
      <c r="K12" s="39">
        <f t="shared" si="2"/>
        <v>63</v>
      </c>
      <c r="L12" s="39">
        <f t="shared" si="2"/>
        <v>0</v>
      </c>
      <c r="M12" s="39">
        <f t="shared" si="2"/>
        <v>0</v>
      </c>
      <c r="N12" s="39">
        <f t="shared" si="2"/>
        <v>85</v>
      </c>
      <c r="O12" s="39">
        <f t="shared" si="2"/>
        <v>567</v>
      </c>
      <c r="P12" s="39">
        <f t="shared" si="2"/>
        <v>352.7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2" thickBot="1">
      <c r="B15" s="33" t="s">
        <v>38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customHeight="1">
      <c r="B16" s="164" t="s">
        <v>126</v>
      </c>
      <c r="C16" s="51"/>
      <c r="D16" s="52"/>
      <c r="E16" s="52"/>
      <c r="F16" s="168"/>
      <c r="G16" s="165">
        <v>58</v>
      </c>
      <c r="H16" s="60"/>
      <c r="I16" s="166"/>
      <c r="J16" s="60"/>
      <c r="K16" s="165"/>
      <c r="L16" s="167"/>
      <c r="M16" s="59"/>
      <c r="N16" s="110"/>
      <c r="O16" s="36">
        <f>SUM(F16:N16)</f>
        <v>58</v>
      </c>
      <c r="P16" s="37">
        <f>(F16*$F$4)+(G16*$G$4)+(H16*$H$4)+(I16*$I$4)+(J16*$J$4)+(K16*$K$4)+(L16*$L$4)+(M16*$M$4)+(N16*$N$4)</f>
        <v>14.5</v>
      </c>
    </row>
    <row r="17" spans="2:16">
      <c r="B17" s="164"/>
      <c r="C17" s="51"/>
      <c r="D17" s="52"/>
      <c r="E17" s="52"/>
      <c r="F17" s="111"/>
      <c r="G17" s="113"/>
      <c r="H17" s="112"/>
      <c r="I17" s="113"/>
      <c r="J17" s="114"/>
      <c r="K17" s="113"/>
      <c r="L17" s="114"/>
      <c r="M17" s="115"/>
      <c r="N17" s="110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2" thickBot="1">
      <c r="B18" s="39" t="s">
        <v>21</v>
      </c>
      <c r="C18" s="39">
        <f t="shared" ref="C18:P18" si="3">SUM(C16:C17)</f>
        <v>0</v>
      </c>
      <c r="D18" s="39">
        <f t="shared" si="3"/>
        <v>0</v>
      </c>
      <c r="E18" s="39">
        <f t="shared" si="3"/>
        <v>0</v>
      </c>
      <c r="F18" s="39">
        <f t="shared" si="3"/>
        <v>0</v>
      </c>
      <c r="G18" s="39">
        <f t="shared" si="3"/>
        <v>58</v>
      </c>
      <c r="H18" s="39">
        <f t="shared" si="3"/>
        <v>0</v>
      </c>
      <c r="I18" s="39">
        <f t="shared" si="3"/>
        <v>0</v>
      </c>
      <c r="J18" s="39">
        <f t="shared" si="3"/>
        <v>0</v>
      </c>
      <c r="K18" s="39">
        <f t="shared" si="3"/>
        <v>0</v>
      </c>
      <c r="L18" s="39">
        <f t="shared" si="3"/>
        <v>0</v>
      </c>
      <c r="M18" s="39">
        <f t="shared" si="3"/>
        <v>0</v>
      </c>
      <c r="N18" s="39">
        <f t="shared" si="3"/>
        <v>0</v>
      </c>
      <c r="O18" s="39">
        <f t="shared" si="3"/>
        <v>58</v>
      </c>
      <c r="P18" s="116">
        <f t="shared" si="3"/>
        <v>14.5</v>
      </c>
    </row>
    <row r="20" spans="2:16" hidden="1"/>
    <row r="21" spans="2:16" ht="12" hidden="1" thickBot="1">
      <c r="B21" s="33" t="s">
        <v>39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4">SUM(F22:F24)</f>
        <v>0</v>
      </c>
      <c r="G25" s="39">
        <f t="shared" si="4"/>
        <v>0</v>
      </c>
      <c r="H25" s="39">
        <f t="shared" si="4"/>
        <v>0</v>
      </c>
      <c r="I25" s="39">
        <f t="shared" si="4"/>
        <v>0</v>
      </c>
      <c r="J25" s="39">
        <f t="shared" si="4"/>
        <v>0</v>
      </c>
      <c r="K25" s="39">
        <f t="shared" si="4"/>
        <v>0</v>
      </c>
      <c r="L25" s="39">
        <f t="shared" si="4"/>
        <v>0</v>
      </c>
      <c r="M25" s="39">
        <f t="shared" si="4"/>
        <v>0</v>
      </c>
      <c r="N25" s="39">
        <f t="shared" si="4"/>
        <v>0</v>
      </c>
      <c r="O25" s="39">
        <f t="shared" si="4"/>
        <v>0</v>
      </c>
      <c r="P25" s="116">
        <f t="shared" si="4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49"/>
    </row>
    <row r="27" spans="2:16">
      <c r="N27" s="119" t="s">
        <v>29</v>
      </c>
      <c r="O27" s="118">
        <f>SUM(O12+O18+O25)</f>
        <v>625</v>
      </c>
      <c r="P27" s="118">
        <f>SUM(P12+P18+P25)</f>
        <v>367.2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ColWidth="9.140625" defaultRowHeight="11.25"/>
  <cols>
    <col min="1" max="1" width="3.140625" style="193" customWidth="1"/>
    <col min="2" max="2" width="23.28515625" style="193" customWidth="1"/>
    <col min="3" max="3" width="9.7109375" style="193" customWidth="1"/>
    <col min="4" max="4" width="6.28515625" style="193" customWidth="1"/>
    <col min="5" max="5" width="6" style="193" customWidth="1"/>
    <col min="6" max="6" width="5.7109375" style="193" customWidth="1"/>
    <col min="7" max="7" width="7.42578125" style="193" customWidth="1"/>
    <col min="8" max="9" width="5.7109375" style="193" customWidth="1"/>
    <col min="10" max="10" width="7" style="193" customWidth="1"/>
    <col min="11" max="12" width="5.7109375" style="193" customWidth="1"/>
    <col min="13" max="13" width="7.42578125" style="193" customWidth="1"/>
    <col min="14" max="14" width="6.85546875" style="193" customWidth="1"/>
    <col min="15" max="15" width="6.7109375" style="193" customWidth="1"/>
    <col min="16" max="16" width="9.7109375" style="193" customWidth="1"/>
    <col min="17" max="17" width="10" style="193" customWidth="1"/>
    <col min="18" max="16384" width="9.140625" style="193"/>
  </cols>
  <sheetData>
    <row r="2" spans="1:16" ht="12.75">
      <c r="B2" s="2" t="s">
        <v>57</v>
      </c>
    </row>
    <row r="3" spans="1:16" ht="12.75">
      <c r="B3" s="2" t="s">
        <v>65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4" customFormat="1">
      <c r="A6" s="193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50</v>
      </c>
      <c r="C9" s="105"/>
      <c r="D9" s="100"/>
      <c r="E9" s="100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(F9*$F$5)+(G9*$G$5)+(H9*$H$5)+(I9*$I$5)+(J9*$J$5)+(K9*$K$5)+(L9*$L$5)+(M9*$M$5)+(N9*$N$5)</f>
        <v>0</v>
      </c>
    </row>
    <row r="10" spans="1:16" s="194" customFormat="1">
      <c r="A10" s="193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201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E28" sqref="E28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65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2" t="s">
        <v>109</v>
      </c>
      <c r="C7" s="156"/>
      <c r="D7" s="157"/>
      <c r="E7" s="157"/>
      <c r="F7" s="158"/>
      <c r="G7" s="159">
        <v>875</v>
      </c>
      <c r="H7" s="160"/>
      <c r="I7" s="161">
        <v>18</v>
      </c>
      <c r="J7" s="160"/>
      <c r="K7" s="159">
        <v>4</v>
      </c>
      <c r="L7" s="162"/>
      <c r="M7" s="159">
        <v>5</v>
      </c>
      <c r="N7" s="160"/>
      <c r="O7" s="36">
        <f t="shared" ref="O7:O15" si="0">SUM(F7:N7)</f>
        <v>902</v>
      </c>
      <c r="P7" s="37">
        <f t="shared" ref="P7:P15" si="1">(F7*$F$3)+(G7*$G$3)+(H7*$H$3)+(I7*$I$3)+(J7*$J$3)+(K7*$K$3)+(L7*$L$3)+(M7*$M$3)+(N7*$N$3)</f>
        <v>241.75</v>
      </c>
    </row>
    <row r="8" spans="1:16" s="30" customFormat="1">
      <c r="A8" s="1"/>
      <c r="B8" s="155" t="s">
        <v>110</v>
      </c>
      <c r="C8" s="163"/>
      <c r="D8" s="157"/>
      <c r="E8" s="157"/>
      <c r="F8" s="158"/>
      <c r="G8" s="159"/>
      <c r="H8" s="160"/>
      <c r="I8" s="161"/>
      <c r="J8" s="160"/>
      <c r="K8" s="159">
        <v>108</v>
      </c>
      <c r="L8" s="162"/>
      <c r="M8" s="159">
        <v>3</v>
      </c>
      <c r="N8" s="160"/>
      <c r="O8" s="36">
        <f t="shared" si="0"/>
        <v>111</v>
      </c>
      <c r="P8" s="37">
        <f t="shared" si="1"/>
        <v>114</v>
      </c>
    </row>
    <row r="9" spans="1:16" s="30" customFormat="1">
      <c r="A9" s="1"/>
      <c r="B9" s="192" t="s">
        <v>111</v>
      </c>
      <c r="C9" s="163"/>
      <c r="D9" s="157"/>
      <c r="E9" s="157"/>
      <c r="F9" s="158"/>
      <c r="G9" s="159">
        <v>600</v>
      </c>
      <c r="H9" s="160"/>
      <c r="I9" s="161"/>
      <c r="J9" s="160"/>
      <c r="K9" s="159"/>
      <c r="L9" s="162"/>
      <c r="M9" s="159"/>
      <c r="N9" s="160"/>
      <c r="O9" s="36">
        <f t="shared" si="0"/>
        <v>600</v>
      </c>
      <c r="P9" s="37">
        <f t="shared" si="1"/>
        <v>150</v>
      </c>
    </row>
    <row r="10" spans="1:16" s="30" customFormat="1">
      <c r="A10" s="1"/>
      <c r="B10" s="192" t="s">
        <v>112</v>
      </c>
      <c r="C10" s="163"/>
      <c r="D10" s="157"/>
      <c r="E10" s="157"/>
      <c r="F10" s="158"/>
      <c r="G10" s="159">
        <v>500</v>
      </c>
      <c r="H10" s="160"/>
      <c r="I10" s="161"/>
      <c r="J10" s="160"/>
      <c r="K10" s="159"/>
      <c r="L10" s="162"/>
      <c r="M10" s="159"/>
      <c r="N10" s="160"/>
      <c r="O10" s="36">
        <f t="shared" si="0"/>
        <v>500</v>
      </c>
      <c r="P10" s="37">
        <f t="shared" si="1"/>
        <v>125</v>
      </c>
    </row>
    <row r="11" spans="1:16" s="30" customFormat="1">
      <c r="A11" s="1"/>
      <c r="B11" s="192" t="s">
        <v>113</v>
      </c>
      <c r="C11" s="163"/>
      <c r="D11" s="157"/>
      <c r="E11" s="157"/>
      <c r="F11" s="158"/>
      <c r="G11" s="159">
        <v>380</v>
      </c>
      <c r="H11" s="160"/>
      <c r="I11" s="161">
        <v>34</v>
      </c>
      <c r="J11" s="160"/>
      <c r="K11" s="159"/>
      <c r="L11" s="162"/>
      <c r="M11" s="159"/>
      <c r="N11" s="160"/>
      <c r="O11" s="36">
        <f t="shared" si="0"/>
        <v>414</v>
      </c>
      <c r="P11" s="37">
        <f t="shared" si="1"/>
        <v>112</v>
      </c>
    </row>
    <row r="12" spans="1:16" s="30" customFormat="1">
      <c r="A12" s="1"/>
      <c r="B12" s="192" t="s">
        <v>114</v>
      </c>
      <c r="C12" s="163"/>
      <c r="D12" s="157"/>
      <c r="E12" s="157"/>
      <c r="F12" s="158"/>
      <c r="G12" s="159">
        <v>108</v>
      </c>
      <c r="H12" s="160"/>
      <c r="I12" s="161"/>
      <c r="J12" s="160"/>
      <c r="K12" s="159"/>
      <c r="L12" s="162"/>
      <c r="M12" s="159">
        <v>3</v>
      </c>
      <c r="N12" s="160"/>
      <c r="O12" s="36">
        <f t="shared" si="0"/>
        <v>111</v>
      </c>
      <c r="P12" s="37">
        <f t="shared" si="1"/>
        <v>33</v>
      </c>
    </row>
    <row r="13" spans="1:16" s="30" customFormat="1">
      <c r="A13" s="1"/>
      <c r="B13" s="192" t="s">
        <v>115</v>
      </c>
      <c r="C13" s="163"/>
      <c r="D13" s="157"/>
      <c r="E13" s="157"/>
      <c r="F13" s="158"/>
      <c r="G13" s="159">
        <v>120</v>
      </c>
      <c r="H13" s="160"/>
      <c r="I13" s="161"/>
      <c r="J13" s="160"/>
      <c r="K13" s="159"/>
      <c r="L13" s="162"/>
      <c r="M13" s="159">
        <v>3</v>
      </c>
      <c r="N13" s="160"/>
      <c r="O13" s="36">
        <f t="shared" si="0"/>
        <v>123</v>
      </c>
      <c r="P13" s="37">
        <f t="shared" si="1"/>
        <v>36</v>
      </c>
    </row>
    <row r="14" spans="1:16" s="30" customFormat="1">
      <c r="A14" s="1"/>
      <c r="B14" s="192" t="s">
        <v>116</v>
      </c>
      <c r="C14" s="163"/>
      <c r="D14" s="157"/>
      <c r="E14" s="157"/>
      <c r="F14" s="158"/>
      <c r="G14" s="159">
        <v>80</v>
      </c>
      <c r="H14" s="160"/>
      <c r="I14" s="161"/>
      <c r="J14" s="160"/>
      <c r="K14" s="159">
        <v>5</v>
      </c>
      <c r="L14" s="162"/>
      <c r="M14" s="159">
        <v>3</v>
      </c>
      <c r="N14" s="160"/>
      <c r="O14" s="36">
        <f t="shared" si="0"/>
        <v>88</v>
      </c>
      <c r="P14" s="37">
        <f t="shared" si="1"/>
        <v>31</v>
      </c>
    </row>
    <row r="15" spans="1:16" s="30" customFormat="1">
      <c r="A15" s="1"/>
      <c r="B15" s="192" t="s">
        <v>117</v>
      </c>
      <c r="C15" s="163"/>
      <c r="D15" s="157"/>
      <c r="E15" s="157"/>
      <c r="F15" s="158"/>
      <c r="G15" s="159">
        <v>18</v>
      </c>
      <c r="H15" s="160"/>
      <c r="I15" s="161"/>
      <c r="J15" s="160"/>
      <c r="K15" s="159"/>
      <c r="L15" s="162"/>
      <c r="M15" s="159">
        <v>4</v>
      </c>
      <c r="N15" s="160"/>
      <c r="O15" s="36">
        <f t="shared" si="0"/>
        <v>22</v>
      </c>
      <c r="P15" s="37">
        <f t="shared" si="1"/>
        <v>12.5</v>
      </c>
    </row>
    <row r="16" spans="1:16" s="30" customFormat="1">
      <c r="A16" s="1"/>
      <c r="B16" s="136"/>
      <c r="C16" s="143"/>
      <c r="D16" s="137"/>
      <c r="E16" s="137"/>
      <c r="F16" s="138"/>
      <c r="G16" s="139"/>
      <c r="H16" s="140"/>
      <c r="I16" s="141"/>
      <c r="J16" s="140"/>
      <c r="K16" s="139"/>
      <c r="L16" s="142"/>
      <c r="M16" s="139"/>
      <c r="N16" s="140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ht="12" thickBot="1">
      <c r="A17" s="38"/>
      <c r="B17" s="39" t="s">
        <v>21</v>
      </c>
      <c r="C17" s="39">
        <f t="shared" ref="C17:P17" si="2">SUM(C7:C16)</f>
        <v>0</v>
      </c>
      <c r="D17" s="39">
        <f t="shared" si="2"/>
        <v>0</v>
      </c>
      <c r="E17" s="39">
        <f t="shared" si="2"/>
        <v>0</v>
      </c>
      <c r="F17" s="39">
        <f t="shared" si="2"/>
        <v>0</v>
      </c>
      <c r="G17" s="39">
        <f t="shared" si="2"/>
        <v>2681</v>
      </c>
      <c r="H17" s="39">
        <f t="shared" si="2"/>
        <v>0</v>
      </c>
      <c r="I17" s="39">
        <f t="shared" si="2"/>
        <v>52</v>
      </c>
      <c r="J17" s="39">
        <f t="shared" si="2"/>
        <v>0</v>
      </c>
      <c r="K17" s="39">
        <f t="shared" si="2"/>
        <v>117</v>
      </c>
      <c r="L17" s="39">
        <f t="shared" si="2"/>
        <v>0</v>
      </c>
      <c r="M17" s="39">
        <f t="shared" si="2"/>
        <v>21</v>
      </c>
      <c r="N17" s="39">
        <f t="shared" si="2"/>
        <v>0</v>
      </c>
      <c r="O17" s="39">
        <f t="shared" si="2"/>
        <v>2871</v>
      </c>
      <c r="P17" s="39">
        <f t="shared" si="2"/>
        <v>855.25</v>
      </c>
    </row>
    <row r="18" spans="1:16">
      <c r="B18" s="38"/>
      <c r="C18" s="38"/>
      <c r="D18" s="38"/>
      <c r="E18" s="38"/>
      <c r="F18" s="40"/>
      <c r="G18" s="40"/>
      <c r="H18" s="40"/>
      <c r="I18" s="40"/>
      <c r="J18" s="40"/>
      <c r="K18" s="40"/>
      <c r="L18" s="40"/>
      <c r="M18" s="40"/>
      <c r="N18" s="40"/>
      <c r="O18" s="38"/>
      <c r="P18" s="38"/>
    </row>
    <row r="19" spans="1:16">
      <c r="B19" s="13"/>
      <c r="C19" s="13"/>
      <c r="D19" s="13"/>
      <c r="E19" s="13"/>
      <c r="F19" s="31"/>
      <c r="G19" s="31"/>
      <c r="H19" s="31"/>
      <c r="I19" s="31"/>
      <c r="J19" s="31"/>
      <c r="K19" s="31"/>
      <c r="L19" s="31"/>
      <c r="M19" s="31"/>
      <c r="N19" s="31"/>
      <c r="O19" s="13"/>
      <c r="P19" s="13"/>
    </row>
    <row r="20" spans="1:16" ht="12" thickBot="1">
      <c r="B20" s="33" t="s">
        <v>31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>
      <c r="A21" s="1"/>
      <c r="B21" s="58" t="s">
        <v>50</v>
      </c>
      <c r="C21" s="63"/>
      <c r="D21" s="52"/>
      <c r="E21" s="52"/>
      <c r="F21" s="53"/>
      <c r="G21" s="59">
        <v>577</v>
      </c>
      <c r="H21" s="60"/>
      <c r="I21" s="61">
        <v>10</v>
      </c>
      <c r="J21" s="60"/>
      <c r="K21" s="59">
        <v>47</v>
      </c>
      <c r="L21" s="62"/>
      <c r="M21" s="59"/>
      <c r="N21" s="60"/>
      <c r="O21" s="36">
        <f>SUM(F21:N21)</f>
        <v>634</v>
      </c>
      <c r="P21" s="37">
        <f>(C21*$C$3)+(F21*$F$3)+(G21*$G$3)+(H21*$H$3)+(I21*$I$3)+(J21*$J$3)+(K21*$K$3)+(L21*$L$3)+(M21*$M$3)+(N21*$N$3)</f>
        <v>196.25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>SUM(C21:C23)</f>
        <v>0</v>
      </c>
      <c r="D24" s="39">
        <f>SUM(D21:D23)</f>
        <v>0</v>
      </c>
      <c r="E24" s="39">
        <f>SUM(E21:E23)</f>
        <v>0</v>
      </c>
      <c r="F24" s="39">
        <f>SUM(F21:F23)</f>
        <v>0</v>
      </c>
      <c r="G24" s="39">
        <f>SUM(G21:G23)</f>
        <v>577</v>
      </c>
      <c r="H24" s="39">
        <f t="shared" ref="H24:P24" si="3">SUM(H21:H23)</f>
        <v>0</v>
      </c>
      <c r="I24" s="39">
        <f t="shared" si="3"/>
        <v>10</v>
      </c>
      <c r="J24" s="39">
        <f t="shared" si="3"/>
        <v>0</v>
      </c>
      <c r="K24" s="39">
        <f t="shared" si="3"/>
        <v>47</v>
      </c>
      <c r="L24" s="39">
        <f t="shared" si="3"/>
        <v>0</v>
      </c>
      <c r="M24" s="39">
        <f t="shared" si="3"/>
        <v>0</v>
      </c>
      <c r="N24" s="39">
        <f t="shared" si="3"/>
        <v>0</v>
      </c>
      <c r="O24" s="41">
        <f t="shared" si="3"/>
        <v>634</v>
      </c>
      <c r="P24" s="41">
        <f t="shared" si="3"/>
        <v>196.25</v>
      </c>
    </row>
    <row r="25" spans="1:16">
      <c r="G25" s="42"/>
    </row>
    <row r="26" spans="1:16" ht="12.75">
      <c r="B26" s="2"/>
      <c r="C26" s="2"/>
      <c r="D26" s="2"/>
      <c r="E26" s="2"/>
      <c r="F26" s="47"/>
      <c r="G26" s="47"/>
      <c r="H26" s="47"/>
      <c r="I26" s="47"/>
      <c r="J26" s="47"/>
      <c r="K26" s="47"/>
      <c r="L26" s="47"/>
      <c r="M26" s="47"/>
      <c r="N26" s="47"/>
      <c r="O26" s="2"/>
      <c r="P26" s="2"/>
    </row>
    <row r="27" spans="1:16">
      <c r="M27" s="48" t="s">
        <v>21</v>
      </c>
      <c r="O27" s="49">
        <f>+O24+O17</f>
        <v>3505</v>
      </c>
      <c r="P27" s="50">
        <f>+P24+P17</f>
        <v>1051.5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zoomScaleNormal="100" workbookViewId="0">
      <selection activeCell="R72" sqref="R7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36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07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2" t="s">
        <v>36</v>
      </c>
      <c r="C26" s="63"/>
      <c r="D26" s="52"/>
      <c r="E26" s="52"/>
      <c r="F26" s="53">
        <v>987</v>
      </c>
      <c r="G26" s="59">
        <v>868</v>
      </c>
      <c r="H26" s="60"/>
      <c r="I26" s="61"/>
      <c r="J26" s="60"/>
      <c r="K26" s="59">
        <v>95</v>
      </c>
      <c r="L26" s="62"/>
      <c r="M26" s="59"/>
      <c r="N26" s="60">
        <v>122</v>
      </c>
      <c r="O26" s="36">
        <f t="shared" ref="O26:O27" si="3">SUM(F26:N26)</f>
        <v>2072</v>
      </c>
      <c r="P26" s="37">
        <f t="shared" ref="P26:P27" si="4">(F26*$F$3)+(G26*$G$3)+(H26*$H$3)+(I26*$I$3)+(J26*$J$3)+(K26*$K$3)+(L26*$L$3)+(M26*$M$3)+(N26*$N$3)</f>
        <v>654.70000000000005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2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987</v>
      </c>
      <c r="G28" s="43">
        <f t="shared" si="5"/>
        <v>868</v>
      </c>
      <c r="H28" s="43">
        <f t="shared" si="5"/>
        <v>0</v>
      </c>
      <c r="I28" s="43">
        <f t="shared" si="5"/>
        <v>0</v>
      </c>
      <c r="J28" s="43">
        <f t="shared" si="5"/>
        <v>0</v>
      </c>
      <c r="K28" s="43">
        <f t="shared" si="5"/>
        <v>95</v>
      </c>
      <c r="L28" s="43">
        <f t="shared" si="5"/>
        <v>0</v>
      </c>
      <c r="M28" s="43">
        <f t="shared" si="5"/>
        <v>0</v>
      </c>
      <c r="N28" s="43">
        <f t="shared" si="5"/>
        <v>122</v>
      </c>
      <c r="O28" s="44">
        <f t="shared" si="5"/>
        <v>2072</v>
      </c>
      <c r="P28" s="45">
        <f t="shared" si="5"/>
        <v>654.70000000000005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2" hidden="1" thickBot="1">
      <c r="B31" s="33" t="s">
        <v>41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2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2.75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2072</v>
      </c>
      <c r="P60" s="50">
        <f>P56+P28+P22</f>
        <v>654.70000000000005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7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20" sqref="B220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3" customFormat="1" hidden="1">
      <c r="A6" s="201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3" customFormat="1" ht="12" hidden="1" thickBot="1">
      <c r="B7" s="195" t="s">
        <v>59</v>
      </c>
      <c r="C7" s="195"/>
      <c r="D7" s="195"/>
      <c r="E7" s="195"/>
      <c r="F7" s="196"/>
      <c r="G7" s="196"/>
      <c r="H7" s="196"/>
      <c r="I7" s="196"/>
      <c r="J7" s="196"/>
      <c r="K7" s="196"/>
      <c r="L7" s="196"/>
      <c r="M7" s="196"/>
      <c r="N7" s="196"/>
      <c r="O7" s="197"/>
      <c r="P7" s="197"/>
    </row>
    <row r="8" spans="1:16" s="194" customFormat="1" hidden="1">
      <c r="A8" s="193"/>
      <c r="B8" s="192"/>
      <c r="C8" s="198"/>
      <c r="D8" s="198"/>
      <c r="E8" s="198"/>
      <c r="F8" s="199"/>
      <c r="G8" s="184"/>
      <c r="H8" s="185"/>
      <c r="I8" s="186"/>
      <c r="J8" s="185"/>
      <c r="K8" s="184"/>
      <c r="L8" s="187"/>
      <c r="M8" s="184"/>
      <c r="N8" s="185"/>
      <c r="O8" s="188">
        <f>SUM(F8:N8)</f>
        <v>0</v>
      </c>
      <c r="P8" s="200">
        <f>(F8*$F$3)+(G8*$G$3)+(H8*$H$3)+(I8*$I$3)+(J8*$J$3)+(K8*$K$3)+(L8*$L$3)+(M8*$M$3)+(N8*$N$3)</f>
        <v>0</v>
      </c>
    </row>
    <row r="9" spans="1:16" s="194" customFormat="1" hidden="1">
      <c r="A9" s="193"/>
      <c r="B9" s="192"/>
      <c r="C9" s="64"/>
      <c r="D9" s="198"/>
      <c r="E9" s="198"/>
      <c r="F9" s="199"/>
      <c r="G9" s="184"/>
      <c r="H9" s="185"/>
      <c r="I9" s="186"/>
      <c r="J9" s="185"/>
      <c r="K9" s="184"/>
      <c r="L9" s="187"/>
      <c r="M9" s="184"/>
      <c r="N9" s="185"/>
      <c r="O9" s="188">
        <f>SUM(F9:N9)</f>
        <v>0</v>
      </c>
      <c r="P9" s="200">
        <f>(F9*$F$3)+(G9*$G$3)+(H9*$H$3)+(I9*$I$3)+(J9*$J$3)+(K9*$K$3)+(L9*$L$3)+(M9*$M$3)+(N9*$N$3)</f>
        <v>0</v>
      </c>
    </row>
    <row r="10" spans="1:16" s="193" customFormat="1" ht="12" hidden="1" thickBot="1">
      <c r="A10" s="201"/>
      <c r="B10" s="202" t="s">
        <v>21</v>
      </c>
      <c r="C10" s="202">
        <f t="shared" ref="C10:D10" si="0">SUM(C9:C9)</f>
        <v>0</v>
      </c>
      <c r="D10" s="202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2">
        <f>SUM(P8:P9)</f>
        <v>0</v>
      </c>
    </row>
    <row r="11" spans="1:16" s="193" customFormat="1" hidden="1">
      <c r="A11" s="201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3" customFormat="1" hidden="1">
      <c r="A12" s="201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3" customFormat="1" ht="12" hidden="1" thickBot="1">
      <c r="B13" s="195" t="s">
        <v>60</v>
      </c>
      <c r="C13" s="195"/>
      <c r="D13" s="195"/>
      <c r="E13" s="195"/>
      <c r="F13" s="196"/>
      <c r="G13" s="196"/>
      <c r="H13" s="196"/>
      <c r="I13" s="196"/>
      <c r="J13" s="196"/>
      <c r="K13" s="196"/>
      <c r="L13" s="196"/>
      <c r="M13" s="196"/>
      <c r="N13" s="196"/>
      <c r="O13" s="197"/>
      <c r="P13" s="197"/>
    </row>
    <row r="14" spans="1:16" s="194" customFormat="1" hidden="1">
      <c r="A14" s="193"/>
      <c r="B14" s="192"/>
      <c r="C14" s="198"/>
      <c r="D14" s="198"/>
      <c r="E14" s="198"/>
      <c r="F14" s="199"/>
      <c r="G14" s="184"/>
      <c r="H14" s="185"/>
      <c r="I14" s="186"/>
      <c r="J14" s="185"/>
      <c r="K14" s="184"/>
      <c r="L14" s="187"/>
      <c r="M14" s="184"/>
      <c r="N14" s="185"/>
      <c r="O14" s="188">
        <f>SUM(F14:N14)</f>
        <v>0</v>
      </c>
      <c r="P14" s="200">
        <f>(F14*$F$3)+(G14*$G$3)+(H14*$H$3)+(I14*$I$3)+(J14*$J$3)+(K14*$K$3)+(L14*$L$3)+(M14*$M$3)+(N14*$N$3)</f>
        <v>0</v>
      </c>
    </row>
    <row r="15" spans="1:16" s="194" customFormat="1" hidden="1">
      <c r="A15" s="193"/>
      <c r="B15" s="192"/>
      <c r="C15" s="64"/>
      <c r="D15" s="198"/>
      <c r="E15" s="198"/>
      <c r="F15" s="199"/>
      <c r="G15" s="184"/>
      <c r="H15" s="185"/>
      <c r="I15" s="186"/>
      <c r="J15" s="185"/>
      <c r="K15" s="184"/>
      <c r="L15" s="187"/>
      <c r="M15" s="184"/>
      <c r="N15" s="185"/>
      <c r="O15" s="188">
        <f>SUM(F15:N15)</f>
        <v>0</v>
      </c>
      <c r="P15" s="200">
        <f>(F15*$F$3)+(G15*$G$3)+(H15*$H$3)+(I15*$I$3)+(J15*$J$3)+(K15*$K$3)+(L15*$L$3)+(M15*$M$3)+(N15*$N$3)</f>
        <v>0</v>
      </c>
    </row>
    <row r="16" spans="1:16" s="193" customFormat="1" ht="12" hidden="1" thickBot="1">
      <c r="A16" s="201"/>
      <c r="B16" s="202" t="s">
        <v>21</v>
      </c>
      <c r="C16" s="202">
        <f t="shared" ref="C16:D16" si="2">SUM(C15:C15)</f>
        <v>0</v>
      </c>
      <c r="D16" s="202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2">
        <f>SUM(P14:P15)</f>
        <v>0</v>
      </c>
    </row>
    <row r="17" spans="1:16" s="193" customFormat="1" hidden="1">
      <c r="A17" s="201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3" customFormat="1" hidden="1">
      <c r="A18" s="201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9"/>
      <c r="C20" s="170"/>
      <c r="D20" s="171"/>
      <c r="E20" s="171"/>
      <c r="F20" s="172"/>
      <c r="G20" s="173"/>
      <c r="H20" s="174"/>
      <c r="I20" s="175"/>
      <c r="J20" s="174"/>
      <c r="K20" s="173"/>
      <c r="L20" s="176"/>
      <c r="M20" s="173"/>
      <c r="N20" s="174"/>
      <c r="O20" s="36">
        <f>SUM(C20:N20)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169"/>
      <c r="C21" s="177"/>
      <c r="D21" s="171"/>
      <c r="E21" s="171"/>
      <c r="F21" s="172"/>
      <c r="G21" s="173"/>
      <c r="H21" s="174"/>
      <c r="I21" s="175"/>
      <c r="J21" s="174"/>
      <c r="K21" s="173"/>
      <c r="L21" s="176"/>
      <c r="M21" s="173"/>
      <c r="N21" s="174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169"/>
      <c r="C22" s="177"/>
      <c r="D22" s="171"/>
      <c r="E22" s="171"/>
      <c r="F22" s="172"/>
      <c r="G22" s="173"/>
      <c r="H22" s="174"/>
      <c r="I22" s="175"/>
      <c r="J22" s="174"/>
      <c r="K22" s="173"/>
      <c r="L22" s="176"/>
      <c r="M22" s="173"/>
      <c r="N22" s="174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ref="O23:O36" si="4">SUM(F23:N23)</f>
        <v>0</v>
      </c>
      <c r="P23" s="37">
        <f t="shared" ref="P23:P36" si="5"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4"/>
        <v>0</v>
      </c>
      <c r="P24" s="37">
        <f t="shared" si="5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4"/>
        <v>0</v>
      </c>
      <c r="P25" s="37">
        <f t="shared" si="5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4"/>
        <v>0</v>
      </c>
      <c r="P26" s="37">
        <f t="shared" si="5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37">
        <f t="shared" si="5"/>
        <v>0</v>
      </c>
    </row>
    <row r="28" spans="1:16" s="30" customFormat="1" hidden="1">
      <c r="A28" s="1"/>
      <c r="B28" s="169"/>
      <c r="C28" s="177"/>
      <c r="D28" s="171"/>
      <c r="E28" s="171"/>
      <c r="F28" s="172"/>
      <c r="G28" s="173"/>
      <c r="H28" s="174"/>
      <c r="I28" s="175"/>
      <c r="J28" s="174"/>
      <c r="K28" s="173"/>
      <c r="L28" s="176"/>
      <c r="M28" s="173"/>
      <c r="N28" s="174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69"/>
      <c r="C29" s="177"/>
      <c r="D29" s="171"/>
      <c r="E29" s="171"/>
      <c r="F29" s="172"/>
      <c r="G29" s="173"/>
      <c r="H29" s="174"/>
      <c r="I29" s="175"/>
      <c r="J29" s="174"/>
      <c r="K29" s="173"/>
      <c r="L29" s="176"/>
      <c r="M29" s="173"/>
      <c r="N29" s="174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ref="O30:O34" si="6">SUM(F30:N30)</f>
        <v>0</v>
      </c>
      <c r="P30" s="37">
        <f t="shared" ref="P30:P34" si="7">(F30*$F$3)+(G30*$G$3)+(H30*$H$3)+(I30*$I$3)+(J30*$J$3)+(K30*$K$3)+(L30*$L$3)+(M30*$M$3)+(N30*$N$3)</f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37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37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4"/>
        <v>0</v>
      </c>
      <c r="P35" s="37">
        <f t="shared" si="5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4"/>
        <v>0</v>
      </c>
      <c r="P36" s="37">
        <f t="shared" si="5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ref="O41:O52" si="8">SUM(F41:N41)</f>
        <v>0</v>
      </c>
      <c r="P41" s="37">
        <f t="shared" ref="P41:P52" si="9">(F41*$F$3)+(G41*$G$3)+(H41*$H$3)+(I41*$I$3)+(J41*$J$3)+(K41*$K$3)+(L41*$L$3)+(M41*$M$3)+(N41*$N$3)</f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8"/>
        <v>0</v>
      </c>
      <c r="P42" s="37">
        <f t="shared" si="9"/>
        <v>0</v>
      </c>
    </row>
    <row r="43" spans="1:16" s="194" customFormat="1" hidden="1">
      <c r="A43" s="193"/>
      <c r="B43" s="192"/>
      <c r="C43" s="51"/>
      <c r="D43" s="198"/>
      <c r="E43" s="198"/>
      <c r="F43" s="199"/>
      <c r="G43" s="184"/>
      <c r="H43" s="185"/>
      <c r="I43" s="186"/>
      <c r="J43" s="185"/>
      <c r="K43" s="184"/>
      <c r="L43" s="187"/>
      <c r="M43" s="184"/>
      <c r="N43" s="185"/>
      <c r="O43" s="188">
        <f t="shared" ref="O43" si="10">SUM(F43:N43)</f>
        <v>0</v>
      </c>
      <c r="P43" s="200">
        <f t="shared" si="9"/>
        <v>0</v>
      </c>
    </row>
    <row r="44" spans="1:16" s="194" customFormat="1" hidden="1">
      <c r="A44" s="193"/>
      <c r="B44" s="192"/>
      <c r="C44" s="51"/>
      <c r="D44" s="198"/>
      <c r="E44" s="198"/>
      <c r="F44" s="199"/>
      <c r="G44" s="184"/>
      <c r="H44" s="185"/>
      <c r="I44" s="186"/>
      <c r="J44" s="185"/>
      <c r="K44" s="184"/>
      <c r="L44" s="187"/>
      <c r="M44" s="184"/>
      <c r="N44" s="185"/>
      <c r="O44" s="188">
        <f>SUM(F44:N44)</f>
        <v>0</v>
      </c>
      <c r="P44" s="200">
        <f>(F44*$F$3)+(G44*$G$3)+(H44*$H$3)+(I44*$I$3)+(J44*$J$3)+(K44*$K$3)+(L44*$L$3)+(M44*$M$3)+(N44*$N$3)</f>
        <v>0</v>
      </c>
    </row>
    <row r="45" spans="1:16" s="194" customFormat="1" hidden="1">
      <c r="A45" s="193"/>
      <c r="B45" s="192"/>
      <c r="C45" s="51"/>
      <c r="D45" s="198"/>
      <c r="E45" s="198"/>
      <c r="F45" s="199"/>
      <c r="G45" s="184"/>
      <c r="H45" s="185"/>
      <c r="I45" s="186"/>
      <c r="J45" s="185"/>
      <c r="K45" s="184"/>
      <c r="L45" s="187"/>
      <c r="M45" s="184"/>
      <c r="N45" s="185"/>
      <c r="O45" s="188">
        <f>SUM(F45:N45)</f>
        <v>0</v>
      </c>
      <c r="P45" s="200">
        <f>(F45*$F$3)+(G45*$G$3)+(H45*$H$3)+(I45*$I$3)+(J45*$J$3)+(K45*$K$3)+(L45*$L$3)+(M45*$M$3)+(N45*$N$3)</f>
        <v>0</v>
      </c>
    </row>
    <row r="46" spans="1:16" s="194" customFormat="1" hidden="1">
      <c r="A46" s="193"/>
      <c r="B46" s="192"/>
      <c r="C46" s="51"/>
      <c r="D46" s="198"/>
      <c r="E46" s="198"/>
      <c r="F46" s="199"/>
      <c r="G46" s="184"/>
      <c r="H46" s="185"/>
      <c r="I46" s="186"/>
      <c r="J46" s="185"/>
      <c r="K46" s="184"/>
      <c r="L46" s="187"/>
      <c r="M46" s="184"/>
      <c r="N46" s="185"/>
      <c r="O46" s="188">
        <f>SUM(F46:N46)</f>
        <v>0</v>
      </c>
      <c r="P46" s="200">
        <f>(F46*$F$3)+(G46*$G$3)+(H46*$H$3)+(I46*$I$3)+(J46*$J$3)+(K46*$K$3)+(L46*$L$3)+(M46*$M$3)+(N46*$N$3)</f>
        <v>0</v>
      </c>
    </row>
    <row r="47" spans="1:16" s="194" customFormat="1" hidden="1">
      <c r="A47" s="193"/>
      <c r="B47" s="192"/>
      <c r="C47" s="51"/>
      <c r="D47" s="198"/>
      <c r="E47" s="198"/>
      <c r="F47" s="199"/>
      <c r="G47" s="184"/>
      <c r="H47" s="185"/>
      <c r="I47" s="186"/>
      <c r="J47" s="185"/>
      <c r="K47" s="184"/>
      <c r="L47" s="187"/>
      <c r="M47" s="184"/>
      <c r="N47" s="185"/>
      <c r="O47" s="188">
        <f>SUM(F47:N47)</f>
        <v>0</v>
      </c>
      <c r="P47" s="200">
        <f>(F47*$F$3)+(G47*$G$3)+(H47*$H$3)+(I47*$I$3)+(J47*$J$3)+(K47*$K$3)+(L47*$L$3)+(M47*$M$3)+(N47*$N$3)</f>
        <v>0</v>
      </c>
    </row>
    <row r="48" spans="1:16" s="194" customFormat="1" hidden="1">
      <c r="A48" s="193"/>
      <c r="B48" s="192"/>
      <c r="C48" s="51"/>
      <c r="D48" s="198"/>
      <c r="E48" s="198"/>
      <c r="F48" s="199"/>
      <c r="G48" s="184"/>
      <c r="H48" s="185"/>
      <c r="I48" s="186"/>
      <c r="J48" s="185"/>
      <c r="K48" s="184"/>
      <c r="L48" s="187"/>
      <c r="M48" s="184"/>
      <c r="N48" s="185"/>
      <c r="O48" s="188">
        <f t="shared" ref="O48:O49" si="11">SUM(F48:N48)</f>
        <v>0</v>
      </c>
      <c r="P48" s="200">
        <f t="shared" ref="P48:P49" si="12">(F48*$F$3)+(G48*$G$3)+(H48*$H$3)+(I48*$I$3)+(J48*$J$3)+(K48*$K$3)+(L48*$L$3)+(M48*$M$3)+(N48*$N$3)</f>
        <v>0</v>
      </c>
    </row>
    <row r="49" spans="1:16" s="194" customFormat="1" hidden="1">
      <c r="A49" s="193"/>
      <c r="B49" s="192"/>
      <c r="C49" s="51"/>
      <c r="D49" s="198"/>
      <c r="E49" s="198"/>
      <c r="F49" s="199"/>
      <c r="G49" s="184"/>
      <c r="H49" s="185"/>
      <c r="I49" s="186"/>
      <c r="J49" s="185"/>
      <c r="K49" s="184"/>
      <c r="L49" s="187"/>
      <c r="M49" s="184"/>
      <c r="N49" s="185"/>
      <c r="O49" s="188">
        <f t="shared" si="11"/>
        <v>0</v>
      </c>
      <c r="P49" s="200">
        <f t="shared" si="12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8"/>
        <v>0</v>
      </c>
      <c r="P50" s="37">
        <f t="shared" si="9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8"/>
        <v>0</v>
      </c>
      <c r="P51" s="37">
        <f t="shared" si="9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8"/>
        <v>0</v>
      </c>
      <c r="P52" s="37">
        <f t="shared" si="9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37">
        <f>(F53*$F$3)+(G53*$G$3)+(H53*$H$3)+(I53*$I$3)+(J53*$J$3)+(K53*$K$3)+(L53*$L$3)+(M53*$M$3)+(N53*$N$3)</f>
        <v>0</v>
      </c>
    </row>
    <row r="54" spans="1:16" s="30" customFormat="1" hidden="1">
      <c r="A54" s="1"/>
      <c r="B54" s="155"/>
      <c r="C54" s="163"/>
      <c r="D54" s="157"/>
      <c r="E54" s="157"/>
      <c r="F54" s="158"/>
      <c r="G54" s="159"/>
      <c r="H54" s="160"/>
      <c r="I54" s="161"/>
      <c r="J54" s="160"/>
      <c r="K54" s="159"/>
      <c r="L54" s="162"/>
      <c r="M54" s="159"/>
      <c r="N54" s="160"/>
      <c r="O54" s="36">
        <f>SUM(F54:N54)</f>
        <v>0</v>
      </c>
      <c r="P54" s="37">
        <f>(F54*$F$3)+(G54*$G$3)+(H54*$H$3)+(I54*$I$3)+(J54*$J$3)+(K54*$K$3)+(L54*$L$3)+(M54*$M$3)+(N54*$N$3)</f>
        <v>0</v>
      </c>
    </row>
    <row r="55" spans="1:16" ht="12" hidden="1" thickBot="1">
      <c r="A55" s="38"/>
      <c r="B55" s="39" t="s">
        <v>21</v>
      </c>
      <c r="C55" s="39">
        <f t="shared" ref="C55:P55" si="13">SUM(C20:C54)</f>
        <v>0</v>
      </c>
      <c r="D55" s="39">
        <f t="shared" si="13"/>
        <v>0</v>
      </c>
      <c r="E55" s="39">
        <f t="shared" si="13"/>
        <v>0</v>
      </c>
      <c r="F55" s="39">
        <f t="shared" si="13"/>
        <v>0</v>
      </c>
      <c r="G55" s="39">
        <f t="shared" si="13"/>
        <v>0</v>
      </c>
      <c r="H55" s="39">
        <f t="shared" si="13"/>
        <v>0</v>
      </c>
      <c r="I55" s="39">
        <f t="shared" si="13"/>
        <v>0</v>
      </c>
      <c r="J55" s="39">
        <f t="shared" si="13"/>
        <v>0</v>
      </c>
      <c r="K55" s="39">
        <f t="shared" si="13"/>
        <v>0</v>
      </c>
      <c r="L55" s="39">
        <f t="shared" si="13"/>
        <v>0</v>
      </c>
      <c r="M55" s="39">
        <f t="shared" si="13"/>
        <v>0</v>
      </c>
      <c r="N55" s="39">
        <f t="shared" si="13"/>
        <v>0</v>
      </c>
      <c r="O55" s="107">
        <f t="shared" si="13"/>
        <v>0</v>
      </c>
      <c r="P55" s="39">
        <f t="shared" si="13"/>
        <v>0</v>
      </c>
    </row>
    <row r="56" spans="1:16" hidden="1">
      <c r="B56" s="38"/>
      <c r="C56" s="38"/>
      <c r="D56" s="38"/>
      <c r="E56" s="38"/>
      <c r="F56" s="40"/>
      <c r="G56" s="40"/>
      <c r="H56" s="40"/>
      <c r="I56" s="40"/>
      <c r="J56" s="40"/>
      <c r="K56" s="40"/>
      <c r="L56" s="40"/>
      <c r="M56" s="40"/>
      <c r="N56" s="40"/>
      <c r="O56" s="38"/>
      <c r="P56" s="38"/>
    </row>
    <row r="57" spans="1:16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ht="12" thickBot="1">
      <c r="B58" s="33" t="s">
        <v>22</v>
      </c>
      <c r="C58" s="33"/>
      <c r="D58" s="33"/>
      <c r="E58" s="33"/>
      <c r="F58" s="34"/>
      <c r="G58" s="34"/>
      <c r="H58" s="34"/>
      <c r="I58" s="34"/>
      <c r="J58" s="34"/>
      <c r="K58" s="34"/>
      <c r="L58" s="34"/>
      <c r="M58" s="34"/>
      <c r="N58" s="34"/>
      <c r="O58" s="35"/>
      <c r="P58" s="35"/>
    </row>
    <row r="59" spans="1:16" s="30" customFormat="1">
      <c r="A59" s="127"/>
      <c r="B59" s="65" t="s">
        <v>81</v>
      </c>
      <c r="C59" s="64"/>
      <c r="D59" s="52"/>
      <c r="E59" s="52"/>
      <c r="F59" s="53"/>
      <c r="G59" s="123"/>
      <c r="H59" s="124"/>
      <c r="I59" s="123"/>
      <c r="J59" s="129"/>
      <c r="K59" s="123">
        <v>481</v>
      </c>
      <c r="L59" s="124"/>
      <c r="M59" s="123"/>
      <c r="N59" s="130"/>
      <c r="O59" s="36">
        <f t="shared" ref="O59:O61" si="14">SUM(F59:N59)</f>
        <v>481</v>
      </c>
      <c r="P59" s="37">
        <f t="shared" ref="P59:P74" si="15">(F59*$F$3)+(G59*$G$3)+(H59*$H$3)+(I59*$I$3)+(J59*$J$3)+(K59*$K$3)+(L59*$L$3)+(M59*$M$3)+(N59*$N$3)</f>
        <v>481</v>
      </c>
    </row>
    <row r="60" spans="1:16" s="30" customFormat="1">
      <c r="A60" s="127"/>
      <c r="B60" s="65" t="s">
        <v>82</v>
      </c>
      <c r="C60" s="64"/>
      <c r="D60" s="52"/>
      <c r="E60" s="52"/>
      <c r="F60" s="53"/>
      <c r="G60" s="123">
        <v>888</v>
      </c>
      <c r="H60" s="124"/>
      <c r="I60" s="123">
        <v>24</v>
      </c>
      <c r="J60" s="129"/>
      <c r="K60" s="123">
        <v>89</v>
      </c>
      <c r="L60" s="124"/>
      <c r="M60" s="123"/>
      <c r="N60" s="130">
        <v>47</v>
      </c>
      <c r="O60" s="36">
        <f t="shared" si="14"/>
        <v>1048</v>
      </c>
      <c r="P60" s="37">
        <f t="shared" si="15"/>
        <v>417</v>
      </c>
    </row>
    <row r="61" spans="1:16" s="30" customFormat="1" ht="11.25" customHeight="1">
      <c r="A61" s="127"/>
      <c r="B61" s="128" t="s">
        <v>83</v>
      </c>
      <c r="C61" s="64"/>
      <c r="D61" s="52"/>
      <c r="E61" s="52"/>
      <c r="F61" s="53"/>
      <c r="G61" s="123"/>
      <c r="H61" s="124"/>
      <c r="I61" s="123">
        <v>150</v>
      </c>
      <c r="J61" s="129"/>
      <c r="K61" s="123">
        <v>1</v>
      </c>
      <c r="L61" s="124"/>
      <c r="M61" s="123"/>
      <c r="N61" s="130"/>
      <c r="O61" s="36">
        <f t="shared" si="14"/>
        <v>151</v>
      </c>
      <c r="P61" s="37">
        <f t="shared" si="15"/>
        <v>76</v>
      </c>
    </row>
    <row r="62" spans="1:16" s="194" customFormat="1" ht="11.25" customHeight="1">
      <c r="A62" s="127"/>
      <c r="B62" s="128" t="s">
        <v>84</v>
      </c>
      <c r="C62" s="64"/>
      <c r="D62" s="198"/>
      <c r="E62" s="198"/>
      <c r="F62" s="199"/>
      <c r="G62" s="123"/>
      <c r="H62" s="124"/>
      <c r="I62" s="123"/>
      <c r="J62" s="129"/>
      <c r="K62" s="123">
        <v>57</v>
      </c>
      <c r="L62" s="124"/>
      <c r="M62" s="123"/>
      <c r="N62" s="130">
        <v>6</v>
      </c>
      <c r="O62" s="188">
        <f t="shared" ref="O62:O74" si="16">SUM(F62:N62)</f>
        <v>63</v>
      </c>
      <c r="P62" s="200">
        <f t="shared" si="15"/>
        <v>69</v>
      </c>
    </row>
    <row r="63" spans="1:16" s="194" customFormat="1" ht="11.25" customHeight="1">
      <c r="A63" s="127"/>
      <c r="B63" s="65" t="s">
        <v>85</v>
      </c>
      <c r="C63" s="64"/>
      <c r="D63" s="198"/>
      <c r="E63" s="198"/>
      <c r="F63" s="199">
        <v>12</v>
      </c>
      <c r="G63" s="123">
        <v>178</v>
      </c>
      <c r="H63" s="124"/>
      <c r="I63" s="123">
        <v>8</v>
      </c>
      <c r="J63" s="129"/>
      <c r="K63" s="123">
        <v>9</v>
      </c>
      <c r="L63" s="124"/>
      <c r="M63" s="123"/>
      <c r="N63" s="130">
        <v>5</v>
      </c>
      <c r="O63" s="188">
        <f t="shared" si="16"/>
        <v>212</v>
      </c>
      <c r="P63" s="200">
        <f t="shared" si="15"/>
        <v>68.7</v>
      </c>
    </row>
    <row r="64" spans="1:16" s="194" customFormat="1" ht="11.25" customHeight="1">
      <c r="A64" s="127"/>
      <c r="B64" s="128" t="s">
        <v>86</v>
      </c>
      <c r="C64" s="64"/>
      <c r="D64" s="198"/>
      <c r="E64" s="198"/>
      <c r="F64" s="199"/>
      <c r="G64" s="123">
        <v>4</v>
      </c>
      <c r="H64" s="124"/>
      <c r="I64" s="123">
        <v>4</v>
      </c>
      <c r="J64" s="129"/>
      <c r="K64" s="123">
        <v>37</v>
      </c>
      <c r="L64" s="124"/>
      <c r="M64" s="123"/>
      <c r="N64" s="130">
        <v>2</v>
      </c>
      <c r="O64" s="188">
        <f t="shared" si="16"/>
        <v>47</v>
      </c>
      <c r="P64" s="200">
        <f t="shared" si="15"/>
        <v>44</v>
      </c>
    </row>
    <row r="65" spans="1:16" s="194" customFormat="1" ht="11.25" customHeight="1">
      <c r="A65" s="127"/>
      <c r="B65" s="65" t="s">
        <v>87</v>
      </c>
      <c r="C65" s="64"/>
      <c r="D65" s="198"/>
      <c r="E65" s="198"/>
      <c r="F65" s="199"/>
      <c r="G65" s="123"/>
      <c r="H65" s="124"/>
      <c r="I65" s="123"/>
      <c r="J65" s="129"/>
      <c r="K65" s="123">
        <v>42</v>
      </c>
      <c r="L65" s="124"/>
      <c r="M65" s="123"/>
      <c r="N65" s="130"/>
      <c r="O65" s="188">
        <f t="shared" si="16"/>
        <v>42</v>
      </c>
      <c r="P65" s="200">
        <f t="shared" si="15"/>
        <v>42</v>
      </c>
    </row>
    <row r="66" spans="1:16" s="194" customFormat="1" ht="11.25" customHeight="1">
      <c r="A66" s="127"/>
      <c r="B66" s="128" t="s">
        <v>88</v>
      </c>
      <c r="C66" s="64"/>
      <c r="D66" s="198"/>
      <c r="E66" s="198"/>
      <c r="F66" s="199"/>
      <c r="G66" s="123">
        <v>92</v>
      </c>
      <c r="H66" s="124"/>
      <c r="I66" s="123"/>
      <c r="J66" s="129"/>
      <c r="K66" s="123"/>
      <c r="L66" s="124"/>
      <c r="M66" s="123"/>
      <c r="N66" s="130"/>
      <c r="O66" s="188">
        <f t="shared" si="16"/>
        <v>92</v>
      </c>
      <c r="P66" s="200">
        <f t="shared" si="15"/>
        <v>23</v>
      </c>
    </row>
    <row r="67" spans="1:16" s="194" customFormat="1" ht="11.25" customHeight="1">
      <c r="A67" s="127"/>
      <c r="B67" s="65" t="s">
        <v>89</v>
      </c>
      <c r="C67" s="64"/>
      <c r="D67" s="198"/>
      <c r="E67" s="198"/>
      <c r="F67" s="199"/>
      <c r="G67" s="123">
        <v>20</v>
      </c>
      <c r="H67" s="124"/>
      <c r="I67" s="123"/>
      <c r="J67" s="129"/>
      <c r="K67" s="123">
        <v>7</v>
      </c>
      <c r="L67" s="124"/>
      <c r="M67" s="123"/>
      <c r="N67" s="130"/>
      <c r="O67" s="188">
        <f t="shared" si="16"/>
        <v>27</v>
      </c>
      <c r="P67" s="200">
        <f t="shared" si="15"/>
        <v>12</v>
      </c>
    </row>
    <row r="68" spans="1:16" s="194" customFormat="1" ht="11.25" customHeight="1">
      <c r="A68" s="127"/>
      <c r="B68" s="128" t="s">
        <v>90</v>
      </c>
      <c r="C68" s="64"/>
      <c r="D68" s="198"/>
      <c r="E68" s="198"/>
      <c r="F68" s="199"/>
      <c r="G68" s="123">
        <v>33</v>
      </c>
      <c r="H68" s="124"/>
      <c r="I68" s="123"/>
      <c r="J68" s="129"/>
      <c r="K68" s="123"/>
      <c r="L68" s="124"/>
      <c r="M68" s="123"/>
      <c r="N68" s="130"/>
      <c r="O68" s="188">
        <f t="shared" si="16"/>
        <v>33</v>
      </c>
      <c r="P68" s="200">
        <f t="shared" si="15"/>
        <v>8.25</v>
      </c>
    </row>
    <row r="69" spans="1:16" s="194" customFormat="1" ht="11.25" customHeight="1">
      <c r="A69" s="127"/>
      <c r="B69" s="65" t="s">
        <v>91</v>
      </c>
      <c r="C69" s="64"/>
      <c r="D69" s="198"/>
      <c r="E69" s="198"/>
      <c r="F69" s="199"/>
      <c r="G69" s="123"/>
      <c r="H69" s="124"/>
      <c r="I69" s="123"/>
      <c r="J69" s="129"/>
      <c r="K69" s="123">
        <v>7</v>
      </c>
      <c r="L69" s="124"/>
      <c r="M69" s="123"/>
      <c r="N69" s="130"/>
      <c r="O69" s="188">
        <f t="shared" si="16"/>
        <v>7</v>
      </c>
      <c r="P69" s="200">
        <f t="shared" si="15"/>
        <v>7</v>
      </c>
    </row>
    <row r="70" spans="1:16" s="194" customFormat="1" ht="11.25" customHeight="1">
      <c r="A70" s="127"/>
      <c r="B70" s="128" t="s">
        <v>92</v>
      </c>
      <c r="C70" s="64"/>
      <c r="D70" s="198"/>
      <c r="E70" s="198"/>
      <c r="F70" s="199"/>
      <c r="G70" s="123">
        <v>25</v>
      </c>
      <c r="H70" s="124"/>
      <c r="I70" s="123"/>
      <c r="J70" s="129"/>
      <c r="K70" s="123"/>
      <c r="L70" s="124"/>
      <c r="M70" s="123"/>
      <c r="N70" s="130"/>
      <c r="O70" s="188">
        <f t="shared" si="16"/>
        <v>25</v>
      </c>
      <c r="P70" s="200">
        <f t="shared" si="15"/>
        <v>6.25</v>
      </c>
    </row>
    <row r="71" spans="1:16" s="194" customFormat="1" ht="11.25" customHeight="1">
      <c r="A71" s="127"/>
      <c r="B71" s="65" t="s">
        <v>93</v>
      </c>
      <c r="C71" s="64"/>
      <c r="D71" s="198"/>
      <c r="E71" s="198"/>
      <c r="F71" s="199"/>
      <c r="G71" s="123"/>
      <c r="H71" s="124"/>
      <c r="I71" s="123">
        <v>2</v>
      </c>
      <c r="J71" s="129"/>
      <c r="K71" s="123">
        <v>1</v>
      </c>
      <c r="L71" s="124"/>
      <c r="M71" s="123"/>
      <c r="N71" s="130">
        <v>1</v>
      </c>
      <c r="O71" s="188">
        <f t="shared" si="16"/>
        <v>4</v>
      </c>
      <c r="P71" s="200">
        <f t="shared" si="15"/>
        <v>4</v>
      </c>
    </row>
    <row r="72" spans="1:16" s="194" customFormat="1" ht="11.25" customHeight="1">
      <c r="A72" s="127"/>
      <c r="B72" s="128" t="s">
        <v>94</v>
      </c>
      <c r="C72" s="64"/>
      <c r="D72" s="198"/>
      <c r="E72" s="198"/>
      <c r="F72" s="199"/>
      <c r="G72" s="123"/>
      <c r="H72" s="124"/>
      <c r="I72" s="123"/>
      <c r="J72" s="129"/>
      <c r="K72" s="123"/>
      <c r="L72" s="124"/>
      <c r="M72" s="123"/>
      <c r="N72" s="130">
        <v>1</v>
      </c>
      <c r="O72" s="188">
        <f t="shared" si="16"/>
        <v>1</v>
      </c>
      <c r="P72" s="200">
        <f t="shared" si="15"/>
        <v>2</v>
      </c>
    </row>
    <row r="73" spans="1:16" s="194" customFormat="1" ht="11.25" customHeight="1">
      <c r="A73" s="127"/>
      <c r="B73" s="65" t="s">
        <v>95</v>
      </c>
      <c r="C73" s="64"/>
      <c r="D73" s="198"/>
      <c r="E73" s="198"/>
      <c r="F73" s="199"/>
      <c r="G73" s="123"/>
      <c r="H73" s="124"/>
      <c r="I73" s="123"/>
      <c r="J73" s="129"/>
      <c r="K73" s="123"/>
      <c r="L73" s="124"/>
      <c r="M73" s="123"/>
      <c r="N73" s="130">
        <v>1</v>
      </c>
      <c r="O73" s="188">
        <f t="shared" si="16"/>
        <v>1</v>
      </c>
      <c r="P73" s="200">
        <f t="shared" si="15"/>
        <v>2</v>
      </c>
    </row>
    <row r="74" spans="1:16" s="194" customFormat="1" ht="11.25" customHeight="1">
      <c r="A74" s="127"/>
      <c r="B74" s="128" t="s">
        <v>96</v>
      </c>
      <c r="C74" s="64"/>
      <c r="D74" s="198"/>
      <c r="E74" s="198"/>
      <c r="F74" s="199"/>
      <c r="G74" s="123"/>
      <c r="H74" s="124"/>
      <c r="I74" s="123"/>
      <c r="J74" s="129"/>
      <c r="K74" s="123"/>
      <c r="L74" s="124"/>
      <c r="M74" s="123"/>
      <c r="N74" s="130">
        <v>1</v>
      </c>
      <c r="O74" s="188">
        <f t="shared" si="16"/>
        <v>1</v>
      </c>
      <c r="P74" s="200">
        <f t="shared" si="15"/>
        <v>2</v>
      </c>
    </row>
    <row r="75" spans="1:16" s="30" customFormat="1">
      <c r="A75" s="127"/>
      <c r="B75" s="65"/>
      <c r="C75" s="64"/>
      <c r="D75" s="52"/>
      <c r="E75" s="52"/>
      <c r="F75" s="53"/>
      <c r="G75" s="133"/>
      <c r="H75" s="134"/>
      <c r="I75" s="131"/>
      <c r="J75" s="1"/>
      <c r="K75" s="131"/>
      <c r="L75" s="108"/>
      <c r="M75" s="131"/>
      <c r="N75" s="1"/>
      <c r="O75" s="126">
        <f t="shared" ref="O75" si="17">SUM(F75:N75)</f>
        <v>0</v>
      </c>
      <c r="P75" s="37">
        <f t="shared" ref="P75" si="18">(F75*$F$3)+(G75*$G$3)+(H75*$H$3)+(I75*$I$3)+(J75*$J$3)+(K75*$K$3)+(L75*$L$3)+(M75*$M$3)+(N75*$N$3)</f>
        <v>0</v>
      </c>
    </row>
    <row r="76" spans="1:16" ht="12" thickBot="1">
      <c r="A76" s="38"/>
      <c r="B76" s="39"/>
      <c r="C76" s="43">
        <f t="shared" ref="C76:P76" si="19">SUM(C59:C75)</f>
        <v>0</v>
      </c>
      <c r="D76" s="43">
        <f t="shared" si="19"/>
        <v>0</v>
      </c>
      <c r="E76" s="43">
        <f t="shared" si="19"/>
        <v>0</v>
      </c>
      <c r="F76" s="43">
        <f t="shared" si="19"/>
        <v>12</v>
      </c>
      <c r="G76" s="43">
        <f t="shared" si="19"/>
        <v>1240</v>
      </c>
      <c r="H76" s="43">
        <f t="shared" si="19"/>
        <v>0</v>
      </c>
      <c r="I76" s="43">
        <f t="shared" si="19"/>
        <v>188</v>
      </c>
      <c r="J76" s="43">
        <f t="shared" si="19"/>
        <v>0</v>
      </c>
      <c r="K76" s="43">
        <f t="shared" si="19"/>
        <v>731</v>
      </c>
      <c r="L76" s="43">
        <f t="shared" si="19"/>
        <v>0</v>
      </c>
      <c r="M76" s="43">
        <f t="shared" si="19"/>
        <v>0</v>
      </c>
      <c r="N76" s="43">
        <f t="shared" si="19"/>
        <v>64</v>
      </c>
      <c r="O76" s="44">
        <f t="shared" si="19"/>
        <v>2235</v>
      </c>
      <c r="P76" s="45">
        <f t="shared" si="19"/>
        <v>1264.2</v>
      </c>
    </row>
    <row r="77" spans="1:16">
      <c r="G77" s="42"/>
    </row>
    <row r="78" spans="1:16">
      <c r="G78" s="42"/>
    </row>
    <row r="79" spans="1:16" ht="12" thickBot="1">
      <c r="B79" s="33" t="s">
        <v>53</v>
      </c>
      <c r="C79" s="33"/>
      <c r="D79" s="33"/>
      <c r="E79" s="33"/>
      <c r="F79" s="34"/>
      <c r="G79" s="34"/>
      <c r="H79" s="34"/>
      <c r="I79" s="34"/>
      <c r="J79" s="34"/>
      <c r="K79" s="34"/>
      <c r="L79" s="34"/>
      <c r="M79" s="34"/>
      <c r="N79" s="34"/>
      <c r="O79" s="35"/>
      <c r="P79" s="35"/>
    </row>
    <row r="80" spans="1:16" s="30" customFormat="1">
      <c r="A80" s="127"/>
      <c r="B80" s="128" t="s">
        <v>118</v>
      </c>
      <c r="C80" s="64"/>
      <c r="D80" s="52"/>
      <c r="E80" s="52"/>
      <c r="F80" s="53"/>
      <c r="G80" s="123">
        <v>1</v>
      </c>
      <c r="H80" s="124"/>
      <c r="I80" s="123"/>
      <c r="J80" s="129"/>
      <c r="K80" s="123">
        <v>1</v>
      </c>
      <c r="L80" s="124"/>
      <c r="M80" s="123">
        <v>1</v>
      </c>
      <c r="N80" s="130"/>
      <c r="O80" s="125">
        <f t="shared" ref="O80:O84" si="20">SUM(F80:N80)</f>
        <v>3</v>
      </c>
      <c r="P80" s="37">
        <f t="shared" ref="P80:P84" si="21">(F80*$F$3)+(G80*$G$3)+(H80*$H$3)+(I80*$I$3)+(J80*$J$3)+(K80*$K$3)+(L80*$L$3)+(M80*$M$3)+(N80*$N$3)</f>
        <v>3.25</v>
      </c>
    </row>
    <row r="81" spans="1:16" s="30" customFormat="1">
      <c r="A81" s="127"/>
      <c r="B81" s="65" t="s">
        <v>119</v>
      </c>
      <c r="C81" s="64"/>
      <c r="D81" s="52"/>
      <c r="E81" s="52"/>
      <c r="F81" s="53"/>
      <c r="G81" s="123">
        <v>2</v>
      </c>
      <c r="H81" s="124"/>
      <c r="I81" s="123"/>
      <c r="J81" s="129"/>
      <c r="K81" s="123"/>
      <c r="L81" s="124"/>
      <c r="M81" s="123">
        <v>3</v>
      </c>
      <c r="N81" s="130"/>
      <c r="O81" s="125">
        <f t="shared" si="20"/>
        <v>5</v>
      </c>
      <c r="P81" s="37">
        <f t="shared" si="21"/>
        <v>6.5</v>
      </c>
    </row>
    <row r="82" spans="1:16" s="30" customFormat="1">
      <c r="A82" s="127"/>
      <c r="B82" s="128" t="s">
        <v>120</v>
      </c>
      <c r="C82" s="64"/>
      <c r="D82" s="52"/>
      <c r="E82" s="52"/>
      <c r="F82" s="53"/>
      <c r="G82" s="123"/>
      <c r="H82" s="124"/>
      <c r="I82" s="123">
        <v>1</v>
      </c>
      <c r="J82" s="129"/>
      <c r="K82" s="123"/>
      <c r="L82" s="124"/>
      <c r="M82" s="123"/>
      <c r="N82" s="130"/>
      <c r="O82" s="125">
        <f t="shared" si="20"/>
        <v>1</v>
      </c>
      <c r="P82" s="37">
        <f t="shared" si="21"/>
        <v>0.5</v>
      </c>
    </row>
    <row r="83" spans="1:16" s="30" customFormat="1">
      <c r="A83" s="127"/>
      <c r="B83" s="65" t="s">
        <v>121</v>
      </c>
      <c r="C83" s="64"/>
      <c r="D83" s="52"/>
      <c r="E83" s="52"/>
      <c r="F83" s="53"/>
      <c r="G83" s="123">
        <v>1</v>
      </c>
      <c r="H83" s="124"/>
      <c r="I83" s="123"/>
      <c r="J83" s="129"/>
      <c r="K83" s="123"/>
      <c r="L83" s="124"/>
      <c r="M83" s="123"/>
      <c r="N83" s="130"/>
      <c r="O83" s="125">
        <f t="shared" si="20"/>
        <v>1</v>
      </c>
      <c r="P83" s="37">
        <f t="shared" si="21"/>
        <v>0.25</v>
      </c>
    </row>
    <row r="84" spans="1:16" s="194" customFormat="1">
      <c r="A84" s="127"/>
      <c r="B84" s="65" t="s">
        <v>122</v>
      </c>
      <c r="C84" s="64"/>
      <c r="D84" s="198"/>
      <c r="E84" s="198"/>
      <c r="F84" s="199">
        <v>8</v>
      </c>
      <c r="G84" s="133"/>
      <c r="H84" s="134"/>
      <c r="I84" s="131"/>
      <c r="J84" s="193"/>
      <c r="K84" s="131"/>
      <c r="L84" s="108"/>
      <c r="M84" s="131"/>
      <c r="N84" s="193"/>
      <c r="O84" s="126">
        <f t="shared" si="20"/>
        <v>8</v>
      </c>
      <c r="P84" s="200">
        <f t="shared" si="21"/>
        <v>0.8</v>
      </c>
    </row>
    <row r="85" spans="1:16" ht="12" thickBot="1">
      <c r="A85" s="38"/>
      <c r="B85" s="39" t="s">
        <v>21</v>
      </c>
      <c r="C85" s="39">
        <f t="shared" ref="C85:P85" si="22">SUM(C80:C84)</f>
        <v>0</v>
      </c>
      <c r="D85" s="39">
        <f t="shared" si="22"/>
        <v>0</v>
      </c>
      <c r="E85" s="39">
        <f t="shared" si="22"/>
        <v>0</v>
      </c>
      <c r="F85" s="39">
        <f t="shared" si="22"/>
        <v>8</v>
      </c>
      <c r="G85" s="132">
        <f t="shared" si="22"/>
        <v>4</v>
      </c>
      <c r="H85" s="132">
        <f t="shared" si="22"/>
        <v>0</v>
      </c>
      <c r="I85" s="43">
        <f t="shared" si="22"/>
        <v>1</v>
      </c>
      <c r="J85" s="43">
        <f t="shared" si="22"/>
        <v>0</v>
      </c>
      <c r="K85" s="43">
        <f t="shared" si="22"/>
        <v>1</v>
      </c>
      <c r="L85" s="43">
        <f t="shared" si="22"/>
        <v>0</v>
      </c>
      <c r="M85" s="43">
        <f t="shared" si="22"/>
        <v>4</v>
      </c>
      <c r="N85" s="43">
        <f t="shared" si="22"/>
        <v>0</v>
      </c>
      <c r="O85" s="44">
        <f t="shared" si="22"/>
        <v>18</v>
      </c>
      <c r="P85" s="45">
        <f t="shared" si="22"/>
        <v>11.3</v>
      </c>
    </row>
    <row r="86" spans="1:16">
      <c r="A86" s="38"/>
      <c r="B86" s="54"/>
      <c r="C86" s="54"/>
      <c r="D86" s="54"/>
      <c r="E86" s="54"/>
      <c r="F86" s="54"/>
      <c r="G86" s="55"/>
      <c r="H86" s="55"/>
      <c r="I86" s="55"/>
      <c r="J86" s="55"/>
      <c r="K86" s="55"/>
      <c r="L86" s="55"/>
      <c r="M86" s="55"/>
      <c r="N86" s="55"/>
      <c r="O86" s="56"/>
      <c r="P86" s="57"/>
    </row>
    <row r="87" spans="1:16" s="193" customFormat="1" hidden="1">
      <c r="G87" s="42"/>
    </row>
    <row r="88" spans="1:16" s="193" customFormat="1" ht="12" hidden="1" thickBot="1">
      <c r="B88" s="195" t="s">
        <v>55</v>
      </c>
      <c r="C88" s="195"/>
      <c r="D88" s="195"/>
      <c r="E88" s="195"/>
      <c r="F88" s="196"/>
      <c r="G88" s="196"/>
      <c r="H88" s="196"/>
      <c r="I88" s="196"/>
      <c r="J88" s="196"/>
      <c r="K88" s="196"/>
      <c r="L88" s="196"/>
      <c r="M88" s="196"/>
      <c r="N88" s="196"/>
      <c r="O88" s="197"/>
      <c r="P88" s="197"/>
    </row>
    <row r="89" spans="1:16" s="194" customFormat="1" hidden="1">
      <c r="A89" s="127"/>
      <c r="B89" s="128"/>
      <c r="C89" s="64"/>
      <c r="D89" s="198"/>
      <c r="E89" s="198"/>
      <c r="F89" s="199"/>
      <c r="G89" s="123"/>
      <c r="H89" s="124"/>
      <c r="I89" s="123"/>
      <c r="J89" s="129"/>
      <c r="K89" s="123"/>
      <c r="L89" s="124"/>
      <c r="M89" s="123"/>
      <c r="N89" s="130"/>
      <c r="O89" s="125">
        <f t="shared" ref="O89:O96" si="23">SUM(F89:N89)</f>
        <v>0</v>
      </c>
      <c r="P89" s="200">
        <f t="shared" ref="P89:P96" si="24">(F89*$F$3)+(G89*$G$3)+(H89*$H$3)+(I89*$I$3)+(J89*$J$3)+(K89*$K$3)+(L89*$L$3)+(M89*$M$3)+(N89*$N$3)</f>
        <v>0</v>
      </c>
    </row>
    <row r="90" spans="1:16" s="194" customFormat="1" hidden="1">
      <c r="A90" s="127"/>
      <c r="B90" s="65"/>
      <c r="C90" s="64"/>
      <c r="D90" s="198"/>
      <c r="E90" s="198"/>
      <c r="F90" s="199"/>
      <c r="G90" s="123"/>
      <c r="H90" s="124"/>
      <c r="I90" s="123"/>
      <c r="J90" s="129"/>
      <c r="K90" s="123"/>
      <c r="L90" s="124"/>
      <c r="M90" s="123"/>
      <c r="N90" s="130"/>
      <c r="O90" s="125">
        <f t="shared" si="23"/>
        <v>0</v>
      </c>
      <c r="P90" s="200">
        <f t="shared" si="24"/>
        <v>0</v>
      </c>
    </row>
    <row r="91" spans="1:16" s="194" customFormat="1" hidden="1">
      <c r="A91" s="127"/>
      <c r="B91" s="128"/>
      <c r="C91" s="64"/>
      <c r="D91" s="198"/>
      <c r="E91" s="198"/>
      <c r="F91" s="199"/>
      <c r="G91" s="123"/>
      <c r="H91" s="124"/>
      <c r="I91" s="123"/>
      <c r="J91" s="129"/>
      <c r="K91" s="123"/>
      <c r="L91" s="124"/>
      <c r="M91" s="123"/>
      <c r="N91" s="130"/>
      <c r="O91" s="125">
        <f t="shared" si="23"/>
        <v>0</v>
      </c>
      <c r="P91" s="200">
        <f t="shared" si="24"/>
        <v>0</v>
      </c>
    </row>
    <row r="92" spans="1:16" s="194" customFormat="1" hidden="1">
      <c r="A92" s="127"/>
      <c r="B92" s="65"/>
      <c r="C92" s="64"/>
      <c r="D92" s="198"/>
      <c r="E92" s="198"/>
      <c r="F92" s="199"/>
      <c r="G92" s="123"/>
      <c r="H92" s="124"/>
      <c r="I92" s="123"/>
      <c r="J92" s="129"/>
      <c r="K92" s="123"/>
      <c r="L92" s="124"/>
      <c r="M92" s="123"/>
      <c r="N92" s="130"/>
      <c r="O92" s="125">
        <f t="shared" si="23"/>
        <v>0</v>
      </c>
      <c r="P92" s="200">
        <f t="shared" si="24"/>
        <v>0</v>
      </c>
    </row>
    <row r="93" spans="1:16" s="194" customFormat="1" hidden="1">
      <c r="A93" s="127"/>
      <c r="B93" s="128"/>
      <c r="C93" s="64"/>
      <c r="D93" s="198"/>
      <c r="E93" s="198"/>
      <c r="F93" s="199"/>
      <c r="G93" s="123"/>
      <c r="H93" s="124"/>
      <c r="I93" s="123"/>
      <c r="J93" s="129"/>
      <c r="K93" s="123"/>
      <c r="L93" s="124"/>
      <c r="M93" s="123"/>
      <c r="N93" s="130"/>
      <c r="O93" s="125">
        <f t="shared" ref="O93:O95" si="25">SUM(F93:N93)</f>
        <v>0</v>
      </c>
      <c r="P93" s="200">
        <f t="shared" ref="P93:P95" si="26">(F93*$F$3)+(G93*$G$3)+(H93*$H$3)+(I93*$I$3)+(J93*$J$3)+(K93*$K$3)+(L93*$L$3)+(M93*$M$3)+(N93*$N$3)</f>
        <v>0</v>
      </c>
    </row>
    <row r="94" spans="1:16" s="194" customFormat="1" hidden="1">
      <c r="A94" s="127"/>
      <c r="B94" s="65"/>
      <c r="C94" s="64"/>
      <c r="D94" s="198"/>
      <c r="E94" s="198"/>
      <c r="F94" s="199"/>
      <c r="G94" s="123"/>
      <c r="H94" s="124"/>
      <c r="I94" s="123"/>
      <c r="J94" s="129"/>
      <c r="K94" s="123"/>
      <c r="L94" s="124"/>
      <c r="M94" s="123"/>
      <c r="N94" s="130"/>
      <c r="O94" s="125">
        <f t="shared" si="25"/>
        <v>0</v>
      </c>
      <c r="P94" s="200">
        <f t="shared" si="26"/>
        <v>0</v>
      </c>
    </row>
    <row r="95" spans="1:16" s="194" customFormat="1" hidden="1">
      <c r="A95" s="127"/>
      <c r="B95" s="128"/>
      <c r="C95" s="64"/>
      <c r="D95" s="198"/>
      <c r="E95" s="198"/>
      <c r="F95" s="199"/>
      <c r="G95" s="123"/>
      <c r="H95" s="124"/>
      <c r="I95" s="123"/>
      <c r="J95" s="129"/>
      <c r="K95" s="123"/>
      <c r="L95" s="124"/>
      <c r="M95" s="123"/>
      <c r="N95" s="130"/>
      <c r="O95" s="125">
        <f t="shared" si="25"/>
        <v>0</v>
      </c>
      <c r="P95" s="200">
        <f t="shared" si="26"/>
        <v>0</v>
      </c>
    </row>
    <row r="96" spans="1:16" s="194" customFormat="1" ht="12.75" hidden="1" customHeight="1">
      <c r="A96" s="127"/>
      <c r="B96" s="65"/>
      <c r="C96" s="64"/>
      <c r="D96" s="198"/>
      <c r="E96" s="198"/>
      <c r="F96" s="199"/>
      <c r="G96" s="133"/>
      <c r="H96" s="134"/>
      <c r="I96" s="131"/>
      <c r="J96" s="193"/>
      <c r="K96" s="131"/>
      <c r="L96" s="108"/>
      <c r="M96" s="131"/>
      <c r="N96" s="193"/>
      <c r="O96" s="126">
        <f t="shared" si="23"/>
        <v>0</v>
      </c>
      <c r="P96" s="200">
        <f t="shared" si="24"/>
        <v>0</v>
      </c>
    </row>
    <row r="97" spans="1:16" s="193" customFormat="1" ht="12" hidden="1" thickBot="1">
      <c r="A97" s="201"/>
      <c r="B97" s="202" t="s">
        <v>21</v>
      </c>
      <c r="C97" s="202">
        <f t="shared" ref="C97:P97" si="27">SUM(C89:C96)</f>
        <v>0</v>
      </c>
      <c r="D97" s="202">
        <f t="shared" si="27"/>
        <v>0</v>
      </c>
      <c r="E97" s="202">
        <f t="shared" si="27"/>
        <v>0</v>
      </c>
      <c r="F97" s="202">
        <f t="shared" si="27"/>
        <v>0</v>
      </c>
      <c r="G97" s="132">
        <f t="shared" si="27"/>
        <v>0</v>
      </c>
      <c r="H97" s="132">
        <f t="shared" si="27"/>
        <v>0</v>
      </c>
      <c r="I97" s="43">
        <f t="shared" si="27"/>
        <v>0</v>
      </c>
      <c r="J97" s="43">
        <f t="shared" si="27"/>
        <v>0</v>
      </c>
      <c r="K97" s="43">
        <f t="shared" si="27"/>
        <v>0</v>
      </c>
      <c r="L97" s="43">
        <f t="shared" si="27"/>
        <v>0</v>
      </c>
      <c r="M97" s="43">
        <f t="shared" si="27"/>
        <v>0</v>
      </c>
      <c r="N97" s="43">
        <f t="shared" si="27"/>
        <v>0</v>
      </c>
      <c r="O97" s="44">
        <f t="shared" si="27"/>
        <v>0</v>
      </c>
      <c r="P97" s="45">
        <f t="shared" si="27"/>
        <v>0</v>
      </c>
    </row>
    <row r="98" spans="1:16" s="193" customFormat="1" hidden="1">
      <c r="A98" s="201"/>
      <c r="B98" s="54"/>
      <c r="C98" s="54"/>
      <c r="D98" s="54"/>
      <c r="E98" s="54"/>
      <c r="F98" s="54"/>
      <c r="G98" s="55"/>
      <c r="H98" s="55"/>
      <c r="I98" s="55"/>
      <c r="J98" s="55"/>
      <c r="K98" s="55"/>
      <c r="L98" s="55"/>
      <c r="M98" s="55"/>
      <c r="N98" s="55"/>
      <c r="O98" s="56"/>
      <c r="P98" s="57"/>
    </row>
    <row r="99" spans="1:16" hidden="1">
      <c r="A99" s="38"/>
      <c r="B99" s="54"/>
      <c r="C99" s="54"/>
      <c r="D99" s="54"/>
      <c r="E99" s="54"/>
      <c r="F99" s="54"/>
      <c r="G99" s="55"/>
      <c r="H99" s="55"/>
      <c r="I99" s="55"/>
      <c r="J99" s="55"/>
      <c r="K99" s="55"/>
      <c r="L99" s="55"/>
      <c r="M99" s="55"/>
      <c r="N99" s="55"/>
      <c r="O99" s="56"/>
      <c r="P99" s="57"/>
    </row>
    <row r="100" spans="1:16" ht="12" hidden="1" thickBot="1">
      <c r="B100" s="33" t="s">
        <v>23</v>
      </c>
      <c r="C100" s="180"/>
      <c r="D100" s="33"/>
      <c r="E100" s="33"/>
      <c r="F100" s="34"/>
      <c r="G100" s="34"/>
      <c r="H100" s="34"/>
      <c r="I100" s="34"/>
      <c r="J100" s="34"/>
      <c r="K100" s="34"/>
      <c r="L100" s="34"/>
      <c r="M100" s="34"/>
      <c r="N100" s="34"/>
      <c r="O100" s="35"/>
      <c r="P100" s="35"/>
    </row>
    <row r="101" spans="1:16" s="179" customFormat="1" hidden="1">
      <c r="A101" s="178"/>
      <c r="B101" s="181"/>
      <c r="C101" s="182"/>
      <c r="D101" s="182"/>
      <c r="E101" s="182"/>
      <c r="F101" s="183"/>
      <c r="G101" s="184"/>
      <c r="H101" s="185"/>
      <c r="I101" s="186"/>
      <c r="J101" s="185"/>
      <c r="K101" s="184"/>
      <c r="L101" s="187"/>
      <c r="M101" s="184"/>
      <c r="N101" s="185"/>
      <c r="O101" s="188">
        <f>SUM(F101:N101)</f>
        <v>0</v>
      </c>
      <c r="P101" s="189">
        <f>(F101*$F$3)+(G101*$G$3)+(H101*$H$3)+(I101*$I$3)+(J101*$J$3)+(K101*$K$3)+(L101*$L$3)+(M101*$M$3)+(N101*$N$3)</f>
        <v>0</v>
      </c>
    </row>
    <row r="102" spans="1:16" s="30" customFormat="1" hidden="1">
      <c r="A102" s="1"/>
      <c r="B102" s="181"/>
      <c r="C102" s="64"/>
      <c r="D102" s="182"/>
      <c r="E102" s="182"/>
      <c r="F102" s="183"/>
      <c r="G102" s="184"/>
      <c r="H102" s="185"/>
      <c r="I102" s="186"/>
      <c r="J102" s="185"/>
      <c r="K102" s="184"/>
      <c r="L102" s="62"/>
      <c r="M102" s="59"/>
      <c r="N102" s="60"/>
      <c r="O102" s="36">
        <f>SUM(F102:N102)</f>
        <v>0</v>
      </c>
      <c r="P102" s="37">
        <f>(F102*$F$3)+(G102*$G$3)+(H102*$H$3)+(I102*$I$3)+(J102*$J$3)+(K102*$K$3)+(L102*$L$3)+(M102*$M$3)+(N102*$N$3)</f>
        <v>0</v>
      </c>
    </row>
    <row r="103" spans="1:16" ht="12" hidden="1" thickBot="1">
      <c r="A103" s="38"/>
      <c r="B103" s="39" t="s">
        <v>21</v>
      </c>
      <c r="C103" s="39">
        <f t="shared" ref="C103:D103" si="28">SUM(C102:C102)</f>
        <v>0</v>
      </c>
      <c r="D103" s="39">
        <f t="shared" si="28"/>
        <v>0</v>
      </c>
      <c r="E103" s="44">
        <f t="shared" ref="E103:N103" si="29">SUM(E101:E102)</f>
        <v>0</v>
      </c>
      <c r="F103" s="44">
        <f t="shared" si="29"/>
        <v>0</v>
      </c>
      <c r="G103" s="44">
        <f t="shared" si="29"/>
        <v>0</v>
      </c>
      <c r="H103" s="44">
        <f t="shared" si="29"/>
        <v>0</v>
      </c>
      <c r="I103" s="44">
        <f t="shared" si="29"/>
        <v>0</v>
      </c>
      <c r="J103" s="44">
        <f t="shared" si="29"/>
        <v>0</v>
      </c>
      <c r="K103" s="44">
        <f t="shared" si="29"/>
        <v>0</v>
      </c>
      <c r="L103" s="44">
        <f t="shared" si="29"/>
        <v>0</v>
      </c>
      <c r="M103" s="44">
        <f t="shared" si="29"/>
        <v>0</v>
      </c>
      <c r="N103" s="44">
        <f t="shared" si="29"/>
        <v>0</v>
      </c>
      <c r="O103" s="44">
        <f>SUM(O101:O102)</f>
        <v>0</v>
      </c>
      <c r="P103" s="45">
        <f>SUM(P101:P102)</f>
        <v>0</v>
      </c>
    </row>
    <row r="104" spans="1:16" hidden="1">
      <c r="A104" s="38"/>
      <c r="B104" s="54"/>
      <c r="C104" s="54"/>
      <c r="D104" s="54"/>
      <c r="E104" s="54"/>
      <c r="F104" s="54"/>
      <c r="G104" s="55"/>
      <c r="H104" s="55"/>
      <c r="I104" s="55"/>
      <c r="J104" s="55"/>
      <c r="K104" s="55"/>
      <c r="L104" s="55"/>
      <c r="M104" s="55"/>
      <c r="N104" s="55"/>
      <c r="O104" s="56"/>
      <c r="P104" s="57"/>
    </row>
    <row r="105" spans="1:16" hidden="1">
      <c r="A105" s="38"/>
      <c r="B105" s="54"/>
      <c r="C105" s="54"/>
      <c r="D105" s="54"/>
      <c r="E105" s="54"/>
      <c r="F105" s="54"/>
      <c r="G105" s="55"/>
      <c r="H105" s="55"/>
      <c r="I105" s="55"/>
      <c r="J105" s="55"/>
      <c r="K105" s="55"/>
      <c r="L105" s="55"/>
      <c r="M105" s="55"/>
      <c r="N105" s="55"/>
      <c r="O105" s="56"/>
      <c r="P105" s="57"/>
    </row>
    <row r="106" spans="1:16" ht="12" hidden="1" thickBot="1">
      <c r="B106" s="33" t="s">
        <v>44</v>
      </c>
      <c r="C106" s="33"/>
      <c r="D106" s="33"/>
      <c r="E106" s="33"/>
      <c r="F106" s="34"/>
      <c r="G106" s="34"/>
      <c r="H106" s="34"/>
      <c r="I106" s="34"/>
      <c r="J106" s="34"/>
      <c r="K106" s="34"/>
      <c r="L106" s="34"/>
      <c r="M106" s="34"/>
      <c r="N106" s="34"/>
      <c r="O106" s="35"/>
      <c r="P106" s="35"/>
    </row>
    <row r="107" spans="1:16" s="30" customFormat="1" ht="11.25" hidden="1" customHeight="1">
      <c r="A107" s="1"/>
      <c r="B107" s="58"/>
      <c r="C107" s="51"/>
      <c r="D107" s="157"/>
      <c r="E107" s="157"/>
      <c r="F107" s="158"/>
      <c r="G107" s="159"/>
      <c r="H107" s="160"/>
      <c r="I107" s="161"/>
      <c r="J107" s="160"/>
      <c r="K107" s="159"/>
      <c r="L107" s="162"/>
      <c r="M107" s="159"/>
      <c r="N107" s="160"/>
      <c r="O107" s="36">
        <f t="shared" ref="O107:O114" si="30">SUM(F107:N107)</f>
        <v>0</v>
      </c>
      <c r="P107" s="37">
        <f t="shared" ref="P107:P114" si="31">(F107*$F$3)+(G107*$G$3)+(H107*$H$3)+(I107*$I$3)+(J107*$J$3)+(K107*$K$3)+(L107*$L$3)+(M107*$M$3)+(N107*$N$3)</f>
        <v>0</v>
      </c>
    </row>
    <row r="108" spans="1:16" s="30" customFormat="1" ht="11.25" hidden="1" customHeight="1">
      <c r="A108" s="1"/>
      <c r="B108" s="58"/>
      <c r="C108" s="51"/>
      <c r="D108" s="52"/>
      <c r="E108" s="52"/>
      <c r="F108" s="53"/>
      <c r="G108" s="59"/>
      <c r="H108" s="60"/>
      <c r="I108" s="61"/>
      <c r="J108" s="60"/>
      <c r="K108" s="59"/>
      <c r="L108" s="62"/>
      <c r="M108" s="59"/>
      <c r="N108" s="60"/>
      <c r="O108" s="36">
        <f t="shared" si="30"/>
        <v>0</v>
      </c>
      <c r="P108" s="37">
        <f t="shared" si="31"/>
        <v>0</v>
      </c>
    </row>
    <row r="109" spans="1:16" s="30" customFormat="1" ht="11.25" hidden="1" customHeight="1">
      <c r="A109" s="1"/>
      <c r="B109" s="58"/>
      <c r="C109" s="51"/>
      <c r="D109" s="52"/>
      <c r="E109" s="52"/>
      <c r="F109" s="53"/>
      <c r="G109" s="59"/>
      <c r="H109" s="60"/>
      <c r="I109" s="61"/>
      <c r="J109" s="60"/>
      <c r="K109" s="59"/>
      <c r="L109" s="62"/>
      <c r="M109" s="59"/>
      <c r="N109" s="60"/>
      <c r="O109" s="36">
        <f t="shared" si="30"/>
        <v>0</v>
      </c>
      <c r="P109" s="37">
        <f t="shared" si="31"/>
        <v>0</v>
      </c>
    </row>
    <row r="110" spans="1:16" s="30" customFormat="1" ht="11.25" hidden="1" customHeight="1">
      <c r="A110" s="1"/>
      <c r="B110" s="58"/>
      <c r="C110" s="51"/>
      <c r="D110" s="52"/>
      <c r="E110" s="52"/>
      <c r="F110" s="53"/>
      <c r="G110" s="59"/>
      <c r="H110" s="60"/>
      <c r="I110" s="61"/>
      <c r="J110" s="60"/>
      <c r="K110" s="59"/>
      <c r="L110" s="62"/>
      <c r="M110" s="59"/>
      <c r="N110" s="60"/>
      <c r="O110" s="36">
        <f t="shared" si="30"/>
        <v>0</v>
      </c>
      <c r="P110" s="37">
        <f t="shared" si="31"/>
        <v>0</v>
      </c>
    </row>
    <row r="111" spans="1:16" s="30" customFormat="1" ht="11.25" hidden="1" customHeight="1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si="30"/>
        <v>0</v>
      </c>
      <c r="P111" s="37">
        <f t="shared" si="31"/>
        <v>0</v>
      </c>
    </row>
    <row r="112" spans="1:16" s="30" customFormat="1" ht="11.25" hidden="1" customHeight="1">
      <c r="A112" s="1"/>
      <c r="B112" s="58"/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/>
      <c r="O112" s="36">
        <f t="shared" si="30"/>
        <v>0</v>
      </c>
      <c r="P112" s="37">
        <f t="shared" si="31"/>
        <v>0</v>
      </c>
    </row>
    <row r="113" spans="1:16" s="30" customFormat="1" ht="11.25" hidden="1" customHeight="1">
      <c r="A113" s="1"/>
      <c r="B113" s="58"/>
      <c r="C113" s="51"/>
      <c r="D113" s="52"/>
      <c r="E113" s="52"/>
      <c r="F113" s="53"/>
      <c r="G113" s="59"/>
      <c r="H113" s="60"/>
      <c r="I113" s="61"/>
      <c r="J113" s="60"/>
      <c r="K113" s="59"/>
      <c r="L113" s="62"/>
      <c r="M113" s="59"/>
      <c r="N113" s="60"/>
      <c r="O113" s="36">
        <f t="shared" si="30"/>
        <v>0</v>
      </c>
      <c r="P113" s="37">
        <f t="shared" si="31"/>
        <v>0</v>
      </c>
    </row>
    <row r="114" spans="1:16" s="30" customFormat="1" ht="11.25" hidden="1" customHeight="1">
      <c r="A114" s="1"/>
      <c r="B114" s="58"/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/>
      <c r="O114" s="36">
        <f t="shared" si="30"/>
        <v>0</v>
      </c>
      <c r="P114" s="37">
        <f t="shared" si="31"/>
        <v>0</v>
      </c>
    </row>
    <row r="115" spans="1:16" ht="12" hidden="1" thickBot="1">
      <c r="A115" s="38"/>
      <c r="B115" s="39" t="s">
        <v>21</v>
      </c>
      <c r="C115" s="39">
        <f t="shared" ref="C115:P115" si="32">SUM(C107:C114)</f>
        <v>0</v>
      </c>
      <c r="D115" s="39">
        <f t="shared" si="32"/>
        <v>0</v>
      </c>
      <c r="E115" s="39">
        <f t="shared" si="32"/>
        <v>0</v>
      </c>
      <c r="F115" s="39">
        <f t="shared" si="32"/>
        <v>0</v>
      </c>
      <c r="G115" s="43">
        <f t="shared" si="32"/>
        <v>0</v>
      </c>
      <c r="H115" s="43">
        <f t="shared" si="32"/>
        <v>0</v>
      </c>
      <c r="I115" s="43">
        <f t="shared" si="32"/>
        <v>0</v>
      </c>
      <c r="J115" s="43">
        <f t="shared" si="32"/>
        <v>0</v>
      </c>
      <c r="K115" s="43">
        <f t="shared" si="32"/>
        <v>0</v>
      </c>
      <c r="L115" s="43">
        <f t="shared" si="32"/>
        <v>0</v>
      </c>
      <c r="M115" s="43">
        <f t="shared" si="32"/>
        <v>0</v>
      </c>
      <c r="N115" s="43">
        <f t="shared" si="32"/>
        <v>0</v>
      </c>
      <c r="O115" s="44">
        <f t="shared" si="32"/>
        <v>0</v>
      </c>
      <c r="P115" s="45">
        <f t="shared" si="32"/>
        <v>0</v>
      </c>
    </row>
    <row r="116" spans="1:16" ht="11.25" hidden="1" customHeight="1">
      <c r="A116" s="38"/>
      <c r="B116" s="54"/>
      <c r="C116" s="54"/>
      <c r="D116" s="54"/>
      <c r="E116" s="54"/>
      <c r="F116" s="54"/>
      <c r="G116" s="55"/>
      <c r="H116" s="55"/>
      <c r="I116" s="55"/>
      <c r="J116" s="55"/>
      <c r="K116" s="55"/>
      <c r="L116" s="55"/>
      <c r="M116" s="55"/>
      <c r="N116" s="55"/>
      <c r="O116" s="56"/>
      <c r="P116" s="57"/>
    </row>
    <row r="117" spans="1:16" hidden="1"/>
    <row r="118" spans="1:16" ht="12" hidden="1" thickBot="1">
      <c r="B118" s="33" t="s">
        <v>30</v>
      </c>
      <c r="C118" s="33"/>
      <c r="D118" s="33"/>
      <c r="E118" s="33"/>
      <c r="F118" s="34"/>
      <c r="G118" s="34"/>
      <c r="H118" s="34"/>
      <c r="I118" s="34"/>
      <c r="J118" s="34"/>
      <c r="K118" s="34"/>
      <c r="L118" s="34"/>
      <c r="M118" s="34"/>
      <c r="N118" s="34"/>
      <c r="O118" s="35"/>
      <c r="P118" s="35"/>
    </row>
    <row r="119" spans="1:16" s="30" customFormat="1" ht="11.25" hidden="1" customHeight="1">
      <c r="A119" s="1"/>
      <c r="B119" s="58" t="s">
        <v>50</v>
      </c>
      <c r="C119" s="51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/>
      <c r="O119" s="36">
        <f>SUM(F119:N119)</f>
        <v>0</v>
      </c>
      <c r="P119" s="37">
        <f>(F119*$F$3)+(G119*$G$3)+(H119*$H$3)+(I119*$I$3)+(J119*$J$3)+(K119*$K$3)+(L119*$L$3)+(M119*$M$3)+(N119*$N$3)</f>
        <v>0</v>
      </c>
    </row>
    <row r="120" spans="1:16" s="30" customFormat="1" ht="11.25" hidden="1" customHeight="1">
      <c r="A120" s="1"/>
      <c r="B120" s="58"/>
      <c r="C120" s="51"/>
      <c r="D120" s="52"/>
      <c r="E120" s="52"/>
      <c r="F120" s="53"/>
      <c r="G120" s="59"/>
      <c r="H120" s="60"/>
      <c r="I120" s="61"/>
      <c r="J120" s="60"/>
      <c r="K120" s="59"/>
      <c r="L120" s="62"/>
      <c r="M120" s="59"/>
      <c r="N120" s="60"/>
      <c r="O120" s="36">
        <f>SUM(F120:N120)</f>
        <v>0</v>
      </c>
      <c r="P120" s="37">
        <f>(F120*$F$3)+(G120*$G$3)+(H120*$H$3)+(I120*$I$3)+(J120*$J$3)+(K120*$K$3)+(L120*$L$3)+(M120*$M$3)+(N120*$N$3)</f>
        <v>0</v>
      </c>
    </row>
    <row r="121" spans="1:16" ht="12" hidden="1" thickBot="1">
      <c r="A121" s="38"/>
      <c r="B121" s="39" t="s">
        <v>21</v>
      </c>
      <c r="C121" s="39">
        <f t="shared" ref="C121:P121" si="33">SUM(C119:C120)</f>
        <v>0</v>
      </c>
      <c r="D121" s="39">
        <f t="shared" si="33"/>
        <v>0</v>
      </c>
      <c r="E121" s="39">
        <f t="shared" si="33"/>
        <v>0</v>
      </c>
      <c r="F121" s="39">
        <f t="shared" si="33"/>
        <v>0</v>
      </c>
      <c r="G121" s="43">
        <f t="shared" si="33"/>
        <v>0</v>
      </c>
      <c r="H121" s="43">
        <f t="shared" si="33"/>
        <v>0</v>
      </c>
      <c r="I121" s="43">
        <f t="shared" si="33"/>
        <v>0</v>
      </c>
      <c r="J121" s="43">
        <f t="shared" si="33"/>
        <v>0</v>
      </c>
      <c r="K121" s="43">
        <f t="shared" si="33"/>
        <v>0</v>
      </c>
      <c r="L121" s="43">
        <f t="shared" si="33"/>
        <v>0</v>
      </c>
      <c r="M121" s="43">
        <f t="shared" si="33"/>
        <v>0</v>
      </c>
      <c r="N121" s="43">
        <f t="shared" si="33"/>
        <v>0</v>
      </c>
      <c r="O121" s="44">
        <f t="shared" si="33"/>
        <v>0</v>
      </c>
      <c r="P121" s="45">
        <f t="shared" si="33"/>
        <v>0</v>
      </c>
    </row>
    <row r="122" spans="1:16" ht="11.25" hidden="1" customHeight="1">
      <c r="A122" s="38"/>
      <c r="B122" s="54"/>
      <c r="C122" s="54"/>
      <c r="D122" s="54"/>
      <c r="E122" s="54"/>
      <c r="F122" s="54"/>
      <c r="G122" s="55"/>
      <c r="H122" s="55"/>
      <c r="I122" s="55"/>
      <c r="J122" s="55"/>
      <c r="K122" s="55"/>
      <c r="L122" s="55"/>
      <c r="M122" s="55"/>
      <c r="N122" s="55"/>
      <c r="O122" s="56"/>
      <c r="P122" s="57"/>
    </row>
    <row r="123" spans="1:16" s="190" customFormat="1" hidden="1"/>
    <row r="124" spans="1:16" s="190" customFormat="1" ht="12" hidden="1" thickBot="1">
      <c r="B124" s="180" t="s">
        <v>54</v>
      </c>
      <c r="C124" s="180"/>
      <c r="D124" s="180"/>
      <c r="E124" s="180"/>
      <c r="F124" s="34"/>
      <c r="G124" s="34"/>
      <c r="H124" s="34"/>
      <c r="I124" s="34"/>
      <c r="J124" s="34"/>
      <c r="K124" s="34"/>
      <c r="L124" s="34"/>
      <c r="M124" s="34"/>
      <c r="N124" s="34"/>
      <c r="O124" s="35"/>
      <c r="P124" s="35"/>
    </row>
    <row r="125" spans="1:16" s="191" customFormat="1" hidden="1">
      <c r="A125" s="190"/>
      <c r="B125" s="192"/>
      <c r="C125" s="63"/>
      <c r="D125" s="182"/>
      <c r="E125" s="182"/>
      <c r="F125" s="183"/>
      <c r="G125" s="184"/>
      <c r="H125" s="185"/>
      <c r="I125" s="186"/>
      <c r="J125" s="185"/>
      <c r="K125" s="184"/>
      <c r="L125" s="187"/>
      <c r="M125" s="184"/>
      <c r="N125" s="185"/>
      <c r="O125" s="188">
        <f t="shared" ref="O125:O176" si="34">SUM(F125:N125)</f>
        <v>0</v>
      </c>
      <c r="P125" s="189">
        <f t="shared" ref="P125:P176" si="35">(F125*$F$3)+(G125*$G$3)+(H125*$H$3)+(I125*$I$3)+(J125*$J$3)+(K125*$K$3)+(L125*$L$3)+(M125*$M$3)+(N125*$N$3)</f>
        <v>0</v>
      </c>
    </row>
    <row r="126" spans="1:16" s="191" customFormat="1" hidden="1">
      <c r="A126" s="190"/>
      <c r="B126" s="192"/>
      <c r="C126" s="51"/>
      <c r="D126" s="182"/>
      <c r="E126" s="182"/>
      <c r="F126" s="183"/>
      <c r="G126" s="184"/>
      <c r="H126" s="185"/>
      <c r="I126" s="186"/>
      <c r="J126" s="185"/>
      <c r="K126" s="184"/>
      <c r="L126" s="187"/>
      <c r="M126" s="184"/>
      <c r="N126" s="185"/>
      <c r="O126" s="188">
        <f t="shared" si="34"/>
        <v>0</v>
      </c>
      <c r="P126" s="189">
        <f t="shared" si="35"/>
        <v>0</v>
      </c>
    </row>
    <row r="127" spans="1:16" s="191" customFormat="1" hidden="1">
      <c r="A127" s="190"/>
      <c r="B127" s="192"/>
      <c r="C127" s="51"/>
      <c r="D127" s="182"/>
      <c r="E127" s="182"/>
      <c r="F127" s="183"/>
      <c r="G127" s="184"/>
      <c r="H127" s="185"/>
      <c r="I127" s="186"/>
      <c r="J127" s="185"/>
      <c r="K127" s="184"/>
      <c r="L127" s="187"/>
      <c r="M127" s="184"/>
      <c r="N127" s="185"/>
      <c r="O127" s="188">
        <f t="shared" si="34"/>
        <v>0</v>
      </c>
      <c r="P127" s="189">
        <f t="shared" si="35"/>
        <v>0</v>
      </c>
    </row>
    <row r="128" spans="1:16" s="191" customFormat="1" hidden="1">
      <c r="A128" s="190"/>
      <c r="B128" s="192"/>
      <c r="C128" s="51"/>
      <c r="D128" s="182"/>
      <c r="E128" s="182"/>
      <c r="F128" s="183"/>
      <c r="G128" s="184"/>
      <c r="H128" s="185"/>
      <c r="I128" s="186"/>
      <c r="J128" s="185"/>
      <c r="K128" s="184"/>
      <c r="L128" s="187"/>
      <c r="M128" s="184"/>
      <c r="N128" s="185"/>
      <c r="O128" s="188">
        <f t="shared" si="34"/>
        <v>0</v>
      </c>
      <c r="P128" s="189">
        <f t="shared" si="35"/>
        <v>0</v>
      </c>
    </row>
    <row r="129" spans="1:16" s="191" customFormat="1" hidden="1">
      <c r="A129" s="190"/>
      <c r="B129" s="192"/>
      <c r="C129" s="51"/>
      <c r="D129" s="182"/>
      <c r="E129" s="182"/>
      <c r="F129" s="183"/>
      <c r="G129" s="184"/>
      <c r="H129" s="185"/>
      <c r="I129" s="186"/>
      <c r="J129" s="185"/>
      <c r="K129" s="184"/>
      <c r="L129" s="187"/>
      <c r="M129" s="184"/>
      <c r="N129" s="185"/>
      <c r="O129" s="188">
        <f t="shared" si="34"/>
        <v>0</v>
      </c>
      <c r="P129" s="189">
        <f t="shared" si="35"/>
        <v>0</v>
      </c>
    </row>
    <row r="130" spans="1:16" s="191" customFormat="1" hidden="1">
      <c r="A130" s="190"/>
      <c r="B130" s="192"/>
      <c r="C130" s="51"/>
      <c r="D130" s="182"/>
      <c r="E130" s="182"/>
      <c r="F130" s="183"/>
      <c r="G130" s="184"/>
      <c r="H130" s="185"/>
      <c r="I130" s="186"/>
      <c r="J130" s="185"/>
      <c r="K130" s="184"/>
      <c r="L130" s="187"/>
      <c r="M130" s="184"/>
      <c r="N130" s="185"/>
      <c r="O130" s="188">
        <f t="shared" si="34"/>
        <v>0</v>
      </c>
      <c r="P130" s="189">
        <f t="shared" si="35"/>
        <v>0</v>
      </c>
    </row>
    <row r="131" spans="1:16" s="191" customFormat="1" hidden="1">
      <c r="A131" s="190"/>
      <c r="B131" s="192"/>
      <c r="C131" s="51"/>
      <c r="D131" s="182"/>
      <c r="E131" s="182"/>
      <c r="F131" s="183"/>
      <c r="G131" s="184"/>
      <c r="H131" s="185"/>
      <c r="I131" s="186"/>
      <c r="J131" s="185"/>
      <c r="K131" s="184"/>
      <c r="L131" s="187"/>
      <c r="M131" s="184"/>
      <c r="N131" s="185"/>
      <c r="O131" s="188">
        <f t="shared" si="34"/>
        <v>0</v>
      </c>
      <c r="P131" s="189">
        <f t="shared" si="35"/>
        <v>0</v>
      </c>
    </row>
    <row r="132" spans="1:16" s="191" customFormat="1" hidden="1">
      <c r="A132" s="190"/>
      <c r="B132" s="192"/>
      <c r="C132" s="51"/>
      <c r="D132" s="182"/>
      <c r="E132" s="182"/>
      <c r="F132" s="183"/>
      <c r="G132" s="184"/>
      <c r="H132" s="185"/>
      <c r="I132" s="186"/>
      <c r="J132" s="185"/>
      <c r="K132" s="184"/>
      <c r="L132" s="187"/>
      <c r="M132" s="184"/>
      <c r="N132" s="185"/>
      <c r="O132" s="188">
        <f t="shared" si="34"/>
        <v>0</v>
      </c>
      <c r="P132" s="189">
        <f t="shared" si="35"/>
        <v>0</v>
      </c>
    </row>
    <row r="133" spans="1:16" s="191" customFormat="1" hidden="1">
      <c r="A133" s="190"/>
      <c r="B133" s="192"/>
      <c r="C133" s="51"/>
      <c r="D133" s="182"/>
      <c r="E133" s="182"/>
      <c r="F133" s="183"/>
      <c r="G133" s="184"/>
      <c r="H133" s="185"/>
      <c r="I133" s="186"/>
      <c r="J133" s="185"/>
      <c r="K133" s="184"/>
      <c r="L133" s="187"/>
      <c r="M133" s="184"/>
      <c r="N133" s="185"/>
      <c r="O133" s="188">
        <f t="shared" si="34"/>
        <v>0</v>
      </c>
      <c r="P133" s="189">
        <f t="shared" si="35"/>
        <v>0</v>
      </c>
    </row>
    <row r="134" spans="1:16" s="191" customFormat="1" hidden="1">
      <c r="A134" s="190"/>
      <c r="B134" s="192"/>
      <c r="C134" s="51"/>
      <c r="D134" s="182"/>
      <c r="E134" s="182"/>
      <c r="F134" s="183"/>
      <c r="G134" s="184"/>
      <c r="H134" s="185"/>
      <c r="I134" s="186"/>
      <c r="J134" s="185"/>
      <c r="K134" s="184"/>
      <c r="L134" s="187"/>
      <c r="M134" s="184"/>
      <c r="N134" s="185"/>
      <c r="O134" s="188">
        <f t="shared" si="34"/>
        <v>0</v>
      </c>
      <c r="P134" s="189">
        <f t="shared" si="35"/>
        <v>0</v>
      </c>
    </row>
    <row r="135" spans="1:16" s="191" customFormat="1" hidden="1">
      <c r="A135" s="190"/>
      <c r="B135" s="192"/>
      <c r="C135" s="51"/>
      <c r="D135" s="182"/>
      <c r="E135" s="182"/>
      <c r="F135" s="183"/>
      <c r="G135" s="184"/>
      <c r="H135" s="185"/>
      <c r="I135" s="186"/>
      <c r="J135" s="185"/>
      <c r="K135" s="184"/>
      <c r="L135" s="187"/>
      <c r="M135" s="184"/>
      <c r="N135" s="185"/>
      <c r="O135" s="188">
        <f t="shared" si="34"/>
        <v>0</v>
      </c>
      <c r="P135" s="189">
        <f t="shared" si="35"/>
        <v>0</v>
      </c>
    </row>
    <row r="136" spans="1:16" s="191" customFormat="1" hidden="1">
      <c r="A136" s="190"/>
      <c r="B136" s="192"/>
      <c r="C136" s="51"/>
      <c r="D136" s="182"/>
      <c r="E136" s="182"/>
      <c r="F136" s="183"/>
      <c r="G136" s="184"/>
      <c r="H136" s="185"/>
      <c r="I136" s="186"/>
      <c r="J136" s="185"/>
      <c r="K136" s="184"/>
      <c r="L136" s="187"/>
      <c r="M136" s="184"/>
      <c r="N136" s="185"/>
      <c r="O136" s="188">
        <f t="shared" si="34"/>
        <v>0</v>
      </c>
      <c r="P136" s="189">
        <f t="shared" si="35"/>
        <v>0</v>
      </c>
    </row>
    <row r="137" spans="1:16" s="191" customFormat="1" hidden="1">
      <c r="A137" s="190"/>
      <c r="B137" s="192"/>
      <c r="C137" s="51"/>
      <c r="D137" s="182"/>
      <c r="E137" s="182"/>
      <c r="F137" s="183"/>
      <c r="G137" s="184"/>
      <c r="H137" s="185"/>
      <c r="I137" s="186"/>
      <c r="J137" s="185"/>
      <c r="K137" s="184"/>
      <c r="L137" s="187"/>
      <c r="M137" s="184"/>
      <c r="N137" s="185"/>
      <c r="O137" s="188">
        <f t="shared" si="34"/>
        <v>0</v>
      </c>
      <c r="P137" s="189">
        <f t="shared" si="35"/>
        <v>0</v>
      </c>
    </row>
    <row r="138" spans="1:16" s="191" customFormat="1" hidden="1">
      <c r="A138" s="190"/>
      <c r="B138" s="192"/>
      <c r="C138" s="51"/>
      <c r="D138" s="182"/>
      <c r="E138" s="182"/>
      <c r="F138" s="183"/>
      <c r="G138" s="184"/>
      <c r="H138" s="185"/>
      <c r="I138" s="186"/>
      <c r="J138" s="185"/>
      <c r="K138" s="184"/>
      <c r="L138" s="187"/>
      <c r="M138" s="184"/>
      <c r="N138" s="185"/>
      <c r="O138" s="188">
        <f t="shared" si="34"/>
        <v>0</v>
      </c>
      <c r="P138" s="189">
        <f t="shared" si="35"/>
        <v>0</v>
      </c>
    </row>
    <row r="139" spans="1:16" s="191" customFormat="1" hidden="1">
      <c r="A139" s="190"/>
      <c r="B139" s="192"/>
      <c r="C139" s="51"/>
      <c r="D139" s="182"/>
      <c r="E139" s="182"/>
      <c r="F139" s="183"/>
      <c r="G139" s="184"/>
      <c r="H139" s="185"/>
      <c r="I139" s="186"/>
      <c r="J139" s="185"/>
      <c r="K139" s="184"/>
      <c r="L139" s="187"/>
      <c r="M139" s="184"/>
      <c r="N139" s="185"/>
      <c r="O139" s="188">
        <f t="shared" si="34"/>
        <v>0</v>
      </c>
      <c r="P139" s="189">
        <f t="shared" si="35"/>
        <v>0</v>
      </c>
    </row>
    <row r="140" spans="1:16" s="194" customFormat="1" hidden="1">
      <c r="A140" s="193"/>
      <c r="B140" s="192"/>
      <c r="C140" s="51"/>
      <c r="D140" s="198"/>
      <c r="E140" s="198"/>
      <c r="F140" s="199"/>
      <c r="G140" s="184"/>
      <c r="H140" s="185"/>
      <c r="I140" s="186"/>
      <c r="J140" s="185"/>
      <c r="K140" s="184"/>
      <c r="L140" s="187"/>
      <c r="M140" s="184"/>
      <c r="N140" s="185"/>
      <c r="O140" s="188">
        <f t="shared" si="34"/>
        <v>0</v>
      </c>
      <c r="P140" s="200">
        <f t="shared" si="35"/>
        <v>0</v>
      </c>
    </row>
    <row r="141" spans="1:16" s="194" customFormat="1" hidden="1">
      <c r="A141" s="193"/>
      <c r="B141" s="192"/>
      <c r="C141" s="51"/>
      <c r="D141" s="198"/>
      <c r="E141" s="198"/>
      <c r="F141" s="199"/>
      <c r="G141" s="184"/>
      <c r="H141" s="185"/>
      <c r="I141" s="186"/>
      <c r="J141" s="185"/>
      <c r="K141" s="184"/>
      <c r="L141" s="187"/>
      <c r="M141" s="184"/>
      <c r="N141" s="185"/>
      <c r="O141" s="188">
        <f t="shared" si="34"/>
        <v>0</v>
      </c>
      <c r="P141" s="200">
        <f t="shared" si="35"/>
        <v>0</v>
      </c>
    </row>
    <row r="142" spans="1:16" s="194" customFormat="1" hidden="1">
      <c r="A142" s="193"/>
      <c r="B142" s="192"/>
      <c r="C142" s="51"/>
      <c r="D142" s="198"/>
      <c r="E142" s="198"/>
      <c r="F142" s="199"/>
      <c r="G142" s="184"/>
      <c r="H142" s="185"/>
      <c r="I142" s="186"/>
      <c r="J142" s="185"/>
      <c r="K142" s="184"/>
      <c r="L142" s="187"/>
      <c r="M142" s="184"/>
      <c r="N142" s="185"/>
      <c r="O142" s="188">
        <f t="shared" si="34"/>
        <v>0</v>
      </c>
      <c r="P142" s="200">
        <f t="shared" si="35"/>
        <v>0</v>
      </c>
    </row>
    <row r="143" spans="1:16" s="194" customFormat="1" hidden="1">
      <c r="A143" s="193"/>
      <c r="B143" s="192"/>
      <c r="C143" s="51"/>
      <c r="D143" s="198"/>
      <c r="E143" s="198"/>
      <c r="F143" s="199"/>
      <c r="G143" s="184"/>
      <c r="H143" s="185"/>
      <c r="I143" s="186"/>
      <c r="J143" s="185"/>
      <c r="K143" s="184"/>
      <c r="L143" s="187"/>
      <c r="M143" s="184"/>
      <c r="N143" s="185"/>
      <c r="O143" s="188">
        <f t="shared" si="34"/>
        <v>0</v>
      </c>
      <c r="P143" s="200">
        <f t="shared" si="35"/>
        <v>0</v>
      </c>
    </row>
    <row r="144" spans="1:16" s="194" customFormat="1" hidden="1">
      <c r="A144" s="193"/>
      <c r="B144" s="192"/>
      <c r="C144" s="51"/>
      <c r="D144" s="198"/>
      <c r="E144" s="198"/>
      <c r="F144" s="199"/>
      <c r="G144" s="184"/>
      <c r="H144" s="185"/>
      <c r="I144" s="186"/>
      <c r="J144" s="185"/>
      <c r="K144" s="184"/>
      <c r="L144" s="187"/>
      <c r="M144" s="184"/>
      <c r="N144" s="185"/>
      <c r="O144" s="188">
        <f t="shared" si="34"/>
        <v>0</v>
      </c>
      <c r="P144" s="200">
        <f t="shared" si="35"/>
        <v>0</v>
      </c>
    </row>
    <row r="145" spans="1:16" s="194" customFormat="1" hidden="1">
      <c r="A145" s="193"/>
      <c r="B145" s="192"/>
      <c r="C145" s="51"/>
      <c r="D145" s="198"/>
      <c r="E145" s="198"/>
      <c r="F145" s="199"/>
      <c r="G145" s="184"/>
      <c r="H145" s="185"/>
      <c r="I145" s="186"/>
      <c r="J145" s="185"/>
      <c r="K145" s="184"/>
      <c r="L145" s="187"/>
      <c r="M145" s="184"/>
      <c r="N145" s="185"/>
      <c r="O145" s="188">
        <f t="shared" si="34"/>
        <v>0</v>
      </c>
      <c r="P145" s="200">
        <f t="shared" si="35"/>
        <v>0</v>
      </c>
    </row>
    <row r="146" spans="1:16" s="194" customFormat="1" hidden="1">
      <c r="A146" s="193"/>
      <c r="B146" s="192"/>
      <c r="C146" s="51"/>
      <c r="D146" s="198"/>
      <c r="E146" s="198"/>
      <c r="F146" s="199"/>
      <c r="G146" s="184"/>
      <c r="H146" s="185"/>
      <c r="I146" s="186"/>
      <c r="J146" s="185"/>
      <c r="K146" s="184"/>
      <c r="L146" s="187"/>
      <c r="M146" s="184"/>
      <c r="N146" s="185"/>
      <c r="O146" s="188">
        <f t="shared" si="34"/>
        <v>0</v>
      </c>
      <c r="P146" s="200">
        <f t="shared" si="35"/>
        <v>0</v>
      </c>
    </row>
    <row r="147" spans="1:16" s="194" customFormat="1" hidden="1">
      <c r="A147" s="193"/>
      <c r="B147" s="192"/>
      <c r="C147" s="51"/>
      <c r="D147" s="198"/>
      <c r="E147" s="198"/>
      <c r="F147" s="199"/>
      <c r="G147" s="184"/>
      <c r="H147" s="185"/>
      <c r="I147" s="186"/>
      <c r="J147" s="185"/>
      <c r="K147" s="184"/>
      <c r="L147" s="187"/>
      <c r="M147" s="184"/>
      <c r="N147" s="185"/>
      <c r="O147" s="188">
        <f t="shared" si="34"/>
        <v>0</v>
      </c>
      <c r="P147" s="200">
        <f t="shared" si="35"/>
        <v>0</v>
      </c>
    </row>
    <row r="148" spans="1:16" s="194" customFormat="1" hidden="1">
      <c r="A148" s="193"/>
      <c r="B148" s="192"/>
      <c r="C148" s="51"/>
      <c r="D148" s="198"/>
      <c r="E148" s="198"/>
      <c r="F148" s="199"/>
      <c r="G148" s="184"/>
      <c r="H148" s="185"/>
      <c r="I148" s="186"/>
      <c r="J148" s="185"/>
      <c r="K148" s="184"/>
      <c r="L148" s="187"/>
      <c r="M148" s="184"/>
      <c r="N148" s="185"/>
      <c r="O148" s="188">
        <f t="shared" si="34"/>
        <v>0</v>
      </c>
      <c r="P148" s="200">
        <f t="shared" si="35"/>
        <v>0</v>
      </c>
    </row>
    <row r="149" spans="1:16" s="194" customFormat="1" hidden="1">
      <c r="A149" s="193"/>
      <c r="B149" s="192"/>
      <c r="C149" s="51"/>
      <c r="D149" s="198"/>
      <c r="E149" s="198"/>
      <c r="F149" s="199"/>
      <c r="G149" s="184"/>
      <c r="H149" s="185"/>
      <c r="I149" s="186"/>
      <c r="J149" s="185"/>
      <c r="K149" s="184"/>
      <c r="L149" s="187"/>
      <c r="M149" s="184"/>
      <c r="N149" s="185"/>
      <c r="O149" s="188">
        <f t="shared" si="34"/>
        <v>0</v>
      </c>
      <c r="P149" s="200">
        <f t="shared" si="35"/>
        <v>0</v>
      </c>
    </row>
    <row r="150" spans="1:16" s="194" customFormat="1" hidden="1">
      <c r="A150" s="193"/>
      <c r="B150" s="192"/>
      <c r="C150" s="51"/>
      <c r="D150" s="198"/>
      <c r="E150" s="198"/>
      <c r="F150" s="199"/>
      <c r="G150" s="184"/>
      <c r="H150" s="185"/>
      <c r="I150" s="186"/>
      <c r="J150" s="185"/>
      <c r="K150" s="184"/>
      <c r="L150" s="187"/>
      <c r="M150" s="184"/>
      <c r="N150" s="185"/>
      <c r="O150" s="188">
        <f t="shared" si="34"/>
        <v>0</v>
      </c>
      <c r="P150" s="200">
        <f t="shared" si="35"/>
        <v>0</v>
      </c>
    </row>
    <row r="151" spans="1:16" s="194" customFormat="1" hidden="1">
      <c r="A151" s="193"/>
      <c r="B151" s="192"/>
      <c r="C151" s="51"/>
      <c r="D151" s="198"/>
      <c r="E151" s="198"/>
      <c r="F151" s="199"/>
      <c r="G151" s="184"/>
      <c r="H151" s="185"/>
      <c r="I151" s="186"/>
      <c r="J151" s="185"/>
      <c r="K151" s="184"/>
      <c r="L151" s="187"/>
      <c r="M151" s="184"/>
      <c r="N151" s="185"/>
      <c r="O151" s="188">
        <f t="shared" si="34"/>
        <v>0</v>
      </c>
      <c r="P151" s="200">
        <f t="shared" si="35"/>
        <v>0</v>
      </c>
    </row>
    <row r="152" spans="1:16" s="194" customFormat="1" hidden="1">
      <c r="A152" s="193"/>
      <c r="B152" s="192"/>
      <c r="C152" s="51"/>
      <c r="D152" s="198"/>
      <c r="E152" s="198"/>
      <c r="F152" s="199"/>
      <c r="G152" s="184"/>
      <c r="H152" s="185"/>
      <c r="I152" s="186"/>
      <c r="J152" s="185"/>
      <c r="K152" s="184"/>
      <c r="L152" s="187"/>
      <c r="M152" s="184"/>
      <c r="N152" s="185"/>
      <c r="O152" s="188">
        <f t="shared" si="34"/>
        <v>0</v>
      </c>
      <c r="P152" s="200">
        <f t="shared" si="35"/>
        <v>0</v>
      </c>
    </row>
    <row r="153" spans="1:16" s="194" customFormat="1" hidden="1">
      <c r="A153" s="193"/>
      <c r="B153" s="192"/>
      <c r="C153" s="51"/>
      <c r="D153" s="198"/>
      <c r="E153" s="198"/>
      <c r="F153" s="199"/>
      <c r="G153" s="184"/>
      <c r="H153" s="185"/>
      <c r="I153" s="186"/>
      <c r="J153" s="185"/>
      <c r="K153" s="184"/>
      <c r="L153" s="187"/>
      <c r="M153" s="184"/>
      <c r="N153" s="185"/>
      <c r="O153" s="188">
        <f t="shared" si="34"/>
        <v>0</v>
      </c>
      <c r="P153" s="200">
        <f t="shared" si="35"/>
        <v>0</v>
      </c>
    </row>
    <row r="154" spans="1:16" s="194" customFormat="1" hidden="1">
      <c r="A154" s="193"/>
      <c r="B154" s="192"/>
      <c r="C154" s="51"/>
      <c r="D154" s="198"/>
      <c r="E154" s="198"/>
      <c r="F154" s="199"/>
      <c r="G154" s="184"/>
      <c r="H154" s="185"/>
      <c r="I154" s="186"/>
      <c r="J154" s="185"/>
      <c r="K154" s="184"/>
      <c r="L154" s="187"/>
      <c r="M154" s="184"/>
      <c r="N154" s="185"/>
      <c r="O154" s="188">
        <f t="shared" si="34"/>
        <v>0</v>
      </c>
      <c r="P154" s="200">
        <f t="shared" si="35"/>
        <v>0</v>
      </c>
    </row>
    <row r="155" spans="1:16" s="194" customFormat="1" hidden="1">
      <c r="A155" s="193"/>
      <c r="B155" s="192"/>
      <c r="C155" s="51"/>
      <c r="D155" s="198"/>
      <c r="E155" s="198"/>
      <c r="F155" s="199"/>
      <c r="G155" s="184"/>
      <c r="H155" s="185"/>
      <c r="I155" s="186"/>
      <c r="J155" s="185"/>
      <c r="K155" s="184"/>
      <c r="L155" s="187"/>
      <c r="M155" s="184"/>
      <c r="N155" s="185"/>
      <c r="O155" s="188">
        <f t="shared" si="34"/>
        <v>0</v>
      </c>
      <c r="P155" s="200">
        <f t="shared" si="35"/>
        <v>0</v>
      </c>
    </row>
    <row r="156" spans="1:16" s="194" customFormat="1" hidden="1">
      <c r="A156" s="193"/>
      <c r="B156" s="192"/>
      <c r="C156" s="51"/>
      <c r="D156" s="198"/>
      <c r="E156" s="198"/>
      <c r="F156" s="199"/>
      <c r="G156" s="184"/>
      <c r="H156" s="185"/>
      <c r="I156" s="186"/>
      <c r="J156" s="185"/>
      <c r="K156" s="184"/>
      <c r="L156" s="187"/>
      <c r="M156" s="184"/>
      <c r="N156" s="185"/>
      <c r="O156" s="188">
        <f t="shared" si="34"/>
        <v>0</v>
      </c>
      <c r="P156" s="200">
        <f t="shared" si="35"/>
        <v>0</v>
      </c>
    </row>
    <row r="157" spans="1:16" s="194" customFormat="1" hidden="1">
      <c r="A157" s="193"/>
      <c r="B157" s="192"/>
      <c r="C157" s="51"/>
      <c r="D157" s="198"/>
      <c r="E157" s="198"/>
      <c r="F157" s="199"/>
      <c r="G157" s="184"/>
      <c r="H157" s="185"/>
      <c r="I157" s="186"/>
      <c r="J157" s="185"/>
      <c r="K157" s="184"/>
      <c r="L157" s="187"/>
      <c r="M157" s="184"/>
      <c r="N157" s="185"/>
      <c r="O157" s="188">
        <f t="shared" si="34"/>
        <v>0</v>
      </c>
      <c r="P157" s="200">
        <f t="shared" si="35"/>
        <v>0</v>
      </c>
    </row>
    <row r="158" spans="1:16" s="194" customFormat="1" hidden="1">
      <c r="A158" s="193"/>
      <c r="B158" s="192"/>
      <c r="C158" s="51"/>
      <c r="D158" s="198"/>
      <c r="E158" s="198"/>
      <c r="F158" s="199"/>
      <c r="G158" s="184"/>
      <c r="H158" s="185"/>
      <c r="I158" s="186"/>
      <c r="J158" s="185"/>
      <c r="K158" s="184"/>
      <c r="L158" s="187"/>
      <c r="M158" s="184"/>
      <c r="N158" s="185"/>
      <c r="O158" s="188">
        <f t="shared" si="34"/>
        <v>0</v>
      </c>
      <c r="P158" s="200">
        <f t="shared" si="35"/>
        <v>0</v>
      </c>
    </row>
    <row r="159" spans="1:16" s="191" customFormat="1" hidden="1">
      <c r="A159" s="190"/>
      <c r="B159" s="192"/>
      <c r="C159" s="51"/>
      <c r="D159" s="182"/>
      <c r="E159" s="182"/>
      <c r="F159" s="183"/>
      <c r="G159" s="184"/>
      <c r="H159" s="185"/>
      <c r="I159" s="186"/>
      <c r="J159" s="185"/>
      <c r="K159" s="184"/>
      <c r="L159" s="187"/>
      <c r="M159" s="184"/>
      <c r="N159" s="185"/>
      <c r="O159" s="188">
        <f t="shared" si="34"/>
        <v>0</v>
      </c>
      <c r="P159" s="189">
        <f t="shared" si="35"/>
        <v>0</v>
      </c>
    </row>
    <row r="160" spans="1:16" s="191" customFormat="1" hidden="1">
      <c r="A160" s="190"/>
      <c r="B160" s="192"/>
      <c r="C160" s="51"/>
      <c r="D160" s="182"/>
      <c r="E160" s="182"/>
      <c r="F160" s="183"/>
      <c r="G160" s="184"/>
      <c r="H160" s="185"/>
      <c r="I160" s="186"/>
      <c r="J160" s="185"/>
      <c r="K160" s="184"/>
      <c r="L160" s="187"/>
      <c r="M160" s="184"/>
      <c r="N160" s="185"/>
      <c r="O160" s="188">
        <f t="shared" si="34"/>
        <v>0</v>
      </c>
      <c r="P160" s="189">
        <f t="shared" si="35"/>
        <v>0</v>
      </c>
    </row>
    <row r="161" spans="1:16" s="191" customFormat="1" hidden="1">
      <c r="A161" s="190"/>
      <c r="B161" s="192"/>
      <c r="C161" s="51"/>
      <c r="D161" s="182"/>
      <c r="E161" s="182"/>
      <c r="F161" s="183"/>
      <c r="G161" s="184"/>
      <c r="H161" s="185"/>
      <c r="I161" s="186"/>
      <c r="J161" s="185"/>
      <c r="K161" s="184"/>
      <c r="L161" s="187"/>
      <c r="M161" s="184"/>
      <c r="N161" s="185"/>
      <c r="O161" s="188">
        <f t="shared" si="34"/>
        <v>0</v>
      </c>
      <c r="P161" s="189">
        <f t="shared" si="35"/>
        <v>0</v>
      </c>
    </row>
    <row r="162" spans="1:16" s="191" customFormat="1" hidden="1">
      <c r="A162" s="190"/>
      <c r="B162" s="192"/>
      <c r="C162" s="51"/>
      <c r="D162" s="182"/>
      <c r="E162" s="182"/>
      <c r="F162" s="183"/>
      <c r="G162" s="184"/>
      <c r="H162" s="185"/>
      <c r="I162" s="186"/>
      <c r="J162" s="185"/>
      <c r="K162" s="184"/>
      <c r="L162" s="187"/>
      <c r="M162" s="184"/>
      <c r="N162" s="185"/>
      <c r="O162" s="188">
        <f t="shared" si="34"/>
        <v>0</v>
      </c>
      <c r="P162" s="189">
        <f t="shared" si="35"/>
        <v>0</v>
      </c>
    </row>
    <row r="163" spans="1:16" s="191" customFormat="1" hidden="1">
      <c r="A163" s="190"/>
      <c r="B163" s="192"/>
      <c r="C163" s="51"/>
      <c r="D163" s="182"/>
      <c r="E163" s="182"/>
      <c r="F163" s="183"/>
      <c r="G163" s="184"/>
      <c r="H163" s="185"/>
      <c r="I163" s="186"/>
      <c r="J163" s="185"/>
      <c r="K163" s="184"/>
      <c r="L163" s="187"/>
      <c r="M163" s="184"/>
      <c r="N163" s="185"/>
      <c r="O163" s="188">
        <f t="shared" si="34"/>
        <v>0</v>
      </c>
      <c r="P163" s="189">
        <f t="shared" si="35"/>
        <v>0</v>
      </c>
    </row>
    <row r="164" spans="1:16" s="194" customFormat="1" hidden="1">
      <c r="A164" s="193"/>
      <c r="B164" s="192"/>
      <c r="C164" s="51"/>
      <c r="D164" s="198"/>
      <c r="E164" s="198"/>
      <c r="F164" s="199"/>
      <c r="G164" s="184"/>
      <c r="H164" s="185"/>
      <c r="I164" s="186"/>
      <c r="J164" s="185"/>
      <c r="K164" s="184"/>
      <c r="L164" s="187"/>
      <c r="M164" s="184"/>
      <c r="N164" s="185"/>
      <c r="O164" s="188">
        <f t="shared" ref="O164:O175" si="36">SUM(F164:N164)</f>
        <v>0</v>
      </c>
      <c r="P164" s="200">
        <f t="shared" ref="P164:P175" si="37">(F164*$F$3)+(G164*$G$3)+(H164*$H$3)+(I164*$I$3)+(J164*$J$3)+(K164*$K$3)+(L164*$L$3)+(M164*$M$3)+(N164*$N$3)</f>
        <v>0</v>
      </c>
    </row>
    <row r="165" spans="1:16" s="194" customFormat="1" hidden="1">
      <c r="A165" s="193"/>
      <c r="B165" s="192"/>
      <c r="C165" s="51"/>
      <c r="D165" s="198"/>
      <c r="E165" s="198"/>
      <c r="F165" s="199"/>
      <c r="G165" s="184"/>
      <c r="H165" s="185"/>
      <c r="I165" s="186"/>
      <c r="J165" s="185"/>
      <c r="K165" s="184"/>
      <c r="L165" s="187"/>
      <c r="M165" s="184"/>
      <c r="N165" s="185"/>
      <c r="O165" s="188">
        <f t="shared" si="36"/>
        <v>0</v>
      </c>
      <c r="P165" s="200">
        <f t="shared" si="37"/>
        <v>0</v>
      </c>
    </row>
    <row r="166" spans="1:16" s="194" customFormat="1" hidden="1">
      <c r="A166" s="193"/>
      <c r="B166" s="192"/>
      <c r="C166" s="51"/>
      <c r="D166" s="198"/>
      <c r="E166" s="198"/>
      <c r="F166" s="199"/>
      <c r="G166" s="184"/>
      <c r="H166" s="185"/>
      <c r="I166" s="186"/>
      <c r="J166" s="185"/>
      <c r="K166" s="184"/>
      <c r="L166" s="187"/>
      <c r="M166" s="184"/>
      <c r="N166" s="185"/>
      <c r="O166" s="188">
        <f t="shared" si="36"/>
        <v>0</v>
      </c>
      <c r="P166" s="200">
        <f t="shared" si="37"/>
        <v>0</v>
      </c>
    </row>
    <row r="167" spans="1:16" s="194" customFormat="1" hidden="1">
      <c r="A167" s="193"/>
      <c r="B167" s="192"/>
      <c r="C167" s="51"/>
      <c r="D167" s="198"/>
      <c r="E167" s="198"/>
      <c r="F167" s="199"/>
      <c r="G167" s="184"/>
      <c r="H167" s="185"/>
      <c r="I167" s="186"/>
      <c r="J167" s="185"/>
      <c r="K167" s="184"/>
      <c r="L167" s="187"/>
      <c r="M167" s="184"/>
      <c r="N167" s="185"/>
      <c r="O167" s="188">
        <f t="shared" si="36"/>
        <v>0</v>
      </c>
      <c r="P167" s="200">
        <f t="shared" si="37"/>
        <v>0</v>
      </c>
    </row>
    <row r="168" spans="1:16" s="194" customFormat="1" hidden="1">
      <c r="A168" s="193"/>
      <c r="B168" s="192"/>
      <c r="C168" s="51"/>
      <c r="D168" s="198"/>
      <c r="E168" s="198"/>
      <c r="F168" s="199"/>
      <c r="G168" s="184"/>
      <c r="H168" s="185"/>
      <c r="I168" s="186"/>
      <c r="J168" s="185"/>
      <c r="K168" s="184"/>
      <c r="L168" s="187"/>
      <c r="M168" s="184"/>
      <c r="N168" s="185"/>
      <c r="O168" s="188">
        <f t="shared" si="36"/>
        <v>0</v>
      </c>
      <c r="P168" s="200">
        <f t="shared" si="37"/>
        <v>0</v>
      </c>
    </row>
    <row r="169" spans="1:16" s="194" customFormat="1" hidden="1">
      <c r="A169" s="193"/>
      <c r="B169" s="192"/>
      <c r="C169" s="51"/>
      <c r="D169" s="198"/>
      <c r="E169" s="198"/>
      <c r="F169" s="199"/>
      <c r="G169" s="184"/>
      <c r="H169" s="185"/>
      <c r="I169" s="186"/>
      <c r="J169" s="185"/>
      <c r="K169" s="184"/>
      <c r="L169" s="187"/>
      <c r="M169" s="184"/>
      <c r="N169" s="185"/>
      <c r="O169" s="188">
        <f t="shared" si="36"/>
        <v>0</v>
      </c>
      <c r="P169" s="200">
        <f t="shared" si="37"/>
        <v>0</v>
      </c>
    </row>
    <row r="170" spans="1:16" s="194" customFormat="1" hidden="1">
      <c r="A170" s="193"/>
      <c r="B170" s="192"/>
      <c r="C170" s="51"/>
      <c r="D170" s="198"/>
      <c r="E170" s="198"/>
      <c r="F170" s="199"/>
      <c r="G170" s="184"/>
      <c r="H170" s="185"/>
      <c r="I170" s="186"/>
      <c r="J170" s="185"/>
      <c r="K170" s="184"/>
      <c r="L170" s="187"/>
      <c r="M170" s="184"/>
      <c r="N170" s="185"/>
      <c r="O170" s="188">
        <f t="shared" si="36"/>
        <v>0</v>
      </c>
      <c r="P170" s="200">
        <f t="shared" si="37"/>
        <v>0</v>
      </c>
    </row>
    <row r="171" spans="1:16" s="194" customFormat="1" hidden="1">
      <c r="A171" s="193"/>
      <c r="B171" s="192"/>
      <c r="C171" s="51"/>
      <c r="D171" s="198"/>
      <c r="E171" s="198"/>
      <c r="F171" s="199"/>
      <c r="G171" s="184"/>
      <c r="H171" s="185"/>
      <c r="I171" s="186"/>
      <c r="J171" s="185"/>
      <c r="K171" s="184"/>
      <c r="L171" s="187"/>
      <c r="M171" s="184"/>
      <c r="N171" s="185"/>
      <c r="O171" s="188">
        <f t="shared" si="36"/>
        <v>0</v>
      </c>
      <c r="P171" s="200">
        <f t="shared" si="37"/>
        <v>0</v>
      </c>
    </row>
    <row r="172" spans="1:16" s="194" customFormat="1" hidden="1">
      <c r="A172" s="193"/>
      <c r="B172" s="192"/>
      <c r="C172" s="51"/>
      <c r="D172" s="198"/>
      <c r="E172" s="198"/>
      <c r="F172" s="199"/>
      <c r="G172" s="184"/>
      <c r="H172" s="185"/>
      <c r="I172" s="186"/>
      <c r="J172" s="185"/>
      <c r="K172" s="184"/>
      <c r="L172" s="187"/>
      <c r="M172" s="184"/>
      <c r="N172" s="185"/>
      <c r="O172" s="188">
        <f t="shared" si="36"/>
        <v>0</v>
      </c>
      <c r="P172" s="200">
        <f t="shared" si="37"/>
        <v>0</v>
      </c>
    </row>
    <row r="173" spans="1:16" s="194" customFormat="1" hidden="1">
      <c r="A173" s="193"/>
      <c r="B173" s="192"/>
      <c r="C173" s="51"/>
      <c r="D173" s="198"/>
      <c r="E173" s="198"/>
      <c r="F173" s="199"/>
      <c r="G173" s="184"/>
      <c r="H173" s="185"/>
      <c r="I173" s="186"/>
      <c r="J173" s="185"/>
      <c r="K173" s="184"/>
      <c r="L173" s="187"/>
      <c r="M173" s="184"/>
      <c r="N173" s="185"/>
      <c r="O173" s="188">
        <f t="shared" si="36"/>
        <v>0</v>
      </c>
      <c r="P173" s="200">
        <f t="shared" si="37"/>
        <v>0</v>
      </c>
    </row>
    <row r="174" spans="1:16" s="194" customFormat="1" hidden="1">
      <c r="A174" s="193"/>
      <c r="B174" s="192"/>
      <c r="C174" s="51"/>
      <c r="D174" s="198"/>
      <c r="E174" s="198"/>
      <c r="F174" s="199"/>
      <c r="G174" s="184"/>
      <c r="H174" s="185"/>
      <c r="I174" s="186"/>
      <c r="J174" s="185"/>
      <c r="K174" s="184"/>
      <c r="L174" s="187"/>
      <c r="M174" s="184"/>
      <c r="N174" s="185"/>
      <c r="O174" s="188">
        <f t="shared" si="36"/>
        <v>0</v>
      </c>
      <c r="P174" s="200">
        <f t="shared" si="37"/>
        <v>0</v>
      </c>
    </row>
    <row r="175" spans="1:16" s="194" customFormat="1" hidden="1">
      <c r="A175" s="193"/>
      <c r="B175" s="192"/>
      <c r="C175" s="51"/>
      <c r="D175" s="198"/>
      <c r="E175" s="198"/>
      <c r="F175" s="199"/>
      <c r="G175" s="184"/>
      <c r="H175" s="185"/>
      <c r="I175" s="186"/>
      <c r="J175" s="185"/>
      <c r="K175" s="184"/>
      <c r="L175" s="187"/>
      <c r="M175" s="184"/>
      <c r="N175" s="185"/>
      <c r="O175" s="188">
        <f t="shared" si="36"/>
        <v>0</v>
      </c>
      <c r="P175" s="200">
        <f t="shared" si="37"/>
        <v>0</v>
      </c>
    </row>
    <row r="176" spans="1:16" s="191" customFormat="1" hidden="1">
      <c r="A176" s="190"/>
      <c r="B176" s="192"/>
      <c r="C176" s="51"/>
      <c r="D176" s="182"/>
      <c r="E176" s="182"/>
      <c r="F176" s="183"/>
      <c r="G176" s="184"/>
      <c r="H176" s="185"/>
      <c r="I176" s="186"/>
      <c r="J176" s="185"/>
      <c r="K176" s="184"/>
      <c r="L176" s="187"/>
      <c r="M176" s="184"/>
      <c r="N176" s="185"/>
      <c r="O176" s="188">
        <f t="shared" si="34"/>
        <v>0</v>
      </c>
      <c r="P176" s="189">
        <f t="shared" si="35"/>
        <v>0</v>
      </c>
    </row>
    <row r="177" spans="1:16" s="190" customFormat="1" ht="12" hidden="1" thickBot="1">
      <c r="A177" s="38"/>
      <c r="B177" s="39" t="s">
        <v>21</v>
      </c>
      <c r="C177" s="39">
        <f>SUM(C176:C176)</f>
        <v>0</v>
      </c>
      <c r="D177" s="39">
        <f>SUM(D125:D176)</f>
        <v>0</v>
      </c>
      <c r="E177" s="39">
        <f>SUM(E125:E176)</f>
        <v>0</v>
      </c>
      <c r="F177" s="39">
        <f>SUM(F176:F176)</f>
        <v>0</v>
      </c>
      <c r="G177" s="43">
        <f t="shared" ref="G177:P177" si="38">SUM(G125:G176)</f>
        <v>0</v>
      </c>
      <c r="H177" s="43">
        <f t="shared" si="38"/>
        <v>0</v>
      </c>
      <c r="I177" s="43">
        <f t="shared" si="38"/>
        <v>0</v>
      </c>
      <c r="J177" s="43">
        <f t="shared" si="38"/>
        <v>0</v>
      </c>
      <c r="K177" s="43">
        <f t="shared" si="38"/>
        <v>0</v>
      </c>
      <c r="L177" s="43">
        <f t="shared" si="38"/>
        <v>0</v>
      </c>
      <c r="M177" s="43">
        <f t="shared" si="38"/>
        <v>0</v>
      </c>
      <c r="N177" s="43">
        <f t="shared" si="38"/>
        <v>0</v>
      </c>
      <c r="O177" s="44">
        <f t="shared" si="38"/>
        <v>0</v>
      </c>
      <c r="P177" s="45">
        <f t="shared" si="38"/>
        <v>0</v>
      </c>
    </row>
    <row r="178" spans="1:16" s="190" customFormat="1" hidden="1"/>
    <row r="179" spans="1:16" hidden="1"/>
    <row r="180" spans="1:16" ht="12" hidden="1" thickBot="1">
      <c r="B180" s="33" t="s">
        <v>63</v>
      </c>
      <c r="C180" s="33"/>
      <c r="D180" s="33"/>
      <c r="E180" s="33"/>
      <c r="F180" s="34"/>
      <c r="G180" s="34"/>
      <c r="H180" s="34"/>
      <c r="I180" s="34"/>
      <c r="J180" s="34"/>
      <c r="K180" s="34"/>
      <c r="L180" s="34"/>
      <c r="M180" s="34"/>
      <c r="N180" s="34"/>
      <c r="O180" s="35"/>
      <c r="P180" s="35"/>
    </row>
    <row r="181" spans="1:16" s="30" customFormat="1" hidden="1">
      <c r="A181" s="1"/>
      <c r="B181" s="58" t="s">
        <v>36</v>
      </c>
      <c r="C181" s="63"/>
      <c r="D181" s="52"/>
      <c r="E181" s="52"/>
      <c r="F181" s="53"/>
      <c r="G181" s="59"/>
      <c r="H181" s="60"/>
      <c r="I181" s="61"/>
      <c r="J181" s="60"/>
      <c r="K181" s="59"/>
      <c r="L181" s="62"/>
      <c r="M181" s="59"/>
      <c r="N181" s="60"/>
      <c r="O181" s="36">
        <f t="shared" ref="O181:O183" si="39">SUM(F181:N181)</f>
        <v>0</v>
      </c>
      <c r="P181" s="37">
        <f t="shared" ref="P181:P183" si="40">(F181*$F$3)+(G181*$G$3)+(H181*$H$3)+(I181*$I$3)+(J181*$J$3)+(K181*$K$3)+(L181*$L$3)+(M181*$M$3)+(N181*$N$3)</f>
        <v>0</v>
      </c>
    </row>
    <row r="182" spans="1:16" s="194" customFormat="1" hidden="1">
      <c r="A182" s="193"/>
      <c r="B182" s="192"/>
      <c r="C182" s="51"/>
      <c r="D182" s="198"/>
      <c r="E182" s="198"/>
      <c r="F182" s="199"/>
      <c r="G182" s="184"/>
      <c r="H182" s="185"/>
      <c r="I182" s="186"/>
      <c r="J182" s="185"/>
      <c r="K182" s="184"/>
      <c r="L182" s="187"/>
      <c r="M182" s="184"/>
      <c r="N182" s="185"/>
      <c r="O182" s="188">
        <f t="shared" ref="O182" si="41">SUM(F182:N182)</f>
        <v>0</v>
      </c>
      <c r="P182" s="200">
        <f t="shared" ref="P182" si="42">(F182*$F$3)+(G182*$G$3)+(H182*$H$3)+(I182*$I$3)+(J182*$J$3)+(K182*$K$3)+(L182*$L$3)+(M182*$M$3)+(N182*$N$3)</f>
        <v>0</v>
      </c>
    </row>
    <row r="183" spans="1:16" s="30" customFormat="1" hidden="1">
      <c r="A183" s="1"/>
      <c r="B183" s="58"/>
      <c r="C183" s="51"/>
      <c r="D183" s="52"/>
      <c r="E183" s="52"/>
      <c r="F183" s="53"/>
      <c r="G183" s="59"/>
      <c r="H183" s="60"/>
      <c r="I183" s="61"/>
      <c r="J183" s="60"/>
      <c r="K183" s="59"/>
      <c r="L183" s="62"/>
      <c r="M183" s="59"/>
      <c r="N183" s="60"/>
      <c r="O183" s="36">
        <f t="shared" si="39"/>
        <v>0</v>
      </c>
      <c r="P183" s="37">
        <f t="shared" si="40"/>
        <v>0</v>
      </c>
    </row>
    <row r="184" spans="1:16" ht="12" hidden="1" thickBot="1">
      <c r="A184" s="38"/>
      <c r="B184" s="39" t="s">
        <v>21</v>
      </c>
      <c r="C184" s="39">
        <f>SUM(C183:C183)</f>
        <v>0</v>
      </c>
      <c r="D184" s="39">
        <f>SUM(D181:D183)</f>
        <v>0</v>
      </c>
      <c r="E184" s="39">
        <f>SUM(E181:E183)</f>
        <v>0</v>
      </c>
      <c r="F184" s="39">
        <f>SUM(F183:F183)</f>
        <v>0</v>
      </c>
      <c r="G184" s="43">
        <f t="shared" ref="G184:P184" si="43">SUM(G181:G183)</f>
        <v>0</v>
      </c>
      <c r="H184" s="43">
        <f t="shared" si="43"/>
        <v>0</v>
      </c>
      <c r="I184" s="43">
        <f t="shared" si="43"/>
        <v>0</v>
      </c>
      <c r="J184" s="43">
        <f t="shared" si="43"/>
        <v>0</v>
      </c>
      <c r="K184" s="43">
        <f t="shared" si="43"/>
        <v>0</v>
      </c>
      <c r="L184" s="43">
        <f t="shared" si="43"/>
        <v>0</v>
      </c>
      <c r="M184" s="43">
        <f t="shared" si="43"/>
        <v>0</v>
      </c>
      <c r="N184" s="43">
        <f t="shared" si="43"/>
        <v>0</v>
      </c>
      <c r="O184" s="44">
        <f t="shared" si="43"/>
        <v>0</v>
      </c>
      <c r="P184" s="45">
        <f t="shared" si="43"/>
        <v>0</v>
      </c>
    </row>
    <row r="185" spans="1:16" hidden="1"/>
    <row r="186" spans="1:16" s="193" customFormat="1" hidden="1"/>
    <row r="187" spans="1:16" s="193" customFormat="1" ht="12" hidden="1" thickBot="1">
      <c r="B187" s="195" t="s">
        <v>49</v>
      </c>
      <c r="C187" s="195"/>
      <c r="D187" s="195"/>
      <c r="E187" s="195"/>
      <c r="F187" s="196"/>
      <c r="G187" s="196"/>
      <c r="H187" s="196"/>
      <c r="I187" s="196"/>
      <c r="J187" s="196"/>
      <c r="K187" s="196"/>
      <c r="L187" s="196"/>
      <c r="M187" s="196"/>
      <c r="N187" s="196"/>
      <c r="O187" s="197"/>
      <c r="P187" s="197"/>
    </row>
    <row r="188" spans="1:16" s="194" customFormat="1" hidden="1">
      <c r="A188" s="193"/>
      <c r="B188" s="192"/>
      <c r="C188" s="63"/>
      <c r="D188" s="198"/>
      <c r="E188" s="198"/>
      <c r="F188" s="199"/>
      <c r="G188" s="184"/>
      <c r="H188" s="185"/>
      <c r="I188" s="186"/>
      <c r="J188" s="185"/>
      <c r="K188" s="184"/>
      <c r="L188" s="187"/>
      <c r="M188" s="184"/>
      <c r="N188" s="185"/>
      <c r="O188" s="188">
        <f t="shared" ref="O188:O189" si="44">SUM(F188:N188)</f>
        <v>0</v>
      </c>
      <c r="P188" s="200">
        <f t="shared" ref="P188:P189" si="45">(F188*$F$3)+(G188*$G$3)+(H188*$H$3)+(I188*$I$3)+(J188*$J$3)+(K188*$K$3)+(L188*$L$3)+(M188*$M$3)+(N188*$N$3)</f>
        <v>0</v>
      </c>
    </row>
    <row r="189" spans="1:16" s="194" customFormat="1" hidden="1">
      <c r="A189" s="193"/>
      <c r="B189" s="192"/>
      <c r="C189" s="51"/>
      <c r="D189" s="198"/>
      <c r="E189" s="198"/>
      <c r="F189" s="199"/>
      <c r="G189" s="184"/>
      <c r="H189" s="185"/>
      <c r="I189" s="186"/>
      <c r="J189" s="185"/>
      <c r="K189" s="184"/>
      <c r="L189" s="187"/>
      <c r="M189" s="184"/>
      <c r="N189" s="185"/>
      <c r="O189" s="188">
        <f t="shared" si="44"/>
        <v>0</v>
      </c>
      <c r="P189" s="200">
        <f t="shared" si="45"/>
        <v>0</v>
      </c>
    </row>
    <row r="190" spans="1:16" s="193" customFormat="1" ht="12" hidden="1" thickBot="1">
      <c r="A190" s="201"/>
      <c r="B190" s="202" t="s">
        <v>21</v>
      </c>
      <c r="C190" s="202">
        <f>SUM(C189:C189)</f>
        <v>0</v>
      </c>
      <c r="D190" s="202">
        <f>SUM(D188:D189)</f>
        <v>0</v>
      </c>
      <c r="E190" s="202">
        <f>SUM(E188:E189)</f>
        <v>0</v>
      </c>
      <c r="F190" s="202">
        <f>SUM(F189:F189)</f>
        <v>0</v>
      </c>
      <c r="G190" s="43">
        <f t="shared" ref="G190:P190" si="46">SUM(G188:G189)</f>
        <v>0</v>
      </c>
      <c r="H190" s="43">
        <f t="shared" si="46"/>
        <v>0</v>
      </c>
      <c r="I190" s="43">
        <f t="shared" si="46"/>
        <v>0</v>
      </c>
      <c r="J190" s="43">
        <f t="shared" si="46"/>
        <v>0</v>
      </c>
      <c r="K190" s="43">
        <f t="shared" si="46"/>
        <v>0</v>
      </c>
      <c r="L190" s="43">
        <f t="shared" si="46"/>
        <v>0</v>
      </c>
      <c r="M190" s="43">
        <f t="shared" si="46"/>
        <v>0</v>
      </c>
      <c r="N190" s="43">
        <f t="shared" si="46"/>
        <v>0</v>
      </c>
      <c r="O190" s="44">
        <f t="shared" si="46"/>
        <v>0</v>
      </c>
      <c r="P190" s="45">
        <f t="shared" si="46"/>
        <v>0</v>
      </c>
    </row>
    <row r="191" spans="1:16" s="193" customFormat="1" hidden="1"/>
    <row r="193" spans="1:16" ht="12" thickBot="1">
      <c r="B193" s="33" t="s">
        <v>56</v>
      </c>
      <c r="C193" s="33"/>
      <c r="D193" s="33"/>
      <c r="E193" s="33"/>
      <c r="F193" s="34"/>
      <c r="G193" s="34"/>
      <c r="H193" s="34"/>
      <c r="I193" s="34"/>
      <c r="J193" s="34"/>
      <c r="K193" s="34"/>
      <c r="L193" s="34"/>
      <c r="M193" s="34"/>
      <c r="N193" s="34"/>
      <c r="O193" s="35"/>
      <c r="P193" s="35"/>
    </row>
    <row r="194" spans="1:16" s="30" customFormat="1" ht="11.25" customHeight="1">
      <c r="A194" s="1"/>
      <c r="B194" s="58" t="s">
        <v>97</v>
      </c>
      <c r="C194" s="51"/>
      <c r="D194" s="52"/>
      <c r="E194" s="52"/>
      <c r="F194" s="53"/>
      <c r="G194" s="59"/>
      <c r="H194" s="60"/>
      <c r="I194" s="61"/>
      <c r="J194" s="60"/>
      <c r="K194" s="59"/>
      <c r="L194" s="62"/>
      <c r="M194" s="59"/>
      <c r="N194" s="60">
        <v>50</v>
      </c>
      <c r="O194" s="36">
        <f t="shared" ref="O194:O207" si="47">SUM(F194:N194)</f>
        <v>50</v>
      </c>
      <c r="P194" s="37">
        <f t="shared" ref="P194:P207" si="48">(F194*$F$3)+(G194*$G$3)+(H194*$H$3)+(I194*$I$3)+(J194*$J$3)+(K194*$K$3)+(L194*$L$3)+(M194*$M$3)+(N194*$N$3)</f>
        <v>100</v>
      </c>
    </row>
    <row r="195" spans="1:16" s="194" customFormat="1" ht="11.25" customHeight="1">
      <c r="A195" s="193"/>
      <c r="B195" s="192" t="s">
        <v>98</v>
      </c>
      <c r="C195" s="51"/>
      <c r="D195" s="198"/>
      <c r="E195" s="198"/>
      <c r="F195" s="199"/>
      <c r="G195" s="184"/>
      <c r="H195" s="185"/>
      <c r="I195" s="186"/>
      <c r="J195" s="185"/>
      <c r="K195" s="184"/>
      <c r="L195" s="187"/>
      <c r="M195" s="184"/>
      <c r="N195" s="185">
        <v>3</v>
      </c>
      <c r="O195" s="188">
        <f t="shared" si="47"/>
        <v>3</v>
      </c>
      <c r="P195" s="200">
        <f t="shared" si="48"/>
        <v>6</v>
      </c>
    </row>
    <row r="196" spans="1:16" s="194" customFormat="1" ht="11.25" customHeight="1">
      <c r="A196" s="193"/>
      <c r="B196" s="192" t="s">
        <v>99</v>
      </c>
      <c r="C196" s="51"/>
      <c r="D196" s="198"/>
      <c r="E196" s="198"/>
      <c r="F196" s="199">
        <v>1</v>
      </c>
      <c r="G196" s="184">
        <v>16</v>
      </c>
      <c r="H196" s="185"/>
      <c r="I196" s="186">
        <v>1</v>
      </c>
      <c r="J196" s="185"/>
      <c r="K196" s="184">
        <v>1</v>
      </c>
      <c r="L196" s="187"/>
      <c r="M196" s="184"/>
      <c r="N196" s="185">
        <v>1</v>
      </c>
      <c r="O196" s="188">
        <f t="shared" si="47"/>
        <v>20</v>
      </c>
      <c r="P196" s="200">
        <f t="shared" si="48"/>
        <v>7.6</v>
      </c>
    </row>
    <row r="197" spans="1:16" s="194" customFormat="1" ht="11.25" customHeight="1">
      <c r="A197" s="193"/>
      <c r="B197" s="192" t="s">
        <v>100</v>
      </c>
      <c r="C197" s="51"/>
      <c r="D197" s="198"/>
      <c r="E197" s="198"/>
      <c r="F197" s="199"/>
      <c r="G197" s="184">
        <v>60</v>
      </c>
      <c r="H197" s="185"/>
      <c r="I197" s="186">
        <v>10</v>
      </c>
      <c r="J197" s="185"/>
      <c r="K197" s="184">
        <v>3</v>
      </c>
      <c r="L197" s="187"/>
      <c r="M197" s="184"/>
      <c r="N197" s="185">
        <v>2</v>
      </c>
      <c r="O197" s="188">
        <f t="shared" si="47"/>
        <v>75</v>
      </c>
      <c r="P197" s="200">
        <f t="shared" si="48"/>
        <v>27</v>
      </c>
    </row>
    <row r="198" spans="1:16" s="194" customFormat="1" ht="11.25" customHeight="1">
      <c r="A198" s="193"/>
      <c r="B198" s="192" t="s">
        <v>101</v>
      </c>
      <c r="C198" s="51"/>
      <c r="D198" s="198"/>
      <c r="E198" s="198"/>
      <c r="F198" s="199"/>
      <c r="G198" s="184">
        <v>60</v>
      </c>
      <c r="H198" s="185"/>
      <c r="I198" s="186">
        <v>10</v>
      </c>
      <c r="J198" s="185">
        <v>1</v>
      </c>
      <c r="K198" s="184">
        <v>2</v>
      </c>
      <c r="L198" s="187">
        <v>3</v>
      </c>
      <c r="M198" s="184"/>
      <c r="N198" s="185">
        <v>3</v>
      </c>
      <c r="O198" s="188">
        <f t="shared" si="47"/>
        <v>79</v>
      </c>
      <c r="P198" s="200">
        <f t="shared" si="48"/>
        <v>31.5</v>
      </c>
    </row>
    <row r="199" spans="1:16" s="194" customFormat="1" ht="11.25" customHeight="1">
      <c r="A199" s="193"/>
      <c r="B199" s="192" t="s">
        <v>102</v>
      </c>
      <c r="C199" s="51"/>
      <c r="D199" s="198"/>
      <c r="E199" s="198"/>
      <c r="F199" s="199"/>
      <c r="G199" s="184">
        <v>14</v>
      </c>
      <c r="H199" s="185"/>
      <c r="I199" s="186"/>
      <c r="J199" s="185"/>
      <c r="K199" s="184"/>
      <c r="L199" s="187"/>
      <c r="M199" s="184"/>
      <c r="N199" s="185">
        <v>1</v>
      </c>
      <c r="O199" s="188">
        <f t="shared" si="47"/>
        <v>15</v>
      </c>
      <c r="P199" s="200">
        <f t="shared" si="48"/>
        <v>5.5</v>
      </c>
    </row>
    <row r="200" spans="1:16" s="194" customFormat="1" ht="11.25" customHeight="1">
      <c r="A200" s="193"/>
      <c r="B200" s="192" t="s">
        <v>103</v>
      </c>
      <c r="C200" s="51"/>
      <c r="D200" s="198"/>
      <c r="E200" s="198"/>
      <c r="F200" s="199">
        <v>13</v>
      </c>
      <c r="G200" s="184">
        <v>165</v>
      </c>
      <c r="H200" s="185"/>
      <c r="I200" s="186">
        <v>90</v>
      </c>
      <c r="J200" s="185">
        <v>1</v>
      </c>
      <c r="K200" s="184">
        <v>11</v>
      </c>
      <c r="L200" s="187">
        <v>8</v>
      </c>
      <c r="M200" s="184"/>
      <c r="N200" s="185">
        <v>0</v>
      </c>
      <c r="O200" s="188">
        <f t="shared" si="47"/>
        <v>288</v>
      </c>
      <c r="P200" s="200">
        <f t="shared" si="48"/>
        <v>107.05</v>
      </c>
    </row>
    <row r="201" spans="1:16" s="194" customFormat="1" ht="11.25" customHeight="1">
      <c r="A201" s="193"/>
      <c r="B201" s="192" t="s">
        <v>104</v>
      </c>
      <c r="C201" s="51"/>
      <c r="D201" s="198"/>
      <c r="E201" s="198"/>
      <c r="F201" s="199">
        <v>10</v>
      </c>
      <c r="G201" s="184">
        <v>10</v>
      </c>
      <c r="H201" s="185"/>
      <c r="I201" s="186"/>
      <c r="J201" s="185"/>
      <c r="K201" s="184"/>
      <c r="L201" s="187"/>
      <c r="M201" s="184"/>
      <c r="N201" s="185">
        <v>0</v>
      </c>
      <c r="O201" s="188">
        <f t="shared" si="47"/>
        <v>20</v>
      </c>
      <c r="P201" s="200">
        <f t="shared" si="48"/>
        <v>3.5</v>
      </c>
    </row>
    <row r="202" spans="1:16" s="194" customFormat="1" ht="11.25" customHeight="1">
      <c r="A202" s="193"/>
      <c r="B202" s="192" t="s">
        <v>105</v>
      </c>
      <c r="C202" s="51"/>
      <c r="D202" s="198"/>
      <c r="E202" s="198"/>
      <c r="F202" s="199">
        <v>1</v>
      </c>
      <c r="G202" s="184"/>
      <c r="H202" s="185"/>
      <c r="I202" s="186"/>
      <c r="J202" s="185"/>
      <c r="K202" s="184"/>
      <c r="L202" s="187"/>
      <c r="M202" s="184"/>
      <c r="N202" s="185">
        <v>0</v>
      </c>
      <c r="O202" s="188">
        <f t="shared" si="47"/>
        <v>1</v>
      </c>
      <c r="P202" s="200">
        <f t="shared" si="48"/>
        <v>0.1</v>
      </c>
    </row>
    <row r="203" spans="1:16" s="194" customFormat="1" ht="11.25" customHeight="1">
      <c r="A203" s="193"/>
      <c r="B203" s="192" t="s">
        <v>106</v>
      </c>
      <c r="C203" s="51"/>
      <c r="D203" s="198"/>
      <c r="E203" s="198"/>
      <c r="F203" s="199">
        <v>6</v>
      </c>
      <c r="G203" s="184"/>
      <c r="H203" s="185"/>
      <c r="I203" s="186"/>
      <c r="J203" s="185"/>
      <c r="K203" s="184"/>
      <c r="L203" s="187"/>
      <c r="M203" s="184"/>
      <c r="N203" s="185">
        <v>0</v>
      </c>
      <c r="O203" s="188">
        <f t="shared" si="47"/>
        <v>6</v>
      </c>
      <c r="P203" s="200">
        <f t="shared" si="48"/>
        <v>0.60000000000000009</v>
      </c>
    </row>
    <row r="204" spans="1:16" s="194" customFormat="1" ht="11.25" customHeight="1">
      <c r="A204" s="193"/>
      <c r="B204" s="192" t="s">
        <v>107</v>
      </c>
      <c r="C204" s="51"/>
      <c r="D204" s="198"/>
      <c r="E204" s="198"/>
      <c r="F204" s="199">
        <v>3</v>
      </c>
      <c r="G204" s="184"/>
      <c r="H204" s="185"/>
      <c r="I204" s="186"/>
      <c r="J204" s="185"/>
      <c r="K204" s="184"/>
      <c r="L204" s="187"/>
      <c r="M204" s="184"/>
      <c r="N204" s="185">
        <v>0</v>
      </c>
      <c r="O204" s="188">
        <f t="shared" si="47"/>
        <v>3</v>
      </c>
      <c r="P204" s="200">
        <f t="shared" si="48"/>
        <v>0.30000000000000004</v>
      </c>
    </row>
    <row r="205" spans="1:16" s="194" customFormat="1" ht="11.25" customHeight="1">
      <c r="A205" s="193"/>
      <c r="B205" s="192" t="s">
        <v>108</v>
      </c>
      <c r="C205" s="51"/>
      <c r="D205" s="198"/>
      <c r="E205" s="198"/>
      <c r="F205" s="199">
        <v>3</v>
      </c>
      <c r="G205" s="184"/>
      <c r="H205" s="185"/>
      <c r="I205" s="186"/>
      <c r="J205" s="185"/>
      <c r="K205" s="184"/>
      <c r="L205" s="187"/>
      <c r="M205" s="184"/>
      <c r="N205" s="185">
        <v>0</v>
      </c>
      <c r="O205" s="188">
        <f t="shared" si="47"/>
        <v>3</v>
      </c>
      <c r="P205" s="200">
        <f t="shared" si="48"/>
        <v>0.30000000000000004</v>
      </c>
    </row>
    <row r="206" spans="1:16" s="194" customFormat="1" ht="11.25" customHeight="1">
      <c r="A206" s="193"/>
      <c r="B206" s="192"/>
      <c r="C206" s="51"/>
      <c r="D206" s="198"/>
      <c r="E206" s="198"/>
      <c r="F206" s="199"/>
      <c r="G206" s="184"/>
      <c r="H206" s="185"/>
      <c r="I206" s="186"/>
      <c r="J206" s="185"/>
      <c r="K206" s="184"/>
      <c r="L206" s="187"/>
      <c r="M206" s="184"/>
      <c r="N206" s="185"/>
      <c r="O206" s="188">
        <f t="shared" si="47"/>
        <v>0</v>
      </c>
      <c r="P206" s="200">
        <f t="shared" si="48"/>
        <v>0</v>
      </c>
    </row>
    <row r="207" spans="1:16" s="30" customFormat="1" ht="11.25" customHeight="1">
      <c r="A207" s="1"/>
      <c r="B207" s="58"/>
      <c r="C207" s="51"/>
      <c r="D207" s="52"/>
      <c r="E207" s="52"/>
      <c r="F207" s="53"/>
      <c r="G207" s="59"/>
      <c r="H207" s="60"/>
      <c r="I207" s="61"/>
      <c r="J207" s="60"/>
      <c r="K207" s="59"/>
      <c r="L207" s="62"/>
      <c r="M207" s="59"/>
      <c r="N207" s="60"/>
      <c r="O207" s="36">
        <f t="shared" si="47"/>
        <v>0</v>
      </c>
      <c r="P207" s="37">
        <f t="shared" si="48"/>
        <v>0</v>
      </c>
    </row>
    <row r="208" spans="1:16" ht="12" thickBot="1">
      <c r="A208" s="38"/>
      <c r="B208" s="39" t="s">
        <v>21</v>
      </c>
      <c r="C208" s="39">
        <f t="shared" ref="C208:P208" si="49">SUM(C194:C207)</f>
        <v>0</v>
      </c>
      <c r="D208" s="39">
        <f t="shared" si="49"/>
        <v>0</v>
      </c>
      <c r="E208" s="39">
        <f t="shared" si="49"/>
        <v>0</v>
      </c>
      <c r="F208" s="39">
        <f t="shared" si="49"/>
        <v>37</v>
      </c>
      <c r="G208" s="43">
        <f t="shared" si="49"/>
        <v>325</v>
      </c>
      <c r="H208" s="43">
        <f t="shared" si="49"/>
        <v>0</v>
      </c>
      <c r="I208" s="43">
        <f t="shared" si="49"/>
        <v>111</v>
      </c>
      <c r="J208" s="43">
        <f t="shared" si="49"/>
        <v>2</v>
      </c>
      <c r="K208" s="43">
        <f t="shared" si="49"/>
        <v>17</v>
      </c>
      <c r="L208" s="43">
        <f t="shared" si="49"/>
        <v>11</v>
      </c>
      <c r="M208" s="43">
        <f t="shared" si="49"/>
        <v>0</v>
      </c>
      <c r="N208" s="43">
        <f t="shared" si="49"/>
        <v>60</v>
      </c>
      <c r="O208" s="44">
        <f t="shared" si="49"/>
        <v>563</v>
      </c>
      <c r="P208" s="45">
        <f t="shared" si="49"/>
        <v>289.45000000000005</v>
      </c>
    </row>
    <row r="209" spans="1:16" ht="11.25" customHeight="1">
      <c r="A209" s="38"/>
      <c r="B209" s="54"/>
      <c r="C209" s="54"/>
      <c r="D209" s="54"/>
      <c r="E209" s="54"/>
      <c r="F209" s="54"/>
      <c r="G209" s="55"/>
      <c r="H209" s="55"/>
      <c r="I209" s="55"/>
      <c r="J209" s="55"/>
      <c r="K209" s="55"/>
      <c r="L209" s="55"/>
      <c r="M209" s="55"/>
      <c r="N209" s="55"/>
      <c r="O209" s="56"/>
      <c r="P209" s="57"/>
    </row>
    <row r="210" spans="1:16" ht="11.25" hidden="1" customHeight="1"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</row>
    <row r="211" spans="1:16" ht="12" hidden="1" thickBot="1">
      <c r="B211" s="33" t="s">
        <v>48</v>
      </c>
      <c r="C211" s="33"/>
      <c r="D211" s="33"/>
      <c r="E211" s="33"/>
      <c r="F211" s="34"/>
      <c r="G211" s="34"/>
      <c r="H211" s="34"/>
      <c r="I211" s="34"/>
      <c r="J211" s="34"/>
      <c r="K211" s="34"/>
      <c r="L211" s="34"/>
      <c r="M211" s="34"/>
      <c r="N211" s="34"/>
      <c r="O211" s="35"/>
      <c r="P211" s="35"/>
    </row>
    <row r="212" spans="1:16" s="30" customFormat="1" hidden="1">
      <c r="A212" s="1"/>
      <c r="B212" s="58"/>
      <c r="C212" s="51"/>
      <c r="D212" s="52"/>
      <c r="E212" s="52"/>
      <c r="F212" s="53"/>
      <c r="G212" s="59"/>
      <c r="H212" s="60"/>
      <c r="I212" s="61"/>
      <c r="J212" s="60"/>
      <c r="K212" s="59"/>
      <c r="L212" s="62"/>
      <c r="M212" s="59"/>
      <c r="N212" s="60"/>
      <c r="O212" s="36">
        <f>SUM(F212:N212)</f>
        <v>0</v>
      </c>
      <c r="P212" s="37">
        <f>(F212*$F$3)+(G212*$G$3)+(H212*$H$3)+(I212*$I$3)+(J212*$J$3)+(K212*$K$3)+(L212*$L$3)+(M212*$M$3)+(N212*$N$3)</f>
        <v>0</v>
      </c>
    </row>
    <row r="213" spans="1:16" s="30" customFormat="1" hidden="1">
      <c r="A213" s="1"/>
      <c r="B213" s="58"/>
      <c r="C213" s="51"/>
      <c r="D213" s="52"/>
      <c r="E213" s="52"/>
      <c r="F213" s="53"/>
      <c r="G213" s="59"/>
      <c r="H213" s="60"/>
      <c r="I213" s="61"/>
      <c r="J213" s="60"/>
      <c r="K213" s="59"/>
      <c r="L213" s="62"/>
      <c r="M213" s="59"/>
      <c r="N213" s="60"/>
      <c r="O213" s="36">
        <f>SUM(F213:N213)</f>
        <v>0</v>
      </c>
      <c r="P213" s="37">
        <f>(F213*$F$3)+(G213*$G$3)+(H213*$H$3)+(I213*$I$3)+(J213*$J$3)+(K213*$K$3)+(L213*$L$3)+(M213*$M$3)+(N213*$N$3)</f>
        <v>0</v>
      </c>
    </row>
    <row r="214" spans="1:16" s="30" customFormat="1" hidden="1">
      <c r="A214" s="1"/>
      <c r="B214" s="58"/>
      <c r="C214" s="51"/>
      <c r="D214" s="52"/>
      <c r="E214" s="52"/>
      <c r="F214" s="53"/>
      <c r="G214" s="59"/>
      <c r="H214" s="60"/>
      <c r="I214" s="61"/>
      <c r="J214" s="60"/>
      <c r="K214" s="59"/>
      <c r="L214" s="62"/>
      <c r="M214" s="59"/>
      <c r="N214" s="60"/>
      <c r="O214" s="36">
        <f>SUM(F214:N214)</f>
        <v>0</v>
      </c>
      <c r="P214" s="37">
        <f>(F214*$F$3)+(G214*$G$3)+(H214*$H$3)+(I214*$I$3)+(J214*$J$3)+(K214*$K$3)+(L214*$L$3)+(M214*$M$3)+(N214*$N$3)</f>
        <v>0</v>
      </c>
    </row>
    <row r="215" spans="1:16" ht="12" hidden="1" thickBot="1">
      <c r="A215" s="38"/>
      <c r="B215" s="39" t="s">
        <v>21</v>
      </c>
      <c r="C215" s="39">
        <f t="shared" ref="C215:O215" si="50">SUM(C212:C214)</f>
        <v>0</v>
      </c>
      <c r="D215" s="39">
        <f t="shared" si="50"/>
        <v>0</v>
      </c>
      <c r="E215" s="39">
        <f t="shared" si="50"/>
        <v>0</v>
      </c>
      <c r="F215" s="39">
        <f t="shared" si="50"/>
        <v>0</v>
      </c>
      <c r="G215" s="43">
        <f t="shared" si="50"/>
        <v>0</v>
      </c>
      <c r="H215" s="43">
        <f t="shared" si="50"/>
        <v>0</v>
      </c>
      <c r="I215" s="43">
        <f t="shared" si="50"/>
        <v>0</v>
      </c>
      <c r="J215" s="43">
        <f t="shared" si="50"/>
        <v>0</v>
      </c>
      <c r="K215" s="43">
        <f t="shared" si="50"/>
        <v>0</v>
      </c>
      <c r="L215" s="43">
        <f t="shared" si="50"/>
        <v>0</v>
      </c>
      <c r="M215" s="43">
        <f t="shared" si="50"/>
        <v>0</v>
      </c>
      <c r="N215" s="43">
        <f t="shared" si="50"/>
        <v>0</v>
      </c>
      <c r="O215" s="44">
        <f t="shared" si="50"/>
        <v>0</v>
      </c>
      <c r="P215" s="45">
        <f>SUM(P212:P214)</f>
        <v>0</v>
      </c>
    </row>
    <row r="216" spans="1:16" ht="12.75">
      <c r="B216" s="2"/>
      <c r="C216" s="2"/>
      <c r="D216" s="2"/>
      <c r="E216" s="2"/>
      <c r="F216" s="47"/>
      <c r="G216" s="47"/>
      <c r="H216" s="47"/>
      <c r="I216" s="47"/>
      <c r="J216" s="47"/>
      <c r="K216" s="47"/>
      <c r="L216" s="47"/>
      <c r="M216" s="47"/>
      <c r="N216" s="47"/>
      <c r="O216" s="2"/>
      <c r="P216" s="2"/>
    </row>
    <row r="217" spans="1:16">
      <c r="M217" s="48" t="s">
        <v>21</v>
      </c>
      <c r="O217" s="49">
        <f>O215+O208+O190+O184+O177+O121+O115+O103+O97+O85+O76+O55+O16+O10</f>
        <v>2816</v>
      </c>
      <c r="P217" s="50">
        <f>P215+P208+P190+P184+P177+P121+P115+P103+P97+P85+P76+P55+P16+P10</f>
        <v>1564.95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zoomScale="130" zoomScaleNormal="130" workbookViewId="0">
      <selection activeCell="G10" sqref="G10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65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50</v>
      </c>
      <c r="C9" s="63"/>
      <c r="D9" s="52"/>
      <c r="E9" s="52"/>
      <c r="F9" s="53"/>
      <c r="G9" s="59">
        <v>40</v>
      </c>
      <c r="H9" s="60"/>
      <c r="I9" s="61"/>
      <c r="J9" s="60"/>
      <c r="K9" s="59"/>
      <c r="L9" s="62">
        <v>65</v>
      </c>
      <c r="M9" s="59"/>
      <c r="N9" s="60"/>
      <c r="O9" s="36">
        <f t="shared" ref="O9:O11" si="0">SUM(F9:N9)</f>
        <v>105</v>
      </c>
      <c r="P9" s="37">
        <f t="shared" ref="P9:P11" si="1">(F9*$F$5)+(G9*$G$5)+(H9*$H$5)+(I9*$I$5)+(J9*$J$5)+(K9*$K$5)+(L9*$L$5)+(M9*$M$5)+(N9*$N$5)</f>
        <v>75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40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65</v>
      </c>
      <c r="M12" s="39">
        <f t="shared" si="2"/>
        <v>0</v>
      </c>
      <c r="N12" s="39">
        <f t="shared" si="2"/>
        <v>0</v>
      </c>
      <c r="O12" s="39">
        <f t="shared" si="2"/>
        <v>105</v>
      </c>
      <c r="P12" s="39">
        <f t="shared" si="2"/>
        <v>75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K10" sqref="K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65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50</v>
      </c>
      <c r="C9" s="105"/>
      <c r="D9" s="100"/>
      <c r="E9" s="100"/>
      <c r="F9" s="120">
        <v>40</v>
      </c>
      <c r="G9" s="121"/>
      <c r="H9" s="122"/>
      <c r="I9" s="101">
        <v>30</v>
      </c>
      <c r="J9" s="122"/>
      <c r="K9" s="121"/>
      <c r="L9" s="102"/>
      <c r="M9" s="121"/>
      <c r="N9" s="122">
        <v>39</v>
      </c>
      <c r="O9" s="103">
        <f t="shared" ref="O9:O11" si="0">SUM(F9:N9)</f>
        <v>109</v>
      </c>
      <c r="P9" s="104">
        <f t="shared" ref="P9:P11" si="1">(F9*$F$5)+(G9*$G$5)+(H9*$H$5)+(I9*$I$5)+(J9*$J$5)+(K9*$K$5)+(L9*$L$5)+(M9*$M$5)+(N9*$N$5)</f>
        <v>97</v>
      </c>
    </row>
    <row r="10" spans="1:16" s="30" customFormat="1">
      <c r="A10" s="1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30" customFormat="1">
      <c r="A11" s="1"/>
      <c r="B11" s="99"/>
      <c r="C11" s="105"/>
      <c r="D11" s="100"/>
      <c r="E11" s="100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40</v>
      </c>
      <c r="G12" s="106">
        <f t="shared" si="2"/>
        <v>0</v>
      </c>
      <c r="H12" s="106">
        <f t="shared" si="2"/>
        <v>0</v>
      </c>
      <c r="I12" s="106">
        <f t="shared" si="2"/>
        <v>30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39</v>
      </c>
      <c r="O12" s="106">
        <f t="shared" si="2"/>
        <v>109</v>
      </c>
      <c r="P12" s="106">
        <f t="shared" si="2"/>
        <v>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B23" sqref="B23"/>
    </sheetView>
  </sheetViews>
  <sheetFormatPr defaultColWidth="9.140625"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62</v>
      </c>
      <c r="B4" s="76">
        <f>SUM(Botswana!O15)</f>
        <v>151</v>
      </c>
      <c r="C4" s="145">
        <f>SUM(Botswana!P15)</f>
        <v>34.75</v>
      </c>
    </row>
    <row r="5" spans="1:3" ht="15">
      <c r="A5" s="75" t="s">
        <v>66</v>
      </c>
      <c r="B5" s="76">
        <f>SUM(Ghana!O19)</f>
        <v>1194</v>
      </c>
      <c r="C5" s="145">
        <f>SUM(Ghana!P19)</f>
        <v>311.89999999999998</v>
      </c>
    </row>
    <row r="6" spans="1:3" ht="15">
      <c r="A6" s="75" t="s">
        <v>52</v>
      </c>
      <c r="B6" s="76">
        <f>SUM('Ivory Coast'!O14)</f>
        <v>97</v>
      </c>
      <c r="C6" s="145">
        <f>SUM('Ivory Coast'!P14)</f>
        <v>21</v>
      </c>
    </row>
    <row r="7" spans="1:3" ht="15">
      <c r="A7" s="75" t="s">
        <v>26</v>
      </c>
      <c r="B7" s="76">
        <f>SUM(Kenya!O27)</f>
        <v>625</v>
      </c>
      <c r="C7" s="145">
        <f>SUM(Kenya!P27)</f>
        <v>367.2</v>
      </c>
    </row>
    <row r="8" spans="1:3" ht="15" hidden="1">
      <c r="A8" s="76" t="s">
        <v>58</v>
      </c>
      <c r="B8" s="144">
        <f>SUM(Malawi!O11)</f>
        <v>0</v>
      </c>
      <c r="C8" s="145">
        <f>SUM(Malawi!P11)</f>
        <v>0</v>
      </c>
    </row>
    <row r="9" spans="1:3" ht="15">
      <c r="A9" s="76" t="s">
        <v>27</v>
      </c>
      <c r="B9" s="144">
        <f>SUM(Mauritius!O27)</f>
        <v>3505</v>
      </c>
      <c r="C9" s="145">
        <f>SUM(Mauritius!P27)</f>
        <v>1051.5</v>
      </c>
    </row>
    <row r="10" spans="1:3" ht="15">
      <c r="A10" s="76" t="s">
        <v>35</v>
      </c>
      <c r="B10" s="144">
        <f>SUM(Nigeria!O60)</f>
        <v>2072</v>
      </c>
      <c r="C10" s="145">
        <f>SUM(Nigeria!P60)</f>
        <v>654.70000000000005</v>
      </c>
    </row>
    <row r="11" spans="1:3" ht="15">
      <c r="A11" s="76" t="s">
        <v>28</v>
      </c>
      <c r="B11" s="144">
        <f>SUM('South Africa'!O217)</f>
        <v>2816</v>
      </c>
      <c r="C11" s="145">
        <f>SUM('South Africa'!P217)</f>
        <v>1564.95</v>
      </c>
    </row>
    <row r="12" spans="1:3" ht="15">
      <c r="A12" s="76" t="s">
        <v>40</v>
      </c>
      <c r="B12" s="76">
        <f>SUM(Togo!O12)</f>
        <v>105</v>
      </c>
      <c r="C12" s="145">
        <f>SUM(Togo!P12)</f>
        <v>75</v>
      </c>
    </row>
    <row r="13" spans="1:3" ht="15">
      <c r="A13" s="76" t="s">
        <v>47</v>
      </c>
      <c r="B13" s="76">
        <f>SUM(Zambia!O12)</f>
        <v>109</v>
      </c>
      <c r="C13" s="145">
        <f>SUM(Zambia!P12)</f>
        <v>97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10674</v>
      </c>
      <c r="C15" s="146">
        <f>SUM(C4:C14)</f>
        <v>4178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Mahadeo, Jithan (LNG-DUR)</cp:lastModifiedBy>
  <dcterms:created xsi:type="dcterms:W3CDTF">2007-06-14T19:54:11Z</dcterms:created>
  <dcterms:modified xsi:type="dcterms:W3CDTF">2019-04-25T20:56:26Z</dcterms:modified>
</cp:coreProperties>
</file>