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Documents\Bbt\Score Sheets\2018\"/>
    </mc:Choice>
  </mc:AlternateContent>
  <bookViews>
    <workbookView xWindow="5130" yWindow="1755" windowWidth="10230" windowHeight="6060" tabRatio="799"/>
  </bookViews>
  <sheets>
    <sheet name="Botswana" sheetId="11" r:id="rId1"/>
    <sheet name="Democratic Republic of Congo" sheetId="16" state="hidden" r:id="rId2"/>
    <sheet name="Ivory Coast" sheetId="14" r:id="rId3"/>
    <sheet name="Kenya" sheetId="10" r:id="rId4"/>
    <sheet name="Malawi" sheetId="20" r:id="rId5"/>
    <sheet name="Mauritius" sheetId="8" r:id="rId6"/>
    <sheet name="Nigeria" sheetId="18" state="hidden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94" i="19" l="1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O95" i="19"/>
  <c r="P95" i="19"/>
  <c r="O96" i="19"/>
  <c r="P96" i="19"/>
  <c r="O97" i="19"/>
  <c r="P97" i="19"/>
  <c r="O98" i="19"/>
  <c r="P98" i="19"/>
  <c r="O99" i="19"/>
  <c r="P99" i="19"/>
  <c r="O100" i="19"/>
  <c r="P100" i="19"/>
  <c r="O101" i="19"/>
  <c r="P101" i="19"/>
  <c r="O102" i="19"/>
  <c r="P102" i="19"/>
  <c r="O103" i="19"/>
  <c r="P103" i="19"/>
  <c r="O104" i="19"/>
  <c r="P104" i="19"/>
  <c r="O105" i="19"/>
  <c r="P105" i="19"/>
  <c r="C106" i="19"/>
  <c r="D106" i="19"/>
  <c r="E106" i="19"/>
  <c r="F106" i="19"/>
  <c r="G106" i="19"/>
  <c r="H106" i="19"/>
  <c r="I106" i="19"/>
  <c r="J106" i="19"/>
  <c r="K106" i="19"/>
  <c r="L106" i="19"/>
  <c r="M106" i="19"/>
  <c r="N106" i="19"/>
  <c r="F217" i="19"/>
  <c r="P142" i="19" l="1"/>
  <c r="O142" i="19"/>
  <c r="P141" i="19"/>
  <c r="O141" i="19"/>
  <c r="P140" i="19"/>
  <c r="O140" i="19"/>
  <c r="P139" i="19"/>
  <c r="O139" i="19"/>
  <c r="P138" i="19"/>
  <c r="O138" i="19"/>
  <c r="P146" i="19"/>
  <c r="O146" i="19"/>
  <c r="P145" i="19"/>
  <c r="O145" i="19"/>
  <c r="P144" i="19"/>
  <c r="O144" i="19"/>
  <c r="P143" i="19"/>
  <c r="O143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1" i="11" l="1"/>
  <c r="P10" i="11"/>
  <c r="O11" i="11"/>
  <c r="O10" i="11"/>
  <c r="C13" i="11"/>
  <c r="D13" i="11"/>
  <c r="E13" i="11"/>
  <c r="F13" i="11"/>
  <c r="G13" i="11"/>
  <c r="H13" i="11"/>
  <c r="I13" i="11"/>
  <c r="J13" i="11"/>
  <c r="K13" i="11"/>
  <c r="L13" i="11"/>
  <c r="M13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78" i="19"/>
  <c r="O178" i="19"/>
  <c r="P177" i="19"/>
  <c r="O177" i="19"/>
  <c r="P176" i="19"/>
  <c r="O176" i="19"/>
  <c r="P175" i="19"/>
  <c r="O175" i="19"/>
  <c r="P174" i="19"/>
  <c r="O174" i="19"/>
  <c r="P173" i="19"/>
  <c r="O173" i="19"/>
  <c r="P172" i="19"/>
  <c r="O172" i="19"/>
  <c r="P171" i="19"/>
  <c r="O171" i="19"/>
  <c r="P170" i="19"/>
  <c r="O170" i="19"/>
  <c r="P169" i="19"/>
  <c r="O169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/>
  <c r="B8" i="4" s="1"/>
  <c r="N223" i="19"/>
  <c r="M223" i="19"/>
  <c r="L223" i="19"/>
  <c r="K223" i="19"/>
  <c r="J223" i="19"/>
  <c r="I223" i="19"/>
  <c r="H223" i="19"/>
  <c r="G223" i="19"/>
  <c r="F223" i="19"/>
  <c r="E223" i="19"/>
  <c r="D223" i="19"/>
  <c r="C223" i="19"/>
  <c r="P222" i="19"/>
  <c r="O222" i="19"/>
  <c r="P221" i="19"/>
  <c r="O221" i="19"/>
  <c r="P127" i="19"/>
  <c r="O127" i="19"/>
  <c r="P126" i="19"/>
  <c r="O126" i="19"/>
  <c r="P125" i="19"/>
  <c r="O125" i="19"/>
  <c r="N148" i="19"/>
  <c r="M148" i="19"/>
  <c r="L148" i="19"/>
  <c r="K148" i="19"/>
  <c r="J148" i="19"/>
  <c r="I148" i="19"/>
  <c r="H148" i="19"/>
  <c r="G148" i="19"/>
  <c r="F148" i="19"/>
  <c r="E148" i="19"/>
  <c r="D148" i="19"/>
  <c r="C148" i="19"/>
  <c r="P147" i="19"/>
  <c r="O147" i="19"/>
  <c r="P124" i="19"/>
  <c r="O124" i="19"/>
  <c r="P123" i="19"/>
  <c r="O123" i="19"/>
  <c r="P122" i="19"/>
  <c r="O122" i="19"/>
  <c r="P121" i="19"/>
  <c r="O121" i="19"/>
  <c r="N211" i="19"/>
  <c r="M211" i="19"/>
  <c r="L211" i="19"/>
  <c r="K211" i="19"/>
  <c r="J211" i="19"/>
  <c r="I211" i="19"/>
  <c r="H211" i="19"/>
  <c r="G211" i="19"/>
  <c r="F211" i="19"/>
  <c r="E211" i="19"/>
  <c r="D211" i="19"/>
  <c r="C211" i="19"/>
  <c r="P210" i="19"/>
  <c r="O210" i="19"/>
  <c r="P209" i="19"/>
  <c r="O209" i="19"/>
  <c r="P208" i="19"/>
  <c r="O208" i="19"/>
  <c r="P207" i="19"/>
  <c r="O207" i="19"/>
  <c r="P206" i="19"/>
  <c r="O206" i="19"/>
  <c r="P205" i="19"/>
  <c r="O205" i="19"/>
  <c r="P204" i="19"/>
  <c r="O204" i="19"/>
  <c r="P203" i="19"/>
  <c r="O203" i="19"/>
  <c r="P202" i="19"/>
  <c r="O202" i="19"/>
  <c r="P201" i="19"/>
  <c r="O201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P22" i="8"/>
  <c r="O22" i="8"/>
  <c r="P21" i="8"/>
  <c r="O21" i="8"/>
  <c r="N154" i="19"/>
  <c r="M154" i="19"/>
  <c r="L154" i="19"/>
  <c r="K154" i="19"/>
  <c r="J154" i="19"/>
  <c r="I154" i="19"/>
  <c r="H154" i="19"/>
  <c r="G154" i="19"/>
  <c r="F154" i="19"/>
  <c r="E154" i="19"/>
  <c r="P152" i="19"/>
  <c r="O152" i="19"/>
  <c r="N229" i="19"/>
  <c r="M229" i="19"/>
  <c r="L229" i="19"/>
  <c r="K229" i="19"/>
  <c r="J229" i="19"/>
  <c r="I229" i="19"/>
  <c r="H229" i="19"/>
  <c r="G229" i="19"/>
  <c r="F229" i="19"/>
  <c r="E229" i="19"/>
  <c r="D229" i="19"/>
  <c r="C229" i="19"/>
  <c r="P228" i="19"/>
  <c r="O228" i="19"/>
  <c r="P227" i="19"/>
  <c r="O227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81" i="19"/>
  <c r="O181" i="19"/>
  <c r="P180" i="19"/>
  <c r="O180" i="19"/>
  <c r="P179" i="19"/>
  <c r="O179" i="19"/>
  <c r="P168" i="19"/>
  <c r="O168" i="19"/>
  <c r="P167" i="19"/>
  <c r="O167" i="19"/>
  <c r="P189" i="19"/>
  <c r="O189" i="19"/>
  <c r="P188" i="19"/>
  <c r="O188" i="19"/>
  <c r="P187" i="19"/>
  <c r="O187" i="19"/>
  <c r="P186" i="19"/>
  <c r="O186" i="19"/>
  <c r="P185" i="19"/>
  <c r="O185" i="19"/>
  <c r="P184" i="19"/>
  <c r="O184" i="19"/>
  <c r="P183" i="19"/>
  <c r="O183" i="19"/>
  <c r="P182" i="19"/>
  <c r="O182" i="19"/>
  <c r="P162" i="19"/>
  <c r="O162" i="19"/>
  <c r="P161" i="19"/>
  <c r="O161" i="19"/>
  <c r="P160" i="19"/>
  <c r="O160" i="19"/>
  <c r="P159" i="19"/>
  <c r="O159" i="19"/>
  <c r="P164" i="19"/>
  <c r="O164" i="19"/>
  <c r="P163" i="19"/>
  <c r="O163" i="19"/>
  <c r="P165" i="19"/>
  <c r="O165" i="19"/>
  <c r="P166" i="19"/>
  <c r="O166" i="19"/>
  <c r="P9" i="16"/>
  <c r="O9" i="16"/>
  <c r="N236" i="19"/>
  <c r="M236" i="19"/>
  <c r="L236" i="19"/>
  <c r="K236" i="19"/>
  <c r="J236" i="19"/>
  <c r="I236" i="19"/>
  <c r="H236" i="19"/>
  <c r="G236" i="19"/>
  <c r="F236" i="19"/>
  <c r="E236" i="19"/>
  <c r="D236" i="19"/>
  <c r="C236" i="19"/>
  <c r="P235" i="19"/>
  <c r="O235" i="19"/>
  <c r="P234" i="19"/>
  <c r="O234" i="19"/>
  <c r="P233" i="19"/>
  <c r="O233" i="19"/>
  <c r="N217" i="19"/>
  <c r="M217" i="19"/>
  <c r="L217" i="19"/>
  <c r="K217" i="19"/>
  <c r="J217" i="19"/>
  <c r="I217" i="19"/>
  <c r="H217" i="19"/>
  <c r="G217" i="19"/>
  <c r="E217" i="19"/>
  <c r="D217" i="19"/>
  <c r="C217" i="19"/>
  <c r="P216" i="19"/>
  <c r="O216" i="19"/>
  <c r="P215" i="19"/>
  <c r="O215" i="19"/>
  <c r="N197" i="19"/>
  <c r="M197" i="19"/>
  <c r="L197" i="19"/>
  <c r="K197" i="19"/>
  <c r="J197" i="19"/>
  <c r="I197" i="19"/>
  <c r="H197" i="19"/>
  <c r="G197" i="19"/>
  <c r="F197" i="19"/>
  <c r="E197" i="19"/>
  <c r="D197" i="19"/>
  <c r="C197" i="19"/>
  <c r="P196" i="19"/>
  <c r="O196" i="19"/>
  <c r="P195" i="19"/>
  <c r="O195" i="19"/>
  <c r="N191" i="19"/>
  <c r="M191" i="19"/>
  <c r="L191" i="19"/>
  <c r="K191" i="19"/>
  <c r="J191" i="19"/>
  <c r="I191" i="19"/>
  <c r="H191" i="19"/>
  <c r="G191" i="19"/>
  <c r="F191" i="19"/>
  <c r="E191" i="19"/>
  <c r="D191" i="19"/>
  <c r="C191" i="19"/>
  <c r="P190" i="19"/>
  <c r="O190" i="19"/>
  <c r="P158" i="19"/>
  <c r="O158" i="19"/>
  <c r="D154" i="19"/>
  <c r="C154" i="19"/>
  <c r="P153" i="19"/>
  <c r="O153" i="19"/>
  <c r="N117" i="19"/>
  <c r="M117" i="19"/>
  <c r="L117" i="19"/>
  <c r="K117" i="19"/>
  <c r="J117" i="19"/>
  <c r="I117" i="19"/>
  <c r="H117" i="19"/>
  <c r="G117" i="19"/>
  <c r="F117" i="19"/>
  <c r="E117" i="19"/>
  <c r="D117" i="19"/>
  <c r="C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54" i="19"/>
  <c r="O54" i="19"/>
  <c r="N50" i="19"/>
  <c r="M50" i="19"/>
  <c r="L50" i="19"/>
  <c r="K50" i="19"/>
  <c r="J50" i="19"/>
  <c r="I50" i="19"/>
  <c r="H50" i="19"/>
  <c r="G50" i="19"/>
  <c r="F50" i="19"/>
  <c r="E50" i="19"/>
  <c r="D50" i="19"/>
  <c r="C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O22" i="18"/>
  <c r="P7" i="18"/>
  <c r="P22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/>
  <c r="O76" i="18"/>
  <c r="B10" i="4"/>
  <c r="P48" i="18"/>
  <c r="O49" i="18"/>
  <c r="P49" i="18"/>
  <c r="P72" i="18"/>
  <c r="P76" i="18"/>
  <c r="C10" i="4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O12" i="17" s="1"/>
  <c r="B13" i="4" s="1"/>
  <c r="G24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2" i="10"/>
  <c r="M12" i="10"/>
  <c r="L12" i="10"/>
  <c r="K12" i="10"/>
  <c r="J12" i="10"/>
  <c r="I12" i="10"/>
  <c r="H12" i="10"/>
  <c r="G12" i="10"/>
  <c r="F12" i="10"/>
  <c r="E12" i="10"/>
  <c r="D12" i="10"/>
  <c r="C12" i="10"/>
  <c r="N25" i="10"/>
  <c r="M25" i="10"/>
  <c r="L25" i="10"/>
  <c r="K25" i="10"/>
  <c r="J25" i="10"/>
  <c r="I25" i="10"/>
  <c r="H25" i="10"/>
  <c r="G25" i="10"/>
  <c r="F25" i="10"/>
  <c r="E25" i="10"/>
  <c r="D25" i="10"/>
  <c r="C25" i="10"/>
  <c r="P24" i="10"/>
  <c r="O24" i="10"/>
  <c r="P23" i="10"/>
  <c r="O23" i="10"/>
  <c r="P22" i="10"/>
  <c r="O22" i="10"/>
  <c r="O25" i="10" s="1"/>
  <c r="P10" i="10"/>
  <c r="O10" i="10"/>
  <c r="P9" i="10"/>
  <c r="O9" i="10"/>
  <c r="O12" i="10" s="1"/>
  <c r="P11" i="10"/>
  <c r="O11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/>
  <c r="O10" i="16"/>
  <c r="O18" i="16"/>
  <c r="B5" i="4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P14" i="14" s="1"/>
  <c r="C6" i="4" s="1"/>
  <c r="O9" i="14"/>
  <c r="O14" i="14" s="1"/>
  <c r="B6" i="4" s="1"/>
  <c r="P23" i="8"/>
  <c r="O23" i="8"/>
  <c r="O9" i="12"/>
  <c r="P9" i="12"/>
  <c r="O10" i="12"/>
  <c r="O12" i="12" s="1"/>
  <c r="B12" i="4" s="1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8" i="10"/>
  <c r="P12" i="10" s="1"/>
  <c r="N18" i="10"/>
  <c r="M18" i="10"/>
  <c r="L18" i="10"/>
  <c r="K18" i="10"/>
  <c r="J18" i="10"/>
  <c r="I18" i="10"/>
  <c r="H18" i="10"/>
  <c r="G18" i="10"/>
  <c r="F18" i="10"/>
  <c r="E18" i="10"/>
  <c r="D18" i="10"/>
  <c r="C18" i="10"/>
  <c r="P17" i="10"/>
  <c r="O17" i="10"/>
  <c r="P16" i="10"/>
  <c r="P18" i="10" s="1"/>
  <c r="O16" i="10"/>
  <c r="O18" i="10" s="1"/>
  <c r="O8" i="10"/>
  <c r="N13" i="11"/>
  <c r="P9" i="11"/>
  <c r="P13" i="11" s="1"/>
  <c r="C4" i="4" s="1"/>
  <c r="O9" i="11"/>
  <c r="O13" i="11" s="1"/>
  <c r="B4" i="4" s="1"/>
  <c r="N31" i="8"/>
  <c r="M31" i="8"/>
  <c r="L31" i="8"/>
  <c r="K31" i="8"/>
  <c r="J31" i="8"/>
  <c r="I31" i="8"/>
  <c r="H31" i="8"/>
  <c r="G31" i="8"/>
  <c r="F31" i="8"/>
  <c r="E31" i="8"/>
  <c r="D31" i="8"/>
  <c r="C31" i="8"/>
  <c r="P30" i="8"/>
  <c r="O30" i="8"/>
  <c r="P29" i="8"/>
  <c r="O29" i="8"/>
  <c r="P28" i="8"/>
  <c r="P31" i="8" s="1"/>
  <c r="O28" i="8"/>
  <c r="O31" i="8" s="1"/>
  <c r="N24" i="8"/>
  <c r="M24" i="8"/>
  <c r="L24" i="8"/>
  <c r="K24" i="8"/>
  <c r="J24" i="8"/>
  <c r="I24" i="8"/>
  <c r="H24" i="8"/>
  <c r="F24" i="8"/>
  <c r="E24" i="8"/>
  <c r="D24" i="8"/>
  <c r="C24" i="8"/>
  <c r="P7" i="8"/>
  <c r="O7" i="8"/>
  <c r="P44" i="18"/>
  <c r="P12" i="17"/>
  <c r="C13" i="4" s="1"/>
  <c r="P25" i="10"/>
  <c r="P24" i="8" l="1"/>
  <c r="P34" i="8" s="1"/>
  <c r="C9" i="4" s="1"/>
  <c r="O24" i="8"/>
  <c r="O34" i="8" s="1"/>
  <c r="B9" i="4" s="1"/>
  <c r="O106" i="19"/>
  <c r="P106" i="19"/>
  <c r="P12" i="12"/>
  <c r="C12" i="4" s="1"/>
  <c r="P154" i="19"/>
  <c r="O236" i="19"/>
  <c r="O191" i="19"/>
  <c r="O50" i="19"/>
  <c r="P117" i="19"/>
  <c r="O148" i="19"/>
  <c r="O223" i="19"/>
  <c r="P211" i="19"/>
  <c r="O154" i="19"/>
  <c r="P229" i="19"/>
  <c r="O217" i="19"/>
  <c r="O197" i="19"/>
  <c r="P197" i="19"/>
  <c r="P148" i="19"/>
  <c r="O117" i="19"/>
  <c r="P217" i="19"/>
  <c r="O229" i="19"/>
  <c r="P223" i="19"/>
  <c r="P236" i="19"/>
  <c r="P191" i="19"/>
  <c r="O211" i="19"/>
  <c r="O10" i="19"/>
  <c r="P50" i="19"/>
  <c r="P10" i="19"/>
  <c r="O27" i="10"/>
  <c r="B7" i="4" s="1"/>
  <c r="P27" i="10"/>
  <c r="C7" i="4" s="1"/>
  <c r="O238" i="19" l="1"/>
  <c r="B11" i="4" s="1"/>
  <c r="B15" i="4" s="1"/>
  <c r="P238" i="19"/>
  <c r="C11" i="4" s="1"/>
  <c r="C15" i="4" s="1"/>
</calcChain>
</file>

<file path=xl/sharedStrings.xml><?xml version="1.0" encoding="utf-8"?>
<sst xmlns="http://schemas.openxmlformats.org/spreadsheetml/2006/main" count="423" uniqueCount="200">
  <si>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</si>
  <si>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</si>
  <si>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</si>
  <si>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</si>
  <si>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</si>
  <si>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</si>
  <si>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</si>
  <si>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</si>
  <si>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</si>
  <si>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</si>
  <si>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</si>
  <si>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</si>
  <si>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</si>
  <si>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</si>
  <si>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</si>
  <si>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</si>
  <si>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</si>
  <si>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</si>
  <si>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</si>
  <si>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</si>
  <si>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</si>
  <si>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</si>
  <si>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</si>
  <si>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</si>
  <si>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</si>
  <si>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</si>
  <si>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</si>
  <si>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</si>
  <si>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</si>
  <si>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</si>
  <si>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</si>
  <si>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</si>
  <si>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</si>
  <si>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</si>
  <si>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</si>
  <si>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</si>
  <si>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</si>
  <si>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</si>
  <si>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</si>
  <si>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</si>
  <si>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</si>
  <si>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</si>
  <si>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</si>
  <si>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</si>
  <si>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</si>
  <si>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</si>
  <si>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</si>
  <si>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</si>
  <si>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</si>
  <si>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</si>
  <si>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</si>
  <si>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</si>
  <si>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</si>
  <si>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</si>
  <si>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</si>
  <si>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</si>
  <si>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</si>
  <si>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</si>
  <si>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</si>
  <si>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</si>
  <si>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</si>
  <si>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</si>
  <si>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</si>
  <si>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</si>
  <si>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</si>
  <si>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</si>
  <si>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</si>
  <si>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</si>
  <si>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</si>
  <si>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</si>
  <si>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</si>
  <si>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</si>
  <si>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</si>
  <si>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</si>
  <si>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</si>
  <si>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</si>
  <si>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</si>
  <si>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</si>
  <si>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</si>
  <si>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</si>
  <si>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</si>
  <si>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MONTH : July 2018</t>
  </si>
  <si>
    <t>Devakinandan das</t>
  </si>
  <si>
    <t>Rama Priya Devi Dasi</t>
  </si>
  <si>
    <t>Keshavanand Das</t>
  </si>
  <si>
    <t>Zethu</t>
  </si>
  <si>
    <t>Keshav</t>
  </si>
  <si>
    <t>Shritha</t>
  </si>
  <si>
    <t>Kirath</t>
  </si>
  <si>
    <t>Bimal</t>
  </si>
  <si>
    <t xml:space="preserve">Congregation </t>
  </si>
  <si>
    <t>TEMPLE: Botswana</t>
  </si>
  <si>
    <t>Botswana</t>
  </si>
  <si>
    <t>Gift Shop</t>
  </si>
  <si>
    <t>Rukmani dd</t>
  </si>
  <si>
    <t>Narad Risi das</t>
  </si>
  <si>
    <t>Avi</t>
  </si>
  <si>
    <t>Nirmala dd</t>
  </si>
  <si>
    <t>Priya dd</t>
  </si>
  <si>
    <t>Ramsaran das</t>
  </si>
  <si>
    <t>Pranayini Radhika dasi</t>
  </si>
  <si>
    <t xml:space="preserve"> Dinesvara Krsna das </t>
  </si>
  <si>
    <t xml:space="preserve"> Gopal Nandini </t>
  </si>
  <si>
    <t xml:space="preserve"> BTG Office </t>
  </si>
  <si>
    <t xml:space="preserve"> Kem &amp; Janaki Priya </t>
  </si>
  <si>
    <t xml:space="preserve"> Benkat </t>
  </si>
  <si>
    <t xml:space="preserve"> Ashutosh das </t>
  </si>
  <si>
    <t xml:space="preserve"> Bharat &amp; Shamine </t>
  </si>
  <si>
    <t xml:space="preserve"> Gayaraj das &amp; Lalasa Mayi devi dasi </t>
  </si>
  <si>
    <t xml:space="preserve"> Nadiya dasi </t>
  </si>
  <si>
    <t xml:space="preserve"> Gaura Premi devi dasi </t>
  </si>
  <si>
    <t xml:space="preserve"> Shyama Rupa </t>
  </si>
  <si>
    <t xml:space="preserve"> Gangesh, Vinutha &amp; Shoubhit </t>
  </si>
  <si>
    <t xml:space="preserve"> Syama Kunda das </t>
  </si>
  <si>
    <t xml:space="preserve"> Jerry Prabhu </t>
  </si>
  <si>
    <t xml:space="preserve"> Priya Malini </t>
  </si>
  <si>
    <t xml:space="preserve"> Emil </t>
  </si>
  <si>
    <t xml:space="preserve"> Bhagavati devi dasi </t>
  </si>
  <si>
    <t xml:space="preserve"> Geeta Bhayroo </t>
  </si>
  <si>
    <t xml:space="preserve"> Kholofelo </t>
  </si>
  <si>
    <t xml:space="preserve"> Manjari Jogi </t>
  </si>
  <si>
    <t xml:space="preserve"> Damodara Prasad dasa </t>
  </si>
  <si>
    <t xml:space="preserve"> Sunday book table </t>
  </si>
  <si>
    <t xml:space="preserve"> Jitesh soni </t>
  </si>
  <si>
    <t xml:space="preserve"> Hemanthi Bhaga </t>
  </si>
  <si>
    <t xml:space="preserve"> Piyuosh Prabhu </t>
  </si>
  <si>
    <t xml:space="preserve"> Prema Sakti dasi </t>
  </si>
  <si>
    <t>ISKCON PORT ELIZABETH</t>
  </si>
  <si>
    <t>Cumulative scores</t>
  </si>
  <si>
    <t>Weekend Warriors (Suran &amp; Team)</t>
  </si>
  <si>
    <t>Monthly Sankirtan Festival</t>
  </si>
  <si>
    <t>Book Counter</t>
  </si>
  <si>
    <t>Nikunja Seva Dasi</t>
  </si>
  <si>
    <t>Vibhu Caitanya Das</t>
  </si>
  <si>
    <t>Radha Vinod Dasi</t>
  </si>
  <si>
    <t>Nitai Pada Kamala Team</t>
  </si>
  <si>
    <t>Dasa Dasa Anu Das Team</t>
  </si>
  <si>
    <t>Sad Goswami Das</t>
  </si>
  <si>
    <t>Take Care Krsna</t>
  </si>
  <si>
    <t>Alanath Das</t>
  </si>
  <si>
    <t>Radhika Priya Dd</t>
  </si>
  <si>
    <t>Narahari Das</t>
  </si>
  <si>
    <t>Radha Bhav Dd</t>
  </si>
  <si>
    <t>Radha Giridhari Das</t>
  </si>
  <si>
    <t>Manjari Sevika Dasi</t>
  </si>
  <si>
    <t>Prema Madhurya Dasi</t>
  </si>
  <si>
    <t>Balaram Das</t>
  </si>
  <si>
    <t>Subhadra Dasi</t>
  </si>
  <si>
    <t>Rajiv Sewnarain</t>
  </si>
  <si>
    <t>Sanjay Ramautar</t>
  </si>
  <si>
    <t>Prema Alap Dasi</t>
  </si>
  <si>
    <t>Krsna Candra Das</t>
  </si>
  <si>
    <t>Bala Naidoo</t>
  </si>
  <si>
    <t>Padyavali Dasi</t>
  </si>
  <si>
    <t>Bilvamangal Das</t>
  </si>
  <si>
    <t>Venu Madurya Dasi</t>
  </si>
  <si>
    <t>Kesi Ghat Das</t>
  </si>
  <si>
    <t>Syama Rati Dd &amp; Bhakta Ragunath</t>
  </si>
  <si>
    <t>Madhuyana Dd</t>
  </si>
  <si>
    <t>Shyama Ju Dd</t>
  </si>
  <si>
    <t>Sivananda Das</t>
  </si>
  <si>
    <t>Carana Renu Dd</t>
  </si>
  <si>
    <t>Vraja Raj Das &amp; Bhakta Vraja Kishore</t>
  </si>
  <si>
    <t>Vidya Pati Das</t>
  </si>
  <si>
    <t>Lila Sukha Dasi</t>
  </si>
  <si>
    <t>Guna Avatar Das</t>
  </si>
  <si>
    <t>Ekachakra Das</t>
  </si>
  <si>
    <t>Kripa Moiya Das</t>
  </si>
  <si>
    <t>Kripa Maiyi Dd</t>
  </si>
  <si>
    <t>Cunerl Neupal</t>
  </si>
  <si>
    <t>Mathureswara Das</t>
  </si>
  <si>
    <t>Adi-Lila Dasi</t>
  </si>
  <si>
    <t>Gandhavika Dd</t>
  </si>
  <si>
    <t>Vraja Rani Dasi</t>
  </si>
  <si>
    <t>Krsna Loka Dasi</t>
  </si>
  <si>
    <t>Madhuvisa Das</t>
  </si>
  <si>
    <t>Satyabhama Dasi</t>
  </si>
  <si>
    <t>Ramananda Das</t>
  </si>
  <si>
    <t>Vrajanath Das</t>
  </si>
  <si>
    <t>Mukara Dd</t>
  </si>
  <si>
    <t>Yogi</t>
  </si>
  <si>
    <t>Mukundanghri Dasa</t>
  </si>
  <si>
    <t>VAISHNAVI SANGA</t>
  </si>
  <si>
    <t>GIFT SHOP</t>
  </si>
  <si>
    <t>BOOKSTANDS</t>
  </si>
  <si>
    <t>PARTH PREM DASA &amp; DASARATH RAMA DASA</t>
  </si>
  <si>
    <t>Mt Satyabhama/Mt Vinata/Mt Akuti</t>
  </si>
  <si>
    <t>Harinaam Ananda Team</t>
  </si>
  <si>
    <t xml:space="preserve">Monthly Sankirtan Festival </t>
  </si>
  <si>
    <t>Pr Vidura Das</t>
  </si>
  <si>
    <t>Mt Haripuja DD</t>
  </si>
  <si>
    <t>Mt Janki</t>
  </si>
  <si>
    <t xml:space="preserve">Mt Deviani </t>
  </si>
  <si>
    <t>Mt Chandra prabha</t>
  </si>
  <si>
    <t>Pr Vibhisana Das</t>
  </si>
  <si>
    <t>Pr Amit</t>
  </si>
  <si>
    <t>Mt Nitya Kishori Radha DD</t>
  </si>
  <si>
    <t>Mt Naina</t>
  </si>
  <si>
    <t xml:space="preserve">Mt Taruna </t>
  </si>
  <si>
    <t>Mt Sri Manjari 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</si>
</sst>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5" fontId="35" fillId="0" borderId="0" applyBorder="0" applyProtection="0"/>
  </cellStyleXfs>
  <cellXfs count="2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Fill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3"/>
  <sheetViews>
    <sheetView tabSelected="1" workbookViewId="0">
      <selection activeCell="H34" sqref="H34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91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82</v>
      </c>
      <c r="C9" s="108"/>
      <c r="D9" s="100"/>
      <c r="E9" s="100"/>
      <c r="F9" s="123">
        <v>20</v>
      </c>
      <c r="G9" s="124">
        <v>76</v>
      </c>
      <c r="H9" s="125"/>
      <c r="I9" s="104"/>
      <c r="J9" s="125"/>
      <c r="K9" s="124"/>
      <c r="L9" s="105"/>
      <c r="M9" s="124"/>
      <c r="N9" s="125"/>
      <c r="O9" s="106">
        <f>SUM(F9:N9)</f>
        <v>96</v>
      </c>
      <c r="P9" s="107">
        <f>(F9*$F$5)+(G9*$G$5)+(H9*$H$5)+(I9*$I$5)+(J9*$J$5)+(K9*$K$5)+(L9*$L$5)+(M9*$M$5)+(N9*$N$5)</f>
        <v>21</v>
      </c>
    </row>
    <row r="10" spans="1:16" s="197" customFormat="1">
      <c r="A10" s="196"/>
      <c r="B10" s="99" t="s">
        <v>83</v>
      </c>
      <c r="C10" s="108"/>
      <c r="D10" s="100"/>
      <c r="E10" s="100"/>
      <c r="F10" s="123"/>
      <c r="G10" s="124">
        <v>23</v>
      </c>
      <c r="H10" s="125"/>
      <c r="I10" s="104"/>
      <c r="J10" s="125"/>
      <c r="K10" s="124"/>
      <c r="L10" s="105"/>
      <c r="M10" s="124"/>
      <c r="N10" s="125">
        <v>1</v>
      </c>
      <c r="O10" s="106">
        <f t="shared" ref="O10:O11" si="0">SUM(F10:N10)</f>
        <v>24</v>
      </c>
      <c r="P10" s="107">
        <f t="shared" ref="P10:P11" si="1">(F10*$F$5)+(G10*$G$5)+(H10*$H$5)+(I10*$I$5)+(J10*$J$5)+(K10*$K$5)+(L10*$L$5)+(M10*$M$5)+(N10*$N$5)</f>
        <v>7.75</v>
      </c>
    </row>
    <row r="11" spans="1:16" s="197" customFormat="1">
      <c r="A11" s="196"/>
      <c r="B11" s="99" t="s">
        <v>84</v>
      </c>
      <c r="C11" s="108"/>
      <c r="D11" s="100"/>
      <c r="E11" s="100"/>
      <c r="F11" s="123"/>
      <c r="G11" s="124">
        <v>10</v>
      </c>
      <c r="H11" s="125"/>
      <c r="I11" s="104"/>
      <c r="J11" s="125"/>
      <c r="K11" s="124"/>
      <c r="L11" s="105"/>
      <c r="M11" s="124"/>
      <c r="N11" s="125"/>
      <c r="O11" s="106">
        <f t="shared" si="0"/>
        <v>10</v>
      </c>
      <c r="P11" s="107">
        <f t="shared" si="1"/>
        <v>2.5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/>
      <c r="P12" s="107"/>
    </row>
    <row r="13" spans="1:16">
      <c r="A13" s="38"/>
      <c r="B13" s="109" t="s">
        <v>21</v>
      </c>
      <c r="C13" s="109">
        <f t="shared" ref="C13:P13" si="2">SUM(C9:C12)</f>
        <v>0</v>
      </c>
      <c r="D13" s="109">
        <f t="shared" si="2"/>
        <v>0</v>
      </c>
      <c r="E13" s="109">
        <f t="shared" si="2"/>
        <v>0</v>
      </c>
      <c r="F13" s="109">
        <f t="shared" si="2"/>
        <v>20</v>
      </c>
      <c r="G13" s="109">
        <f t="shared" si="2"/>
        <v>109</v>
      </c>
      <c r="H13" s="109">
        <f t="shared" si="2"/>
        <v>0</v>
      </c>
      <c r="I13" s="109">
        <f t="shared" si="2"/>
        <v>0</v>
      </c>
      <c r="J13" s="109">
        <f t="shared" si="2"/>
        <v>0</v>
      </c>
      <c r="K13" s="109">
        <f t="shared" si="2"/>
        <v>0</v>
      </c>
      <c r="L13" s="109">
        <f t="shared" si="2"/>
        <v>0</v>
      </c>
      <c r="M13" s="109">
        <f t="shared" si="2"/>
        <v>0</v>
      </c>
      <c r="N13" s="109">
        <f t="shared" si="2"/>
        <v>1</v>
      </c>
      <c r="O13" s="109">
        <f t="shared" si="2"/>
        <v>130</v>
      </c>
      <c r="P13" s="109">
        <f t="shared" si="2"/>
        <v>31.25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3"/>
      <c r="G9" s="154"/>
      <c r="H9" s="155"/>
      <c r="I9" s="156"/>
      <c r="J9" s="155"/>
      <c r="K9" s="154"/>
      <c r="L9" s="157"/>
      <c r="M9" s="154"/>
      <c r="N9" s="155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F10" sqref="F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71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70</v>
      </c>
      <c r="C9" s="108"/>
      <c r="D9" s="100"/>
      <c r="E9" s="100"/>
      <c r="F9" s="123">
        <v>120</v>
      </c>
      <c r="G9" s="124">
        <v>15</v>
      </c>
      <c r="H9" s="125"/>
      <c r="I9" s="104"/>
      <c r="J9" s="125"/>
      <c r="K9" s="124"/>
      <c r="L9" s="105"/>
      <c r="M9" s="124"/>
      <c r="N9" s="125">
        <v>3</v>
      </c>
      <c r="O9" s="106">
        <f t="shared" ref="O9:O12" si="0">SUM(F9:N9)</f>
        <v>138</v>
      </c>
      <c r="P9" s="107">
        <f t="shared" ref="P9:P12" si="1">(F9*$F$5)+(G9*$G$5)+(H9*$H$5)+(I9*$I$5)+(J9*$J$5)+(K9*$K$5)+(L9*$L$5)+(M9*$M$5)+(N9*$N$5)</f>
        <v>21.75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120</v>
      </c>
      <c r="G14" s="109">
        <f t="shared" si="2"/>
        <v>15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3</v>
      </c>
      <c r="O14" s="109">
        <f t="shared" si="2"/>
        <v>138</v>
      </c>
      <c r="P14" s="109">
        <f t="shared" si="2"/>
        <v>21.75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7"/>
  <sheetViews>
    <sheetView workbookViewId="0">
      <selection activeCell="B33" sqref="B33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81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182</v>
      </c>
      <c r="C8" s="150"/>
      <c r="D8" s="51"/>
      <c r="E8" s="52"/>
      <c r="F8" s="53"/>
      <c r="G8" s="59">
        <v>244</v>
      </c>
      <c r="H8" s="60"/>
      <c r="I8" s="61">
        <v>40</v>
      </c>
      <c r="J8" s="60"/>
      <c r="K8" s="59">
        <v>31</v>
      </c>
      <c r="L8" s="62"/>
      <c r="M8" s="59"/>
      <c r="N8" s="60">
        <v>60</v>
      </c>
      <c r="O8" s="120">
        <f>SUM(C8:N8)</f>
        <v>375</v>
      </c>
      <c r="P8" s="37">
        <f>(C8*$C$4)+(F8*$F$4)+(G8*$G$4)+(H8*$H$4)+(I8*$I$4)+(J8*$J$4)+(K8*$K$4)+(L8*$L$4)+(M8*$M$4)+(N8*$N$4)</f>
        <v>232</v>
      </c>
    </row>
    <row r="9" spans="1:16">
      <c r="B9" s="58" t="s">
        <v>183</v>
      </c>
      <c r="C9" s="150"/>
      <c r="D9" s="51"/>
      <c r="E9" s="52"/>
      <c r="F9" s="53"/>
      <c r="G9" s="59">
        <v>5</v>
      </c>
      <c r="H9" s="60"/>
      <c r="I9" s="61">
        <v>2</v>
      </c>
      <c r="J9" s="60"/>
      <c r="K9" s="59">
        <v>3</v>
      </c>
      <c r="L9" s="62"/>
      <c r="M9" s="59"/>
      <c r="N9" s="60">
        <v>5</v>
      </c>
      <c r="O9" s="120">
        <f t="shared" ref="O9:O10" si="0">SUM(F9:N9)</f>
        <v>15</v>
      </c>
      <c r="P9" s="37">
        <f>(F9*$F$4)+(G9*$G$4)+(H9*$H$4)+(I9*$I$4)+(J9*$J$4)+(K9*$K$4)+(L9*$L$4)+(M9*$M$4)+(N9*$N$4)</f>
        <v>15.25</v>
      </c>
    </row>
    <row r="10" spans="1:16">
      <c r="B10" s="58" t="s">
        <v>184</v>
      </c>
      <c r="C10" s="150"/>
      <c r="D10" s="51"/>
      <c r="E10" s="52"/>
      <c r="F10" s="53"/>
      <c r="G10" s="59">
        <v>200</v>
      </c>
      <c r="H10" s="60"/>
      <c r="I10" s="151"/>
      <c r="J10" s="60"/>
      <c r="K10" s="59"/>
      <c r="L10" s="62"/>
      <c r="M10" s="59"/>
      <c r="N10" s="60"/>
      <c r="O10" s="120">
        <f t="shared" si="0"/>
        <v>200</v>
      </c>
      <c r="P10" s="37">
        <f>(F10*$F$4)+(G10*$G$4)+(H10*$H$4)+(I10*$I$4)+(J10*$J$4)+(K10*$K$4)+(L10*$L$4)+(M10*$M$4)+(N10*$N$4)</f>
        <v>50</v>
      </c>
    </row>
    <row r="11" spans="1:16">
      <c r="B11" s="58"/>
      <c r="C11" s="150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0">
        <f t="shared" ref="O11" si="1">SUM(F11:N11)</f>
        <v>0</v>
      </c>
      <c r="P11" s="37">
        <f>(F11*$F$4)+(G11*$G$4)+(H11*$H$4)+(I11*$I$4)+(J11*$J$4)+(K11*$K$4)+(L11*$L$4)+(M11*$M$4)+(N11*$N$4)</f>
        <v>0</v>
      </c>
    </row>
    <row r="12" spans="1:16" ht="12" thickBot="1">
      <c r="A12" s="38"/>
      <c r="B12" s="39" t="s">
        <v>21</v>
      </c>
      <c r="C12" s="39">
        <f t="shared" ref="C12:P12" si="2">SUM(C8:C11)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449</v>
      </c>
      <c r="H12" s="39">
        <f t="shared" si="2"/>
        <v>0</v>
      </c>
      <c r="I12" s="39">
        <f t="shared" si="2"/>
        <v>42</v>
      </c>
      <c r="J12" s="39">
        <f t="shared" si="2"/>
        <v>0</v>
      </c>
      <c r="K12" s="39">
        <f t="shared" si="2"/>
        <v>34</v>
      </c>
      <c r="L12" s="39">
        <f t="shared" si="2"/>
        <v>0</v>
      </c>
      <c r="M12" s="39">
        <f t="shared" si="2"/>
        <v>0</v>
      </c>
      <c r="N12" s="39">
        <f t="shared" si="2"/>
        <v>65</v>
      </c>
      <c r="O12" s="39">
        <f t="shared" si="2"/>
        <v>590</v>
      </c>
      <c r="P12" s="39">
        <f t="shared" si="2"/>
        <v>297.25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>
      <c r="O14" s="38"/>
    </row>
    <row r="15" spans="1:16" ht="12" thickBot="1">
      <c r="B15" s="33" t="s">
        <v>39</v>
      </c>
      <c r="C15" s="33"/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4"/>
      <c r="O15" s="35"/>
      <c r="P15" s="35"/>
    </row>
    <row r="16" spans="1:16" ht="12" customHeight="1">
      <c r="B16" s="167" t="s">
        <v>185</v>
      </c>
      <c r="C16" s="51"/>
      <c r="D16" s="52"/>
      <c r="E16" s="52"/>
      <c r="F16" s="171"/>
      <c r="G16" s="168">
        <v>91</v>
      </c>
      <c r="H16" s="60"/>
      <c r="I16" s="169">
        <v>28</v>
      </c>
      <c r="J16" s="60"/>
      <c r="K16" s="168">
        <v>23</v>
      </c>
      <c r="L16" s="170"/>
      <c r="M16" s="59"/>
      <c r="N16" s="113">
        <v>19</v>
      </c>
      <c r="O16" s="36">
        <f>SUM(F16:N16)</f>
        <v>161</v>
      </c>
      <c r="P16" s="37">
        <f>(F16*$F$4)+(G16*$G$4)+(H16*$H$4)+(I16*$I$4)+(J16*$J$4)+(K16*$K$4)+(L16*$L$4)+(M16*$M$4)+(N16*$N$4)</f>
        <v>97.75</v>
      </c>
    </row>
    <row r="17" spans="2:16">
      <c r="B17" s="167"/>
      <c r="C17" s="51"/>
      <c r="D17" s="52"/>
      <c r="E17" s="52"/>
      <c r="F17" s="114"/>
      <c r="G17" s="116"/>
      <c r="H17" s="115"/>
      <c r="I17" s="116"/>
      <c r="J17" s="117"/>
      <c r="K17" s="116"/>
      <c r="L17" s="117"/>
      <c r="M17" s="118"/>
      <c r="N17" s="113"/>
      <c r="O17" s="36">
        <f>SUM(F17:N17)</f>
        <v>0</v>
      </c>
      <c r="P17" s="37">
        <f>(F17*$F$4)+(G17*$G$4)+(H17*$H$4)+(I17*$I$4)+(J17*$J$4)+(K17*$K$4)+(L17*$L$4)+(M17*$M$4)+(N17*$N$4)</f>
        <v>0</v>
      </c>
    </row>
    <row r="18" spans="2:16" ht="12" thickBot="1">
      <c r="B18" s="39" t="s">
        <v>21</v>
      </c>
      <c r="C18" s="39">
        <f t="shared" ref="C18:P18" si="3">SUM(C16:C17)</f>
        <v>0</v>
      </c>
      <c r="D18" s="39">
        <f t="shared" si="3"/>
        <v>0</v>
      </c>
      <c r="E18" s="39">
        <f t="shared" si="3"/>
        <v>0</v>
      </c>
      <c r="F18" s="39">
        <f t="shared" si="3"/>
        <v>0</v>
      </c>
      <c r="G18" s="39">
        <f t="shared" si="3"/>
        <v>91</v>
      </c>
      <c r="H18" s="39">
        <f t="shared" si="3"/>
        <v>0</v>
      </c>
      <c r="I18" s="39">
        <f t="shared" si="3"/>
        <v>28</v>
      </c>
      <c r="J18" s="39">
        <f t="shared" si="3"/>
        <v>0</v>
      </c>
      <c r="K18" s="39">
        <f t="shared" si="3"/>
        <v>23</v>
      </c>
      <c r="L18" s="39">
        <f t="shared" si="3"/>
        <v>0</v>
      </c>
      <c r="M18" s="39">
        <f t="shared" si="3"/>
        <v>0</v>
      </c>
      <c r="N18" s="39">
        <f t="shared" si="3"/>
        <v>19</v>
      </c>
      <c r="O18" s="39">
        <f t="shared" si="3"/>
        <v>161</v>
      </c>
      <c r="P18" s="119">
        <f t="shared" si="3"/>
        <v>97.75</v>
      </c>
    </row>
    <row r="20" spans="2:16" hidden="1"/>
    <row r="21" spans="2:16" ht="12" hidden="1" thickBot="1">
      <c r="B21" s="33" t="s">
        <v>40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2:16" hidden="1">
      <c r="B22" s="58"/>
      <c r="C22" s="63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(F22*$F$4)+(G22*$G$4)+(H22*$H$4)+(I22*$I$4)+(J22*$J$4)+(K22*$K$4)+(L22*$L$4)+(M22*$M$4)+(N22*$N$4)</f>
        <v>0</v>
      </c>
    </row>
    <row r="23" spans="2:16" hidden="1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SUM(C24:N24)</f>
        <v>0</v>
      </c>
      <c r="P24" s="37">
        <f>(C24*$C$4)+(G24*$G$4)+(H24*$H$4)+(I24*$I$4)+(J24*$J$4)+(K24*$K$4)+(L24*$L$4)+(M24*$M$4)+(N24*$N$4)</f>
        <v>0</v>
      </c>
    </row>
    <row r="25" spans="2:16" ht="12" hidden="1" thickBot="1">
      <c r="B25" s="39" t="s">
        <v>21</v>
      </c>
      <c r="C25" s="39">
        <f>SUM(C22:C23)</f>
        <v>0</v>
      </c>
      <c r="D25" s="39">
        <f>SUM(D22:D23)</f>
        <v>0</v>
      </c>
      <c r="E25" s="39">
        <f>SUM(E22:E23)</f>
        <v>0</v>
      </c>
      <c r="F25" s="39">
        <f t="shared" ref="F25:P25" si="4">SUM(F22:F24)</f>
        <v>0</v>
      </c>
      <c r="G25" s="39">
        <f t="shared" si="4"/>
        <v>0</v>
      </c>
      <c r="H25" s="39">
        <f t="shared" si="4"/>
        <v>0</v>
      </c>
      <c r="I25" s="39">
        <f t="shared" si="4"/>
        <v>0</v>
      </c>
      <c r="J25" s="39">
        <f t="shared" si="4"/>
        <v>0</v>
      </c>
      <c r="K25" s="39">
        <f t="shared" si="4"/>
        <v>0</v>
      </c>
      <c r="L25" s="39">
        <f t="shared" si="4"/>
        <v>0</v>
      </c>
      <c r="M25" s="39">
        <f t="shared" si="4"/>
        <v>0</v>
      </c>
      <c r="N25" s="39">
        <f t="shared" si="4"/>
        <v>0</v>
      </c>
      <c r="O25" s="39">
        <f t="shared" si="4"/>
        <v>0</v>
      </c>
      <c r="P25" s="119">
        <f t="shared" si="4"/>
        <v>0</v>
      </c>
    </row>
    <row r="26" spans="2:16"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152"/>
    </row>
    <row r="27" spans="2:16">
      <c r="N27" s="122" t="s">
        <v>29</v>
      </c>
      <c r="O27" s="121">
        <f>SUM(O12+O18+O25)</f>
        <v>751</v>
      </c>
      <c r="P27" s="121">
        <f>SUM(P12+P18+P25)</f>
        <v>395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10" sqref="B10"/>
    </sheetView>
  </sheetViews>
  <sheetFormatPr defaultRowHeight="11.25"/>
  <cols>
    <col min="1" max="1" width="3.140625" style="196" customWidth="1"/>
    <col min="2" max="2" width="23.28515625" style="196" customWidth="1"/>
    <col min="3" max="3" width="9.7109375" style="196" customWidth="1"/>
    <col min="4" max="4" width="6.28515625" style="196" customWidth="1"/>
    <col min="5" max="5" width="6" style="196" customWidth="1"/>
    <col min="6" max="6" width="5.7109375" style="196" customWidth="1"/>
    <col min="7" max="7" width="7.42578125" style="196" customWidth="1"/>
    <col min="8" max="9" width="5.7109375" style="196" customWidth="1"/>
    <col min="10" max="10" width="7" style="196" customWidth="1"/>
    <col min="11" max="12" width="5.7109375" style="196" customWidth="1"/>
    <col min="13" max="13" width="7.42578125" style="196" customWidth="1"/>
    <col min="14" max="14" width="6.85546875" style="196" customWidth="1"/>
    <col min="15" max="15" width="6.7109375" style="196" customWidth="1"/>
    <col min="16" max="16" width="9.7109375" style="196" customWidth="1"/>
    <col min="17" max="17" width="10" style="196" customWidth="1"/>
    <col min="18" max="16384" width="9.140625" style="196"/>
  </cols>
  <sheetData>
    <row r="2" spans="1:16" ht="12.75">
      <c r="B2" s="2" t="s">
        <v>77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 t="s">
        <v>70</v>
      </c>
      <c r="C9" s="108"/>
      <c r="D9" s="100"/>
      <c r="E9" s="100"/>
      <c r="F9" s="123"/>
      <c r="G9" s="124">
        <v>419</v>
      </c>
      <c r="H9" s="125"/>
      <c r="I9" s="104"/>
      <c r="J9" s="125"/>
      <c r="K9" s="124"/>
      <c r="L9" s="105">
        <v>19</v>
      </c>
      <c r="M9" s="124"/>
      <c r="N9" s="125">
        <v>4</v>
      </c>
      <c r="O9" s="106">
        <f t="shared" ref="O9" si="0">SUM(F9:N9)</f>
        <v>442</v>
      </c>
      <c r="P9" s="107">
        <f t="shared" ref="P9" si="1">(F9*$F$5)+(G9*$G$5)+(H9*$H$5)+(I9*$I$5)+(J9*$J$5)+(K9*$K$5)+(L9*$L$5)+(M9*$M$5)+(N9*$N$5)</f>
        <v>131.75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419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19</v>
      </c>
      <c r="M11" s="109">
        <f t="shared" si="2"/>
        <v>0</v>
      </c>
      <c r="N11" s="109">
        <f t="shared" si="2"/>
        <v>4</v>
      </c>
      <c r="O11" s="109">
        <f t="shared" si="2"/>
        <v>442</v>
      </c>
      <c r="P11" s="109">
        <f t="shared" si="2"/>
        <v>131.75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V26" sqref="V26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58" t="s">
        <v>186</v>
      </c>
      <c r="C7" s="159"/>
      <c r="D7" s="160"/>
      <c r="E7" s="160"/>
      <c r="F7" s="161">
        <v>1</v>
      </c>
      <c r="G7" s="162">
        <v>1092</v>
      </c>
      <c r="H7" s="163"/>
      <c r="I7" s="164">
        <v>3</v>
      </c>
      <c r="J7" s="163"/>
      <c r="K7" s="162"/>
      <c r="L7" s="165"/>
      <c r="M7" s="162">
        <v>17</v>
      </c>
      <c r="N7" s="163"/>
      <c r="O7" s="36">
        <f t="shared" ref="O7:O15" si="0">SUM(F7:N7)</f>
        <v>1113</v>
      </c>
      <c r="P7" s="37">
        <f t="shared" ref="P7:P15" si="1">(F7*$F$3)+(G7*$G$3)+(H7*$H$3)+(I7*$I$3)+(J7*$J$3)+(K7*$K$3)+(L7*$L$3)+(M7*$M$3)+(N7*$N$3)</f>
        <v>308.60000000000002</v>
      </c>
    </row>
    <row r="8" spans="1:16" s="30" customFormat="1">
      <c r="A8" s="1"/>
      <c r="B8" s="158" t="s">
        <v>187</v>
      </c>
      <c r="C8" s="166"/>
      <c r="D8" s="160"/>
      <c r="E8" s="160"/>
      <c r="F8" s="161"/>
      <c r="G8" s="162">
        <v>900</v>
      </c>
      <c r="H8" s="163"/>
      <c r="I8" s="164"/>
      <c r="J8" s="163"/>
      <c r="K8" s="162"/>
      <c r="L8" s="165"/>
      <c r="M8" s="162"/>
      <c r="N8" s="163"/>
      <c r="O8" s="36">
        <f t="shared" si="0"/>
        <v>900</v>
      </c>
      <c r="P8" s="37">
        <f t="shared" si="1"/>
        <v>225</v>
      </c>
    </row>
    <row r="9" spans="1:16" s="30" customFormat="1">
      <c r="A9" s="1"/>
      <c r="B9" s="158" t="s">
        <v>188</v>
      </c>
      <c r="C9" s="166"/>
      <c r="D9" s="160"/>
      <c r="E9" s="160"/>
      <c r="F9" s="161"/>
      <c r="G9" s="162">
        <v>108</v>
      </c>
      <c r="H9" s="163"/>
      <c r="I9" s="164"/>
      <c r="J9" s="163"/>
      <c r="K9" s="162"/>
      <c r="L9" s="165"/>
      <c r="M9" s="162"/>
      <c r="N9" s="163"/>
      <c r="O9" s="36">
        <f t="shared" si="0"/>
        <v>108</v>
      </c>
      <c r="P9" s="37">
        <f t="shared" si="1"/>
        <v>27</v>
      </c>
    </row>
    <row r="10" spans="1:16" s="30" customFormat="1">
      <c r="A10" s="1"/>
      <c r="B10" s="158" t="s">
        <v>189</v>
      </c>
      <c r="C10" s="166"/>
      <c r="D10" s="160"/>
      <c r="E10" s="160"/>
      <c r="F10" s="161"/>
      <c r="G10" s="162">
        <v>100</v>
      </c>
      <c r="H10" s="163"/>
      <c r="I10" s="164"/>
      <c r="J10" s="163"/>
      <c r="K10" s="162"/>
      <c r="L10" s="165"/>
      <c r="M10" s="162"/>
      <c r="N10" s="163"/>
      <c r="O10" s="36">
        <f t="shared" si="0"/>
        <v>100</v>
      </c>
      <c r="P10" s="37">
        <f t="shared" si="1"/>
        <v>25</v>
      </c>
    </row>
    <row r="11" spans="1:16" s="30" customFormat="1">
      <c r="A11" s="1"/>
      <c r="B11" s="158" t="s">
        <v>190</v>
      </c>
      <c r="C11" s="166"/>
      <c r="D11" s="160"/>
      <c r="E11" s="160"/>
      <c r="F11" s="161"/>
      <c r="G11" s="162">
        <v>100</v>
      </c>
      <c r="H11" s="163"/>
      <c r="I11" s="164"/>
      <c r="J11" s="163"/>
      <c r="K11" s="162"/>
      <c r="L11" s="165"/>
      <c r="M11" s="162"/>
      <c r="N11" s="163"/>
      <c r="O11" s="36">
        <f t="shared" si="0"/>
        <v>100</v>
      </c>
      <c r="P11" s="37">
        <f t="shared" si="1"/>
        <v>25</v>
      </c>
    </row>
    <row r="12" spans="1:16" s="30" customFormat="1">
      <c r="A12" s="1"/>
      <c r="B12" s="158" t="s">
        <v>191</v>
      </c>
      <c r="C12" s="166"/>
      <c r="D12" s="160"/>
      <c r="E12" s="160"/>
      <c r="F12" s="161"/>
      <c r="G12" s="162">
        <v>1</v>
      </c>
      <c r="H12" s="163"/>
      <c r="I12" s="164">
        <v>8</v>
      </c>
      <c r="J12" s="163"/>
      <c r="K12" s="162"/>
      <c r="L12" s="165"/>
      <c r="M12" s="162">
        <v>8</v>
      </c>
      <c r="N12" s="163"/>
      <c r="O12" s="36">
        <f t="shared" si="0"/>
        <v>17</v>
      </c>
      <c r="P12" s="37">
        <f t="shared" si="1"/>
        <v>20.25</v>
      </c>
    </row>
    <row r="13" spans="1:16" s="30" customFormat="1">
      <c r="A13" s="1"/>
      <c r="B13" s="158" t="s">
        <v>192</v>
      </c>
      <c r="C13" s="166"/>
      <c r="D13" s="160"/>
      <c r="E13" s="160"/>
      <c r="F13" s="161"/>
      <c r="G13" s="162">
        <v>36</v>
      </c>
      <c r="H13" s="163"/>
      <c r="I13" s="164">
        <v>1</v>
      </c>
      <c r="J13" s="163"/>
      <c r="K13" s="162"/>
      <c r="L13" s="165"/>
      <c r="M13" s="162"/>
      <c r="N13" s="163"/>
      <c r="O13" s="36">
        <f t="shared" si="0"/>
        <v>37</v>
      </c>
      <c r="P13" s="37">
        <f t="shared" si="1"/>
        <v>9.5</v>
      </c>
    </row>
    <row r="14" spans="1:16" s="30" customFormat="1">
      <c r="A14" s="1"/>
      <c r="B14" s="158" t="s">
        <v>193</v>
      </c>
      <c r="C14" s="166"/>
      <c r="D14" s="160"/>
      <c r="E14" s="160"/>
      <c r="F14" s="161"/>
      <c r="G14" s="162">
        <v>7</v>
      </c>
      <c r="H14" s="163"/>
      <c r="I14" s="164">
        <v>4</v>
      </c>
      <c r="J14" s="163"/>
      <c r="K14" s="162"/>
      <c r="L14" s="165"/>
      <c r="M14" s="162">
        <v>2</v>
      </c>
      <c r="N14" s="163"/>
      <c r="O14" s="36">
        <f t="shared" si="0"/>
        <v>13</v>
      </c>
      <c r="P14" s="37">
        <f t="shared" si="1"/>
        <v>7.75</v>
      </c>
    </row>
    <row r="15" spans="1:16" s="30" customFormat="1">
      <c r="A15" s="1"/>
      <c r="B15" s="158" t="s">
        <v>194</v>
      </c>
      <c r="C15" s="166"/>
      <c r="D15" s="160"/>
      <c r="E15" s="160"/>
      <c r="F15" s="161"/>
      <c r="G15" s="162">
        <v>16</v>
      </c>
      <c r="H15" s="163"/>
      <c r="I15" s="164">
        <v>2</v>
      </c>
      <c r="J15" s="163"/>
      <c r="K15" s="162"/>
      <c r="L15" s="165"/>
      <c r="M15" s="162">
        <v>1</v>
      </c>
      <c r="N15" s="163"/>
      <c r="O15" s="36">
        <f t="shared" si="0"/>
        <v>19</v>
      </c>
      <c r="P15" s="37">
        <f t="shared" si="1"/>
        <v>7</v>
      </c>
    </row>
    <row r="16" spans="1:16" s="30" customFormat="1">
      <c r="A16" s="1"/>
      <c r="B16" s="158" t="s">
        <v>195</v>
      </c>
      <c r="C16" s="166"/>
      <c r="D16" s="160"/>
      <c r="E16" s="160"/>
      <c r="F16" s="161"/>
      <c r="G16" s="162"/>
      <c r="H16" s="163"/>
      <c r="I16" s="164"/>
      <c r="J16" s="163"/>
      <c r="K16" s="162"/>
      <c r="L16" s="165"/>
      <c r="M16" s="162">
        <v>2</v>
      </c>
      <c r="N16" s="163"/>
      <c r="O16" s="36">
        <f t="shared" ref="O16:O22" si="2">SUM(F16:N16)</f>
        <v>2</v>
      </c>
      <c r="P16" s="37">
        <f t="shared" ref="P16:P22" si="3">(F16*$F$3)+(G16*$G$3)+(H16*$H$3)+(I16*$I$3)+(J16*$J$3)+(K16*$K$3)+(L16*$L$3)+(M16*$M$3)+(N16*$N$3)</f>
        <v>4</v>
      </c>
    </row>
    <row r="17" spans="1:16" s="30" customFormat="1">
      <c r="A17" s="1"/>
      <c r="B17" s="158" t="s">
        <v>196</v>
      </c>
      <c r="C17" s="166"/>
      <c r="D17" s="160"/>
      <c r="E17" s="160"/>
      <c r="F17" s="161">
        <v>2</v>
      </c>
      <c r="G17" s="162">
        <v>2</v>
      </c>
      <c r="H17" s="163"/>
      <c r="I17" s="164">
        <v>4</v>
      </c>
      <c r="J17" s="163"/>
      <c r="K17" s="162"/>
      <c r="L17" s="165"/>
      <c r="M17" s="162"/>
      <c r="N17" s="163"/>
      <c r="O17" s="36">
        <f t="shared" si="2"/>
        <v>8</v>
      </c>
      <c r="P17" s="37">
        <f t="shared" si="3"/>
        <v>2.7</v>
      </c>
    </row>
    <row r="18" spans="1:16" s="30" customFormat="1">
      <c r="A18" s="1"/>
      <c r="B18" s="158" t="s">
        <v>197</v>
      </c>
      <c r="C18" s="166"/>
      <c r="D18" s="160"/>
      <c r="E18" s="160"/>
      <c r="F18" s="161"/>
      <c r="G18" s="162"/>
      <c r="H18" s="163"/>
      <c r="I18" s="164"/>
      <c r="J18" s="163"/>
      <c r="K18" s="162"/>
      <c r="L18" s="165"/>
      <c r="M18" s="162">
        <v>1</v>
      </c>
      <c r="N18" s="163"/>
      <c r="O18" s="36">
        <f t="shared" si="2"/>
        <v>1</v>
      </c>
      <c r="P18" s="37">
        <f t="shared" si="3"/>
        <v>2</v>
      </c>
    </row>
    <row r="19" spans="1:16" s="30" customFormat="1">
      <c r="A19" s="1"/>
      <c r="B19" s="158" t="s">
        <v>198</v>
      </c>
      <c r="C19" s="166"/>
      <c r="D19" s="160"/>
      <c r="E19" s="160"/>
      <c r="F19" s="161">
        <v>2</v>
      </c>
      <c r="G19" s="162">
        <v>2</v>
      </c>
      <c r="H19" s="163"/>
      <c r="I19" s="164"/>
      <c r="J19" s="163"/>
      <c r="K19" s="162"/>
      <c r="L19" s="165"/>
      <c r="M19" s="162"/>
      <c r="N19" s="163"/>
      <c r="O19" s="36">
        <f t="shared" si="2"/>
        <v>4</v>
      </c>
      <c r="P19" s="37">
        <f t="shared" si="3"/>
        <v>0.7</v>
      </c>
    </row>
    <row r="20" spans="1:16" s="30" customFormat="1">
      <c r="A20" s="1"/>
      <c r="B20" s="158" t="s">
        <v>199</v>
      </c>
      <c r="C20" s="166"/>
      <c r="D20" s="160"/>
      <c r="E20" s="160"/>
      <c r="F20" s="161"/>
      <c r="G20" s="162">
        <v>1</v>
      </c>
      <c r="H20" s="163"/>
      <c r="I20" s="164"/>
      <c r="J20" s="163"/>
      <c r="K20" s="162"/>
      <c r="L20" s="165"/>
      <c r="M20" s="162"/>
      <c r="N20" s="163"/>
      <c r="O20" s="36">
        <f t="shared" si="2"/>
        <v>1</v>
      </c>
      <c r="P20" s="37">
        <f t="shared" si="3"/>
        <v>0.25</v>
      </c>
    </row>
    <row r="21" spans="1:16" s="182" customFormat="1">
      <c r="A21" s="181"/>
      <c r="B21" s="158"/>
      <c r="C21" s="166"/>
      <c r="D21" s="160"/>
      <c r="E21" s="160"/>
      <c r="F21" s="161"/>
      <c r="G21" s="162"/>
      <c r="H21" s="163"/>
      <c r="I21" s="164"/>
      <c r="J21" s="163"/>
      <c r="K21" s="162"/>
      <c r="L21" s="165"/>
      <c r="M21" s="162"/>
      <c r="N21" s="163"/>
      <c r="O21" s="191">
        <f t="shared" si="2"/>
        <v>0</v>
      </c>
      <c r="P21" s="192">
        <f t="shared" si="3"/>
        <v>0</v>
      </c>
    </row>
    <row r="22" spans="1:16" s="182" customFormat="1">
      <c r="A22" s="181"/>
      <c r="B22" s="158"/>
      <c r="C22" s="166"/>
      <c r="D22" s="160"/>
      <c r="E22" s="160"/>
      <c r="F22" s="161"/>
      <c r="G22" s="162"/>
      <c r="H22" s="163"/>
      <c r="I22" s="164"/>
      <c r="J22" s="163"/>
      <c r="K22" s="162"/>
      <c r="L22" s="165"/>
      <c r="M22" s="162"/>
      <c r="N22" s="163"/>
      <c r="O22" s="191">
        <f t="shared" si="2"/>
        <v>0</v>
      </c>
      <c r="P22" s="192">
        <f t="shared" si="3"/>
        <v>0</v>
      </c>
    </row>
    <row r="23" spans="1:16" s="30" customFormat="1">
      <c r="A23" s="1"/>
      <c r="B23" s="139"/>
      <c r="C23" s="146"/>
      <c r="D23" s="140"/>
      <c r="E23" s="140"/>
      <c r="F23" s="141"/>
      <c r="G23" s="142"/>
      <c r="H23" s="143"/>
      <c r="I23" s="144"/>
      <c r="J23" s="143"/>
      <c r="K23" s="142"/>
      <c r="L23" s="145"/>
      <c r="M23" s="142"/>
      <c r="N23" s="143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ht="12" thickBot="1">
      <c r="A24" s="38"/>
      <c r="B24" s="39" t="s">
        <v>21</v>
      </c>
      <c r="C24" s="39">
        <f t="shared" ref="C24:P24" si="4">SUM(C7:C23)</f>
        <v>0</v>
      </c>
      <c r="D24" s="39">
        <f t="shared" si="4"/>
        <v>0</v>
      </c>
      <c r="E24" s="39">
        <f t="shared" si="4"/>
        <v>0</v>
      </c>
      <c r="F24" s="39">
        <f t="shared" si="4"/>
        <v>5</v>
      </c>
      <c r="G24" s="39">
        <f t="shared" si="4"/>
        <v>2365</v>
      </c>
      <c r="H24" s="39">
        <f t="shared" si="4"/>
        <v>0</v>
      </c>
      <c r="I24" s="39">
        <f t="shared" si="4"/>
        <v>22</v>
      </c>
      <c r="J24" s="39">
        <f t="shared" si="4"/>
        <v>0</v>
      </c>
      <c r="K24" s="39">
        <f t="shared" si="4"/>
        <v>0</v>
      </c>
      <c r="L24" s="39">
        <f t="shared" si="4"/>
        <v>0</v>
      </c>
      <c r="M24" s="39">
        <f t="shared" si="4"/>
        <v>31</v>
      </c>
      <c r="N24" s="39">
        <f t="shared" si="4"/>
        <v>0</v>
      </c>
      <c r="O24" s="39">
        <f t="shared" si="4"/>
        <v>2423</v>
      </c>
      <c r="P24" s="39">
        <f t="shared" si="4"/>
        <v>664.75000000000011</v>
      </c>
    </row>
    <row r="25" spans="1:16">
      <c r="B25" s="38"/>
      <c r="C25" s="38"/>
      <c r="D25" s="38"/>
      <c r="E25" s="38"/>
      <c r="F25" s="40"/>
      <c r="G25" s="40"/>
      <c r="H25" s="40"/>
      <c r="I25" s="40"/>
      <c r="J25" s="40"/>
      <c r="K25" s="40"/>
      <c r="L25" s="40"/>
      <c r="M25" s="40"/>
      <c r="N25" s="40"/>
      <c r="O25" s="38"/>
      <c r="P25" s="38"/>
    </row>
    <row r="26" spans="1:16">
      <c r="B26" s="13"/>
      <c r="C26" s="13"/>
      <c r="D26" s="13"/>
      <c r="E26" s="13"/>
      <c r="F26" s="31"/>
      <c r="G26" s="31"/>
      <c r="H26" s="31"/>
      <c r="I26" s="31"/>
      <c r="J26" s="31"/>
      <c r="K26" s="31"/>
      <c r="L26" s="31"/>
      <c r="M26" s="31"/>
      <c r="N26" s="31"/>
      <c r="O26" s="13"/>
      <c r="P26" s="13"/>
    </row>
    <row r="27" spans="1:16" ht="12" thickBot="1">
      <c r="B27" s="33" t="s">
        <v>31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s="30" customFormat="1">
      <c r="A28" s="1"/>
      <c r="B28" s="58" t="s">
        <v>70</v>
      </c>
      <c r="C28" s="63"/>
      <c r="D28" s="52"/>
      <c r="E28" s="52"/>
      <c r="F28" s="53"/>
      <c r="G28" s="59">
        <v>1241</v>
      </c>
      <c r="H28" s="60"/>
      <c r="I28" s="61">
        <v>153</v>
      </c>
      <c r="J28" s="60"/>
      <c r="K28" s="59">
        <v>206</v>
      </c>
      <c r="L28" s="62"/>
      <c r="M28" s="59"/>
      <c r="N28" s="60"/>
      <c r="O28" s="36">
        <f>SUM(F28:N28)</f>
        <v>1600</v>
      </c>
      <c r="P28" s="37">
        <f>(C28*$C$3)+(F28*$F$3)+(G28*$G$3)+(H28*$H$3)+(I28*$I$3)+(J28*$J$3)+(K28*$K$3)+(L28*$L$3)+(M28*$M$3)+(N28*$N$3)</f>
        <v>592.75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37">
        <f>(F30*$F$3)+(G30*$G$3)+(H30*$H$3)+(I30*$I$3)+(J30*$J$3)+(K30*$K$3)+(L30*$L$3)+(M30*$M$3)+(N30*$N$3)</f>
        <v>0</v>
      </c>
    </row>
    <row r="31" spans="1:16" ht="12" thickBot="1">
      <c r="A31" s="38"/>
      <c r="B31" s="39" t="s">
        <v>21</v>
      </c>
      <c r="C31" s="39">
        <f>SUM(C28:C30)</f>
        <v>0</v>
      </c>
      <c r="D31" s="39">
        <f>SUM(D28:D30)</f>
        <v>0</v>
      </c>
      <c r="E31" s="39">
        <f>SUM(E28:E30)</f>
        <v>0</v>
      </c>
      <c r="F31" s="39">
        <f>SUM(F28:F30)</f>
        <v>0</v>
      </c>
      <c r="G31" s="39">
        <f>SUM(G28:G30)</f>
        <v>1241</v>
      </c>
      <c r="H31" s="39">
        <f t="shared" ref="H31:P31" si="5">SUM(H28:H30)</f>
        <v>0</v>
      </c>
      <c r="I31" s="39">
        <f t="shared" si="5"/>
        <v>153</v>
      </c>
      <c r="J31" s="39">
        <f t="shared" si="5"/>
        <v>0</v>
      </c>
      <c r="K31" s="39">
        <f t="shared" si="5"/>
        <v>206</v>
      </c>
      <c r="L31" s="39">
        <f t="shared" si="5"/>
        <v>0</v>
      </c>
      <c r="M31" s="39">
        <f t="shared" si="5"/>
        <v>0</v>
      </c>
      <c r="N31" s="39">
        <f t="shared" si="5"/>
        <v>0</v>
      </c>
      <c r="O31" s="41">
        <f t="shared" si="5"/>
        <v>1600</v>
      </c>
      <c r="P31" s="41">
        <f t="shared" si="5"/>
        <v>592.75</v>
      </c>
    </row>
    <row r="32" spans="1:16">
      <c r="G32" s="42"/>
    </row>
    <row r="33" spans="2:16" ht="12.75">
      <c r="B33" s="2"/>
      <c r="C33" s="2"/>
      <c r="D33" s="2"/>
      <c r="E33" s="2"/>
      <c r="F33" s="47"/>
      <c r="G33" s="47"/>
      <c r="H33" s="47"/>
      <c r="I33" s="47"/>
      <c r="J33" s="47"/>
      <c r="K33" s="47"/>
      <c r="L33" s="47"/>
      <c r="M33" s="47"/>
      <c r="N33" s="47"/>
      <c r="O33" s="2"/>
      <c r="P33" s="2"/>
    </row>
    <row r="34" spans="2:16">
      <c r="M34" s="48" t="s">
        <v>21</v>
      </c>
      <c r="O34" s="49">
        <f>+O31+O24</f>
        <v>4023</v>
      </c>
      <c r="P34" s="50">
        <f>+P31+P24</f>
        <v>1257.5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60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59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58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57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56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55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54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53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52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51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50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49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48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47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46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45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44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43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42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8"/>
  <sheetViews>
    <sheetView zoomScaleNormal="100" workbookViewId="0">
      <pane xSplit="2" ySplit="4" topLeftCell="C205" activePane="bottomRight" state="frozen"/>
      <selection pane="topRight" activeCell="C1" sqref="C1"/>
      <selection pane="bottomLeft" activeCell="A5" sqref="A5"/>
      <selection pane="bottomRight" activeCell="C238" sqref="C238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2" thickBot="1">
      <c r="B7" s="198" t="s">
        <v>79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>
      <c r="A8" s="196"/>
      <c r="B8" s="195" t="s">
        <v>181</v>
      </c>
      <c r="C8" s="201"/>
      <c r="D8" s="201"/>
      <c r="E8" s="201"/>
      <c r="F8" s="202"/>
      <c r="G8" s="187">
        <v>4</v>
      </c>
      <c r="H8" s="188"/>
      <c r="I8" s="189">
        <v>1</v>
      </c>
      <c r="J8" s="188"/>
      <c r="K8" s="187"/>
      <c r="L8" s="190"/>
      <c r="M8" s="187"/>
      <c r="N8" s="188"/>
      <c r="O8" s="191">
        <f>SUM(F8:N8)</f>
        <v>5</v>
      </c>
      <c r="P8" s="203">
        <f>(F8*$F$3)+(G8*$G$3)+(H8*$H$3)+(I8*$I$3)+(J8*$J$3)+(K8*$K$3)+(L8*$L$3)+(M8*$M$3)+(N8*$N$3)</f>
        <v>1.5</v>
      </c>
    </row>
    <row r="9" spans="1:16" s="197" customFormat="1">
      <c r="A9" s="196"/>
      <c r="B9" s="195"/>
      <c r="C9" s="64"/>
      <c r="D9" s="201"/>
      <c r="E9" s="201"/>
      <c r="F9" s="202"/>
      <c r="G9" s="187"/>
      <c r="H9" s="188"/>
      <c r="I9" s="189"/>
      <c r="J9" s="188"/>
      <c r="K9" s="187"/>
      <c r="L9" s="190"/>
      <c r="M9" s="187"/>
      <c r="N9" s="188"/>
      <c r="O9" s="191">
        <f>SUM(F9:N9)</f>
        <v>0</v>
      </c>
      <c r="P9" s="203">
        <f>(F9*$F$3)+(G9*$G$3)+(H9*$H$3)+(I9*$I$3)+(J9*$J$3)+(K9*$K$3)+(L9*$L$3)+(M9*$M$3)+(N9*$N$3)</f>
        <v>0</v>
      </c>
    </row>
    <row r="10" spans="1:16" s="196" customFormat="1" ht="12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4</v>
      </c>
      <c r="H10" s="44">
        <f t="shared" si="1"/>
        <v>0</v>
      </c>
      <c r="I10" s="44">
        <f t="shared" si="1"/>
        <v>1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5</v>
      </c>
      <c r="P10" s="205">
        <f>SUM(P8:P9)</f>
        <v>1.5</v>
      </c>
    </row>
    <row r="11" spans="1:16" s="196" customFormat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 hidden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6" customFormat="1" ht="12" hidden="1" thickBot="1">
      <c r="B13" s="198" t="s">
        <v>80</v>
      </c>
      <c r="C13" s="198"/>
      <c r="D13" s="198"/>
      <c r="E13" s="198"/>
      <c r="F13" s="199"/>
      <c r="G13" s="199"/>
      <c r="H13" s="199"/>
      <c r="I13" s="199"/>
      <c r="J13" s="199"/>
      <c r="K13" s="199"/>
      <c r="L13" s="199"/>
      <c r="M13" s="199"/>
      <c r="N13" s="199"/>
      <c r="O13" s="200"/>
      <c r="P13" s="200"/>
    </row>
    <row r="14" spans="1:16" s="197" customFormat="1" hidden="1">
      <c r="A14" s="196"/>
      <c r="B14" s="195"/>
      <c r="C14" s="201"/>
      <c r="D14" s="20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91">
        <f>SUM(F14:N14)</f>
        <v>0</v>
      </c>
      <c r="P14" s="203">
        <f>(F14*$F$3)+(G14*$G$3)+(H14*$H$3)+(I14*$I$3)+(J14*$J$3)+(K14*$K$3)+(L14*$L$3)+(M14*$M$3)+(N14*$N$3)</f>
        <v>0</v>
      </c>
    </row>
    <row r="15" spans="1:16" s="197" customFormat="1" hidden="1">
      <c r="A15" s="196"/>
      <c r="B15" s="195"/>
      <c r="C15" s="64"/>
      <c r="D15" s="201"/>
      <c r="E15" s="201"/>
      <c r="F15" s="202"/>
      <c r="G15" s="187"/>
      <c r="H15" s="188"/>
      <c r="I15" s="189"/>
      <c r="J15" s="188"/>
      <c r="K15" s="187"/>
      <c r="L15" s="190"/>
      <c r="M15" s="187"/>
      <c r="N15" s="188"/>
      <c r="O15" s="191">
        <f>SUM(F15:N15)</f>
        <v>0</v>
      </c>
      <c r="P15" s="203">
        <f>(F15*$F$3)+(G15*$G$3)+(H15*$H$3)+(I15*$I$3)+(J15*$J$3)+(K15*$K$3)+(L15*$L$3)+(M15*$M$3)+(N15*$N$3)</f>
        <v>0</v>
      </c>
    </row>
    <row r="16" spans="1:16" s="196" customFormat="1" ht="12" hidden="1" thickBot="1">
      <c r="A16" s="204"/>
      <c r="B16" s="205" t="s">
        <v>21</v>
      </c>
      <c r="C16" s="205">
        <f t="shared" ref="C16:D16" si="2">SUM(C15:C15)</f>
        <v>0</v>
      </c>
      <c r="D16" s="205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5">
        <f>SUM(P14:P15)</f>
        <v>0</v>
      </c>
    </row>
    <row r="17" spans="1:16" s="196" customFormat="1" hidden="1">
      <c r="A17" s="204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6" customFormat="1" hidden="1">
      <c r="A18" s="204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72"/>
      <c r="C20" s="173"/>
      <c r="D20" s="174"/>
      <c r="E20" s="174"/>
      <c r="F20" s="175"/>
      <c r="G20" s="176"/>
      <c r="H20" s="177"/>
      <c r="I20" s="178"/>
      <c r="J20" s="177"/>
      <c r="K20" s="176"/>
      <c r="L20" s="179"/>
      <c r="M20" s="176"/>
      <c r="N20" s="177"/>
      <c r="O20" s="36">
        <f>SUM(C20:N20)</f>
        <v>0</v>
      </c>
      <c r="P20" s="37">
        <f>(C20*$C$3)+(F20*$F$3)+(G20*$G$3)+(H20*$H$3)+(I20*$I$3)+(J20*$J$3)+(K20*$K$3)+(L20*$L$3)+(M20*$M$3)+(N20*$N$3)</f>
        <v>0</v>
      </c>
    </row>
    <row r="21" spans="1:16" s="30" customFormat="1" hidden="1">
      <c r="A21" s="1"/>
      <c r="B21" s="172"/>
      <c r="C21" s="180"/>
      <c r="D21" s="174"/>
      <c r="E21" s="174"/>
      <c r="F21" s="175"/>
      <c r="G21" s="176"/>
      <c r="H21" s="177"/>
      <c r="I21" s="178"/>
      <c r="J21" s="177"/>
      <c r="K21" s="176"/>
      <c r="L21" s="179"/>
      <c r="M21" s="176"/>
      <c r="N21" s="177"/>
      <c r="O21" s="36">
        <f>SUM(F21:N21)</f>
        <v>0</v>
      </c>
      <c r="P21" s="37">
        <f>(F21*$F$3)+(G21*$G$3)+(H21*$H$3)+(I21*$I$3)+(J21*$J$3)+(K21*$K$3)+(L21*$L$3)+(M21*$M$3)+(N21*$N$3)</f>
        <v>0</v>
      </c>
    </row>
    <row r="22" spans="1:16" s="30" customFormat="1" hidden="1">
      <c r="A22" s="1"/>
      <c r="B22" s="172"/>
      <c r="C22" s="180"/>
      <c r="D22" s="174"/>
      <c r="E22" s="174"/>
      <c r="F22" s="175"/>
      <c r="G22" s="176"/>
      <c r="H22" s="177"/>
      <c r="I22" s="178"/>
      <c r="J22" s="177"/>
      <c r="K22" s="176"/>
      <c r="L22" s="179"/>
      <c r="M22" s="176"/>
      <c r="N22" s="177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ref="O23:O36" si="4">SUM(F23:N23)</f>
        <v>0</v>
      </c>
      <c r="P23" s="37">
        <f t="shared" ref="P23:P36" si="5">(F23*$F$3)+(G23*$G$3)+(H23*$H$3)+(I23*$I$3)+(J23*$J$3)+(K23*$K$3)+(L23*$L$3)+(M23*$M$3)+(N23*$N$3)</f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4"/>
        <v>0</v>
      </c>
      <c r="P24" s="37">
        <f t="shared" si="5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4"/>
        <v>0</v>
      </c>
      <c r="P25" s="37">
        <f t="shared" si="5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4"/>
        <v>0</v>
      </c>
      <c r="P26" s="37">
        <f t="shared" si="5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4"/>
        <v>0</v>
      </c>
      <c r="P27" s="37">
        <f t="shared" si="5"/>
        <v>0</v>
      </c>
    </row>
    <row r="28" spans="1:16" s="30" customFormat="1" hidden="1">
      <c r="A28" s="1"/>
      <c r="B28" s="172"/>
      <c r="C28" s="180"/>
      <c r="D28" s="174"/>
      <c r="E28" s="174"/>
      <c r="F28" s="175"/>
      <c r="G28" s="176"/>
      <c r="H28" s="177"/>
      <c r="I28" s="178"/>
      <c r="J28" s="177"/>
      <c r="K28" s="176"/>
      <c r="L28" s="179"/>
      <c r="M28" s="176"/>
      <c r="N28" s="177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>
      <c r="A29" s="1"/>
      <c r="B29" s="172"/>
      <c r="C29" s="180"/>
      <c r="D29" s="174"/>
      <c r="E29" s="174"/>
      <c r="F29" s="175"/>
      <c r="G29" s="176"/>
      <c r="H29" s="177"/>
      <c r="I29" s="178"/>
      <c r="J29" s="177"/>
      <c r="K29" s="176"/>
      <c r="L29" s="179"/>
      <c r="M29" s="176"/>
      <c r="N29" s="177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ref="O30:O34" si="6">SUM(F30:N30)</f>
        <v>0</v>
      </c>
      <c r="P30" s="37">
        <f t="shared" ref="P30:P34" si="7">(F30*$F$3)+(G30*$G$3)+(H30*$H$3)+(I30*$I$3)+(J30*$J$3)+(K30*$K$3)+(L30*$L$3)+(M30*$M$3)+(N30*$N$3)</f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37">
        <f t="shared" si="7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37">
        <f t="shared" si="7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4"/>
        <v>0</v>
      </c>
      <c r="P35" s="37">
        <f t="shared" si="5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4"/>
        <v>0</v>
      </c>
      <c r="P36" s="37">
        <f t="shared" si="5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>SUM(F39:N39)</f>
        <v>0</v>
      </c>
      <c r="P39" s="37">
        <f>(F39*$F$3)+(G39*$G$3)+(H39*$H$3)+(I39*$I$3)+(J39*$J$3)+(K39*$K$3)+(L39*$L$3)+(M39*$M$3)+(N39*$N$3)</f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>SUM(F40:N40)</f>
        <v>0</v>
      </c>
      <c r="P40" s="37">
        <f>(F40*$F$3)+(G40*$G$3)+(H40*$H$3)+(I40*$I$3)+(J40*$J$3)+(K40*$K$3)+(L40*$L$3)+(M40*$M$3)+(N40*$N$3)</f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ref="O41:O47" si="8">SUM(F41:N41)</f>
        <v>0</v>
      </c>
      <c r="P41" s="37">
        <f t="shared" ref="P41:P47" si="9">(F41*$F$3)+(G41*$G$3)+(H41*$H$3)+(I41*$I$3)+(J41*$J$3)+(K41*$K$3)+(L41*$L$3)+(M41*$M$3)+(N41*$N$3)</f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8"/>
        <v>0</v>
      </c>
      <c r="P42" s="37">
        <f t="shared" si="9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8"/>
        <v>0</v>
      </c>
      <c r="P43" s="37">
        <f t="shared" si="9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8"/>
        <v>0</v>
      </c>
      <c r="P44" s="37">
        <f t="shared" si="9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8"/>
        <v>0</v>
      </c>
      <c r="P45" s="37">
        <f t="shared" si="9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8"/>
        <v>0</v>
      </c>
      <c r="P46" s="37">
        <f t="shared" si="9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8"/>
        <v>0</v>
      </c>
      <c r="P47" s="37">
        <f t="shared" si="9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>SUM(F48:N48)</f>
        <v>0</v>
      </c>
      <c r="P48" s="37">
        <f>(F48*$F$3)+(G48*$G$3)+(H48*$H$3)+(I48*$I$3)+(J48*$J$3)+(K48*$K$3)+(L48*$L$3)+(M48*$M$3)+(N48*$N$3)</f>
        <v>0</v>
      </c>
    </row>
    <row r="49" spans="1:16" s="30" customFormat="1" hidden="1">
      <c r="A49" s="1"/>
      <c r="B49" s="158"/>
      <c r="C49" s="166"/>
      <c r="D49" s="160"/>
      <c r="E49" s="160"/>
      <c r="F49" s="161"/>
      <c r="G49" s="162"/>
      <c r="H49" s="163"/>
      <c r="I49" s="164"/>
      <c r="J49" s="163"/>
      <c r="K49" s="162"/>
      <c r="L49" s="165"/>
      <c r="M49" s="162"/>
      <c r="N49" s="163"/>
      <c r="O49" s="36">
        <f>SUM(F49:N49)</f>
        <v>0</v>
      </c>
      <c r="P49" s="37">
        <f>(F49*$F$3)+(G49*$G$3)+(H49*$H$3)+(I49*$I$3)+(J49*$J$3)+(K49*$K$3)+(L49*$L$3)+(M49*$M$3)+(N49*$N$3)</f>
        <v>0</v>
      </c>
    </row>
    <row r="50" spans="1:16" ht="12" hidden="1" thickBot="1">
      <c r="A50" s="38"/>
      <c r="B50" s="39" t="s">
        <v>21</v>
      </c>
      <c r="C50" s="39">
        <f t="shared" ref="C50:P50" si="10">SUM(C20:C49)</f>
        <v>0</v>
      </c>
      <c r="D50" s="39">
        <f t="shared" si="10"/>
        <v>0</v>
      </c>
      <c r="E50" s="39">
        <f t="shared" si="10"/>
        <v>0</v>
      </c>
      <c r="F50" s="39">
        <f t="shared" si="10"/>
        <v>0</v>
      </c>
      <c r="G50" s="39">
        <f t="shared" si="10"/>
        <v>0</v>
      </c>
      <c r="H50" s="39">
        <f t="shared" si="10"/>
        <v>0</v>
      </c>
      <c r="I50" s="39">
        <f t="shared" si="10"/>
        <v>0</v>
      </c>
      <c r="J50" s="39">
        <f t="shared" si="10"/>
        <v>0</v>
      </c>
      <c r="K50" s="39">
        <f t="shared" si="10"/>
        <v>0</v>
      </c>
      <c r="L50" s="39">
        <f t="shared" si="10"/>
        <v>0</v>
      </c>
      <c r="M50" s="39">
        <f t="shared" si="10"/>
        <v>0</v>
      </c>
      <c r="N50" s="39">
        <f t="shared" si="10"/>
        <v>0</v>
      </c>
      <c r="O50" s="110">
        <f t="shared" si="10"/>
        <v>0</v>
      </c>
      <c r="P50" s="39">
        <f t="shared" si="10"/>
        <v>0</v>
      </c>
    </row>
    <row r="51" spans="1:16" hidden="1">
      <c r="B51" s="38"/>
      <c r="C51" s="38"/>
      <c r="D51" s="38"/>
      <c r="E51" s="38"/>
      <c r="F51" s="40"/>
      <c r="G51" s="40"/>
      <c r="H51" s="40"/>
      <c r="I51" s="40"/>
      <c r="J51" s="40"/>
      <c r="K51" s="40"/>
      <c r="L51" s="40"/>
      <c r="M51" s="40"/>
      <c r="N51" s="40"/>
      <c r="O51" s="38"/>
      <c r="P51" s="38"/>
    </row>
    <row r="52" spans="1:16">
      <c r="B52" s="13"/>
      <c r="C52" s="13"/>
      <c r="D52" s="13"/>
      <c r="E52" s="13"/>
      <c r="F52" s="31"/>
      <c r="G52" s="31"/>
      <c r="H52" s="31"/>
      <c r="I52" s="31"/>
      <c r="J52" s="31"/>
      <c r="K52" s="31"/>
      <c r="L52" s="31"/>
      <c r="M52" s="31"/>
      <c r="N52" s="31"/>
      <c r="O52" s="13"/>
      <c r="P52" s="13"/>
    </row>
    <row r="53" spans="1:16" ht="12" thickBot="1">
      <c r="B53" s="33" t="s">
        <v>22</v>
      </c>
      <c r="C53" s="33"/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  <c r="P53" s="35"/>
    </row>
    <row r="54" spans="1:16" s="30" customFormat="1" ht="11.25" customHeight="1">
      <c r="A54" s="130"/>
      <c r="B54" s="131" t="s">
        <v>129</v>
      </c>
      <c r="C54" s="64"/>
      <c r="D54" s="52"/>
      <c r="E54" s="52"/>
      <c r="F54" s="53"/>
      <c r="G54" s="126">
        <v>137</v>
      </c>
      <c r="H54" s="127"/>
      <c r="I54" s="126">
        <v>19</v>
      </c>
      <c r="J54" s="132"/>
      <c r="K54" s="126">
        <v>45</v>
      </c>
      <c r="L54" s="127"/>
      <c r="M54" s="126"/>
      <c r="N54" s="133">
        <v>42</v>
      </c>
      <c r="O54" s="36">
        <f t="shared" ref="O54" si="11">SUM(F54:N54)</f>
        <v>243</v>
      </c>
      <c r="P54" s="37">
        <f t="shared" ref="P54" si="12">(F54*$F$3)+(G54*$G$3)+(H54*$H$3)+(I54*$I$3)+(J54*$J$3)+(K54*$K$3)+(L54*$L$3)+(M54*$M$3)+(N54*$N$3)</f>
        <v>172.75</v>
      </c>
    </row>
    <row r="55" spans="1:16" s="182" customFormat="1" ht="11.25" customHeight="1">
      <c r="A55" s="130"/>
      <c r="B55" s="131" t="s">
        <v>130</v>
      </c>
      <c r="C55" s="64"/>
      <c r="D55" s="185"/>
      <c r="E55" s="185"/>
      <c r="F55" s="186"/>
      <c r="G55" s="126">
        <v>207</v>
      </c>
      <c r="H55" s="127"/>
      <c r="I55" s="126">
        <v>38</v>
      </c>
      <c r="J55" s="132"/>
      <c r="K55" s="126">
        <v>20</v>
      </c>
      <c r="L55" s="127"/>
      <c r="M55" s="126"/>
      <c r="N55" s="133">
        <v>6</v>
      </c>
      <c r="O55" s="191">
        <f t="shared" ref="O55:O98" si="13">SUM(F55:N55)</f>
        <v>271</v>
      </c>
      <c r="P55" s="192">
        <f t="shared" ref="P55:P98" si="14">(F55*$F$3)+(G55*$G$3)+(H55*$H$3)+(I55*$I$3)+(J55*$J$3)+(K55*$K$3)+(L55*$L$3)+(M55*$M$3)+(N55*$N$3)</f>
        <v>102.75</v>
      </c>
    </row>
    <row r="56" spans="1:16" s="182" customFormat="1" ht="11.25" customHeight="1">
      <c r="A56" s="130"/>
      <c r="B56" s="65" t="s">
        <v>131</v>
      </c>
      <c r="C56" s="64"/>
      <c r="D56" s="185"/>
      <c r="E56" s="185"/>
      <c r="F56" s="186"/>
      <c r="G56" s="126">
        <v>30</v>
      </c>
      <c r="H56" s="127"/>
      <c r="I56" s="126">
        <v>8</v>
      </c>
      <c r="J56" s="132"/>
      <c r="K56" s="126">
        <v>25</v>
      </c>
      <c r="L56" s="127"/>
      <c r="M56" s="126"/>
      <c r="N56" s="133">
        <v>10</v>
      </c>
      <c r="O56" s="191">
        <f t="shared" si="13"/>
        <v>73</v>
      </c>
      <c r="P56" s="192">
        <f t="shared" si="14"/>
        <v>56.5</v>
      </c>
    </row>
    <row r="57" spans="1:16" s="182" customFormat="1" ht="11.25" customHeight="1">
      <c r="A57" s="130"/>
      <c r="B57" s="131" t="s">
        <v>132</v>
      </c>
      <c r="C57" s="64"/>
      <c r="D57" s="185"/>
      <c r="E57" s="185"/>
      <c r="F57" s="186"/>
      <c r="G57" s="126">
        <v>65</v>
      </c>
      <c r="H57" s="127"/>
      <c r="I57" s="126">
        <v>20</v>
      </c>
      <c r="J57" s="132"/>
      <c r="K57" s="126">
        <v>10</v>
      </c>
      <c r="L57" s="127"/>
      <c r="M57" s="126"/>
      <c r="N57" s="133">
        <v>5</v>
      </c>
      <c r="O57" s="191">
        <f t="shared" si="13"/>
        <v>100</v>
      </c>
      <c r="P57" s="192">
        <f t="shared" si="14"/>
        <v>46.25</v>
      </c>
    </row>
    <row r="58" spans="1:16" s="182" customFormat="1" ht="11.25" customHeight="1">
      <c r="A58" s="130"/>
      <c r="B58" s="65" t="s">
        <v>133</v>
      </c>
      <c r="C58" s="64"/>
      <c r="D58" s="185"/>
      <c r="E58" s="185"/>
      <c r="F58" s="186"/>
      <c r="G58" s="126">
        <v>5</v>
      </c>
      <c r="H58" s="127"/>
      <c r="I58" s="126"/>
      <c r="J58" s="132"/>
      <c r="K58" s="126">
        <v>9</v>
      </c>
      <c r="L58" s="127"/>
      <c r="M58" s="126"/>
      <c r="N58" s="133">
        <v>5</v>
      </c>
      <c r="O58" s="191">
        <f t="shared" si="13"/>
        <v>19</v>
      </c>
      <c r="P58" s="192">
        <f t="shared" si="14"/>
        <v>20.25</v>
      </c>
    </row>
    <row r="59" spans="1:16" s="182" customFormat="1" ht="11.25" customHeight="1">
      <c r="A59" s="130"/>
      <c r="B59" s="131" t="s">
        <v>134</v>
      </c>
      <c r="C59" s="64"/>
      <c r="D59" s="185"/>
      <c r="E59" s="185"/>
      <c r="F59" s="186"/>
      <c r="G59" s="126">
        <v>9</v>
      </c>
      <c r="H59" s="127"/>
      <c r="I59" s="126"/>
      <c r="J59" s="132"/>
      <c r="K59" s="126">
        <v>2</v>
      </c>
      <c r="L59" s="127"/>
      <c r="M59" s="126"/>
      <c r="N59" s="133">
        <v>4</v>
      </c>
      <c r="O59" s="191">
        <f t="shared" si="13"/>
        <v>15</v>
      </c>
      <c r="P59" s="192">
        <f t="shared" si="14"/>
        <v>12.25</v>
      </c>
    </row>
    <row r="60" spans="1:16" s="182" customFormat="1" ht="11.25" customHeight="1">
      <c r="A60" s="130"/>
      <c r="B60" s="65" t="s">
        <v>135</v>
      </c>
      <c r="C60" s="64"/>
      <c r="D60" s="185"/>
      <c r="E60" s="185"/>
      <c r="F60" s="186"/>
      <c r="G60" s="126"/>
      <c r="H60" s="127"/>
      <c r="I60" s="126"/>
      <c r="J60" s="132"/>
      <c r="K60" s="126"/>
      <c r="L60" s="127"/>
      <c r="M60" s="126"/>
      <c r="N60" s="133">
        <v>5</v>
      </c>
      <c r="O60" s="191">
        <f t="shared" si="13"/>
        <v>5</v>
      </c>
      <c r="P60" s="192">
        <f t="shared" si="14"/>
        <v>10</v>
      </c>
    </row>
    <row r="61" spans="1:16" s="182" customFormat="1" ht="11.25" customHeight="1">
      <c r="A61" s="130"/>
      <c r="B61" s="131" t="s">
        <v>136</v>
      </c>
      <c r="C61" s="64"/>
      <c r="D61" s="185"/>
      <c r="E61" s="185"/>
      <c r="F61" s="186"/>
      <c r="G61" s="126">
        <v>24</v>
      </c>
      <c r="H61" s="127"/>
      <c r="I61" s="126"/>
      <c r="J61" s="132"/>
      <c r="K61" s="126"/>
      <c r="L61" s="127"/>
      <c r="M61" s="126"/>
      <c r="N61" s="133"/>
      <c r="O61" s="191">
        <f t="shared" si="13"/>
        <v>24</v>
      </c>
      <c r="P61" s="192">
        <f t="shared" si="14"/>
        <v>6</v>
      </c>
    </row>
    <row r="62" spans="1:16" s="182" customFormat="1" ht="11.25" customHeight="1">
      <c r="A62" s="130"/>
      <c r="B62" s="65" t="s">
        <v>137</v>
      </c>
      <c r="C62" s="64"/>
      <c r="D62" s="185"/>
      <c r="E62" s="185"/>
      <c r="F62" s="186"/>
      <c r="G62" s="126">
        <v>20</v>
      </c>
      <c r="H62" s="127"/>
      <c r="I62" s="126"/>
      <c r="J62" s="132"/>
      <c r="K62" s="126"/>
      <c r="L62" s="127"/>
      <c r="M62" s="126"/>
      <c r="N62" s="133"/>
      <c r="O62" s="191">
        <f t="shared" si="13"/>
        <v>20</v>
      </c>
      <c r="P62" s="192">
        <f t="shared" si="14"/>
        <v>5</v>
      </c>
    </row>
    <row r="63" spans="1:16" s="182" customFormat="1" ht="11.25" customHeight="1">
      <c r="A63" s="130"/>
      <c r="B63" s="131" t="s">
        <v>138</v>
      </c>
      <c r="C63" s="64"/>
      <c r="D63" s="185"/>
      <c r="E63" s="185"/>
      <c r="F63" s="186"/>
      <c r="G63" s="126"/>
      <c r="H63" s="127"/>
      <c r="I63" s="126"/>
      <c r="J63" s="132"/>
      <c r="K63" s="126">
        <v>5</v>
      </c>
      <c r="L63" s="127"/>
      <c r="M63" s="126"/>
      <c r="N63" s="133"/>
      <c r="O63" s="191">
        <f t="shared" si="13"/>
        <v>5</v>
      </c>
      <c r="P63" s="192">
        <f t="shared" si="14"/>
        <v>5</v>
      </c>
    </row>
    <row r="64" spans="1:16" s="182" customFormat="1" ht="11.25" customHeight="1">
      <c r="A64" s="130"/>
      <c r="B64" s="65" t="s">
        <v>139</v>
      </c>
      <c r="C64" s="64"/>
      <c r="D64" s="185"/>
      <c r="E64" s="185"/>
      <c r="F64" s="186"/>
      <c r="G64" s="126">
        <v>19</v>
      </c>
      <c r="H64" s="127"/>
      <c r="I64" s="126"/>
      <c r="J64" s="132"/>
      <c r="K64" s="126"/>
      <c r="L64" s="127"/>
      <c r="M64" s="126"/>
      <c r="N64" s="133"/>
      <c r="O64" s="191">
        <f t="shared" si="13"/>
        <v>19</v>
      </c>
      <c r="P64" s="192">
        <f t="shared" si="14"/>
        <v>4.75</v>
      </c>
    </row>
    <row r="65" spans="1:16" s="182" customFormat="1" ht="11.25" customHeight="1">
      <c r="A65" s="130"/>
      <c r="B65" s="131" t="s">
        <v>140</v>
      </c>
      <c r="C65" s="64"/>
      <c r="D65" s="185"/>
      <c r="E65" s="185"/>
      <c r="F65" s="186"/>
      <c r="G65" s="126">
        <v>19</v>
      </c>
      <c r="H65" s="127"/>
      <c r="I65" s="126"/>
      <c r="J65" s="132"/>
      <c r="K65" s="126"/>
      <c r="L65" s="127"/>
      <c r="M65" s="126"/>
      <c r="N65" s="133"/>
      <c r="O65" s="191">
        <f t="shared" si="13"/>
        <v>19</v>
      </c>
      <c r="P65" s="192">
        <f t="shared" si="14"/>
        <v>4.75</v>
      </c>
    </row>
    <row r="66" spans="1:16" s="182" customFormat="1" ht="11.25" customHeight="1">
      <c r="A66" s="130"/>
      <c r="B66" s="65" t="s">
        <v>141</v>
      </c>
      <c r="C66" s="64"/>
      <c r="D66" s="185"/>
      <c r="E66" s="185"/>
      <c r="F66" s="186"/>
      <c r="G66" s="126">
        <v>12</v>
      </c>
      <c r="H66" s="127"/>
      <c r="I66" s="126"/>
      <c r="J66" s="132"/>
      <c r="K66" s="126"/>
      <c r="L66" s="127"/>
      <c r="M66" s="126"/>
      <c r="N66" s="133"/>
      <c r="O66" s="191">
        <f t="shared" si="13"/>
        <v>12</v>
      </c>
      <c r="P66" s="192">
        <f t="shared" si="14"/>
        <v>3</v>
      </c>
    </row>
    <row r="67" spans="1:16" s="182" customFormat="1" ht="11.25" customHeight="1">
      <c r="A67" s="130"/>
      <c r="B67" s="131" t="s">
        <v>142</v>
      </c>
      <c r="C67" s="64"/>
      <c r="D67" s="185"/>
      <c r="E67" s="185"/>
      <c r="F67" s="186"/>
      <c r="G67" s="126">
        <v>12</v>
      </c>
      <c r="H67" s="127"/>
      <c r="I67" s="126"/>
      <c r="J67" s="132"/>
      <c r="K67" s="126"/>
      <c r="L67" s="127"/>
      <c r="M67" s="126"/>
      <c r="N67" s="133"/>
      <c r="O67" s="191">
        <f t="shared" si="13"/>
        <v>12</v>
      </c>
      <c r="P67" s="192">
        <f t="shared" si="14"/>
        <v>3</v>
      </c>
    </row>
    <row r="68" spans="1:16" s="182" customFormat="1" ht="11.25" customHeight="1">
      <c r="A68" s="130"/>
      <c r="B68" s="65" t="s">
        <v>143</v>
      </c>
      <c r="C68" s="64"/>
      <c r="D68" s="185"/>
      <c r="E68" s="185"/>
      <c r="F68" s="186"/>
      <c r="G68" s="126">
        <v>10</v>
      </c>
      <c r="H68" s="127"/>
      <c r="I68" s="126"/>
      <c r="J68" s="132"/>
      <c r="K68" s="126"/>
      <c r="L68" s="127"/>
      <c r="M68" s="126"/>
      <c r="N68" s="133"/>
      <c r="O68" s="191">
        <f t="shared" si="13"/>
        <v>10</v>
      </c>
      <c r="P68" s="192">
        <f t="shared" si="14"/>
        <v>2.5</v>
      </c>
    </row>
    <row r="69" spans="1:16" s="182" customFormat="1" ht="11.25" customHeight="1">
      <c r="A69" s="130"/>
      <c r="B69" s="131" t="s">
        <v>144</v>
      </c>
      <c r="C69" s="64"/>
      <c r="D69" s="185"/>
      <c r="E69" s="185"/>
      <c r="F69" s="186"/>
      <c r="G69" s="126">
        <v>10</v>
      </c>
      <c r="H69" s="127"/>
      <c r="I69" s="126"/>
      <c r="J69" s="132"/>
      <c r="K69" s="126"/>
      <c r="L69" s="127"/>
      <c r="M69" s="126"/>
      <c r="N69" s="133"/>
      <c r="O69" s="191">
        <f t="shared" si="13"/>
        <v>10</v>
      </c>
      <c r="P69" s="192">
        <f t="shared" si="14"/>
        <v>2.5</v>
      </c>
    </row>
    <row r="70" spans="1:16" s="182" customFormat="1" ht="11.25" customHeight="1">
      <c r="A70" s="130"/>
      <c r="B70" s="65" t="s">
        <v>145</v>
      </c>
      <c r="C70" s="64"/>
      <c r="D70" s="185"/>
      <c r="E70" s="185"/>
      <c r="F70" s="186"/>
      <c r="G70" s="126">
        <v>10</v>
      </c>
      <c r="H70" s="127"/>
      <c r="I70" s="126"/>
      <c r="J70" s="132"/>
      <c r="K70" s="126"/>
      <c r="L70" s="127"/>
      <c r="M70" s="126"/>
      <c r="N70" s="133"/>
      <c r="O70" s="191">
        <f t="shared" si="13"/>
        <v>10</v>
      </c>
      <c r="P70" s="192">
        <f t="shared" si="14"/>
        <v>2.5</v>
      </c>
    </row>
    <row r="71" spans="1:16" s="182" customFormat="1" ht="11.25" customHeight="1">
      <c r="A71" s="130"/>
      <c r="B71" s="131" t="s">
        <v>146</v>
      </c>
      <c r="C71" s="64"/>
      <c r="D71" s="185"/>
      <c r="E71" s="185"/>
      <c r="F71" s="186"/>
      <c r="G71" s="126">
        <v>10</v>
      </c>
      <c r="H71" s="127"/>
      <c r="I71" s="126"/>
      <c r="J71" s="132"/>
      <c r="K71" s="126"/>
      <c r="L71" s="127"/>
      <c r="M71" s="126"/>
      <c r="N71" s="133"/>
      <c r="O71" s="191">
        <f t="shared" si="13"/>
        <v>10</v>
      </c>
      <c r="P71" s="192">
        <f t="shared" si="14"/>
        <v>2.5</v>
      </c>
    </row>
    <row r="72" spans="1:16" s="182" customFormat="1" ht="11.25" customHeight="1">
      <c r="A72" s="130"/>
      <c r="B72" s="65" t="s">
        <v>147</v>
      </c>
      <c r="C72" s="64"/>
      <c r="D72" s="185"/>
      <c r="E72" s="185"/>
      <c r="F72" s="186"/>
      <c r="G72" s="126">
        <v>10</v>
      </c>
      <c r="H72" s="127"/>
      <c r="I72" s="126"/>
      <c r="J72" s="132"/>
      <c r="K72" s="126"/>
      <c r="L72" s="127"/>
      <c r="M72" s="126"/>
      <c r="N72" s="133"/>
      <c r="O72" s="191">
        <f t="shared" si="13"/>
        <v>10</v>
      </c>
      <c r="P72" s="192">
        <f t="shared" si="14"/>
        <v>2.5</v>
      </c>
    </row>
    <row r="73" spans="1:16" s="182" customFormat="1" ht="11.25" customHeight="1">
      <c r="A73" s="130"/>
      <c r="B73" s="131" t="s">
        <v>148</v>
      </c>
      <c r="C73" s="64"/>
      <c r="D73" s="185"/>
      <c r="E73" s="185"/>
      <c r="F73" s="186"/>
      <c r="G73" s="126">
        <v>9</v>
      </c>
      <c r="H73" s="127"/>
      <c r="I73" s="126"/>
      <c r="J73" s="132"/>
      <c r="K73" s="126"/>
      <c r="L73" s="127"/>
      <c r="M73" s="126"/>
      <c r="N73" s="133"/>
      <c r="O73" s="191">
        <f t="shared" si="13"/>
        <v>9</v>
      </c>
      <c r="P73" s="192">
        <f t="shared" si="14"/>
        <v>2.25</v>
      </c>
    </row>
    <row r="74" spans="1:16" s="182" customFormat="1" ht="11.25" customHeight="1">
      <c r="A74" s="130"/>
      <c r="B74" s="65" t="s">
        <v>149</v>
      </c>
      <c r="C74" s="64"/>
      <c r="D74" s="185"/>
      <c r="E74" s="185"/>
      <c r="F74" s="186"/>
      <c r="G74" s="126">
        <v>9</v>
      </c>
      <c r="H74" s="127"/>
      <c r="I74" s="126"/>
      <c r="J74" s="132"/>
      <c r="K74" s="126"/>
      <c r="L74" s="127"/>
      <c r="M74" s="126"/>
      <c r="N74" s="133"/>
      <c r="O74" s="191">
        <f t="shared" si="13"/>
        <v>9</v>
      </c>
      <c r="P74" s="192">
        <f t="shared" si="14"/>
        <v>2.25</v>
      </c>
    </row>
    <row r="75" spans="1:16" s="206" customFormat="1" ht="11.25" customHeight="1">
      <c r="A75" s="130"/>
      <c r="B75" s="131" t="s">
        <v>150</v>
      </c>
      <c r="C75" s="64"/>
      <c r="D75" s="207"/>
      <c r="E75" s="207"/>
      <c r="F75" s="208"/>
      <c r="G75" s="126">
        <v>9</v>
      </c>
      <c r="H75" s="127"/>
      <c r="I75" s="126"/>
      <c r="J75" s="132"/>
      <c r="K75" s="126"/>
      <c r="L75" s="127"/>
      <c r="M75" s="126"/>
      <c r="N75" s="133"/>
      <c r="O75" s="209">
        <f t="shared" ref="O75:O94" si="15">SUM(F75:N75)</f>
        <v>9</v>
      </c>
      <c r="P75" s="210">
        <f t="shared" ref="P75:P94" si="16">(F75*$F$3)+(G75*$G$3)+(H75*$H$3)+(I75*$I$3)+(J75*$J$3)+(K75*$K$3)+(L75*$L$3)+(M75*$M$3)+(N75*$N$3)</f>
        <v>2.25</v>
      </c>
    </row>
    <row r="76" spans="1:16" s="206" customFormat="1" ht="11.25" customHeight="1">
      <c r="A76" s="130"/>
      <c r="B76" s="65" t="s">
        <v>151</v>
      </c>
      <c r="C76" s="64"/>
      <c r="D76" s="207"/>
      <c r="E76" s="207"/>
      <c r="F76" s="208"/>
      <c r="G76" s="126">
        <v>9</v>
      </c>
      <c r="H76" s="127"/>
      <c r="I76" s="126"/>
      <c r="J76" s="132"/>
      <c r="K76" s="126"/>
      <c r="L76" s="127"/>
      <c r="M76" s="126"/>
      <c r="N76" s="133"/>
      <c r="O76" s="209">
        <f t="shared" si="15"/>
        <v>9</v>
      </c>
      <c r="P76" s="210">
        <f t="shared" si="16"/>
        <v>2.25</v>
      </c>
    </row>
    <row r="77" spans="1:16" s="206" customFormat="1" ht="11.25" customHeight="1">
      <c r="A77" s="130"/>
      <c r="B77" s="131" t="s">
        <v>152</v>
      </c>
      <c r="C77" s="64"/>
      <c r="D77" s="207"/>
      <c r="E77" s="207"/>
      <c r="F77" s="208"/>
      <c r="G77" s="126">
        <v>9</v>
      </c>
      <c r="H77" s="127"/>
      <c r="I77" s="126"/>
      <c r="J77" s="132"/>
      <c r="K77" s="126"/>
      <c r="L77" s="127"/>
      <c r="M77" s="126"/>
      <c r="N77" s="133"/>
      <c r="O77" s="209">
        <f t="shared" si="15"/>
        <v>9</v>
      </c>
      <c r="P77" s="210">
        <f t="shared" si="16"/>
        <v>2.25</v>
      </c>
    </row>
    <row r="78" spans="1:16" s="206" customFormat="1" ht="11.25" customHeight="1">
      <c r="A78" s="130"/>
      <c r="B78" s="65" t="s">
        <v>153</v>
      </c>
      <c r="C78" s="64"/>
      <c r="D78" s="207"/>
      <c r="E78" s="207"/>
      <c r="F78" s="208"/>
      <c r="G78" s="126">
        <v>9</v>
      </c>
      <c r="H78" s="127"/>
      <c r="I78" s="126"/>
      <c r="J78" s="132"/>
      <c r="K78" s="126"/>
      <c r="L78" s="127"/>
      <c r="M78" s="126"/>
      <c r="N78" s="133"/>
      <c r="O78" s="209">
        <f t="shared" si="15"/>
        <v>9</v>
      </c>
      <c r="P78" s="210">
        <f t="shared" si="16"/>
        <v>2.25</v>
      </c>
    </row>
    <row r="79" spans="1:16" s="206" customFormat="1" ht="11.25" customHeight="1">
      <c r="A79" s="130"/>
      <c r="B79" s="131" t="s">
        <v>154</v>
      </c>
      <c r="C79" s="64"/>
      <c r="D79" s="207"/>
      <c r="E79" s="207"/>
      <c r="F79" s="208"/>
      <c r="G79" s="126">
        <v>9</v>
      </c>
      <c r="H79" s="127"/>
      <c r="I79" s="126"/>
      <c r="J79" s="132"/>
      <c r="K79" s="126"/>
      <c r="L79" s="127"/>
      <c r="M79" s="126"/>
      <c r="N79" s="133"/>
      <c r="O79" s="209">
        <f t="shared" si="15"/>
        <v>9</v>
      </c>
      <c r="P79" s="210">
        <f t="shared" si="16"/>
        <v>2.25</v>
      </c>
    </row>
    <row r="80" spans="1:16" s="206" customFormat="1" ht="11.25" customHeight="1">
      <c r="A80" s="130"/>
      <c r="B80" s="65" t="s">
        <v>155</v>
      </c>
      <c r="C80" s="64"/>
      <c r="D80" s="207"/>
      <c r="E80" s="207"/>
      <c r="F80" s="208"/>
      <c r="G80" s="126">
        <v>9</v>
      </c>
      <c r="H80" s="127"/>
      <c r="I80" s="126"/>
      <c r="J80" s="132"/>
      <c r="K80" s="126"/>
      <c r="L80" s="127"/>
      <c r="M80" s="126"/>
      <c r="N80" s="133"/>
      <c r="O80" s="209">
        <f t="shared" si="15"/>
        <v>9</v>
      </c>
      <c r="P80" s="210">
        <f t="shared" si="16"/>
        <v>2.25</v>
      </c>
    </row>
    <row r="81" spans="1:16" s="206" customFormat="1" ht="11.25" customHeight="1">
      <c r="A81" s="130"/>
      <c r="B81" s="131" t="s">
        <v>156</v>
      </c>
      <c r="C81" s="64"/>
      <c r="D81" s="207"/>
      <c r="E81" s="207"/>
      <c r="F81" s="208"/>
      <c r="G81" s="126">
        <v>9</v>
      </c>
      <c r="H81" s="127"/>
      <c r="I81" s="126"/>
      <c r="J81" s="132"/>
      <c r="K81" s="126"/>
      <c r="L81" s="127"/>
      <c r="M81" s="126"/>
      <c r="N81" s="133"/>
      <c r="O81" s="209">
        <f t="shared" si="15"/>
        <v>9</v>
      </c>
      <c r="P81" s="210">
        <f t="shared" si="16"/>
        <v>2.25</v>
      </c>
    </row>
    <row r="82" spans="1:16" s="206" customFormat="1" ht="11.25" customHeight="1">
      <c r="A82" s="130"/>
      <c r="B82" s="65" t="s">
        <v>157</v>
      </c>
      <c r="C82" s="64"/>
      <c r="D82" s="207"/>
      <c r="E82" s="207"/>
      <c r="F82" s="208"/>
      <c r="G82" s="126">
        <v>9</v>
      </c>
      <c r="H82" s="127"/>
      <c r="I82" s="126"/>
      <c r="J82" s="132"/>
      <c r="K82" s="126"/>
      <c r="L82" s="127"/>
      <c r="M82" s="126"/>
      <c r="N82" s="133"/>
      <c r="O82" s="209">
        <f t="shared" si="15"/>
        <v>9</v>
      </c>
      <c r="P82" s="210">
        <f t="shared" si="16"/>
        <v>2.25</v>
      </c>
    </row>
    <row r="83" spans="1:16" s="206" customFormat="1" ht="11.25" customHeight="1">
      <c r="A83" s="130"/>
      <c r="B83" s="131" t="s">
        <v>158</v>
      </c>
      <c r="C83" s="64"/>
      <c r="D83" s="207"/>
      <c r="E83" s="207"/>
      <c r="F83" s="208"/>
      <c r="G83" s="126">
        <v>9</v>
      </c>
      <c r="H83" s="127"/>
      <c r="I83" s="126"/>
      <c r="J83" s="132"/>
      <c r="K83" s="126"/>
      <c r="L83" s="127"/>
      <c r="M83" s="126"/>
      <c r="N83" s="133"/>
      <c r="O83" s="209">
        <f t="shared" si="15"/>
        <v>9</v>
      </c>
      <c r="P83" s="210">
        <f t="shared" si="16"/>
        <v>2.25</v>
      </c>
    </row>
    <row r="84" spans="1:16" s="206" customFormat="1" ht="11.25" customHeight="1">
      <c r="A84" s="130"/>
      <c r="B84" s="65" t="s">
        <v>159</v>
      </c>
      <c r="C84" s="64"/>
      <c r="D84" s="207"/>
      <c r="E84" s="207"/>
      <c r="F84" s="208"/>
      <c r="G84" s="126">
        <v>9</v>
      </c>
      <c r="H84" s="127"/>
      <c r="I84" s="126"/>
      <c r="J84" s="132"/>
      <c r="K84" s="126"/>
      <c r="L84" s="127"/>
      <c r="M84" s="126"/>
      <c r="N84" s="133"/>
      <c r="O84" s="209">
        <f t="shared" si="15"/>
        <v>9</v>
      </c>
      <c r="P84" s="210">
        <f t="shared" si="16"/>
        <v>2.25</v>
      </c>
    </row>
    <row r="85" spans="1:16" s="206" customFormat="1" ht="11.25" customHeight="1">
      <c r="A85" s="130"/>
      <c r="B85" s="131" t="s">
        <v>160</v>
      </c>
      <c r="C85" s="64"/>
      <c r="D85" s="207"/>
      <c r="E85" s="207"/>
      <c r="F85" s="208"/>
      <c r="G85" s="126">
        <v>9</v>
      </c>
      <c r="H85" s="127"/>
      <c r="I85" s="126"/>
      <c r="J85" s="132"/>
      <c r="K85" s="126"/>
      <c r="L85" s="127"/>
      <c r="M85" s="126"/>
      <c r="N85" s="133"/>
      <c r="O85" s="209">
        <f t="shared" si="15"/>
        <v>9</v>
      </c>
      <c r="P85" s="210">
        <f t="shared" si="16"/>
        <v>2.25</v>
      </c>
    </row>
    <row r="86" spans="1:16" s="206" customFormat="1" ht="11.25" customHeight="1">
      <c r="A86" s="130"/>
      <c r="B86" s="65" t="s">
        <v>161</v>
      </c>
      <c r="C86" s="64"/>
      <c r="D86" s="207"/>
      <c r="E86" s="207"/>
      <c r="F86" s="208"/>
      <c r="G86" s="126">
        <v>9</v>
      </c>
      <c r="H86" s="127"/>
      <c r="I86" s="126"/>
      <c r="J86" s="132"/>
      <c r="K86" s="126"/>
      <c r="L86" s="127"/>
      <c r="M86" s="126"/>
      <c r="N86" s="133"/>
      <c r="O86" s="209">
        <f t="shared" si="15"/>
        <v>9</v>
      </c>
      <c r="P86" s="210">
        <f t="shared" si="16"/>
        <v>2.25</v>
      </c>
    </row>
    <row r="87" spans="1:16" s="206" customFormat="1" ht="11.25" customHeight="1">
      <c r="A87" s="130"/>
      <c r="B87" s="131" t="s">
        <v>162</v>
      </c>
      <c r="C87" s="64"/>
      <c r="D87" s="207"/>
      <c r="E87" s="207"/>
      <c r="F87" s="208"/>
      <c r="G87" s="126">
        <v>9</v>
      </c>
      <c r="H87" s="127"/>
      <c r="I87" s="126"/>
      <c r="J87" s="132"/>
      <c r="K87" s="126"/>
      <c r="L87" s="127"/>
      <c r="M87" s="126"/>
      <c r="N87" s="133"/>
      <c r="O87" s="209">
        <f t="shared" si="15"/>
        <v>9</v>
      </c>
      <c r="P87" s="210">
        <f t="shared" si="16"/>
        <v>2.25</v>
      </c>
    </row>
    <row r="88" spans="1:16" s="206" customFormat="1" ht="11.25" customHeight="1">
      <c r="A88" s="130"/>
      <c r="B88" s="65" t="s">
        <v>163</v>
      </c>
      <c r="C88" s="64"/>
      <c r="D88" s="207"/>
      <c r="E88" s="207"/>
      <c r="F88" s="208"/>
      <c r="G88" s="126">
        <v>8</v>
      </c>
      <c r="H88" s="127"/>
      <c r="I88" s="126"/>
      <c r="J88" s="132"/>
      <c r="K88" s="126"/>
      <c r="L88" s="127"/>
      <c r="M88" s="126"/>
      <c r="N88" s="133"/>
      <c r="O88" s="209">
        <f t="shared" si="15"/>
        <v>8</v>
      </c>
      <c r="P88" s="210">
        <f t="shared" si="16"/>
        <v>2</v>
      </c>
    </row>
    <row r="89" spans="1:16" s="206" customFormat="1" ht="11.25" customHeight="1">
      <c r="A89" s="130"/>
      <c r="B89" s="131" t="s">
        <v>164</v>
      </c>
      <c r="C89" s="64"/>
      <c r="D89" s="207"/>
      <c r="E89" s="207"/>
      <c r="F89" s="208"/>
      <c r="G89" s="126">
        <v>8</v>
      </c>
      <c r="H89" s="127"/>
      <c r="I89" s="126"/>
      <c r="J89" s="132"/>
      <c r="K89" s="126"/>
      <c r="L89" s="127"/>
      <c r="M89" s="126"/>
      <c r="N89" s="133"/>
      <c r="O89" s="209">
        <f t="shared" si="15"/>
        <v>8</v>
      </c>
      <c r="P89" s="210">
        <f t="shared" si="16"/>
        <v>2</v>
      </c>
    </row>
    <row r="90" spans="1:16" s="206" customFormat="1" ht="11.25" customHeight="1">
      <c r="A90" s="130"/>
      <c r="B90" s="65" t="s">
        <v>165</v>
      </c>
      <c r="C90" s="64"/>
      <c r="D90" s="207"/>
      <c r="E90" s="207"/>
      <c r="F90" s="208"/>
      <c r="G90" s="126">
        <v>8</v>
      </c>
      <c r="H90" s="127"/>
      <c r="I90" s="126"/>
      <c r="J90" s="132"/>
      <c r="K90" s="126"/>
      <c r="L90" s="127"/>
      <c r="M90" s="126"/>
      <c r="N90" s="133"/>
      <c r="O90" s="209">
        <f t="shared" si="15"/>
        <v>8</v>
      </c>
      <c r="P90" s="210">
        <f t="shared" si="16"/>
        <v>2</v>
      </c>
    </row>
    <row r="91" spans="1:16" s="206" customFormat="1" ht="11.25" customHeight="1">
      <c r="A91" s="130"/>
      <c r="B91" s="131" t="s">
        <v>166</v>
      </c>
      <c r="C91" s="64"/>
      <c r="D91" s="207"/>
      <c r="E91" s="207"/>
      <c r="F91" s="208"/>
      <c r="G91" s="126">
        <v>8</v>
      </c>
      <c r="H91" s="127"/>
      <c r="I91" s="126"/>
      <c r="J91" s="132"/>
      <c r="K91" s="126"/>
      <c r="L91" s="127"/>
      <c r="M91" s="126"/>
      <c r="N91" s="133"/>
      <c r="O91" s="209">
        <f t="shared" si="15"/>
        <v>8</v>
      </c>
      <c r="P91" s="210">
        <f t="shared" si="16"/>
        <v>2</v>
      </c>
    </row>
    <row r="92" spans="1:16" s="206" customFormat="1" ht="11.25" customHeight="1">
      <c r="A92" s="130"/>
      <c r="B92" s="65" t="s">
        <v>167</v>
      </c>
      <c r="C92" s="64"/>
      <c r="D92" s="207"/>
      <c r="E92" s="207"/>
      <c r="F92" s="208"/>
      <c r="G92" s="126">
        <v>8</v>
      </c>
      <c r="H92" s="127"/>
      <c r="I92" s="126"/>
      <c r="J92" s="132"/>
      <c r="K92" s="126"/>
      <c r="L92" s="127"/>
      <c r="M92" s="126"/>
      <c r="N92" s="133"/>
      <c r="O92" s="209">
        <f t="shared" si="15"/>
        <v>8</v>
      </c>
      <c r="P92" s="210">
        <f t="shared" si="16"/>
        <v>2</v>
      </c>
    </row>
    <row r="93" spans="1:16" s="206" customFormat="1" ht="11.25" customHeight="1">
      <c r="A93" s="130"/>
      <c r="B93" s="131" t="s">
        <v>168</v>
      </c>
      <c r="C93" s="64"/>
      <c r="D93" s="207"/>
      <c r="E93" s="207"/>
      <c r="F93" s="208"/>
      <c r="G93" s="126">
        <v>8</v>
      </c>
      <c r="H93" s="127"/>
      <c r="I93" s="126"/>
      <c r="J93" s="132"/>
      <c r="K93" s="126"/>
      <c r="L93" s="127"/>
      <c r="M93" s="126"/>
      <c r="N93" s="133"/>
      <c r="O93" s="209">
        <f t="shared" si="15"/>
        <v>8</v>
      </c>
      <c r="P93" s="210">
        <f t="shared" si="16"/>
        <v>2</v>
      </c>
    </row>
    <row r="94" spans="1:16" s="206" customFormat="1" ht="11.25" customHeight="1">
      <c r="A94" s="130"/>
      <c r="B94" s="65" t="s">
        <v>169</v>
      </c>
      <c r="C94" s="64"/>
      <c r="D94" s="207"/>
      <c r="E94" s="207"/>
      <c r="F94" s="208"/>
      <c r="G94" s="126">
        <v>8</v>
      </c>
      <c r="H94" s="127"/>
      <c r="I94" s="126"/>
      <c r="J94" s="132"/>
      <c r="K94" s="126"/>
      <c r="L94" s="127"/>
      <c r="M94" s="126"/>
      <c r="N94" s="133"/>
      <c r="O94" s="209">
        <f t="shared" si="15"/>
        <v>8</v>
      </c>
      <c r="P94" s="210">
        <f t="shared" si="16"/>
        <v>2</v>
      </c>
    </row>
    <row r="95" spans="1:16" s="182" customFormat="1" ht="11.25" customHeight="1">
      <c r="A95" s="130"/>
      <c r="B95" s="131" t="s">
        <v>170</v>
      </c>
      <c r="C95" s="64"/>
      <c r="D95" s="52"/>
      <c r="E95" s="52"/>
      <c r="F95" s="53"/>
      <c r="G95" s="126">
        <v>8</v>
      </c>
      <c r="H95" s="127"/>
      <c r="I95" s="126"/>
      <c r="J95" s="132"/>
      <c r="K95" s="126"/>
      <c r="L95" s="127"/>
      <c r="M95" s="126"/>
      <c r="N95" s="133"/>
      <c r="O95" s="36">
        <f t="shared" si="13"/>
        <v>8</v>
      </c>
      <c r="P95" s="37">
        <f t="shared" si="14"/>
        <v>2</v>
      </c>
    </row>
    <row r="96" spans="1:16" s="30" customFormat="1" ht="11.25" customHeight="1">
      <c r="A96" s="130"/>
      <c r="B96" s="65" t="s">
        <v>171</v>
      </c>
      <c r="C96" s="64"/>
      <c r="D96" s="52"/>
      <c r="E96" s="52"/>
      <c r="F96" s="53"/>
      <c r="G96" s="126">
        <v>8</v>
      </c>
      <c r="H96" s="127"/>
      <c r="I96" s="126"/>
      <c r="J96" s="132"/>
      <c r="K96" s="126"/>
      <c r="L96" s="127"/>
      <c r="M96" s="126"/>
      <c r="N96" s="133"/>
      <c r="O96" s="36">
        <f t="shared" si="13"/>
        <v>8</v>
      </c>
      <c r="P96" s="37">
        <f t="shared" si="14"/>
        <v>2</v>
      </c>
    </row>
    <row r="97" spans="1:16" s="30" customFormat="1" ht="11.25" customHeight="1">
      <c r="A97" s="130"/>
      <c r="B97" s="131" t="s">
        <v>172</v>
      </c>
      <c r="C97" s="64"/>
      <c r="D97" s="52"/>
      <c r="E97" s="52"/>
      <c r="F97" s="53"/>
      <c r="G97" s="126">
        <v>8</v>
      </c>
      <c r="H97" s="127"/>
      <c r="I97" s="126"/>
      <c r="J97" s="132"/>
      <c r="K97" s="126"/>
      <c r="L97" s="127"/>
      <c r="M97" s="126"/>
      <c r="N97" s="133"/>
      <c r="O97" s="36">
        <f t="shared" si="13"/>
        <v>8</v>
      </c>
      <c r="P97" s="37">
        <f t="shared" si="14"/>
        <v>2</v>
      </c>
    </row>
    <row r="98" spans="1:16" s="30" customFormat="1" ht="11.25" customHeight="1">
      <c r="A98" s="130"/>
      <c r="B98" s="65" t="s">
        <v>173</v>
      </c>
      <c r="C98" s="64"/>
      <c r="D98" s="52"/>
      <c r="E98" s="52"/>
      <c r="F98" s="53"/>
      <c r="G98" s="126">
        <v>8</v>
      </c>
      <c r="H98" s="127"/>
      <c r="I98" s="126"/>
      <c r="J98" s="132"/>
      <c r="K98" s="126"/>
      <c r="L98" s="127"/>
      <c r="M98" s="126"/>
      <c r="N98" s="133"/>
      <c r="O98" s="36">
        <f t="shared" si="13"/>
        <v>8</v>
      </c>
      <c r="P98" s="37">
        <f t="shared" si="14"/>
        <v>2</v>
      </c>
    </row>
    <row r="99" spans="1:16" s="30" customFormat="1" ht="11.25" customHeight="1">
      <c r="A99" s="130"/>
      <c r="B99" s="131" t="s">
        <v>174</v>
      </c>
      <c r="C99" s="64"/>
      <c r="D99" s="52"/>
      <c r="E99" s="52"/>
      <c r="F99" s="53"/>
      <c r="G99" s="126">
        <v>8</v>
      </c>
      <c r="H99" s="127"/>
      <c r="I99" s="126"/>
      <c r="J99" s="132"/>
      <c r="K99" s="126"/>
      <c r="L99" s="127"/>
      <c r="M99" s="126"/>
      <c r="N99" s="133"/>
      <c r="O99" s="36">
        <f t="shared" ref="O99:O104" si="17">SUM(F99:N99)</f>
        <v>8</v>
      </c>
      <c r="P99" s="37">
        <f t="shared" ref="P99:P104" si="18">(F99*$F$3)+(G99*$G$3)+(H99*$H$3)+(I99*$I$3)+(J99*$J$3)+(K99*$K$3)+(L99*$L$3)+(M99*$M$3)+(N99*$N$3)</f>
        <v>2</v>
      </c>
    </row>
    <row r="100" spans="1:16" s="30" customFormat="1" ht="11.25" customHeight="1">
      <c r="A100" s="130"/>
      <c r="B100" s="65" t="s">
        <v>175</v>
      </c>
      <c r="C100" s="64"/>
      <c r="D100" s="52"/>
      <c r="E100" s="52"/>
      <c r="F100" s="53"/>
      <c r="G100" s="126">
        <v>7</v>
      </c>
      <c r="H100" s="127"/>
      <c r="I100" s="126"/>
      <c r="J100" s="132"/>
      <c r="K100" s="126"/>
      <c r="L100" s="127"/>
      <c r="M100" s="126"/>
      <c r="N100" s="133"/>
      <c r="O100" s="36">
        <f t="shared" si="17"/>
        <v>7</v>
      </c>
      <c r="P100" s="37">
        <f t="shared" si="18"/>
        <v>1.75</v>
      </c>
    </row>
    <row r="101" spans="1:16" s="30" customFormat="1" ht="11.25" customHeight="1">
      <c r="A101" s="130"/>
      <c r="B101" s="131" t="s">
        <v>176</v>
      </c>
      <c r="C101" s="64"/>
      <c r="D101" s="52"/>
      <c r="E101" s="52"/>
      <c r="F101" s="53"/>
      <c r="G101" s="126">
        <v>7</v>
      </c>
      <c r="H101" s="127"/>
      <c r="I101" s="126"/>
      <c r="J101" s="132"/>
      <c r="K101" s="126"/>
      <c r="L101" s="127"/>
      <c r="M101" s="126"/>
      <c r="N101" s="133"/>
      <c r="O101" s="36">
        <f t="shared" si="17"/>
        <v>7</v>
      </c>
      <c r="P101" s="37">
        <f t="shared" si="18"/>
        <v>1.75</v>
      </c>
    </row>
    <row r="102" spans="1:16" s="30" customFormat="1" ht="11.25" customHeight="1">
      <c r="A102" s="130"/>
      <c r="B102" s="65" t="s">
        <v>177</v>
      </c>
      <c r="C102" s="64"/>
      <c r="D102" s="52"/>
      <c r="E102" s="52"/>
      <c r="F102" s="53"/>
      <c r="G102" s="126">
        <v>7</v>
      </c>
      <c r="H102" s="127"/>
      <c r="I102" s="126"/>
      <c r="J102" s="132"/>
      <c r="K102" s="126"/>
      <c r="L102" s="127"/>
      <c r="M102" s="126"/>
      <c r="N102" s="133"/>
      <c r="O102" s="36">
        <f t="shared" si="17"/>
        <v>7</v>
      </c>
      <c r="P102" s="37">
        <f t="shared" si="18"/>
        <v>1.75</v>
      </c>
    </row>
    <row r="103" spans="1:16" s="30" customFormat="1" ht="11.25" customHeight="1">
      <c r="A103" s="130"/>
      <c r="B103" s="131" t="s">
        <v>178</v>
      </c>
      <c r="C103" s="64"/>
      <c r="D103" s="52"/>
      <c r="E103" s="52"/>
      <c r="F103" s="53"/>
      <c r="G103" s="126">
        <v>7</v>
      </c>
      <c r="H103" s="127"/>
      <c r="I103" s="126"/>
      <c r="J103" s="132"/>
      <c r="K103" s="126"/>
      <c r="L103" s="127"/>
      <c r="M103" s="126"/>
      <c r="N103" s="133"/>
      <c r="O103" s="36">
        <f t="shared" si="17"/>
        <v>7</v>
      </c>
      <c r="P103" s="37">
        <f t="shared" si="18"/>
        <v>1.75</v>
      </c>
    </row>
    <row r="104" spans="1:16" s="30" customFormat="1" ht="11.25" customHeight="1">
      <c r="A104" s="130"/>
      <c r="B104" s="65" t="s">
        <v>179</v>
      </c>
      <c r="C104" s="64"/>
      <c r="D104" s="52"/>
      <c r="E104" s="52"/>
      <c r="F104" s="53"/>
      <c r="G104" s="126">
        <v>5</v>
      </c>
      <c r="H104" s="127"/>
      <c r="I104" s="126"/>
      <c r="J104" s="132"/>
      <c r="K104" s="126"/>
      <c r="L104" s="127"/>
      <c r="M104" s="126"/>
      <c r="N104" s="133"/>
      <c r="O104" s="36">
        <f t="shared" si="17"/>
        <v>5</v>
      </c>
      <c r="P104" s="37">
        <f t="shared" si="18"/>
        <v>1.25</v>
      </c>
    </row>
    <row r="105" spans="1:16" s="30" customFormat="1">
      <c r="A105" s="130"/>
      <c r="B105" s="65"/>
      <c r="C105" s="64"/>
      <c r="D105" s="52"/>
      <c r="E105" s="52"/>
      <c r="F105" s="53"/>
      <c r="G105" s="136"/>
      <c r="H105" s="137"/>
      <c r="I105" s="134"/>
      <c r="J105" s="1"/>
      <c r="K105" s="134"/>
      <c r="L105" s="111"/>
      <c r="M105" s="134"/>
      <c r="N105" s="1"/>
      <c r="O105" s="129">
        <f t="shared" ref="O105" si="19">SUM(F105:N105)</f>
        <v>0</v>
      </c>
      <c r="P105" s="37">
        <f t="shared" ref="P105" si="20">(F105*$F$3)+(G105*$G$3)+(H105*$H$3)+(I105*$I$3)+(J105*$J$3)+(K105*$K$3)+(L105*$L$3)+(M105*$M$3)+(N105*$N$3)</f>
        <v>0</v>
      </c>
    </row>
    <row r="106" spans="1:16" ht="12" thickBot="1">
      <c r="A106" s="38"/>
      <c r="B106" s="39"/>
      <c r="C106" s="43">
        <f t="shared" ref="C106:P106" si="21">SUM(C54:C105)</f>
        <v>0</v>
      </c>
      <c r="D106" s="43">
        <f t="shared" si="21"/>
        <v>0</v>
      </c>
      <c r="E106" s="43">
        <f t="shared" si="21"/>
        <v>0</v>
      </c>
      <c r="F106" s="43">
        <f t="shared" si="21"/>
        <v>0</v>
      </c>
      <c r="G106" s="43">
        <f t="shared" si="21"/>
        <v>873</v>
      </c>
      <c r="H106" s="43">
        <f t="shared" si="21"/>
        <v>0</v>
      </c>
      <c r="I106" s="43">
        <f t="shared" si="21"/>
        <v>85</v>
      </c>
      <c r="J106" s="43">
        <f t="shared" si="21"/>
        <v>0</v>
      </c>
      <c r="K106" s="43">
        <f t="shared" si="21"/>
        <v>116</v>
      </c>
      <c r="L106" s="43">
        <f t="shared" si="21"/>
        <v>0</v>
      </c>
      <c r="M106" s="43">
        <f t="shared" si="21"/>
        <v>0</v>
      </c>
      <c r="N106" s="43">
        <f t="shared" si="21"/>
        <v>77</v>
      </c>
      <c r="O106" s="44">
        <f t="shared" si="21"/>
        <v>1151</v>
      </c>
      <c r="P106" s="45">
        <f t="shared" si="21"/>
        <v>530.75</v>
      </c>
    </row>
    <row r="107" spans="1:16">
      <c r="G107" s="42"/>
    </row>
    <row r="108" spans="1:16">
      <c r="G108" s="42"/>
    </row>
    <row r="109" spans="1:16" ht="12" thickBot="1">
      <c r="B109" s="33" t="s">
        <v>73</v>
      </c>
      <c r="C109" s="33"/>
      <c r="D109" s="33"/>
      <c r="E109" s="33"/>
      <c r="F109" s="34"/>
      <c r="G109" s="34"/>
      <c r="H109" s="34"/>
      <c r="I109" s="34"/>
      <c r="J109" s="34"/>
      <c r="K109" s="34"/>
      <c r="L109" s="34"/>
      <c r="M109" s="34"/>
      <c r="N109" s="34"/>
      <c r="O109" s="35"/>
      <c r="P109" s="35"/>
    </row>
    <row r="110" spans="1:16" s="30" customFormat="1">
      <c r="A110" s="130"/>
      <c r="B110" s="131" t="s">
        <v>85</v>
      </c>
      <c r="C110" s="64"/>
      <c r="D110" s="52"/>
      <c r="E110" s="52"/>
      <c r="F110" s="53"/>
      <c r="G110" s="126">
        <v>2</v>
      </c>
      <c r="H110" s="127"/>
      <c r="I110" s="126"/>
      <c r="J110" s="132"/>
      <c r="K110" s="126">
        <v>2</v>
      </c>
      <c r="L110" s="127"/>
      <c r="M110" s="126">
        <v>1</v>
      </c>
      <c r="N110" s="133"/>
      <c r="O110" s="128">
        <f t="shared" ref="O110:O116" si="22">SUM(F110:N110)</f>
        <v>5</v>
      </c>
      <c r="P110" s="37">
        <f t="shared" ref="P110:P116" si="23">(F110*$F$3)+(G110*$G$3)+(H110*$H$3)+(I110*$I$3)+(J110*$J$3)+(K110*$K$3)+(L110*$L$3)+(M110*$M$3)+(N110*$N$3)</f>
        <v>4.5</v>
      </c>
    </row>
    <row r="111" spans="1:16" s="30" customFormat="1">
      <c r="A111" s="130"/>
      <c r="B111" s="65" t="s">
        <v>86</v>
      </c>
      <c r="C111" s="64"/>
      <c r="D111" s="52"/>
      <c r="E111" s="52"/>
      <c r="F111" s="53"/>
      <c r="G111" s="126">
        <v>5</v>
      </c>
      <c r="H111" s="127"/>
      <c r="I111" s="126">
        <v>1</v>
      </c>
      <c r="J111" s="132"/>
      <c r="K111" s="126">
        <v>1</v>
      </c>
      <c r="L111" s="127"/>
      <c r="M111" s="126">
        <v>1</v>
      </c>
      <c r="N111" s="133"/>
      <c r="O111" s="128">
        <f t="shared" si="22"/>
        <v>8</v>
      </c>
      <c r="P111" s="37">
        <f t="shared" si="23"/>
        <v>4.75</v>
      </c>
    </row>
    <row r="112" spans="1:16" s="30" customFormat="1">
      <c r="A112" s="130"/>
      <c r="B112" s="131" t="s">
        <v>87</v>
      </c>
      <c r="C112" s="64"/>
      <c r="D112" s="52"/>
      <c r="E112" s="52"/>
      <c r="F112" s="53"/>
      <c r="G112" s="126"/>
      <c r="H112" s="127"/>
      <c r="I112" s="126"/>
      <c r="J112" s="132"/>
      <c r="K112" s="126"/>
      <c r="L112" s="127"/>
      <c r="M112" s="126">
        <v>2</v>
      </c>
      <c r="N112" s="133"/>
      <c r="O112" s="128">
        <f t="shared" si="22"/>
        <v>2</v>
      </c>
      <c r="P112" s="37">
        <f t="shared" si="23"/>
        <v>4</v>
      </c>
    </row>
    <row r="113" spans="1:16" s="30" customFormat="1">
      <c r="A113" s="130"/>
      <c r="B113" s="65" t="s">
        <v>88</v>
      </c>
      <c r="C113" s="64"/>
      <c r="D113" s="52"/>
      <c r="E113" s="52"/>
      <c r="F113" s="53"/>
      <c r="G113" s="126"/>
      <c r="H113" s="127"/>
      <c r="I113" s="126"/>
      <c r="J113" s="132"/>
      <c r="K113" s="126"/>
      <c r="L113" s="127"/>
      <c r="M113" s="126">
        <v>1</v>
      </c>
      <c r="N113" s="133"/>
      <c r="O113" s="128">
        <f t="shared" si="22"/>
        <v>1</v>
      </c>
      <c r="P113" s="37">
        <f t="shared" si="23"/>
        <v>2</v>
      </c>
    </row>
    <row r="114" spans="1:16" s="197" customFormat="1">
      <c r="A114" s="130"/>
      <c r="B114" s="65" t="s">
        <v>89</v>
      </c>
      <c r="C114" s="64"/>
      <c r="D114" s="201"/>
      <c r="E114" s="201"/>
      <c r="F114" s="202"/>
      <c r="G114" s="126">
        <v>3</v>
      </c>
      <c r="H114" s="127"/>
      <c r="I114" s="126">
        <v>1</v>
      </c>
      <c r="J114" s="132"/>
      <c r="K114" s="126"/>
      <c r="L114" s="127"/>
      <c r="M114" s="126"/>
      <c r="N114" s="133"/>
      <c r="O114" s="128">
        <f t="shared" si="22"/>
        <v>4</v>
      </c>
      <c r="P114" s="203">
        <f t="shared" si="23"/>
        <v>1.25</v>
      </c>
    </row>
    <row r="115" spans="1:16" s="197" customFormat="1">
      <c r="A115" s="130"/>
      <c r="B115" s="131" t="s">
        <v>90</v>
      </c>
      <c r="C115" s="64"/>
      <c r="D115" s="201"/>
      <c r="E115" s="201"/>
      <c r="F115" s="202">
        <v>8</v>
      </c>
      <c r="G115" s="126"/>
      <c r="H115" s="127"/>
      <c r="I115" s="126"/>
      <c r="J115" s="132"/>
      <c r="K115" s="126"/>
      <c r="L115" s="127"/>
      <c r="M115" s="126"/>
      <c r="N115" s="133"/>
      <c r="O115" s="128">
        <f t="shared" si="22"/>
        <v>8</v>
      </c>
      <c r="P115" s="203">
        <f t="shared" si="23"/>
        <v>0.8</v>
      </c>
    </row>
    <row r="116" spans="1:16" s="30" customFormat="1" ht="12.75" customHeight="1">
      <c r="A116" s="130"/>
      <c r="B116" s="65"/>
      <c r="C116" s="64"/>
      <c r="D116" s="52"/>
      <c r="E116" s="52"/>
      <c r="F116" s="53"/>
      <c r="G116" s="136"/>
      <c r="H116" s="137"/>
      <c r="I116" s="134"/>
      <c r="J116" s="1"/>
      <c r="K116" s="134"/>
      <c r="L116" s="111"/>
      <c r="M116" s="134"/>
      <c r="N116" s="1"/>
      <c r="O116" s="129">
        <f t="shared" si="22"/>
        <v>0</v>
      </c>
      <c r="P116" s="37">
        <f t="shared" si="23"/>
        <v>0</v>
      </c>
    </row>
    <row r="117" spans="1:16" ht="12" thickBot="1">
      <c r="A117" s="38"/>
      <c r="B117" s="39" t="s">
        <v>21</v>
      </c>
      <c r="C117" s="39">
        <f t="shared" ref="C117:P117" si="24">SUM(C110:C116)</f>
        <v>0</v>
      </c>
      <c r="D117" s="39">
        <f t="shared" si="24"/>
        <v>0</v>
      </c>
      <c r="E117" s="39">
        <f t="shared" si="24"/>
        <v>0</v>
      </c>
      <c r="F117" s="39">
        <f t="shared" si="24"/>
        <v>8</v>
      </c>
      <c r="G117" s="135">
        <f t="shared" si="24"/>
        <v>10</v>
      </c>
      <c r="H117" s="135">
        <f t="shared" si="24"/>
        <v>0</v>
      </c>
      <c r="I117" s="43">
        <f t="shared" si="24"/>
        <v>2</v>
      </c>
      <c r="J117" s="43">
        <f t="shared" si="24"/>
        <v>0</v>
      </c>
      <c r="K117" s="43">
        <f t="shared" si="24"/>
        <v>3</v>
      </c>
      <c r="L117" s="43">
        <f t="shared" si="24"/>
        <v>0</v>
      </c>
      <c r="M117" s="43">
        <f t="shared" si="24"/>
        <v>5</v>
      </c>
      <c r="N117" s="43">
        <f t="shared" si="24"/>
        <v>0</v>
      </c>
      <c r="O117" s="44">
        <f t="shared" si="24"/>
        <v>28</v>
      </c>
      <c r="P117" s="45">
        <f t="shared" si="24"/>
        <v>17.3</v>
      </c>
    </row>
    <row r="118" spans="1:16">
      <c r="A118" s="38"/>
      <c r="B118" s="54"/>
      <c r="C118" s="54"/>
      <c r="D118" s="54"/>
      <c r="E118" s="54"/>
      <c r="F118" s="54"/>
      <c r="G118" s="55"/>
      <c r="H118" s="55"/>
      <c r="I118" s="55"/>
      <c r="J118" s="55"/>
      <c r="K118" s="55"/>
      <c r="L118" s="55"/>
      <c r="M118" s="55"/>
      <c r="N118" s="55"/>
      <c r="O118" s="56"/>
      <c r="P118" s="57"/>
    </row>
    <row r="119" spans="1:16" s="196" customFormat="1">
      <c r="G119" s="42"/>
    </row>
    <row r="120" spans="1:16" s="196" customFormat="1" ht="12" thickBot="1">
      <c r="B120" s="198" t="s">
        <v>75</v>
      </c>
      <c r="C120" s="198"/>
      <c r="D120" s="198"/>
      <c r="E120" s="198"/>
      <c r="F120" s="199"/>
      <c r="G120" s="199"/>
      <c r="H120" s="199"/>
      <c r="I120" s="199"/>
      <c r="J120" s="199"/>
      <c r="K120" s="199"/>
      <c r="L120" s="199"/>
      <c r="M120" s="199"/>
      <c r="N120" s="199"/>
      <c r="O120" s="200"/>
      <c r="P120" s="200"/>
    </row>
    <row r="121" spans="1:16" s="197" customFormat="1">
      <c r="A121" s="130"/>
      <c r="B121" s="131" t="s">
        <v>101</v>
      </c>
      <c r="C121" s="64"/>
      <c r="D121" s="201"/>
      <c r="E121" s="201"/>
      <c r="F121" s="202"/>
      <c r="G121" s="126">
        <v>254</v>
      </c>
      <c r="H121" s="127"/>
      <c r="I121" s="126">
        <v>1</v>
      </c>
      <c r="J121" s="132"/>
      <c r="K121" s="126"/>
      <c r="L121" s="127"/>
      <c r="M121" s="126"/>
      <c r="N121" s="133">
        <v>5</v>
      </c>
      <c r="O121" s="128">
        <f t="shared" ref="O121:O147" si="25">SUM(F121:N121)</f>
        <v>260</v>
      </c>
      <c r="P121" s="203">
        <f t="shared" ref="P121:P147" si="26">(F121*$F$3)+(G121*$G$3)+(H121*$H$3)+(I121*$I$3)+(J121*$J$3)+(K121*$K$3)+(L121*$L$3)+(M121*$M$3)+(N121*$N$3)</f>
        <v>74</v>
      </c>
    </row>
    <row r="122" spans="1:16" s="197" customFormat="1">
      <c r="A122" s="130"/>
      <c r="B122" s="65" t="s">
        <v>102</v>
      </c>
      <c r="C122" s="64"/>
      <c r="D122" s="201"/>
      <c r="E122" s="201">
        <v>1</v>
      </c>
      <c r="F122" s="202"/>
      <c r="G122" s="126">
        <v>16</v>
      </c>
      <c r="H122" s="127"/>
      <c r="I122" s="126"/>
      <c r="J122" s="132"/>
      <c r="K122" s="126"/>
      <c r="L122" s="127"/>
      <c r="M122" s="126"/>
      <c r="N122" s="133">
        <v>30</v>
      </c>
      <c r="O122" s="128">
        <f t="shared" si="25"/>
        <v>46</v>
      </c>
      <c r="P122" s="203">
        <f t="shared" si="26"/>
        <v>64</v>
      </c>
    </row>
    <row r="123" spans="1:16" s="197" customFormat="1">
      <c r="A123" s="130"/>
      <c r="B123" s="131" t="s">
        <v>103</v>
      </c>
      <c r="C123" s="64"/>
      <c r="D123" s="201"/>
      <c r="E123" s="201"/>
      <c r="F123" s="202">
        <v>536</v>
      </c>
      <c r="G123" s="126"/>
      <c r="H123" s="127"/>
      <c r="I123" s="126"/>
      <c r="J123" s="132"/>
      <c r="K123" s="126"/>
      <c r="L123" s="127"/>
      <c r="M123" s="126"/>
      <c r="N123" s="133"/>
      <c r="O123" s="128">
        <f t="shared" si="25"/>
        <v>536</v>
      </c>
      <c r="P123" s="203">
        <f t="shared" si="26"/>
        <v>53.6</v>
      </c>
    </row>
    <row r="124" spans="1:16" s="197" customFormat="1">
      <c r="A124" s="130"/>
      <c r="B124" s="65" t="s">
        <v>104</v>
      </c>
      <c r="C124" s="64"/>
      <c r="D124" s="201"/>
      <c r="E124" s="201">
        <v>1</v>
      </c>
      <c r="F124" s="202"/>
      <c r="G124" s="126">
        <v>24</v>
      </c>
      <c r="H124" s="127"/>
      <c r="I124" s="126">
        <v>2</v>
      </c>
      <c r="J124" s="132"/>
      <c r="K124" s="126"/>
      <c r="L124" s="127">
        <v>4</v>
      </c>
      <c r="M124" s="126"/>
      <c r="N124" s="133">
        <v>20</v>
      </c>
      <c r="O124" s="128">
        <f t="shared" si="25"/>
        <v>50</v>
      </c>
      <c r="P124" s="203">
        <f t="shared" si="26"/>
        <v>51</v>
      </c>
    </row>
    <row r="125" spans="1:16" s="197" customFormat="1">
      <c r="A125" s="130"/>
      <c r="B125" s="131" t="s">
        <v>105</v>
      </c>
      <c r="C125" s="64"/>
      <c r="D125" s="201"/>
      <c r="E125" s="201"/>
      <c r="F125" s="202"/>
      <c r="G125" s="126"/>
      <c r="H125" s="127"/>
      <c r="I125" s="126"/>
      <c r="J125" s="132"/>
      <c r="K125" s="126"/>
      <c r="L125" s="127"/>
      <c r="M125" s="126"/>
      <c r="N125" s="133">
        <v>25</v>
      </c>
      <c r="O125" s="128">
        <f t="shared" ref="O125:O127" si="27">SUM(F125:N125)</f>
        <v>25</v>
      </c>
      <c r="P125" s="203">
        <f t="shared" ref="P125:P130" si="28">(F125*$F$3)+(G125*$G$3)+(H125*$H$3)+(I125*$I$3)+(J125*$J$3)+(K125*$K$3)+(L125*$L$3)+(M125*$M$3)+(N125*$N$3)</f>
        <v>50</v>
      </c>
    </row>
    <row r="126" spans="1:16" s="197" customFormat="1">
      <c r="A126" s="130"/>
      <c r="B126" s="65" t="s">
        <v>106</v>
      </c>
      <c r="C126" s="64"/>
      <c r="D126" s="201"/>
      <c r="E126" s="201"/>
      <c r="F126" s="202"/>
      <c r="G126" s="126"/>
      <c r="H126" s="127"/>
      <c r="I126" s="126"/>
      <c r="J126" s="132"/>
      <c r="K126" s="126"/>
      <c r="L126" s="127"/>
      <c r="M126" s="126"/>
      <c r="N126" s="133">
        <v>20</v>
      </c>
      <c r="O126" s="128">
        <f t="shared" si="27"/>
        <v>20</v>
      </c>
      <c r="P126" s="203">
        <f t="shared" si="28"/>
        <v>40</v>
      </c>
    </row>
    <row r="127" spans="1:16" s="197" customFormat="1">
      <c r="A127" s="130"/>
      <c r="B127" s="131" t="s">
        <v>107</v>
      </c>
      <c r="C127" s="64"/>
      <c r="D127" s="201"/>
      <c r="E127" s="201">
        <v>1</v>
      </c>
      <c r="F127" s="202"/>
      <c r="G127" s="126"/>
      <c r="H127" s="127"/>
      <c r="I127" s="126"/>
      <c r="J127" s="132"/>
      <c r="K127" s="126"/>
      <c r="L127" s="127"/>
      <c r="M127" s="126"/>
      <c r="N127" s="133">
        <v>18</v>
      </c>
      <c r="O127" s="128">
        <f t="shared" si="27"/>
        <v>18</v>
      </c>
      <c r="P127" s="203">
        <f t="shared" si="28"/>
        <v>36</v>
      </c>
    </row>
    <row r="128" spans="1:16" s="197" customFormat="1">
      <c r="A128" s="130"/>
      <c r="B128" s="65" t="s">
        <v>108</v>
      </c>
      <c r="C128" s="64"/>
      <c r="D128" s="201"/>
      <c r="E128" s="201">
        <v>1</v>
      </c>
      <c r="F128" s="202"/>
      <c r="G128" s="126"/>
      <c r="H128" s="127"/>
      <c r="I128" s="126"/>
      <c r="J128" s="132"/>
      <c r="K128" s="126"/>
      <c r="L128" s="127"/>
      <c r="M128" s="126"/>
      <c r="N128" s="133">
        <v>18</v>
      </c>
      <c r="O128" s="128">
        <f t="shared" ref="O128:O130" si="29">SUM(F128:N128)</f>
        <v>18</v>
      </c>
      <c r="P128" s="203">
        <f t="shared" si="28"/>
        <v>36</v>
      </c>
    </row>
    <row r="129" spans="1:16" s="197" customFormat="1">
      <c r="A129" s="130"/>
      <c r="B129" s="131" t="s">
        <v>109</v>
      </c>
      <c r="C129" s="64"/>
      <c r="D129" s="201"/>
      <c r="E129" s="201"/>
      <c r="F129" s="202"/>
      <c r="G129" s="126">
        <v>1</v>
      </c>
      <c r="H129" s="127"/>
      <c r="I129" s="126"/>
      <c r="J129" s="132"/>
      <c r="K129" s="126"/>
      <c r="L129" s="127"/>
      <c r="M129" s="126"/>
      <c r="N129" s="133">
        <v>15</v>
      </c>
      <c r="O129" s="128">
        <f t="shared" si="29"/>
        <v>16</v>
      </c>
      <c r="P129" s="203">
        <f t="shared" si="28"/>
        <v>30.25</v>
      </c>
    </row>
    <row r="130" spans="1:16" s="197" customFormat="1">
      <c r="A130" s="130"/>
      <c r="B130" s="65" t="s">
        <v>110</v>
      </c>
      <c r="C130" s="64"/>
      <c r="D130" s="201"/>
      <c r="E130" s="201"/>
      <c r="F130" s="202"/>
      <c r="G130" s="126">
        <v>15</v>
      </c>
      <c r="H130" s="127"/>
      <c r="I130" s="126">
        <v>2</v>
      </c>
      <c r="J130" s="132"/>
      <c r="K130" s="126"/>
      <c r="L130" s="127"/>
      <c r="M130" s="126"/>
      <c r="N130" s="133">
        <v>10</v>
      </c>
      <c r="O130" s="128">
        <f t="shared" si="29"/>
        <v>27</v>
      </c>
      <c r="P130" s="203">
        <f t="shared" si="28"/>
        <v>24.75</v>
      </c>
    </row>
    <row r="131" spans="1:16" s="197" customFormat="1">
      <c r="A131" s="130"/>
      <c r="B131" s="131" t="s">
        <v>111</v>
      </c>
      <c r="C131" s="64"/>
      <c r="D131" s="201"/>
      <c r="E131" s="201"/>
      <c r="F131" s="202"/>
      <c r="G131" s="126">
        <v>75</v>
      </c>
      <c r="H131" s="127"/>
      <c r="I131" s="126"/>
      <c r="J131" s="132"/>
      <c r="K131" s="126"/>
      <c r="L131" s="127"/>
      <c r="M131" s="126"/>
      <c r="N131" s="133"/>
      <c r="O131" s="128">
        <f t="shared" ref="O131:O133" si="30">SUM(F131:N131)</f>
        <v>75</v>
      </c>
      <c r="P131" s="203">
        <f t="shared" ref="P131:P146" si="31">(F131*$F$3)+(G131*$G$3)+(H131*$H$3)+(I131*$I$3)+(J131*$J$3)+(K131*$K$3)+(L131*$L$3)+(M131*$M$3)+(N131*$N$3)</f>
        <v>18.75</v>
      </c>
    </row>
    <row r="132" spans="1:16" s="197" customFormat="1">
      <c r="A132" s="130"/>
      <c r="B132" s="65" t="s">
        <v>112</v>
      </c>
      <c r="C132" s="64"/>
      <c r="D132" s="201"/>
      <c r="E132" s="201"/>
      <c r="F132" s="202"/>
      <c r="G132" s="126"/>
      <c r="H132" s="127">
        <v>3</v>
      </c>
      <c r="I132" s="126"/>
      <c r="J132" s="132"/>
      <c r="K132" s="126"/>
      <c r="L132" s="127">
        <v>14</v>
      </c>
      <c r="M132" s="126"/>
      <c r="N132" s="133"/>
      <c r="O132" s="128">
        <f t="shared" si="30"/>
        <v>17</v>
      </c>
      <c r="P132" s="203">
        <f t="shared" si="31"/>
        <v>14.75</v>
      </c>
    </row>
    <row r="133" spans="1:16" s="197" customFormat="1">
      <c r="A133" s="130"/>
      <c r="B133" s="131" t="s">
        <v>113</v>
      </c>
      <c r="C133" s="64"/>
      <c r="D133" s="201"/>
      <c r="E133" s="201"/>
      <c r="F133" s="202"/>
      <c r="G133" s="126">
        <v>12</v>
      </c>
      <c r="H133" s="127"/>
      <c r="I133" s="126">
        <v>1</v>
      </c>
      <c r="J133" s="132"/>
      <c r="K133" s="126"/>
      <c r="L133" s="127"/>
      <c r="M133" s="126">
        <v>1</v>
      </c>
      <c r="N133" s="133">
        <v>3</v>
      </c>
      <c r="O133" s="128">
        <f t="shared" si="30"/>
        <v>17</v>
      </c>
      <c r="P133" s="203">
        <f t="shared" si="31"/>
        <v>11.5</v>
      </c>
    </row>
    <row r="134" spans="1:16" s="197" customFormat="1">
      <c r="A134" s="130"/>
      <c r="B134" s="65" t="s">
        <v>114</v>
      </c>
      <c r="C134" s="64"/>
      <c r="D134" s="201"/>
      <c r="E134" s="201"/>
      <c r="F134" s="202"/>
      <c r="G134" s="126">
        <v>1</v>
      </c>
      <c r="H134" s="127"/>
      <c r="I134" s="126">
        <v>1</v>
      </c>
      <c r="J134" s="132"/>
      <c r="K134" s="126"/>
      <c r="L134" s="127">
        <v>1</v>
      </c>
      <c r="M134" s="126"/>
      <c r="N134" s="133">
        <v>1</v>
      </c>
      <c r="O134" s="128">
        <f t="shared" ref="O134:O136" si="32">SUM(F134:N134)</f>
        <v>4</v>
      </c>
      <c r="P134" s="203">
        <f t="shared" si="31"/>
        <v>3.75</v>
      </c>
    </row>
    <row r="135" spans="1:16" s="197" customFormat="1">
      <c r="A135" s="130"/>
      <c r="B135" s="131" t="s">
        <v>115</v>
      </c>
      <c r="C135" s="64"/>
      <c r="D135" s="201"/>
      <c r="E135" s="201"/>
      <c r="F135" s="202"/>
      <c r="G135" s="126">
        <v>9</v>
      </c>
      <c r="H135" s="127"/>
      <c r="I135" s="126"/>
      <c r="J135" s="132"/>
      <c r="K135" s="126"/>
      <c r="L135" s="127"/>
      <c r="M135" s="126"/>
      <c r="N135" s="133"/>
      <c r="O135" s="128">
        <f t="shared" si="32"/>
        <v>9</v>
      </c>
      <c r="P135" s="203">
        <f t="shared" si="31"/>
        <v>2.25</v>
      </c>
    </row>
    <row r="136" spans="1:16" s="197" customFormat="1">
      <c r="A136" s="130"/>
      <c r="B136" s="65" t="s">
        <v>116</v>
      </c>
      <c r="C136" s="64"/>
      <c r="D136" s="201"/>
      <c r="E136" s="201"/>
      <c r="F136" s="202"/>
      <c r="G136" s="126">
        <v>1</v>
      </c>
      <c r="H136" s="127"/>
      <c r="I136" s="126"/>
      <c r="J136" s="132"/>
      <c r="K136" s="126"/>
      <c r="L136" s="127"/>
      <c r="M136" s="126"/>
      <c r="N136" s="133">
        <v>1</v>
      </c>
      <c r="O136" s="128">
        <f t="shared" si="32"/>
        <v>2</v>
      </c>
      <c r="P136" s="203">
        <f t="shared" si="31"/>
        <v>2.25</v>
      </c>
    </row>
    <row r="137" spans="1:16" s="197" customFormat="1">
      <c r="A137" s="130"/>
      <c r="B137" s="131" t="s">
        <v>117</v>
      </c>
      <c r="C137" s="64"/>
      <c r="D137" s="201"/>
      <c r="E137" s="201"/>
      <c r="F137" s="202"/>
      <c r="G137" s="126"/>
      <c r="H137" s="127"/>
      <c r="I137" s="126"/>
      <c r="J137" s="132"/>
      <c r="K137" s="126"/>
      <c r="L137" s="127"/>
      <c r="M137" s="126"/>
      <c r="N137" s="133">
        <v>1</v>
      </c>
      <c r="O137" s="128">
        <f t="shared" ref="O137:O144" si="33">SUM(F137:N137)</f>
        <v>1</v>
      </c>
      <c r="P137" s="203">
        <f t="shared" si="31"/>
        <v>2</v>
      </c>
    </row>
    <row r="138" spans="1:16" s="197" customFormat="1">
      <c r="A138" s="130"/>
      <c r="B138" s="131" t="s">
        <v>118</v>
      </c>
      <c r="C138" s="64"/>
      <c r="D138" s="201"/>
      <c r="E138" s="201"/>
      <c r="F138" s="202"/>
      <c r="G138" s="126"/>
      <c r="H138" s="127"/>
      <c r="I138" s="126"/>
      <c r="J138" s="132"/>
      <c r="K138" s="126"/>
      <c r="L138" s="127"/>
      <c r="M138" s="126"/>
      <c r="N138" s="133">
        <v>1</v>
      </c>
      <c r="O138" s="128">
        <f t="shared" si="33"/>
        <v>1</v>
      </c>
      <c r="P138" s="203">
        <f t="shared" ref="P138:P142" si="34">(F138*$F$3)+(G138*$G$3)+(H138*$H$3)+(I138*$I$3)+(J138*$J$3)+(K138*$K$3)+(L138*$L$3)+(M138*$M$3)+(N138*$N$3)</f>
        <v>2</v>
      </c>
    </row>
    <row r="139" spans="1:16" s="197" customFormat="1">
      <c r="A139" s="130"/>
      <c r="B139" s="65" t="s">
        <v>119</v>
      </c>
      <c r="C139" s="64"/>
      <c r="D139" s="201"/>
      <c r="E139" s="201"/>
      <c r="F139" s="202"/>
      <c r="G139" s="126">
        <v>1</v>
      </c>
      <c r="H139" s="127"/>
      <c r="I139" s="126">
        <v>1</v>
      </c>
      <c r="J139" s="132"/>
      <c r="K139" s="126"/>
      <c r="L139" s="127">
        <v>1</v>
      </c>
      <c r="M139" s="126"/>
      <c r="N139" s="133"/>
      <c r="O139" s="128">
        <f t="shared" ref="O139:O141" si="35">SUM(F139:N139)</f>
        <v>3</v>
      </c>
      <c r="P139" s="203">
        <f t="shared" si="34"/>
        <v>1.75</v>
      </c>
    </row>
    <row r="140" spans="1:16" s="197" customFormat="1">
      <c r="A140" s="130"/>
      <c r="B140" s="131" t="s">
        <v>120</v>
      </c>
      <c r="C140" s="64"/>
      <c r="D140" s="201"/>
      <c r="E140" s="201"/>
      <c r="F140" s="202"/>
      <c r="G140" s="126">
        <v>2</v>
      </c>
      <c r="H140" s="127"/>
      <c r="I140" s="126"/>
      <c r="J140" s="132">
        <v>1</v>
      </c>
      <c r="K140" s="126"/>
      <c r="L140" s="127"/>
      <c r="M140" s="126"/>
      <c r="N140" s="133"/>
      <c r="O140" s="128">
        <f t="shared" si="35"/>
        <v>3</v>
      </c>
      <c r="P140" s="203">
        <f t="shared" si="34"/>
        <v>1</v>
      </c>
    </row>
    <row r="141" spans="1:16" s="197" customFormat="1">
      <c r="A141" s="130"/>
      <c r="B141" s="65" t="s">
        <v>121</v>
      </c>
      <c r="C141" s="64"/>
      <c r="D141" s="201"/>
      <c r="E141" s="201"/>
      <c r="F141" s="202"/>
      <c r="G141" s="126">
        <v>3</v>
      </c>
      <c r="H141" s="127"/>
      <c r="I141" s="126"/>
      <c r="J141" s="132"/>
      <c r="K141" s="126"/>
      <c r="L141" s="127"/>
      <c r="M141" s="126"/>
      <c r="N141" s="133"/>
      <c r="O141" s="128">
        <f t="shared" si="35"/>
        <v>3</v>
      </c>
      <c r="P141" s="203">
        <f t="shared" si="34"/>
        <v>0.75</v>
      </c>
    </row>
    <row r="142" spans="1:16" s="197" customFormat="1">
      <c r="A142" s="130"/>
      <c r="B142" s="131" t="s">
        <v>122</v>
      </c>
      <c r="C142" s="64"/>
      <c r="D142" s="201"/>
      <c r="E142" s="201"/>
      <c r="F142" s="202"/>
      <c r="G142" s="126">
        <v>1</v>
      </c>
      <c r="H142" s="127">
        <v>2</v>
      </c>
      <c r="I142" s="126"/>
      <c r="J142" s="132"/>
      <c r="K142" s="126"/>
      <c r="L142" s="127"/>
      <c r="M142" s="126"/>
      <c r="N142" s="133"/>
      <c r="O142" s="128">
        <f t="shared" ref="O142" si="36">SUM(F142:N142)</f>
        <v>3</v>
      </c>
      <c r="P142" s="203">
        <f t="shared" si="34"/>
        <v>0.75</v>
      </c>
    </row>
    <row r="143" spans="1:16" s="197" customFormat="1">
      <c r="A143" s="130"/>
      <c r="B143" s="65" t="s">
        <v>123</v>
      </c>
      <c r="C143" s="64"/>
      <c r="D143" s="201"/>
      <c r="E143" s="201"/>
      <c r="F143" s="202"/>
      <c r="G143" s="126">
        <v>1</v>
      </c>
      <c r="H143" s="127">
        <v>1</v>
      </c>
      <c r="I143" s="126"/>
      <c r="J143" s="132"/>
      <c r="K143" s="126"/>
      <c r="L143" s="127"/>
      <c r="M143" s="126"/>
      <c r="N143" s="133"/>
      <c r="O143" s="128">
        <f t="shared" si="33"/>
        <v>2</v>
      </c>
      <c r="P143" s="203">
        <f t="shared" si="31"/>
        <v>0.5</v>
      </c>
    </row>
    <row r="144" spans="1:16" s="197" customFormat="1">
      <c r="A144" s="130"/>
      <c r="B144" s="131" t="s">
        <v>124</v>
      </c>
      <c r="C144" s="64"/>
      <c r="D144" s="201"/>
      <c r="E144" s="201"/>
      <c r="F144" s="202"/>
      <c r="G144" s="126"/>
      <c r="H144" s="127"/>
      <c r="I144" s="126">
        <v>1</v>
      </c>
      <c r="J144" s="132"/>
      <c r="K144" s="126"/>
      <c r="L144" s="127"/>
      <c r="M144" s="126"/>
      <c r="N144" s="133"/>
      <c r="O144" s="128">
        <f t="shared" si="33"/>
        <v>1</v>
      </c>
      <c r="P144" s="203">
        <f t="shared" si="31"/>
        <v>0.5</v>
      </c>
    </row>
    <row r="145" spans="1:16" s="197" customFormat="1">
      <c r="A145" s="130"/>
      <c r="B145" s="65" t="s">
        <v>125</v>
      </c>
      <c r="C145" s="64"/>
      <c r="D145" s="201"/>
      <c r="E145" s="201"/>
      <c r="F145" s="202"/>
      <c r="G145" s="126">
        <v>1</v>
      </c>
      <c r="H145" s="127"/>
      <c r="I145" s="126"/>
      <c r="J145" s="132"/>
      <c r="K145" s="126"/>
      <c r="L145" s="127"/>
      <c r="M145" s="126"/>
      <c r="N145" s="133"/>
      <c r="O145" s="128">
        <f t="shared" ref="O145:O146" si="37">SUM(F145:N145)</f>
        <v>1</v>
      </c>
      <c r="P145" s="203">
        <f t="shared" si="31"/>
        <v>0.25</v>
      </c>
    </row>
    <row r="146" spans="1:16" s="197" customFormat="1">
      <c r="A146" s="130"/>
      <c r="B146" s="131" t="s">
        <v>126</v>
      </c>
      <c r="C146" s="64"/>
      <c r="D146" s="201"/>
      <c r="E146" s="201"/>
      <c r="F146" s="202"/>
      <c r="G146" s="126"/>
      <c r="H146" s="127">
        <v>1</v>
      </c>
      <c r="I146" s="126"/>
      <c r="J146" s="132"/>
      <c r="K146" s="126"/>
      <c r="L146" s="127"/>
      <c r="M146" s="126"/>
      <c r="N146" s="133"/>
      <c r="O146" s="128">
        <f t="shared" si="37"/>
        <v>1</v>
      </c>
      <c r="P146" s="203">
        <f t="shared" si="31"/>
        <v>0.25</v>
      </c>
    </row>
    <row r="147" spans="1:16" s="197" customFormat="1" ht="12.75" customHeight="1">
      <c r="A147" s="130"/>
      <c r="B147" s="65"/>
      <c r="C147" s="64"/>
      <c r="D147" s="201"/>
      <c r="E147" s="201"/>
      <c r="F147" s="202"/>
      <c r="G147" s="136"/>
      <c r="H147" s="137"/>
      <c r="I147" s="134"/>
      <c r="J147" s="196"/>
      <c r="K147" s="134"/>
      <c r="L147" s="111"/>
      <c r="M147" s="134"/>
      <c r="N147" s="196"/>
      <c r="O147" s="129">
        <f t="shared" si="25"/>
        <v>0</v>
      </c>
      <c r="P147" s="203">
        <f t="shared" si="26"/>
        <v>0</v>
      </c>
    </row>
    <row r="148" spans="1:16" s="196" customFormat="1" ht="12" thickBot="1">
      <c r="A148" s="204"/>
      <c r="B148" s="205" t="s">
        <v>21</v>
      </c>
      <c r="C148" s="205">
        <f t="shared" ref="C148:P148" si="38">SUM(C121:C147)</f>
        <v>0</v>
      </c>
      <c r="D148" s="205">
        <f t="shared" si="38"/>
        <v>0</v>
      </c>
      <c r="E148" s="205">
        <f t="shared" si="38"/>
        <v>4</v>
      </c>
      <c r="F148" s="205">
        <f t="shared" si="38"/>
        <v>536</v>
      </c>
      <c r="G148" s="135">
        <f t="shared" si="38"/>
        <v>417</v>
      </c>
      <c r="H148" s="135">
        <f t="shared" si="38"/>
        <v>7</v>
      </c>
      <c r="I148" s="43">
        <f t="shared" si="38"/>
        <v>9</v>
      </c>
      <c r="J148" s="43">
        <f t="shared" si="38"/>
        <v>1</v>
      </c>
      <c r="K148" s="43">
        <f t="shared" si="38"/>
        <v>0</v>
      </c>
      <c r="L148" s="43">
        <f t="shared" si="38"/>
        <v>20</v>
      </c>
      <c r="M148" s="43">
        <f t="shared" si="38"/>
        <v>1</v>
      </c>
      <c r="N148" s="43">
        <f t="shared" si="38"/>
        <v>168</v>
      </c>
      <c r="O148" s="44">
        <f t="shared" si="38"/>
        <v>1159</v>
      </c>
      <c r="P148" s="45">
        <f t="shared" si="38"/>
        <v>522.6</v>
      </c>
    </row>
    <row r="149" spans="1:16" s="196" customFormat="1">
      <c r="A149" s="204"/>
      <c r="B149" s="54"/>
      <c r="C149" s="54"/>
      <c r="D149" s="54"/>
      <c r="E149" s="54"/>
      <c r="F149" s="54"/>
      <c r="G149" s="55"/>
      <c r="H149" s="55"/>
      <c r="I149" s="55"/>
      <c r="J149" s="55"/>
      <c r="K149" s="55"/>
      <c r="L149" s="55"/>
      <c r="M149" s="55"/>
      <c r="N149" s="55"/>
      <c r="O149" s="56"/>
      <c r="P149" s="57"/>
    </row>
    <row r="150" spans="1:16" hidden="1">
      <c r="A150" s="38"/>
      <c r="B150" s="54"/>
      <c r="C150" s="54"/>
      <c r="D150" s="54"/>
      <c r="E150" s="54"/>
      <c r="F150" s="54"/>
      <c r="G150" s="55"/>
      <c r="H150" s="55"/>
      <c r="I150" s="55"/>
      <c r="J150" s="55"/>
      <c r="K150" s="55"/>
      <c r="L150" s="55"/>
      <c r="M150" s="55"/>
      <c r="N150" s="55"/>
      <c r="O150" s="56"/>
      <c r="P150" s="57"/>
    </row>
    <row r="151" spans="1:16" ht="12" hidden="1" thickBot="1">
      <c r="B151" s="33" t="s">
        <v>23</v>
      </c>
      <c r="C151" s="183"/>
      <c r="D151" s="33"/>
      <c r="E151" s="33"/>
      <c r="F151" s="34"/>
      <c r="G151" s="34"/>
      <c r="H151" s="34"/>
      <c r="I151" s="34"/>
      <c r="J151" s="34"/>
      <c r="K151" s="34"/>
      <c r="L151" s="34"/>
      <c r="M151" s="34"/>
      <c r="N151" s="34"/>
      <c r="O151" s="35"/>
      <c r="P151" s="35"/>
    </row>
    <row r="152" spans="1:16" s="182" customFormat="1" hidden="1">
      <c r="A152" s="181"/>
      <c r="B152" s="184"/>
      <c r="C152" s="185"/>
      <c r="D152" s="185"/>
      <c r="E152" s="185"/>
      <c r="F152" s="186"/>
      <c r="G152" s="187"/>
      <c r="H152" s="188"/>
      <c r="I152" s="189"/>
      <c r="J152" s="188"/>
      <c r="K152" s="187"/>
      <c r="L152" s="190"/>
      <c r="M152" s="187"/>
      <c r="N152" s="188"/>
      <c r="O152" s="191">
        <f>SUM(F152:N152)</f>
        <v>0</v>
      </c>
      <c r="P152" s="192">
        <f>(F152*$F$3)+(G152*$G$3)+(H152*$H$3)+(I152*$I$3)+(J152*$J$3)+(K152*$K$3)+(L152*$L$3)+(M152*$M$3)+(N152*$N$3)</f>
        <v>0</v>
      </c>
    </row>
    <row r="153" spans="1:16" s="30" customFormat="1" hidden="1">
      <c r="A153" s="1"/>
      <c r="B153" s="184"/>
      <c r="C153" s="64"/>
      <c r="D153" s="185"/>
      <c r="E153" s="185"/>
      <c r="F153" s="186"/>
      <c r="G153" s="187"/>
      <c r="H153" s="188"/>
      <c r="I153" s="189"/>
      <c r="J153" s="188"/>
      <c r="K153" s="187"/>
      <c r="L153" s="62"/>
      <c r="M153" s="59"/>
      <c r="N153" s="60"/>
      <c r="O153" s="36">
        <f>SUM(F153:N153)</f>
        <v>0</v>
      </c>
      <c r="P153" s="37">
        <f>(F153*$F$3)+(G153*$G$3)+(H153*$H$3)+(I153*$I$3)+(J153*$J$3)+(K153*$K$3)+(L153*$L$3)+(M153*$M$3)+(N153*$N$3)</f>
        <v>0</v>
      </c>
    </row>
    <row r="154" spans="1:16" ht="12" hidden="1" thickBot="1">
      <c r="A154" s="38"/>
      <c r="B154" s="39" t="s">
        <v>21</v>
      </c>
      <c r="C154" s="39">
        <f t="shared" ref="C154:D154" si="39">SUM(C153:C153)</f>
        <v>0</v>
      </c>
      <c r="D154" s="39">
        <f t="shared" si="39"/>
        <v>0</v>
      </c>
      <c r="E154" s="44">
        <f t="shared" ref="E154:N154" si="40">SUM(E152:E153)</f>
        <v>0</v>
      </c>
      <c r="F154" s="44">
        <f t="shared" si="40"/>
        <v>0</v>
      </c>
      <c r="G154" s="44">
        <f t="shared" si="40"/>
        <v>0</v>
      </c>
      <c r="H154" s="44">
        <f t="shared" si="40"/>
        <v>0</v>
      </c>
      <c r="I154" s="44">
        <f t="shared" si="40"/>
        <v>0</v>
      </c>
      <c r="J154" s="44">
        <f t="shared" si="40"/>
        <v>0</v>
      </c>
      <c r="K154" s="44">
        <f t="shared" si="40"/>
        <v>0</v>
      </c>
      <c r="L154" s="44">
        <f t="shared" si="40"/>
        <v>0</v>
      </c>
      <c r="M154" s="44">
        <f t="shared" si="40"/>
        <v>0</v>
      </c>
      <c r="N154" s="44">
        <f t="shared" si="40"/>
        <v>0</v>
      </c>
      <c r="O154" s="44">
        <f>SUM(O152:O153)</f>
        <v>0</v>
      </c>
      <c r="P154" s="45">
        <f>SUM(P152:P153)</f>
        <v>0</v>
      </c>
    </row>
    <row r="155" spans="1:16" hidden="1">
      <c r="A155" s="38"/>
      <c r="B155" s="54"/>
      <c r="C155" s="54"/>
      <c r="D155" s="54"/>
      <c r="E155" s="54"/>
      <c r="F155" s="54"/>
      <c r="G155" s="55"/>
      <c r="H155" s="55"/>
      <c r="I155" s="55"/>
      <c r="J155" s="55"/>
      <c r="K155" s="55"/>
      <c r="L155" s="55"/>
      <c r="M155" s="55"/>
      <c r="N155" s="55"/>
      <c r="O155" s="56"/>
      <c r="P155" s="57"/>
    </row>
    <row r="156" spans="1:16" hidden="1">
      <c r="A156" s="38"/>
      <c r="B156" s="54"/>
      <c r="C156" s="54"/>
      <c r="D156" s="54"/>
      <c r="E156" s="54"/>
      <c r="F156" s="54"/>
      <c r="G156" s="55"/>
      <c r="H156" s="55"/>
      <c r="I156" s="55"/>
      <c r="J156" s="55"/>
      <c r="K156" s="55"/>
      <c r="L156" s="55"/>
      <c r="M156" s="55"/>
      <c r="N156" s="55"/>
      <c r="O156" s="56"/>
      <c r="P156" s="57"/>
    </row>
    <row r="157" spans="1:16" ht="12" hidden="1" thickBot="1">
      <c r="B157" s="33" t="s">
        <v>63</v>
      </c>
      <c r="C157" s="33"/>
      <c r="D157" s="33"/>
      <c r="E157" s="33"/>
      <c r="F157" s="34"/>
      <c r="G157" s="34"/>
      <c r="H157" s="34"/>
      <c r="I157" s="34"/>
      <c r="J157" s="34"/>
      <c r="K157" s="34"/>
      <c r="L157" s="34"/>
      <c r="M157" s="34"/>
      <c r="N157" s="34"/>
      <c r="O157" s="35"/>
      <c r="P157" s="35"/>
    </row>
    <row r="158" spans="1:16" s="30" customFormat="1" ht="11.25" hidden="1" customHeight="1">
      <c r="A158" s="1"/>
      <c r="B158" s="58"/>
      <c r="C158" s="51"/>
      <c r="D158" s="160"/>
      <c r="E158" s="160"/>
      <c r="F158" s="161"/>
      <c r="G158" s="162"/>
      <c r="H158" s="163"/>
      <c r="I158" s="164"/>
      <c r="J158" s="163"/>
      <c r="K158" s="162"/>
      <c r="L158" s="165"/>
      <c r="M158" s="162"/>
      <c r="N158" s="163"/>
      <c r="O158" s="36">
        <f t="shared" ref="O158:O190" si="41">SUM(F158:N158)</f>
        <v>0</v>
      </c>
      <c r="P158" s="37">
        <f t="shared" ref="P158:P190" si="42">(F158*$F$3)+(G158*$G$3)+(H158*$H$3)+(I158*$I$3)+(J158*$J$3)+(K158*$K$3)+(L158*$L$3)+(M158*$M$3)+(N158*$N$3)</f>
        <v>0</v>
      </c>
    </row>
    <row r="159" spans="1:16" s="30" customFormat="1" ht="11.25" hidden="1" customHeight="1">
      <c r="A159" s="1"/>
      <c r="B159" s="58"/>
      <c r="C159" s="51"/>
      <c r="D159" s="52"/>
      <c r="E159" s="52"/>
      <c r="F159" s="53"/>
      <c r="G159" s="59"/>
      <c r="H159" s="60"/>
      <c r="I159" s="61"/>
      <c r="J159" s="60"/>
      <c r="K159" s="59"/>
      <c r="L159" s="62"/>
      <c r="M159" s="59"/>
      <c r="N159" s="60"/>
      <c r="O159" s="36">
        <f t="shared" si="41"/>
        <v>0</v>
      </c>
      <c r="P159" s="37">
        <f t="shared" si="42"/>
        <v>0</v>
      </c>
    </row>
    <row r="160" spans="1:16" s="30" customFormat="1" ht="11.25" hidden="1" customHeight="1">
      <c r="A160" s="1"/>
      <c r="B160" s="58"/>
      <c r="C160" s="51"/>
      <c r="D160" s="52"/>
      <c r="E160" s="52"/>
      <c r="F160" s="53"/>
      <c r="G160" s="59"/>
      <c r="H160" s="60"/>
      <c r="I160" s="61"/>
      <c r="J160" s="60"/>
      <c r="K160" s="59"/>
      <c r="L160" s="62"/>
      <c r="M160" s="59"/>
      <c r="N160" s="60"/>
      <c r="O160" s="36">
        <f t="shared" si="41"/>
        <v>0</v>
      </c>
      <c r="P160" s="37">
        <f t="shared" si="42"/>
        <v>0</v>
      </c>
    </row>
    <row r="161" spans="1:16" s="30" customFormat="1" ht="11.25" hidden="1" customHeight="1">
      <c r="A161" s="1"/>
      <c r="B161" s="58"/>
      <c r="C161" s="51"/>
      <c r="D161" s="52"/>
      <c r="E161" s="52"/>
      <c r="F161" s="53"/>
      <c r="G161" s="59"/>
      <c r="H161" s="60"/>
      <c r="I161" s="61"/>
      <c r="J161" s="60"/>
      <c r="K161" s="59"/>
      <c r="L161" s="62"/>
      <c r="M161" s="59"/>
      <c r="N161" s="60"/>
      <c r="O161" s="36">
        <f t="shared" si="41"/>
        <v>0</v>
      </c>
      <c r="P161" s="37">
        <f t="shared" si="42"/>
        <v>0</v>
      </c>
    </row>
    <row r="162" spans="1:16" s="30" customFormat="1" ht="11.25" hidden="1" customHeight="1">
      <c r="A162" s="1"/>
      <c r="B162" s="58"/>
      <c r="C162" s="51"/>
      <c r="D162" s="52"/>
      <c r="E162" s="52"/>
      <c r="F162" s="53"/>
      <c r="G162" s="59"/>
      <c r="H162" s="60"/>
      <c r="I162" s="61"/>
      <c r="J162" s="60"/>
      <c r="K162" s="59"/>
      <c r="L162" s="62"/>
      <c r="M162" s="59"/>
      <c r="N162" s="60"/>
      <c r="O162" s="36">
        <f t="shared" si="41"/>
        <v>0</v>
      </c>
      <c r="P162" s="37">
        <f t="shared" si="42"/>
        <v>0</v>
      </c>
    </row>
    <row r="163" spans="1:16" s="30" customFormat="1" ht="11.25" hidden="1" customHeight="1">
      <c r="A163" s="1"/>
      <c r="B163" s="58"/>
      <c r="C163" s="51"/>
      <c r="D163" s="52"/>
      <c r="E163" s="52"/>
      <c r="F163" s="53"/>
      <c r="G163" s="59"/>
      <c r="H163" s="60"/>
      <c r="I163" s="61"/>
      <c r="J163" s="60"/>
      <c r="K163" s="59"/>
      <c r="L163" s="62"/>
      <c r="M163" s="59"/>
      <c r="N163" s="60"/>
      <c r="O163" s="36">
        <f t="shared" si="41"/>
        <v>0</v>
      </c>
      <c r="P163" s="37">
        <f t="shared" si="42"/>
        <v>0</v>
      </c>
    </row>
    <row r="164" spans="1:16" s="30" customFormat="1" ht="11.25" hidden="1" customHeight="1">
      <c r="A164" s="1"/>
      <c r="B164" s="58"/>
      <c r="C164" s="51"/>
      <c r="D164" s="52"/>
      <c r="E164" s="52"/>
      <c r="F164" s="53"/>
      <c r="G164" s="59"/>
      <c r="H164" s="60"/>
      <c r="I164" s="61"/>
      <c r="J164" s="60"/>
      <c r="K164" s="59"/>
      <c r="L164" s="62"/>
      <c r="M164" s="59"/>
      <c r="N164" s="60"/>
      <c r="O164" s="36">
        <f t="shared" si="41"/>
        <v>0</v>
      </c>
      <c r="P164" s="37">
        <f t="shared" si="42"/>
        <v>0</v>
      </c>
    </row>
    <row r="165" spans="1:16" s="30" customFormat="1" ht="11.25" hidden="1" customHeight="1">
      <c r="A165" s="1"/>
      <c r="B165" s="58"/>
      <c r="C165" s="51"/>
      <c r="D165" s="52"/>
      <c r="E165" s="52"/>
      <c r="F165" s="53"/>
      <c r="G165" s="59"/>
      <c r="H165" s="60"/>
      <c r="I165" s="61"/>
      <c r="J165" s="60"/>
      <c r="K165" s="59"/>
      <c r="L165" s="62"/>
      <c r="M165" s="59"/>
      <c r="N165" s="60"/>
      <c r="O165" s="36">
        <f t="shared" si="41"/>
        <v>0</v>
      </c>
      <c r="P165" s="37">
        <f t="shared" si="42"/>
        <v>0</v>
      </c>
    </row>
    <row r="166" spans="1:16" s="30" customFormat="1" ht="11.25" hidden="1" customHeight="1">
      <c r="A166" s="1"/>
      <c r="B166" s="58"/>
      <c r="C166" s="51"/>
      <c r="D166" s="52"/>
      <c r="E166" s="52"/>
      <c r="F166" s="53"/>
      <c r="G166" s="59"/>
      <c r="H166" s="60"/>
      <c r="I166" s="61"/>
      <c r="J166" s="60"/>
      <c r="K166" s="59"/>
      <c r="L166" s="62"/>
      <c r="M166" s="59"/>
      <c r="N166" s="60"/>
      <c r="O166" s="36">
        <f t="shared" si="41"/>
        <v>0</v>
      </c>
      <c r="P166" s="37">
        <f t="shared" si="42"/>
        <v>0</v>
      </c>
    </row>
    <row r="167" spans="1:16" s="30" customFormat="1" ht="11.25" hidden="1" customHeight="1">
      <c r="A167" s="1"/>
      <c r="B167" s="58"/>
      <c r="C167" s="51"/>
      <c r="D167" s="52"/>
      <c r="E167" s="52"/>
      <c r="F167" s="53"/>
      <c r="G167" s="59"/>
      <c r="H167" s="60"/>
      <c r="I167" s="61"/>
      <c r="J167" s="60"/>
      <c r="K167" s="59"/>
      <c r="L167" s="62"/>
      <c r="M167" s="59"/>
      <c r="N167" s="60"/>
      <c r="O167" s="36">
        <f t="shared" si="41"/>
        <v>0</v>
      </c>
      <c r="P167" s="37">
        <f t="shared" si="42"/>
        <v>0</v>
      </c>
    </row>
    <row r="168" spans="1:16" s="30" customFormat="1" ht="11.25" hidden="1" customHeight="1">
      <c r="A168" s="1"/>
      <c r="B168" s="58"/>
      <c r="C168" s="51"/>
      <c r="D168" s="52"/>
      <c r="E168" s="52"/>
      <c r="F168" s="53"/>
      <c r="G168" s="59"/>
      <c r="H168" s="60"/>
      <c r="I168" s="61"/>
      <c r="J168" s="60"/>
      <c r="K168" s="59"/>
      <c r="L168" s="62"/>
      <c r="M168" s="59"/>
      <c r="N168" s="60"/>
      <c r="O168" s="36">
        <f t="shared" si="41"/>
        <v>0</v>
      </c>
      <c r="P168" s="37">
        <f t="shared" si="42"/>
        <v>0</v>
      </c>
    </row>
    <row r="169" spans="1:16" s="197" customFormat="1" ht="11.25" hidden="1" customHeight="1">
      <c r="A169" s="196"/>
      <c r="B169" s="195"/>
      <c r="C169" s="51"/>
      <c r="D169" s="201"/>
      <c r="E169" s="201"/>
      <c r="F169" s="202"/>
      <c r="G169" s="187"/>
      <c r="H169" s="188"/>
      <c r="I169" s="189"/>
      <c r="J169" s="188"/>
      <c r="K169" s="187"/>
      <c r="L169" s="190"/>
      <c r="M169" s="187"/>
      <c r="N169" s="188"/>
      <c r="O169" s="191">
        <f t="shared" ref="O169:O178" si="43">SUM(F169:N169)</f>
        <v>0</v>
      </c>
      <c r="P169" s="203">
        <f t="shared" ref="P169:P178" si="44">(F169*$F$3)+(G169*$G$3)+(H169*$H$3)+(I169*$I$3)+(J169*$J$3)+(K169*$K$3)+(L169*$L$3)+(M169*$M$3)+(N169*$N$3)</f>
        <v>0</v>
      </c>
    </row>
    <row r="170" spans="1:16" s="197" customFormat="1" ht="11.25" hidden="1" customHeight="1">
      <c r="A170" s="196"/>
      <c r="B170" s="195"/>
      <c r="C170" s="51"/>
      <c r="D170" s="201"/>
      <c r="E170" s="201"/>
      <c r="F170" s="202"/>
      <c r="G170" s="187"/>
      <c r="H170" s="188"/>
      <c r="I170" s="189"/>
      <c r="J170" s="188"/>
      <c r="K170" s="187"/>
      <c r="L170" s="190"/>
      <c r="M170" s="187"/>
      <c r="N170" s="188"/>
      <c r="O170" s="191">
        <f t="shared" si="43"/>
        <v>0</v>
      </c>
      <c r="P170" s="203">
        <f t="shared" si="44"/>
        <v>0</v>
      </c>
    </row>
    <row r="171" spans="1:16" s="197" customFormat="1" ht="11.25" hidden="1" customHeight="1">
      <c r="A171" s="196"/>
      <c r="B171" s="195"/>
      <c r="C171" s="51"/>
      <c r="D171" s="201"/>
      <c r="E171" s="201"/>
      <c r="F171" s="202"/>
      <c r="G171" s="187"/>
      <c r="H171" s="188"/>
      <c r="I171" s="189"/>
      <c r="J171" s="188"/>
      <c r="K171" s="187"/>
      <c r="L171" s="190"/>
      <c r="M171" s="187"/>
      <c r="N171" s="188"/>
      <c r="O171" s="191">
        <f t="shared" si="43"/>
        <v>0</v>
      </c>
      <c r="P171" s="203">
        <f t="shared" si="44"/>
        <v>0</v>
      </c>
    </row>
    <row r="172" spans="1:16" s="197" customFormat="1" ht="11.25" hidden="1" customHeight="1">
      <c r="A172" s="196"/>
      <c r="B172" s="195"/>
      <c r="C172" s="51"/>
      <c r="D172" s="201"/>
      <c r="E172" s="201"/>
      <c r="F172" s="202"/>
      <c r="G172" s="187"/>
      <c r="H172" s="188"/>
      <c r="I172" s="189"/>
      <c r="J172" s="188"/>
      <c r="K172" s="187"/>
      <c r="L172" s="190"/>
      <c r="M172" s="187"/>
      <c r="N172" s="188"/>
      <c r="O172" s="191">
        <f t="shared" si="43"/>
        <v>0</v>
      </c>
      <c r="P172" s="203">
        <f t="shared" si="44"/>
        <v>0</v>
      </c>
    </row>
    <row r="173" spans="1:16" s="197" customFormat="1" ht="11.25" hidden="1" customHeight="1">
      <c r="A173" s="196"/>
      <c r="B173" s="195"/>
      <c r="C173" s="51"/>
      <c r="D173" s="201"/>
      <c r="E173" s="201"/>
      <c r="F173" s="202"/>
      <c r="G173" s="187"/>
      <c r="H173" s="188"/>
      <c r="I173" s="189"/>
      <c r="J173" s="188"/>
      <c r="K173" s="187"/>
      <c r="L173" s="190"/>
      <c r="M173" s="187"/>
      <c r="N173" s="188"/>
      <c r="O173" s="191">
        <f t="shared" si="43"/>
        <v>0</v>
      </c>
      <c r="P173" s="203">
        <f t="shared" si="44"/>
        <v>0</v>
      </c>
    </row>
    <row r="174" spans="1:16" s="197" customFormat="1" ht="11.25" hidden="1" customHeight="1">
      <c r="A174" s="196"/>
      <c r="B174" s="195"/>
      <c r="C174" s="51"/>
      <c r="D174" s="201"/>
      <c r="E174" s="201"/>
      <c r="F174" s="202"/>
      <c r="G174" s="187"/>
      <c r="H174" s="188"/>
      <c r="I174" s="189"/>
      <c r="J174" s="188"/>
      <c r="K174" s="187"/>
      <c r="L174" s="190"/>
      <c r="M174" s="187"/>
      <c r="N174" s="188"/>
      <c r="O174" s="191">
        <f t="shared" si="43"/>
        <v>0</v>
      </c>
      <c r="P174" s="203">
        <f t="shared" si="44"/>
        <v>0</v>
      </c>
    </row>
    <row r="175" spans="1:16" s="197" customFormat="1" ht="11.25" hidden="1" customHeight="1">
      <c r="A175" s="196"/>
      <c r="B175" s="195"/>
      <c r="C175" s="51"/>
      <c r="D175" s="201"/>
      <c r="E175" s="201"/>
      <c r="F175" s="202"/>
      <c r="G175" s="187"/>
      <c r="H175" s="188"/>
      <c r="I175" s="189"/>
      <c r="J175" s="188"/>
      <c r="K175" s="187"/>
      <c r="L175" s="190"/>
      <c r="M175" s="187"/>
      <c r="N175" s="188"/>
      <c r="O175" s="191">
        <f t="shared" si="43"/>
        <v>0</v>
      </c>
      <c r="P175" s="203">
        <f t="shared" si="44"/>
        <v>0</v>
      </c>
    </row>
    <row r="176" spans="1:16" s="197" customFormat="1" ht="11.25" hidden="1" customHeight="1">
      <c r="A176" s="196"/>
      <c r="B176" s="195"/>
      <c r="C176" s="51"/>
      <c r="D176" s="201"/>
      <c r="E176" s="201"/>
      <c r="F176" s="202"/>
      <c r="G176" s="187"/>
      <c r="H176" s="188"/>
      <c r="I176" s="189"/>
      <c r="J176" s="188"/>
      <c r="K176" s="187"/>
      <c r="L176" s="190"/>
      <c r="M176" s="187"/>
      <c r="N176" s="188"/>
      <c r="O176" s="191">
        <f t="shared" si="43"/>
        <v>0</v>
      </c>
      <c r="P176" s="203">
        <f t="shared" si="44"/>
        <v>0</v>
      </c>
    </row>
    <row r="177" spans="1:16" s="197" customFormat="1" ht="11.25" hidden="1" customHeight="1">
      <c r="A177" s="196"/>
      <c r="B177" s="195"/>
      <c r="C177" s="51"/>
      <c r="D177" s="201"/>
      <c r="E177" s="201"/>
      <c r="F177" s="202"/>
      <c r="G177" s="187"/>
      <c r="H177" s="188"/>
      <c r="I177" s="189"/>
      <c r="J177" s="188"/>
      <c r="K177" s="187"/>
      <c r="L177" s="190"/>
      <c r="M177" s="187"/>
      <c r="N177" s="188"/>
      <c r="O177" s="191">
        <f t="shared" si="43"/>
        <v>0</v>
      </c>
      <c r="P177" s="203">
        <f t="shared" si="44"/>
        <v>0</v>
      </c>
    </row>
    <row r="178" spans="1:16" s="197" customFormat="1" ht="11.25" hidden="1" customHeight="1">
      <c r="A178" s="196"/>
      <c r="B178" s="195"/>
      <c r="C178" s="51"/>
      <c r="D178" s="201"/>
      <c r="E178" s="201"/>
      <c r="F178" s="202"/>
      <c r="G178" s="187"/>
      <c r="H178" s="188"/>
      <c r="I178" s="189"/>
      <c r="J178" s="188"/>
      <c r="K178" s="187"/>
      <c r="L178" s="190"/>
      <c r="M178" s="187"/>
      <c r="N178" s="188"/>
      <c r="O178" s="191">
        <f t="shared" si="43"/>
        <v>0</v>
      </c>
      <c r="P178" s="203">
        <f t="shared" si="44"/>
        <v>0</v>
      </c>
    </row>
    <row r="179" spans="1:16" s="30" customFormat="1" ht="11.25" hidden="1" customHeight="1">
      <c r="A179" s="1"/>
      <c r="B179" s="58"/>
      <c r="C179" s="51"/>
      <c r="D179" s="52"/>
      <c r="E179" s="52"/>
      <c r="F179" s="53"/>
      <c r="G179" s="59"/>
      <c r="H179" s="60"/>
      <c r="I179" s="61"/>
      <c r="J179" s="60"/>
      <c r="K179" s="59"/>
      <c r="L179" s="62"/>
      <c r="M179" s="59"/>
      <c r="N179" s="60"/>
      <c r="O179" s="36">
        <f t="shared" si="41"/>
        <v>0</v>
      </c>
      <c r="P179" s="37">
        <f t="shared" si="42"/>
        <v>0</v>
      </c>
    </row>
    <row r="180" spans="1:16" s="30" customFormat="1" ht="11.25" hidden="1" customHeight="1">
      <c r="A180" s="1"/>
      <c r="B180" s="58"/>
      <c r="C180" s="51"/>
      <c r="D180" s="52"/>
      <c r="E180" s="52"/>
      <c r="F180" s="53"/>
      <c r="G180" s="59"/>
      <c r="H180" s="60"/>
      <c r="I180" s="61"/>
      <c r="J180" s="60"/>
      <c r="K180" s="59"/>
      <c r="L180" s="62"/>
      <c r="M180" s="59"/>
      <c r="N180" s="60"/>
      <c r="O180" s="36">
        <f t="shared" si="41"/>
        <v>0</v>
      </c>
      <c r="P180" s="37">
        <f t="shared" si="42"/>
        <v>0</v>
      </c>
    </row>
    <row r="181" spans="1:16" s="30" customFormat="1" ht="11.25" hidden="1" customHeight="1">
      <c r="A181" s="1"/>
      <c r="B181" s="58"/>
      <c r="C181" s="51"/>
      <c r="D181" s="52"/>
      <c r="E181" s="52"/>
      <c r="F181" s="53"/>
      <c r="G181" s="59"/>
      <c r="H181" s="60"/>
      <c r="I181" s="61"/>
      <c r="J181" s="60"/>
      <c r="K181" s="59"/>
      <c r="L181" s="62"/>
      <c r="M181" s="59"/>
      <c r="N181" s="60"/>
      <c r="O181" s="36">
        <f t="shared" si="41"/>
        <v>0</v>
      </c>
      <c r="P181" s="37">
        <f t="shared" si="42"/>
        <v>0</v>
      </c>
    </row>
    <row r="182" spans="1:16" s="30" customFormat="1" ht="11.25" hidden="1" customHeight="1">
      <c r="A182" s="1"/>
      <c r="B182" s="58"/>
      <c r="C182" s="51"/>
      <c r="D182" s="52"/>
      <c r="E182" s="52"/>
      <c r="F182" s="53"/>
      <c r="G182" s="59"/>
      <c r="H182" s="60"/>
      <c r="I182" s="61"/>
      <c r="J182" s="60"/>
      <c r="K182" s="59"/>
      <c r="L182" s="62"/>
      <c r="M182" s="59"/>
      <c r="N182" s="60"/>
      <c r="O182" s="36">
        <f t="shared" si="41"/>
        <v>0</v>
      </c>
      <c r="P182" s="37">
        <f t="shared" si="42"/>
        <v>0</v>
      </c>
    </row>
    <row r="183" spans="1:16" s="30" customFormat="1" ht="11.25" hidden="1" customHeight="1">
      <c r="A183" s="1"/>
      <c r="B183" s="58"/>
      <c r="C183" s="51"/>
      <c r="D183" s="52"/>
      <c r="E183" s="52"/>
      <c r="F183" s="53"/>
      <c r="G183" s="59"/>
      <c r="H183" s="60"/>
      <c r="I183" s="61"/>
      <c r="J183" s="60"/>
      <c r="K183" s="59"/>
      <c r="L183" s="62"/>
      <c r="M183" s="59"/>
      <c r="N183" s="60"/>
      <c r="O183" s="36">
        <f t="shared" si="41"/>
        <v>0</v>
      </c>
      <c r="P183" s="37">
        <f t="shared" si="42"/>
        <v>0</v>
      </c>
    </row>
    <row r="184" spans="1:16" s="30" customFormat="1" ht="11.25" hidden="1" customHeight="1">
      <c r="A184" s="1"/>
      <c r="B184" s="58"/>
      <c r="C184" s="51"/>
      <c r="D184" s="52"/>
      <c r="E184" s="52"/>
      <c r="F184" s="53"/>
      <c r="G184" s="59"/>
      <c r="H184" s="60"/>
      <c r="I184" s="61"/>
      <c r="J184" s="60"/>
      <c r="K184" s="59"/>
      <c r="L184" s="62"/>
      <c r="M184" s="59"/>
      <c r="N184" s="60"/>
      <c r="O184" s="36">
        <f t="shared" si="41"/>
        <v>0</v>
      </c>
      <c r="P184" s="37">
        <f t="shared" si="42"/>
        <v>0</v>
      </c>
    </row>
    <row r="185" spans="1:16" s="30" customFormat="1" ht="11.25" hidden="1" customHeight="1">
      <c r="A185" s="1"/>
      <c r="B185" s="58"/>
      <c r="C185" s="51"/>
      <c r="D185" s="52"/>
      <c r="E185" s="52"/>
      <c r="F185" s="53"/>
      <c r="G185" s="59"/>
      <c r="H185" s="60"/>
      <c r="I185" s="61"/>
      <c r="J185" s="60"/>
      <c r="K185" s="59"/>
      <c r="L185" s="62"/>
      <c r="M185" s="59"/>
      <c r="N185" s="60"/>
      <c r="O185" s="36">
        <f t="shared" si="41"/>
        <v>0</v>
      </c>
      <c r="P185" s="37">
        <f t="shared" si="42"/>
        <v>0</v>
      </c>
    </row>
    <row r="186" spans="1:16" s="30" customFormat="1" ht="11.25" hidden="1" customHeight="1">
      <c r="A186" s="1"/>
      <c r="B186" s="58"/>
      <c r="C186" s="51"/>
      <c r="D186" s="52"/>
      <c r="E186" s="52"/>
      <c r="F186" s="53"/>
      <c r="G186" s="59"/>
      <c r="H186" s="60"/>
      <c r="I186" s="61"/>
      <c r="J186" s="60"/>
      <c r="K186" s="59"/>
      <c r="L186" s="62"/>
      <c r="M186" s="59"/>
      <c r="N186" s="60"/>
      <c r="O186" s="36">
        <f t="shared" si="41"/>
        <v>0</v>
      </c>
      <c r="P186" s="37">
        <f t="shared" si="42"/>
        <v>0</v>
      </c>
    </row>
    <row r="187" spans="1:16" s="30" customFormat="1" ht="11.25" hidden="1" customHeight="1">
      <c r="A187" s="1"/>
      <c r="B187" s="58"/>
      <c r="C187" s="51"/>
      <c r="D187" s="52"/>
      <c r="E187" s="52"/>
      <c r="F187" s="53"/>
      <c r="G187" s="59"/>
      <c r="H187" s="60"/>
      <c r="I187" s="61"/>
      <c r="J187" s="60"/>
      <c r="K187" s="59"/>
      <c r="L187" s="62"/>
      <c r="M187" s="59"/>
      <c r="N187" s="60"/>
      <c r="O187" s="36">
        <f t="shared" si="41"/>
        <v>0</v>
      </c>
      <c r="P187" s="37">
        <f t="shared" si="42"/>
        <v>0</v>
      </c>
    </row>
    <row r="188" spans="1:16" s="30" customFormat="1" ht="11.25" hidden="1" customHeight="1">
      <c r="A188" s="1"/>
      <c r="B188" s="58"/>
      <c r="C188" s="51"/>
      <c r="D188" s="52"/>
      <c r="E188" s="52"/>
      <c r="F188" s="53"/>
      <c r="G188" s="59"/>
      <c r="H188" s="60"/>
      <c r="I188" s="61"/>
      <c r="J188" s="60"/>
      <c r="K188" s="59"/>
      <c r="L188" s="62"/>
      <c r="M188" s="59"/>
      <c r="N188" s="60"/>
      <c r="O188" s="36">
        <f t="shared" si="41"/>
        <v>0</v>
      </c>
      <c r="P188" s="37">
        <f t="shared" si="42"/>
        <v>0</v>
      </c>
    </row>
    <row r="189" spans="1:16" s="30" customFormat="1" ht="11.25" hidden="1" customHeight="1">
      <c r="A189" s="1"/>
      <c r="B189" s="58"/>
      <c r="C189" s="51"/>
      <c r="D189" s="52"/>
      <c r="E189" s="52"/>
      <c r="F189" s="53"/>
      <c r="G189" s="59"/>
      <c r="H189" s="60"/>
      <c r="I189" s="61"/>
      <c r="J189" s="60"/>
      <c r="K189" s="59"/>
      <c r="L189" s="62"/>
      <c r="M189" s="59"/>
      <c r="N189" s="60"/>
      <c r="O189" s="36">
        <f t="shared" si="41"/>
        <v>0</v>
      </c>
      <c r="P189" s="37">
        <f t="shared" si="42"/>
        <v>0</v>
      </c>
    </row>
    <row r="190" spans="1:16" s="30" customFormat="1" ht="11.25" hidden="1" customHeight="1">
      <c r="A190" s="1"/>
      <c r="B190" s="58"/>
      <c r="C190" s="51"/>
      <c r="D190" s="52"/>
      <c r="E190" s="52"/>
      <c r="F190" s="53"/>
      <c r="G190" s="59"/>
      <c r="H190" s="60"/>
      <c r="I190" s="61"/>
      <c r="J190" s="60"/>
      <c r="K190" s="59"/>
      <c r="L190" s="62"/>
      <c r="M190" s="59"/>
      <c r="N190" s="60"/>
      <c r="O190" s="36">
        <f t="shared" si="41"/>
        <v>0</v>
      </c>
      <c r="P190" s="37">
        <f t="shared" si="42"/>
        <v>0</v>
      </c>
    </row>
    <row r="191" spans="1:16" ht="12" hidden="1" thickBot="1">
      <c r="A191" s="38"/>
      <c r="B191" s="39" t="s">
        <v>21</v>
      </c>
      <c r="C191" s="39">
        <f t="shared" ref="C191:P191" si="45">SUM(C158:C190)</f>
        <v>0</v>
      </c>
      <c r="D191" s="39">
        <f t="shared" si="45"/>
        <v>0</v>
      </c>
      <c r="E191" s="39">
        <f t="shared" si="45"/>
        <v>0</v>
      </c>
      <c r="F191" s="39">
        <f t="shared" si="45"/>
        <v>0</v>
      </c>
      <c r="G191" s="43">
        <f t="shared" si="45"/>
        <v>0</v>
      </c>
      <c r="H191" s="43">
        <f t="shared" si="45"/>
        <v>0</v>
      </c>
      <c r="I191" s="43">
        <f t="shared" si="45"/>
        <v>0</v>
      </c>
      <c r="J191" s="43">
        <f t="shared" si="45"/>
        <v>0</v>
      </c>
      <c r="K191" s="43">
        <f t="shared" si="45"/>
        <v>0</v>
      </c>
      <c r="L191" s="43">
        <f t="shared" si="45"/>
        <v>0</v>
      </c>
      <c r="M191" s="43">
        <f t="shared" si="45"/>
        <v>0</v>
      </c>
      <c r="N191" s="43">
        <f t="shared" si="45"/>
        <v>0</v>
      </c>
      <c r="O191" s="44">
        <f t="shared" si="45"/>
        <v>0</v>
      </c>
      <c r="P191" s="45">
        <f t="shared" si="45"/>
        <v>0</v>
      </c>
    </row>
    <row r="192" spans="1:16" ht="11.25" hidden="1" customHeight="1">
      <c r="A192" s="38"/>
      <c r="B192" s="54"/>
      <c r="C192" s="54"/>
      <c r="D192" s="54"/>
      <c r="E192" s="54"/>
      <c r="F192" s="54"/>
      <c r="G192" s="55"/>
      <c r="H192" s="55"/>
      <c r="I192" s="55"/>
      <c r="J192" s="55"/>
      <c r="K192" s="55"/>
      <c r="L192" s="55"/>
      <c r="M192" s="55"/>
      <c r="N192" s="55"/>
      <c r="O192" s="56"/>
      <c r="P192" s="57"/>
    </row>
    <row r="193" spans="1:16" hidden="1"/>
    <row r="194" spans="1:16" ht="12" hidden="1" thickBot="1">
      <c r="B194" s="33" t="s">
        <v>30</v>
      </c>
      <c r="C194" s="33"/>
      <c r="D194" s="33"/>
      <c r="E194" s="33"/>
      <c r="F194" s="34"/>
      <c r="G194" s="34"/>
      <c r="H194" s="34"/>
      <c r="I194" s="34"/>
      <c r="J194" s="34"/>
      <c r="K194" s="34"/>
      <c r="L194" s="34"/>
      <c r="M194" s="34"/>
      <c r="N194" s="34"/>
      <c r="O194" s="35"/>
      <c r="P194" s="35"/>
    </row>
    <row r="195" spans="1:16" s="30" customFormat="1" ht="11.25" hidden="1" customHeight="1">
      <c r="A195" s="1"/>
      <c r="B195" s="58"/>
      <c r="C195" s="51"/>
      <c r="D195" s="52"/>
      <c r="E195" s="52"/>
      <c r="F195" s="53"/>
      <c r="G195" s="59"/>
      <c r="H195" s="60"/>
      <c r="I195" s="61"/>
      <c r="J195" s="60"/>
      <c r="K195" s="59"/>
      <c r="L195" s="62"/>
      <c r="M195" s="59"/>
      <c r="N195" s="60"/>
      <c r="O195" s="36">
        <f>SUM(F195:N195)</f>
        <v>0</v>
      </c>
      <c r="P195" s="37">
        <f>(F195*$F$3)+(G195*$G$3)+(H195*$H$3)+(I195*$I$3)+(J195*$J$3)+(K195*$K$3)+(L195*$L$3)+(M195*$M$3)+(N195*$N$3)</f>
        <v>0</v>
      </c>
    </row>
    <row r="196" spans="1:16" s="30" customFormat="1" ht="11.25" hidden="1" customHeight="1">
      <c r="A196" s="1"/>
      <c r="B196" s="58"/>
      <c r="C196" s="51"/>
      <c r="D196" s="52"/>
      <c r="E196" s="52"/>
      <c r="F196" s="53"/>
      <c r="G196" s="59"/>
      <c r="H196" s="60"/>
      <c r="I196" s="61"/>
      <c r="J196" s="60"/>
      <c r="K196" s="59"/>
      <c r="L196" s="62"/>
      <c r="M196" s="59"/>
      <c r="N196" s="60"/>
      <c r="O196" s="36">
        <f>SUM(F196:N196)</f>
        <v>0</v>
      </c>
      <c r="P196" s="37">
        <f>(F196*$F$3)+(G196*$G$3)+(H196*$H$3)+(I196*$I$3)+(J196*$J$3)+(K196*$K$3)+(L196*$L$3)+(M196*$M$3)+(N196*$N$3)</f>
        <v>0</v>
      </c>
    </row>
    <row r="197" spans="1:16" ht="12" hidden="1" thickBot="1">
      <c r="A197" s="38"/>
      <c r="B197" s="39" t="s">
        <v>21</v>
      </c>
      <c r="C197" s="39">
        <f t="shared" ref="C197:P197" si="46">SUM(C195:C196)</f>
        <v>0</v>
      </c>
      <c r="D197" s="39">
        <f t="shared" si="46"/>
        <v>0</v>
      </c>
      <c r="E197" s="39">
        <f t="shared" si="46"/>
        <v>0</v>
      </c>
      <c r="F197" s="39">
        <f t="shared" si="46"/>
        <v>0</v>
      </c>
      <c r="G197" s="43">
        <f t="shared" si="46"/>
        <v>0</v>
      </c>
      <c r="H197" s="43">
        <f t="shared" si="46"/>
        <v>0</v>
      </c>
      <c r="I197" s="43">
        <f t="shared" si="46"/>
        <v>0</v>
      </c>
      <c r="J197" s="43">
        <f t="shared" si="46"/>
        <v>0</v>
      </c>
      <c r="K197" s="43">
        <f t="shared" si="46"/>
        <v>0</v>
      </c>
      <c r="L197" s="43">
        <f t="shared" si="46"/>
        <v>0</v>
      </c>
      <c r="M197" s="43">
        <f t="shared" si="46"/>
        <v>0</v>
      </c>
      <c r="N197" s="43">
        <f t="shared" si="46"/>
        <v>0</v>
      </c>
      <c r="O197" s="44">
        <f t="shared" si="46"/>
        <v>0</v>
      </c>
      <c r="P197" s="45">
        <f t="shared" si="46"/>
        <v>0</v>
      </c>
    </row>
    <row r="198" spans="1:16" ht="11.25" hidden="1" customHeight="1">
      <c r="A198" s="38"/>
      <c r="B198" s="54"/>
      <c r="C198" s="54"/>
      <c r="D198" s="54"/>
      <c r="E198" s="54"/>
      <c r="F198" s="54"/>
      <c r="G198" s="55"/>
      <c r="H198" s="55"/>
      <c r="I198" s="55"/>
      <c r="J198" s="55"/>
      <c r="K198" s="55"/>
      <c r="L198" s="55"/>
      <c r="M198" s="55"/>
      <c r="N198" s="55"/>
      <c r="O198" s="56"/>
      <c r="P198" s="57"/>
    </row>
    <row r="199" spans="1:16" s="193" customFormat="1"/>
    <row r="200" spans="1:16" s="193" customFormat="1" ht="12" thickBot="1">
      <c r="B200" s="183" t="s">
        <v>74</v>
      </c>
      <c r="C200" s="183"/>
      <c r="D200" s="183"/>
      <c r="E200" s="183"/>
      <c r="F200" s="34"/>
      <c r="G200" s="34"/>
      <c r="H200" s="34"/>
      <c r="I200" s="34"/>
      <c r="J200" s="34"/>
      <c r="K200" s="34"/>
      <c r="L200" s="34"/>
      <c r="M200" s="34"/>
      <c r="N200" s="34"/>
      <c r="O200" s="35"/>
      <c r="P200" s="35"/>
    </row>
    <row r="201" spans="1:16" s="194" customFormat="1">
      <c r="A201" s="193"/>
      <c r="B201" s="195" t="s">
        <v>93</v>
      </c>
      <c r="C201" s="63"/>
      <c r="D201" s="185"/>
      <c r="E201" s="185"/>
      <c r="F201" s="186"/>
      <c r="G201" s="187">
        <v>4</v>
      </c>
      <c r="H201" s="188"/>
      <c r="I201" s="189">
        <v>3</v>
      </c>
      <c r="J201" s="188">
        <v>1</v>
      </c>
      <c r="K201" s="187">
        <v>2</v>
      </c>
      <c r="L201" s="190"/>
      <c r="M201" s="187"/>
      <c r="N201" s="188">
        <v>2</v>
      </c>
      <c r="O201" s="191">
        <f t="shared" ref="O201:O210" si="47">SUM(F201:N201)</f>
        <v>12</v>
      </c>
      <c r="P201" s="192">
        <f t="shared" ref="P201:P210" si="48">(F201*$F$3)+(G201*$G$3)+(H201*$H$3)+(I201*$I$3)+(J201*$J$3)+(K201*$K$3)+(L201*$L$3)+(M201*$M$3)+(N201*$N$3)</f>
        <v>9</v>
      </c>
    </row>
    <row r="202" spans="1:16" s="194" customFormat="1">
      <c r="A202" s="193"/>
      <c r="B202" s="195" t="s">
        <v>94</v>
      </c>
      <c r="C202" s="51"/>
      <c r="D202" s="185"/>
      <c r="E202" s="185"/>
      <c r="F202" s="186"/>
      <c r="G202" s="187"/>
      <c r="H202" s="188"/>
      <c r="I202" s="189"/>
      <c r="J202" s="188"/>
      <c r="K202" s="187"/>
      <c r="L202" s="190"/>
      <c r="M202" s="187"/>
      <c r="N202" s="188">
        <v>1</v>
      </c>
      <c r="O202" s="191">
        <f t="shared" si="47"/>
        <v>1</v>
      </c>
      <c r="P202" s="192">
        <f t="shared" si="48"/>
        <v>2</v>
      </c>
    </row>
    <row r="203" spans="1:16" s="194" customFormat="1">
      <c r="A203" s="193"/>
      <c r="B203" s="195" t="s">
        <v>95</v>
      </c>
      <c r="C203" s="51"/>
      <c r="D203" s="185"/>
      <c r="E203" s="185"/>
      <c r="F203" s="186"/>
      <c r="G203" s="187">
        <v>28</v>
      </c>
      <c r="H203" s="188"/>
      <c r="I203" s="189">
        <v>2</v>
      </c>
      <c r="J203" s="188"/>
      <c r="K203" s="187"/>
      <c r="L203" s="190"/>
      <c r="M203" s="187"/>
      <c r="N203" s="188"/>
      <c r="O203" s="191">
        <f t="shared" si="47"/>
        <v>30</v>
      </c>
      <c r="P203" s="192">
        <f t="shared" si="48"/>
        <v>8</v>
      </c>
    </row>
    <row r="204" spans="1:16" s="194" customFormat="1">
      <c r="A204" s="193"/>
      <c r="B204" s="195" t="s">
        <v>96</v>
      </c>
      <c r="C204" s="51"/>
      <c r="D204" s="185"/>
      <c r="E204" s="185"/>
      <c r="F204" s="186"/>
      <c r="G204" s="187">
        <v>4</v>
      </c>
      <c r="H204" s="188"/>
      <c r="I204" s="189"/>
      <c r="J204" s="188"/>
      <c r="K204" s="187"/>
      <c r="L204" s="190"/>
      <c r="M204" s="187"/>
      <c r="N204" s="188"/>
      <c r="O204" s="191">
        <f t="shared" si="47"/>
        <v>4</v>
      </c>
      <c r="P204" s="192">
        <f t="shared" si="48"/>
        <v>1</v>
      </c>
    </row>
    <row r="205" spans="1:16" s="194" customFormat="1">
      <c r="A205" s="193"/>
      <c r="B205" s="195" t="s">
        <v>97</v>
      </c>
      <c r="C205" s="51"/>
      <c r="D205" s="185"/>
      <c r="E205" s="185"/>
      <c r="F205" s="186"/>
      <c r="G205" s="187"/>
      <c r="H205" s="188"/>
      <c r="I205" s="189"/>
      <c r="J205" s="188"/>
      <c r="K205" s="187"/>
      <c r="L205" s="190"/>
      <c r="M205" s="187"/>
      <c r="N205" s="188">
        <v>3</v>
      </c>
      <c r="O205" s="191">
        <f t="shared" si="47"/>
        <v>3</v>
      </c>
      <c r="P205" s="192">
        <f t="shared" si="48"/>
        <v>6</v>
      </c>
    </row>
    <row r="206" spans="1:16" s="194" customFormat="1">
      <c r="A206" s="193"/>
      <c r="B206" s="195" t="s">
        <v>98</v>
      </c>
      <c r="C206" s="51"/>
      <c r="D206" s="185"/>
      <c r="E206" s="185"/>
      <c r="F206" s="186"/>
      <c r="G206" s="187">
        <v>9</v>
      </c>
      <c r="H206" s="188"/>
      <c r="I206" s="189"/>
      <c r="J206" s="188"/>
      <c r="K206" s="187"/>
      <c r="L206" s="190"/>
      <c r="M206" s="187"/>
      <c r="N206" s="188"/>
      <c r="O206" s="191">
        <f t="shared" si="47"/>
        <v>9</v>
      </c>
      <c r="P206" s="192">
        <f t="shared" si="48"/>
        <v>2.25</v>
      </c>
    </row>
    <row r="207" spans="1:16" s="194" customFormat="1">
      <c r="A207" s="193"/>
      <c r="B207" s="195" t="s">
        <v>99</v>
      </c>
      <c r="C207" s="51"/>
      <c r="D207" s="185"/>
      <c r="E207" s="185"/>
      <c r="F207" s="186"/>
      <c r="G207" s="187">
        <v>12</v>
      </c>
      <c r="H207" s="188"/>
      <c r="I207" s="189"/>
      <c r="J207" s="188"/>
      <c r="K207" s="187"/>
      <c r="L207" s="190"/>
      <c r="M207" s="187"/>
      <c r="N207" s="188">
        <v>20</v>
      </c>
      <c r="O207" s="191">
        <f t="shared" si="47"/>
        <v>32</v>
      </c>
      <c r="P207" s="192">
        <f t="shared" si="48"/>
        <v>43</v>
      </c>
    </row>
    <row r="208" spans="1:16" s="194" customFormat="1">
      <c r="A208" s="193"/>
      <c r="B208" s="195" t="s">
        <v>100</v>
      </c>
      <c r="C208" s="51"/>
      <c r="D208" s="185"/>
      <c r="E208" s="185"/>
      <c r="F208" s="186"/>
      <c r="G208" s="187"/>
      <c r="H208" s="188"/>
      <c r="I208" s="189"/>
      <c r="J208" s="188"/>
      <c r="K208" s="187">
        <v>50</v>
      </c>
      <c r="L208" s="190"/>
      <c r="M208" s="187"/>
      <c r="N208" s="188"/>
      <c r="O208" s="191">
        <f t="shared" si="47"/>
        <v>50</v>
      </c>
      <c r="P208" s="192">
        <f t="shared" si="48"/>
        <v>50</v>
      </c>
    </row>
    <row r="209" spans="1:16" s="194" customFormat="1">
      <c r="A209" s="193"/>
      <c r="B209" s="195"/>
      <c r="C209" s="51"/>
      <c r="D209" s="185"/>
      <c r="E209" s="185"/>
      <c r="F209" s="186"/>
      <c r="G209" s="187"/>
      <c r="H209" s="188"/>
      <c r="I209" s="189"/>
      <c r="J209" s="188"/>
      <c r="K209" s="187"/>
      <c r="L209" s="190"/>
      <c r="M209" s="187"/>
      <c r="N209" s="188"/>
      <c r="O209" s="191">
        <f t="shared" si="47"/>
        <v>0</v>
      </c>
      <c r="P209" s="192">
        <f t="shared" si="48"/>
        <v>0</v>
      </c>
    </row>
    <row r="210" spans="1:16" s="194" customFormat="1">
      <c r="A210" s="193"/>
      <c r="B210" s="195"/>
      <c r="C210" s="51"/>
      <c r="D210" s="185"/>
      <c r="E210" s="185"/>
      <c r="F210" s="186"/>
      <c r="G210" s="187"/>
      <c r="H210" s="188"/>
      <c r="I210" s="189"/>
      <c r="J210" s="188"/>
      <c r="K210" s="187"/>
      <c r="L210" s="190"/>
      <c r="M210" s="187"/>
      <c r="N210" s="188"/>
      <c r="O210" s="191">
        <f t="shared" si="47"/>
        <v>0</v>
      </c>
      <c r="P210" s="192">
        <f t="shared" si="48"/>
        <v>0</v>
      </c>
    </row>
    <row r="211" spans="1:16" s="193" customFormat="1" ht="12" thickBot="1">
      <c r="A211" s="38"/>
      <c r="B211" s="39" t="s">
        <v>21</v>
      </c>
      <c r="C211" s="39">
        <f>SUM(C210:C210)</f>
        <v>0</v>
      </c>
      <c r="D211" s="39">
        <f>SUM(D201:D210)</f>
        <v>0</v>
      </c>
      <c r="E211" s="39">
        <f>SUM(E201:E210)</f>
        <v>0</v>
      </c>
      <c r="F211" s="39">
        <f>SUM(F210:F210)</f>
        <v>0</v>
      </c>
      <c r="G211" s="43">
        <f t="shared" ref="G211:P211" si="49">SUM(G201:G210)</f>
        <v>57</v>
      </c>
      <c r="H211" s="43">
        <f t="shared" si="49"/>
        <v>0</v>
      </c>
      <c r="I211" s="43">
        <f t="shared" si="49"/>
        <v>5</v>
      </c>
      <c r="J211" s="43">
        <f t="shared" si="49"/>
        <v>1</v>
      </c>
      <c r="K211" s="43">
        <f t="shared" si="49"/>
        <v>52</v>
      </c>
      <c r="L211" s="43">
        <f t="shared" si="49"/>
        <v>0</v>
      </c>
      <c r="M211" s="43">
        <f t="shared" si="49"/>
        <v>0</v>
      </c>
      <c r="N211" s="43">
        <f t="shared" si="49"/>
        <v>26</v>
      </c>
      <c r="O211" s="44">
        <f t="shared" si="49"/>
        <v>141</v>
      </c>
      <c r="P211" s="45">
        <f t="shared" si="49"/>
        <v>121.25</v>
      </c>
    </row>
    <row r="212" spans="1:16" s="193" customFormat="1"/>
    <row r="214" spans="1:16" ht="12" thickBot="1">
      <c r="B214" s="33" t="s">
        <v>127</v>
      </c>
      <c r="C214" s="33"/>
      <c r="D214" s="33"/>
      <c r="E214" s="33"/>
      <c r="F214" s="34"/>
      <c r="G214" s="34"/>
      <c r="H214" s="34"/>
      <c r="I214" s="34"/>
      <c r="J214" s="34"/>
      <c r="K214" s="34"/>
      <c r="L214" s="34"/>
      <c r="M214" s="34"/>
      <c r="N214" s="34"/>
      <c r="O214" s="35"/>
      <c r="P214" s="35"/>
    </row>
    <row r="215" spans="1:16" s="30" customFormat="1">
      <c r="A215" s="1"/>
      <c r="B215" s="58" t="s">
        <v>128</v>
      </c>
      <c r="C215" s="63"/>
      <c r="D215" s="52"/>
      <c r="E215" s="52"/>
      <c r="F215" s="53">
        <v>25</v>
      </c>
      <c r="G215" s="59"/>
      <c r="H215" s="60"/>
      <c r="I215" s="61"/>
      <c r="J215" s="60"/>
      <c r="K215" s="59">
        <v>5</v>
      </c>
      <c r="L215" s="62"/>
      <c r="M215" s="59"/>
      <c r="N215" s="60">
        <v>1</v>
      </c>
      <c r="O215" s="36">
        <f t="shared" ref="O215:O216" si="50">SUM(F215:N215)</f>
        <v>31</v>
      </c>
      <c r="P215" s="37">
        <f t="shared" ref="P215:P216" si="51">(F215*$F$3)+(G215*$G$3)+(H215*$H$3)+(I215*$I$3)+(J215*$J$3)+(K215*$K$3)+(L215*$L$3)+(M215*$M$3)+(N215*$N$3)</f>
        <v>9.5</v>
      </c>
    </row>
    <row r="216" spans="1:16" s="30" customFormat="1">
      <c r="A216" s="1"/>
      <c r="B216" s="58"/>
      <c r="C216" s="51"/>
      <c r="D216" s="52"/>
      <c r="E216" s="52"/>
      <c r="F216" s="53"/>
      <c r="G216" s="59"/>
      <c r="H216" s="60"/>
      <c r="I216" s="61"/>
      <c r="J216" s="60"/>
      <c r="K216" s="59"/>
      <c r="L216" s="62"/>
      <c r="M216" s="59"/>
      <c r="N216" s="60"/>
      <c r="O216" s="36">
        <f t="shared" si="50"/>
        <v>0</v>
      </c>
      <c r="P216" s="37">
        <f t="shared" si="51"/>
        <v>0</v>
      </c>
    </row>
    <row r="217" spans="1:16" ht="12" thickBot="1">
      <c r="A217" s="38"/>
      <c r="B217" s="39" t="s">
        <v>21</v>
      </c>
      <c r="C217" s="39">
        <f>SUM(C216:C216)</f>
        <v>0</v>
      </c>
      <c r="D217" s="39">
        <f t="shared" ref="D217:P217" si="52">SUM(D215:D216)</f>
        <v>0</v>
      </c>
      <c r="E217" s="39">
        <f t="shared" si="52"/>
        <v>0</v>
      </c>
      <c r="F217" s="39">
        <f t="shared" si="52"/>
        <v>25</v>
      </c>
      <c r="G217" s="43">
        <f t="shared" si="52"/>
        <v>0</v>
      </c>
      <c r="H217" s="43">
        <f t="shared" si="52"/>
        <v>0</v>
      </c>
      <c r="I217" s="43">
        <f t="shared" si="52"/>
        <v>0</v>
      </c>
      <c r="J217" s="43">
        <f t="shared" si="52"/>
        <v>0</v>
      </c>
      <c r="K217" s="43">
        <f t="shared" si="52"/>
        <v>5</v>
      </c>
      <c r="L217" s="43">
        <f t="shared" si="52"/>
        <v>0</v>
      </c>
      <c r="M217" s="43">
        <f t="shared" si="52"/>
        <v>0</v>
      </c>
      <c r="N217" s="43">
        <f t="shared" si="52"/>
        <v>1</v>
      </c>
      <c r="O217" s="44">
        <f t="shared" si="52"/>
        <v>31</v>
      </c>
      <c r="P217" s="45">
        <f t="shared" si="52"/>
        <v>9.5</v>
      </c>
    </row>
    <row r="219" spans="1:16" s="196" customFormat="1"/>
    <row r="220" spans="1:16" s="196" customFormat="1" ht="12" thickBot="1">
      <c r="B220" s="198" t="s">
        <v>69</v>
      </c>
      <c r="C220" s="198"/>
      <c r="D220" s="198"/>
      <c r="E220" s="198"/>
      <c r="F220" s="199"/>
      <c r="G220" s="199"/>
      <c r="H220" s="199"/>
      <c r="I220" s="199"/>
      <c r="J220" s="199"/>
      <c r="K220" s="199"/>
      <c r="L220" s="199"/>
      <c r="M220" s="199"/>
      <c r="N220" s="199"/>
      <c r="O220" s="200"/>
      <c r="P220" s="200"/>
    </row>
    <row r="221" spans="1:16" s="197" customFormat="1">
      <c r="A221" s="196"/>
      <c r="B221" s="195" t="s">
        <v>180</v>
      </c>
      <c r="C221" s="63"/>
      <c r="D221" s="201"/>
      <c r="E221" s="201"/>
      <c r="F221" s="202"/>
      <c r="G221" s="187">
        <v>2</v>
      </c>
      <c r="H221" s="188"/>
      <c r="I221" s="189"/>
      <c r="J221" s="188"/>
      <c r="K221" s="187"/>
      <c r="L221" s="190"/>
      <c r="M221" s="187"/>
      <c r="N221" s="188"/>
      <c r="O221" s="191">
        <f t="shared" ref="O221:O222" si="53">SUM(F221:N221)</f>
        <v>2</v>
      </c>
      <c r="P221" s="203">
        <f t="shared" ref="P221:P222" si="54">(F221*$F$3)+(G221*$G$3)+(H221*$H$3)+(I221*$I$3)+(J221*$J$3)+(K221*$K$3)+(L221*$L$3)+(M221*$M$3)+(N221*$N$3)</f>
        <v>0.5</v>
      </c>
    </row>
    <row r="222" spans="1:16" s="197" customFormat="1">
      <c r="A222" s="196"/>
      <c r="B222" s="195"/>
      <c r="C222" s="51"/>
      <c r="D222" s="201"/>
      <c r="E222" s="201"/>
      <c r="F222" s="202"/>
      <c r="G222" s="187"/>
      <c r="H222" s="188"/>
      <c r="I222" s="189"/>
      <c r="J222" s="188"/>
      <c r="K222" s="187"/>
      <c r="L222" s="190"/>
      <c r="M222" s="187"/>
      <c r="N222" s="188"/>
      <c r="O222" s="191">
        <f t="shared" si="53"/>
        <v>0</v>
      </c>
      <c r="P222" s="203">
        <f t="shared" si="54"/>
        <v>0</v>
      </c>
    </row>
    <row r="223" spans="1:16" s="196" customFormat="1" ht="12" thickBot="1">
      <c r="A223" s="204"/>
      <c r="B223" s="205" t="s">
        <v>21</v>
      </c>
      <c r="C223" s="205">
        <f>SUM(C222:C222)</f>
        <v>0</v>
      </c>
      <c r="D223" s="205">
        <f>SUM(D221:D222)</f>
        <v>0</v>
      </c>
      <c r="E223" s="205">
        <f>SUM(E221:E222)</f>
        <v>0</v>
      </c>
      <c r="F223" s="205">
        <f>SUM(F222:F222)</f>
        <v>0</v>
      </c>
      <c r="G223" s="43">
        <f t="shared" ref="G223:P223" si="55">SUM(G221:G222)</f>
        <v>2</v>
      </c>
      <c r="H223" s="43">
        <f t="shared" si="55"/>
        <v>0</v>
      </c>
      <c r="I223" s="43">
        <f t="shared" si="55"/>
        <v>0</v>
      </c>
      <c r="J223" s="43">
        <f t="shared" si="55"/>
        <v>0</v>
      </c>
      <c r="K223" s="43">
        <f t="shared" si="55"/>
        <v>0</v>
      </c>
      <c r="L223" s="43">
        <f t="shared" si="55"/>
        <v>0</v>
      </c>
      <c r="M223" s="43">
        <f t="shared" si="55"/>
        <v>0</v>
      </c>
      <c r="N223" s="43">
        <f t="shared" si="55"/>
        <v>0</v>
      </c>
      <c r="O223" s="44">
        <f t="shared" si="55"/>
        <v>2</v>
      </c>
      <c r="P223" s="45">
        <f t="shared" si="55"/>
        <v>0.5</v>
      </c>
    </row>
    <row r="224" spans="1:16" s="196" customFormat="1"/>
    <row r="226" spans="1:16" ht="12" thickBot="1">
      <c r="B226" s="33" t="s">
        <v>76</v>
      </c>
      <c r="C226" s="33"/>
      <c r="D226" s="33"/>
      <c r="E226" s="33"/>
      <c r="F226" s="34"/>
      <c r="G226" s="34"/>
      <c r="H226" s="34"/>
      <c r="I226" s="34"/>
      <c r="J226" s="34"/>
      <c r="K226" s="34"/>
      <c r="L226" s="34"/>
      <c r="M226" s="34"/>
      <c r="N226" s="34"/>
      <c r="O226" s="35"/>
      <c r="P226" s="35"/>
    </row>
    <row r="227" spans="1:16" s="30" customFormat="1" ht="11.25" customHeight="1">
      <c r="A227" s="1"/>
      <c r="B227" s="58" t="s">
        <v>128</v>
      </c>
      <c r="C227" s="51"/>
      <c r="D227" s="52"/>
      <c r="E227" s="52"/>
      <c r="F227" s="53">
        <v>10</v>
      </c>
      <c r="G227" s="59">
        <v>169</v>
      </c>
      <c r="H227" s="60"/>
      <c r="I227" s="61">
        <v>28</v>
      </c>
      <c r="J227" s="60"/>
      <c r="K227" s="59">
        <v>9</v>
      </c>
      <c r="L227" s="62"/>
      <c r="M227" s="59"/>
      <c r="N227" s="60">
        <v>15</v>
      </c>
      <c r="O227" s="36">
        <f>SUM(F227:N227)</f>
        <v>231</v>
      </c>
      <c r="P227" s="37">
        <f>(F227*$F$3)+(G227*$G$3)+(H227*$H$3)+(I227*$I$3)+(J227*$J$3)+(K227*$K$3)+(L227*$L$3)+(M227*$M$3)+(N227*$N$3)</f>
        <v>96.25</v>
      </c>
    </row>
    <row r="228" spans="1:16" s="30" customFormat="1" ht="11.25" customHeight="1">
      <c r="A228" s="1"/>
      <c r="B228" s="58"/>
      <c r="C228" s="51"/>
      <c r="D228" s="52"/>
      <c r="E228" s="52"/>
      <c r="F228" s="53"/>
      <c r="G228" s="59"/>
      <c r="H228" s="60"/>
      <c r="I228" s="61"/>
      <c r="J228" s="60"/>
      <c r="K228" s="59"/>
      <c r="L228" s="62"/>
      <c r="M228" s="59"/>
      <c r="N228" s="60"/>
      <c r="O228" s="36">
        <f>SUM(F228:N228)</f>
        <v>0</v>
      </c>
      <c r="P228" s="37">
        <f>(F228*$F$3)+(G228*$G$3)+(H228*$H$3)+(I228*$I$3)+(J228*$J$3)+(K228*$K$3)+(L228*$L$3)+(M228*$M$3)+(N228*$N$3)</f>
        <v>0</v>
      </c>
    </row>
    <row r="229" spans="1:16" ht="12" thickBot="1">
      <c r="A229" s="38"/>
      <c r="B229" s="39" t="s">
        <v>21</v>
      </c>
      <c r="C229" s="39">
        <f t="shared" ref="C229:P229" si="56">SUM(C227:C228)</f>
        <v>0</v>
      </c>
      <c r="D229" s="39">
        <f t="shared" si="56"/>
        <v>0</v>
      </c>
      <c r="E229" s="39">
        <f t="shared" si="56"/>
        <v>0</v>
      </c>
      <c r="F229" s="39">
        <f t="shared" si="56"/>
        <v>10</v>
      </c>
      <c r="G229" s="43">
        <f t="shared" si="56"/>
        <v>169</v>
      </c>
      <c r="H229" s="43">
        <f t="shared" si="56"/>
        <v>0</v>
      </c>
      <c r="I229" s="43">
        <f t="shared" si="56"/>
        <v>28</v>
      </c>
      <c r="J229" s="43">
        <f t="shared" si="56"/>
        <v>0</v>
      </c>
      <c r="K229" s="43">
        <f t="shared" si="56"/>
        <v>9</v>
      </c>
      <c r="L229" s="43">
        <f t="shared" si="56"/>
        <v>0</v>
      </c>
      <c r="M229" s="43">
        <f t="shared" si="56"/>
        <v>0</v>
      </c>
      <c r="N229" s="43">
        <f t="shared" si="56"/>
        <v>15</v>
      </c>
      <c r="O229" s="44">
        <f t="shared" si="56"/>
        <v>231</v>
      </c>
      <c r="P229" s="45">
        <f t="shared" si="56"/>
        <v>96.25</v>
      </c>
    </row>
    <row r="230" spans="1:16" ht="11.25" customHeight="1">
      <c r="A230" s="38"/>
      <c r="B230" s="54"/>
      <c r="C230" s="54"/>
      <c r="D230" s="54"/>
      <c r="E230" s="54"/>
      <c r="F230" s="54"/>
      <c r="G230" s="55"/>
      <c r="H230" s="55"/>
      <c r="I230" s="55"/>
      <c r="J230" s="55"/>
      <c r="K230" s="55"/>
      <c r="L230" s="55"/>
      <c r="M230" s="55"/>
      <c r="N230" s="55"/>
      <c r="O230" s="56"/>
      <c r="P230" s="57"/>
    </row>
    <row r="231" spans="1:16" ht="11.25" hidden="1" customHeight="1"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6"/>
    </row>
    <row r="232" spans="1:16" ht="12" hidden="1" thickBot="1">
      <c r="B232" s="33" t="s">
        <v>68</v>
      </c>
      <c r="C232" s="33"/>
      <c r="D232" s="33"/>
      <c r="E232" s="33"/>
      <c r="F232" s="34"/>
      <c r="G232" s="34"/>
      <c r="H232" s="34"/>
      <c r="I232" s="34"/>
      <c r="J232" s="34"/>
      <c r="K232" s="34"/>
      <c r="L232" s="34"/>
      <c r="M232" s="34"/>
      <c r="N232" s="34"/>
      <c r="O232" s="35"/>
      <c r="P232" s="35"/>
    </row>
    <row r="233" spans="1:16" s="30" customFormat="1" hidden="1">
      <c r="A233" s="1"/>
      <c r="B233" s="58"/>
      <c r="C233" s="51"/>
      <c r="D233" s="52"/>
      <c r="E233" s="52"/>
      <c r="F233" s="53"/>
      <c r="G233" s="59"/>
      <c r="H233" s="60"/>
      <c r="I233" s="61"/>
      <c r="J233" s="60"/>
      <c r="K233" s="59"/>
      <c r="L233" s="62"/>
      <c r="M233" s="59"/>
      <c r="N233" s="60"/>
      <c r="O233" s="36">
        <f>SUM(F233:N233)</f>
        <v>0</v>
      </c>
      <c r="P233" s="37">
        <f>(F233*$F$3)+(G233*$G$3)+(H233*$H$3)+(I233*$I$3)+(J233*$J$3)+(K233*$K$3)+(L233*$L$3)+(M233*$M$3)+(N233*$N$3)</f>
        <v>0</v>
      </c>
    </row>
    <row r="234" spans="1:16" s="30" customFormat="1" hidden="1">
      <c r="A234" s="1"/>
      <c r="B234" s="58"/>
      <c r="C234" s="51"/>
      <c r="D234" s="52"/>
      <c r="E234" s="52"/>
      <c r="F234" s="53"/>
      <c r="G234" s="59"/>
      <c r="H234" s="60"/>
      <c r="I234" s="61"/>
      <c r="J234" s="60"/>
      <c r="K234" s="59"/>
      <c r="L234" s="62"/>
      <c r="M234" s="59"/>
      <c r="N234" s="60"/>
      <c r="O234" s="36">
        <f>SUM(F234:N234)</f>
        <v>0</v>
      </c>
      <c r="P234" s="37">
        <f>(F234*$F$3)+(G234*$G$3)+(H234*$H$3)+(I234*$I$3)+(J234*$J$3)+(K234*$K$3)+(L234*$L$3)+(M234*$M$3)+(N234*$N$3)</f>
        <v>0</v>
      </c>
    </row>
    <row r="235" spans="1:16" s="30" customFormat="1" hidden="1">
      <c r="A235" s="1"/>
      <c r="B235" s="58"/>
      <c r="C235" s="51"/>
      <c r="D235" s="52"/>
      <c r="E235" s="52"/>
      <c r="F235" s="53"/>
      <c r="G235" s="59"/>
      <c r="H235" s="60"/>
      <c r="I235" s="61"/>
      <c r="J235" s="60"/>
      <c r="K235" s="59"/>
      <c r="L235" s="62"/>
      <c r="M235" s="59"/>
      <c r="N235" s="60"/>
      <c r="O235" s="36">
        <f>SUM(F235:N235)</f>
        <v>0</v>
      </c>
      <c r="P235" s="37">
        <f>(F235*$F$3)+(G235*$G$3)+(H235*$H$3)+(I235*$I$3)+(J235*$J$3)+(K235*$K$3)+(L235*$L$3)+(M235*$M$3)+(N235*$N$3)</f>
        <v>0</v>
      </c>
    </row>
    <row r="236" spans="1:16" ht="12" hidden="1" thickBot="1">
      <c r="A236" s="38"/>
      <c r="B236" s="39" t="s">
        <v>21</v>
      </c>
      <c r="C236" s="39">
        <f t="shared" ref="C236:O236" si="57">SUM(C233:C235)</f>
        <v>0</v>
      </c>
      <c r="D236" s="39">
        <f t="shared" si="57"/>
        <v>0</v>
      </c>
      <c r="E236" s="39">
        <f t="shared" si="57"/>
        <v>0</v>
      </c>
      <c r="F236" s="39">
        <f t="shared" si="57"/>
        <v>0</v>
      </c>
      <c r="G236" s="43">
        <f t="shared" si="57"/>
        <v>0</v>
      </c>
      <c r="H236" s="43">
        <f t="shared" si="57"/>
        <v>0</v>
      </c>
      <c r="I236" s="43">
        <f t="shared" si="57"/>
        <v>0</v>
      </c>
      <c r="J236" s="43">
        <f t="shared" si="57"/>
        <v>0</v>
      </c>
      <c r="K236" s="43">
        <f t="shared" si="57"/>
        <v>0</v>
      </c>
      <c r="L236" s="43">
        <f t="shared" si="57"/>
        <v>0</v>
      </c>
      <c r="M236" s="43">
        <f t="shared" si="57"/>
        <v>0</v>
      </c>
      <c r="N236" s="43">
        <f t="shared" si="57"/>
        <v>0</v>
      </c>
      <c r="O236" s="44">
        <f t="shared" si="57"/>
        <v>0</v>
      </c>
      <c r="P236" s="45">
        <f>SUM(P233:P235)</f>
        <v>0</v>
      </c>
    </row>
    <row r="237" spans="1:16" ht="12.75">
      <c r="B237" s="2"/>
      <c r="C237" s="2"/>
      <c r="D237" s="2"/>
      <c r="E237" s="2"/>
      <c r="F237" s="47"/>
      <c r="G237" s="47"/>
      <c r="H237" s="47"/>
      <c r="I237" s="47"/>
      <c r="J237" s="47"/>
      <c r="K237" s="47"/>
      <c r="L237" s="47"/>
      <c r="M237" s="47"/>
      <c r="N237" s="47"/>
      <c r="O237" s="2"/>
      <c r="P237" s="2"/>
    </row>
    <row r="238" spans="1:16">
      <c r="M238" s="48" t="s">
        <v>21</v>
      </c>
      <c r="O238" s="49">
        <f>O236+O229+O223+O217+O211+O197+O191+O154+O148+O117+O106+O50+O16+O10</f>
        <v>2748</v>
      </c>
      <c r="P238" s="50">
        <f>P236+P229+P223+P217+P211+P197+P191+P154+P148+P117+P106+P50+P16+P10</f>
        <v>1299.6500000000001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workbookViewId="0">
      <selection activeCell="B24" sqref="B24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70</v>
      </c>
      <c r="C9" s="63"/>
      <c r="D9" s="52"/>
      <c r="E9" s="52"/>
      <c r="F9" s="53"/>
      <c r="G9" s="59">
        <v>20</v>
      </c>
      <c r="H9" s="60"/>
      <c r="I9" s="61"/>
      <c r="J9" s="60"/>
      <c r="K9" s="59"/>
      <c r="L9" s="62">
        <v>70</v>
      </c>
      <c r="M9" s="59"/>
      <c r="N9" s="60">
        <v>3</v>
      </c>
      <c r="O9" s="36">
        <f t="shared" ref="O9:O11" si="0">SUM(F9:N9)</f>
        <v>93</v>
      </c>
      <c r="P9" s="37">
        <f t="shared" ref="P9:P11" si="1">(F9*$F$5)+(G9*$G$5)+(H9*$H$5)+(I9*$I$5)+(J9*$J$5)+(K9*$K$5)+(L9*$L$5)+(M9*$M$5)+(N9*$N$5)</f>
        <v>81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3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20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70</v>
      </c>
      <c r="M12" s="39">
        <f t="shared" si="2"/>
        <v>0</v>
      </c>
      <c r="N12" s="39">
        <f t="shared" si="2"/>
        <v>3</v>
      </c>
      <c r="O12" s="39">
        <f t="shared" si="2"/>
        <v>93</v>
      </c>
      <c r="P12" s="39">
        <f t="shared" si="2"/>
        <v>81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21"/>
      <c r="N16" s="121"/>
      <c r="O16" s="121"/>
      <c r="P16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D21" sqref="D21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64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70</v>
      </c>
      <c r="C9" s="108"/>
      <c r="D9" s="100"/>
      <c r="E9" s="100"/>
      <c r="F9" s="123">
        <v>40</v>
      </c>
      <c r="G9" s="124">
        <v>2</v>
      </c>
      <c r="H9" s="125"/>
      <c r="I9" s="104"/>
      <c r="J9" s="125"/>
      <c r="K9" s="124"/>
      <c r="L9" s="105">
        <v>1</v>
      </c>
      <c r="M9" s="124"/>
      <c r="N9" s="125">
        <v>4</v>
      </c>
      <c r="O9" s="106">
        <f t="shared" ref="O9:O11" si="0">SUM(F9:N9)</f>
        <v>47</v>
      </c>
      <c r="P9" s="107">
        <f t="shared" ref="P9:P11" si="1">(F9*$F$5)+(G9*$G$5)+(H9*$H$5)+(I9*$I$5)+(J9*$J$5)+(K9*$K$5)+(L9*$L$5)+(M9*$M$5)+(N9*$N$5)</f>
        <v>13.5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40</v>
      </c>
      <c r="G12" s="109">
        <f t="shared" si="2"/>
        <v>2</v>
      </c>
      <c r="H12" s="109">
        <f t="shared" si="2"/>
        <v>0</v>
      </c>
      <c r="I12" s="109">
        <f t="shared" si="2"/>
        <v>0</v>
      </c>
      <c r="J12" s="109">
        <f t="shared" si="2"/>
        <v>0</v>
      </c>
      <c r="K12" s="109">
        <f t="shared" si="2"/>
        <v>0</v>
      </c>
      <c r="L12" s="109">
        <f t="shared" si="2"/>
        <v>1</v>
      </c>
      <c r="M12" s="109">
        <f t="shared" si="2"/>
        <v>0</v>
      </c>
      <c r="N12" s="109">
        <f t="shared" si="2"/>
        <v>4</v>
      </c>
      <c r="O12" s="109">
        <f t="shared" si="2"/>
        <v>47</v>
      </c>
      <c r="P12" s="109">
        <f t="shared" si="2"/>
        <v>13.5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B24" sqref="B24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92</v>
      </c>
      <c r="B4" s="76">
        <f>SUM(Botswana!O13)</f>
        <v>130</v>
      </c>
      <c r="C4" s="148">
        <f>SUM(Botswana!P13)</f>
        <v>31.25</v>
      </c>
    </row>
    <row r="5" spans="1:3" ht="15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5">
      <c r="A6" s="75" t="s">
        <v>72</v>
      </c>
      <c r="B6" s="76">
        <f>SUM('Ivory Coast'!O14)</f>
        <v>138</v>
      </c>
      <c r="C6" s="148">
        <f>SUM('Ivory Coast'!P14)</f>
        <v>21.75</v>
      </c>
    </row>
    <row r="7" spans="1:3" ht="15">
      <c r="A7" s="75" t="s">
        <v>26</v>
      </c>
      <c r="B7" s="76">
        <f>SUM(Kenya!O27)</f>
        <v>751</v>
      </c>
      <c r="C7" s="148">
        <f>SUM(Kenya!P27)</f>
        <v>395</v>
      </c>
    </row>
    <row r="8" spans="1:3" ht="15">
      <c r="A8" s="76" t="s">
        <v>78</v>
      </c>
      <c r="B8" s="147">
        <f>SUM(Malawi!O11)</f>
        <v>442</v>
      </c>
      <c r="C8" s="148">
        <f>SUM(Malawi!P11)</f>
        <v>131.75</v>
      </c>
    </row>
    <row r="9" spans="1:3" ht="15">
      <c r="A9" s="76" t="s">
        <v>27</v>
      </c>
      <c r="B9" s="147">
        <f>SUM(Mauritius!O34)</f>
        <v>4023</v>
      </c>
      <c r="C9" s="148">
        <f>SUM(Mauritius!P34)</f>
        <v>1257.5</v>
      </c>
    </row>
    <row r="10" spans="1:3" ht="15" hidden="1">
      <c r="A10" s="76" t="s">
        <v>36</v>
      </c>
      <c r="B10" s="147">
        <f>SUM(Nigeria!O76)</f>
        <v>0</v>
      </c>
      <c r="C10" s="148">
        <f>SUM(Nigeria!P76)</f>
        <v>0</v>
      </c>
    </row>
    <row r="11" spans="1:3" ht="15">
      <c r="A11" s="76" t="s">
        <v>28</v>
      </c>
      <c r="B11" s="147">
        <f>SUM('South Africa'!O238)</f>
        <v>2748</v>
      </c>
      <c r="C11" s="148">
        <f>SUM('South Africa'!P238)</f>
        <v>1299.6500000000001</v>
      </c>
    </row>
    <row r="12" spans="1:3" ht="15">
      <c r="A12" s="76" t="s">
        <v>41</v>
      </c>
      <c r="B12" s="76">
        <f>SUM(Togo!O12)</f>
        <v>93</v>
      </c>
      <c r="C12" s="148">
        <f>SUM(Togo!P12)</f>
        <v>81</v>
      </c>
    </row>
    <row r="13" spans="1:3" ht="15">
      <c r="A13" s="76" t="s">
        <v>67</v>
      </c>
      <c r="B13" s="76">
        <f>SUM(Zambia!O12)</f>
        <v>47</v>
      </c>
      <c r="C13" s="148">
        <f>SUM(Zambia!P12)</f>
        <v>13.5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8372</v>
      </c>
      <c r="C15" s="149">
        <f>SUM(C4:C14)</f>
        <v>3231.4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2018-08-27T08:51:51Z</dcterms:modified>
</cp:coreProperties>
</file>