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Documents\Bbt\Score Sheets\2018\"/>
    </mc:Choice>
  </mc:AlternateContent>
  <bookViews>
    <workbookView xWindow="5130" yWindow="1755" windowWidth="10230" windowHeight="6060" tabRatio="799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1" i="11" l="1"/>
  <c r="O11" i="11"/>
  <c r="P10" i="11"/>
  <c r="O10" i="11"/>
  <c r="P12" i="11"/>
  <c r="O12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44" i="19"/>
  <c r="O144" i="19"/>
  <c r="P143" i="19"/>
  <c r="O143" i="19"/>
  <c r="P142" i="19"/>
  <c r="O142" i="19"/>
  <c r="P141" i="19"/>
  <c r="O141" i="19"/>
  <c r="P145" i="19"/>
  <c r="O145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 s="1"/>
  <c r="B8" i="4" s="1"/>
  <c r="N153" i="19"/>
  <c r="M153" i="19"/>
  <c r="L153" i="19"/>
  <c r="K153" i="19"/>
  <c r="J153" i="19"/>
  <c r="I153" i="19"/>
  <c r="H153" i="19"/>
  <c r="G153" i="19"/>
  <c r="F153" i="19"/>
  <c r="E153" i="19"/>
  <c r="D153" i="19"/>
  <c r="C153" i="19"/>
  <c r="P152" i="19"/>
  <c r="O152" i="19"/>
  <c r="P151" i="19"/>
  <c r="O151" i="19"/>
  <c r="P75" i="19"/>
  <c r="O75" i="19"/>
  <c r="P74" i="19"/>
  <c r="O74" i="19"/>
  <c r="P73" i="19"/>
  <c r="O73" i="19"/>
  <c r="N77" i="19"/>
  <c r="M77" i="19"/>
  <c r="L77" i="19"/>
  <c r="K77" i="19"/>
  <c r="J77" i="19"/>
  <c r="I77" i="19"/>
  <c r="H77" i="19"/>
  <c r="G77" i="19"/>
  <c r="F77" i="19"/>
  <c r="E77" i="19"/>
  <c r="D77" i="19"/>
  <c r="C77" i="19"/>
  <c r="P76" i="19"/>
  <c r="O76" i="19"/>
  <c r="P72" i="19"/>
  <c r="O72" i="19"/>
  <c r="P71" i="19"/>
  <c r="O71" i="19"/>
  <c r="P70" i="19"/>
  <c r="O70" i="19"/>
  <c r="P69" i="19"/>
  <c r="O69" i="19"/>
  <c r="N112" i="19"/>
  <c r="M112" i="19"/>
  <c r="L112" i="19"/>
  <c r="K112" i="19"/>
  <c r="J112" i="19"/>
  <c r="I112" i="19"/>
  <c r="H112" i="19"/>
  <c r="G112" i="19"/>
  <c r="F112" i="19"/>
  <c r="E112" i="19"/>
  <c r="D112" i="19"/>
  <c r="C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N54" i="19"/>
  <c r="M54" i="19"/>
  <c r="L54" i="19"/>
  <c r="K54" i="19"/>
  <c r="J54" i="19"/>
  <c r="H54" i="19"/>
  <c r="G54" i="19"/>
  <c r="F54" i="19"/>
  <c r="E54" i="19"/>
  <c r="D54" i="19"/>
  <c r="C54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N83" i="19"/>
  <c r="M83" i="19"/>
  <c r="L83" i="19"/>
  <c r="K83" i="19"/>
  <c r="J83" i="19"/>
  <c r="I83" i="19"/>
  <c r="H83" i="19"/>
  <c r="G83" i="19"/>
  <c r="F83" i="19"/>
  <c r="E83" i="19"/>
  <c r="P81" i="19"/>
  <c r="O81" i="19"/>
  <c r="N159" i="19"/>
  <c r="M159" i="19"/>
  <c r="L159" i="19"/>
  <c r="K159" i="19"/>
  <c r="J159" i="19"/>
  <c r="I159" i="19"/>
  <c r="H159" i="19"/>
  <c r="G159" i="19"/>
  <c r="F159" i="19"/>
  <c r="E159" i="19"/>
  <c r="D159" i="19"/>
  <c r="C159" i="19"/>
  <c r="P158" i="19"/>
  <c r="O158" i="19"/>
  <c r="P157" i="19"/>
  <c r="O157" i="19"/>
  <c r="P32" i="19"/>
  <c r="O32" i="19"/>
  <c r="P31" i="19"/>
  <c r="O31" i="19"/>
  <c r="P30" i="19"/>
  <c r="O30" i="19"/>
  <c r="P29" i="19"/>
  <c r="O29" i="19"/>
  <c r="P28" i="19"/>
  <c r="O28" i="19"/>
  <c r="P91" i="19"/>
  <c r="O91" i="19"/>
  <c r="P90" i="19"/>
  <c r="O90" i="19"/>
  <c r="P89" i="19"/>
  <c r="O89" i="19"/>
  <c r="P88" i="19"/>
  <c r="O88" i="19"/>
  <c r="P9" i="16"/>
  <c r="O9" i="16"/>
  <c r="P11" i="12"/>
  <c r="O11" i="12"/>
  <c r="O15" i="12" s="1"/>
  <c r="B12" i="4" s="1"/>
  <c r="P10" i="12"/>
  <c r="O10" i="12"/>
  <c r="P12" i="12"/>
  <c r="O12" i="12"/>
  <c r="N166" i="19"/>
  <c r="M166" i="19"/>
  <c r="L166" i="19"/>
  <c r="K166" i="19"/>
  <c r="J166" i="19"/>
  <c r="I166" i="19"/>
  <c r="H166" i="19"/>
  <c r="G166" i="19"/>
  <c r="F166" i="19"/>
  <c r="E166" i="19"/>
  <c r="D166" i="19"/>
  <c r="C166" i="19"/>
  <c r="P165" i="19"/>
  <c r="O165" i="19"/>
  <c r="P164" i="19"/>
  <c r="O164" i="19"/>
  <c r="P163" i="19"/>
  <c r="O163" i="19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P146" i="19"/>
  <c r="O146" i="19"/>
  <c r="P116" i="19"/>
  <c r="O116" i="19"/>
  <c r="N99" i="19"/>
  <c r="M99" i="19"/>
  <c r="L99" i="19"/>
  <c r="K99" i="19"/>
  <c r="J99" i="19"/>
  <c r="I99" i="19"/>
  <c r="H99" i="19"/>
  <c r="G99" i="19"/>
  <c r="F99" i="19"/>
  <c r="E99" i="19"/>
  <c r="D99" i="19"/>
  <c r="C99" i="19"/>
  <c r="P98" i="19"/>
  <c r="O98" i="19"/>
  <c r="P97" i="19"/>
  <c r="O97" i="19"/>
  <c r="N93" i="19"/>
  <c r="M93" i="19"/>
  <c r="L93" i="19"/>
  <c r="K93" i="19"/>
  <c r="J93" i="19"/>
  <c r="I93" i="19"/>
  <c r="H93" i="19"/>
  <c r="G93" i="19"/>
  <c r="F93" i="19"/>
  <c r="E93" i="19"/>
  <c r="D93" i="19"/>
  <c r="C93" i="19"/>
  <c r="P92" i="19"/>
  <c r="O92" i="19"/>
  <c r="P87" i="19"/>
  <c r="O87" i="19"/>
  <c r="D83" i="19"/>
  <c r="C83" i="19"/>
  <c r="P82" i="19"/>
  <c r="O82" i="19"/>
  <c r="N65" i="19"/>
  <c r="M65" i="19"/>
  <c r="L65" i="19"/>
  <c r="K65" i="19"/>
  <c r="J65" i="19"/>
  <c r="I65" i="19"/>
  <c r="H65" i="19"/>
  <c r="G65" i="19"/>
  <c r="F65" i="19"/>
  <c r="E65" i="19"/>
  <c r="D65" i="19"/>
  <c r="C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I54" i="19"/>
  <c r="P53" i="19"/>
  <c r="O53" i="19"/>
  <c r="P38" i="19"/>
  <c r="O38" i="19"/>
  <c r="N34" i="19"/>
  <c r="M34" i="19"/>
  <c r="L34" i="19"/>
  <c r="K34" i="19"/>
  <c r="J34" i="19"/>
  <c r="I34" i="19"/>
  <c r="H34" i="19"/>
  <c r="G34" i="19"/>
  <c r="F34" i="19"/>
  <c r="E34" i="19"/>
  <c r="D34" i="19"/>
  <c r="C34" i="19"/>
  <c r="P33" i="19"/>
  <c r="O33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 s="1"/>
  <c r="B13" i="4" s="1"/>
  <c r="G18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O25" i="10"/>
  <c r="P24" i="10"/>
  <c r="O24" i="10"/>
  <c r="P23" i="10"/>
  <c r="O23" i="10"/>
  <c r="O26" i="10" s="1"/>
  <c r="P11" i="10"/>
  <c r="O11" i="10"/>
  <c r="P10" i="10"/>
  <c r="O10" i="10"/>
  <c r="P9" i="10"/>
  <c r="O9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 s="1"/>
  <c r="B6" i="4" s="1"/>
  <c r="P17" i="8"/>
  <c r="O17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8" i="10"/>
  <c r="O13" i="10" s="1"/>
  <c r="N14" i="11"/>
  <c r="M14" i="11"/>
  <c r="L14" i="11"/>
  <c r="K14" i="11"/>
  <c r="J14" i="11"/>
  <c r="I14" i="11"/>
  <c r="H14" i="11"/>
  <c r="G14" i="11"/>
  <c r="F14" i="11"/>
  <c r="E14" i="11"/>
  <c r="D14" i="11"/>
  <c r="C14" i="11"/>
  <c r="P13" i="11"/>
  <c r="O13" i="11"/>
  <c r="P9" i="11"/>
  <c r="P14" i="11" s="1"/>
  <c r="C4" i="4" s="1"/>
  <c r="O9" i="11"/>
  <c r="O14" i="11" s="1"/>
  <c r="B4" i="4" s="1"/>
  <c r="N25" i="8"/>
  <c r="M25" i="8"/>
  <c r="L25" i="8"/>
  <c r="K25" i="8"/>
  <c r="J25" i="8"/>
  <c r="I25" i="8"/>
  <c r="H25" i="8"/>
  <c r="G25" i="8"/>
  <c r="F25" i="8"/>
  <c r="E25" i="8"/>
  <c r="D25" i="8"/>
  <c r="C25" i="8"/>
  <c r="P24" i="8"/>
  <c r="O24" i="8"/>
  <c r="P23" i="8"/>
  <c r="O23" i="8"/>
  <c r="P22" i="8"/>
  <c r="O22" i="8"/>
  <c r="N18" i="8"/>
  <c r="M18" i="8"/>
  <c r="L18" i="8"/>
  <c r="K18" i="8"/>
  <c r="J18" i="8"/>
  <c r="I18" i="8"/>
  <c r="H18" i="8"/>
  <c r="F18" i="8"/>
  <c r="E18" i="8"/>
  <c r="D18" i="8"/>
  <c r="C18" i="8"/>
  <c r="P7" i="8"/>
  <c r="O7" i="8"/>
  <c r="P44" i="18"/>
  <c r="O19" i="10"/>
  <c r="P15" i="12"/>
  <c r="C12" i="4"/>
  <c r="P12" i="17"/>
  <c r="C13" i="4"/>
  <c r="P14" i="14"/>
  <c r="C6" i="4" s="1"/>
  <c r="P18" i="8"/>
  <c r="O25" i="8" l="1"/>
  <c r="O77" i="19"/>
  <c r="P25" i="8"/>
  <c r="O18" i="8"/>
  <c r="P54" i="19"/>
  <c r="P26" i="10"/>
  <c r="P19" i="10"/>
  <c r="P13" i="10"/>
  <c r="O153" i="19"/>
  <c r="P112" i="19"/>
  <c r="O166" i="19"/>
  <c r="O93" i="19"/>
  <c r="P65" i="19"/>
  <c r="P83" i="19"/>
  <c r="O34" i="19"/>
  <c r="O83" i="19"/>
  <c r="P159" i="19"/>
  <c r="O147" i="19"/>
  <c r="O99" i="19"/>
  <c r="P99" i="19"/>
  <c r="P77" i="19"/>
  <c r="O65" i="19"/>
  <c r="P147" i="19"/>
  <c r="O54" i="19"/>
  <c r="O159" i="19"/>
  <c r="P153" i="19"/>
  <c r="P166" i="19"/>
  <c r="P93" i="19"/>
  <c r="O112" i="19"/>
  <c r="O10" i="19"/>
  <c r="P34" i="19"/>
  <c r="P10" i="19"/>
  <c r="P28" i="8"/>
  <c r="C9" i="4" s="1"/>
  <c r="O28" i="10"/>
  <c r="B7" i="4" s="1"/>
  <c r="P28" i="10"/>
  <c r="C7" i="4" s="1"/>
  <c r="O28" i="8" l="1"/>
  <c r="B9" i="4" s="1"/>
  <c r="O168" i="19"/>
  <c r="B11" i="4" s="1"/>
  <c r="P168" i="19"/>
  <c r="C11" i="4" s="1"/>
  <c r="C15" i="4" s="1"/>
  <c r="B15" i="4" l="1"/>
</calcChain>
</file>

<file path=xl/sharedStrings.xml><?xml version="1.0" encoding="utf-8"?>
<sst xmlns="http://schemas.openxmlformats.org/spreadsheetml/2006/main" count="364" uniqueCount="144">
  <si>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</si>
  <si>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</si>
  <si>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</si>
  <si>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</si>
  <si>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</si>
  <si>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</si>
  <si>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</si>
  <si>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</si>
  <si>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</si>
  <si>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</si>
  <si>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</si>
  <si>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</si>
  <si>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</si>
  <si>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</si>
  <si>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</si>
  <si>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</si>
  <si>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</si>
  <si>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</si>
  <si>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</si>
  <si>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</si>
  <si>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</si>
  <si>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</si>
  <si>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</si>
  <si>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</si>
  <si>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</si>
  <si>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</si>
  <si>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</si>
  <si>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</si>
  <si>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</si>
  <si>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</si>
  <si>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</si>
  <si>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</si>
  <si>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</si>
  <si>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</si>
  <si>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</si>
  <si>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</si>
  <si>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</si>
  <si>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</si>
  <si>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</si>
  <si>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</si>
  <si>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</si>
  <si>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</si>
  <si>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</si>
  <si>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</si>
  <si>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</si>
  <si>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</si>
  <si>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</si>
  <si>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</si>
  <si>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</si>
  <si>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</si>
  <si>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</si>
  <si>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</si>
  <si>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</si>
  <si>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</si>
  <si>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</si>
  <si>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</si>
  <si>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</si>
  <si>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</si>
  <si>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</si>
  <si>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</si>
  <si>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</si>
  <si>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</si>
  <si>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</si>
  <si>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</si>
  <si>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</si>
  <si>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</si>
  <si>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</si>
  <si>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</si>
  <si>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</si>
  <si>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</si>
  <si>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</si>
  <si>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</si>
  <si>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</si>
  <si>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</si>
  <si>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</si>
  <si>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</si>
  <si>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</si>
  <si>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</si>
  <si>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</si>
  <si>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</si>
  <si>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</si>
  <si>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June 2018</t>
  </si>
  <si>
    <t>Temple Scores</t>
  </si>
  <si>
    <t>Ramanandini Roy</t>
  </si>
  <si>
    <t>Govardhana Sila</t>
  </si>
  <si>
    <t>Shohana Roberts</t>
  </si>
  <si>
    <t xml:space="preserve">Thando </t>
  </si>
  <si>
    <t>Adhokshaj Jugmohan</t>
  </si>
  <si>
    <t>Medhavi Prabhu</t>
  </si>
  <si>
    <t>Christian Bangala</t>
  </si>
  <si>
    <t>Tulsi Finlay</t>
  </si>
  <si>
    <t>Meena Kasiram</t>
  </si>
  <si>
    <t xml:space="preserve">Devon </t>
  </si>
  <si>
    <t>Gopa Kumar</t>
  </si>
  <si>
    <t>Mbali Tshabalala</t>
  </si>
  <si>
    <t>Vraj Vilasini</t>
  </si>
  <si>
    <t>ISKCON PORT ELIZABETH</t>
  </si>
  <si>
    <t>Devakinandan das</t>
  </si>
  <si>
    <t>Rama Priya Devi Dasi</t>
  </si>
  <si>
    <t>Keshavanand Das</t>
  </si>
  <si>
    <t>Srikanth Prabhu</t>
  </si>
  <si>
    <t xml:space="preserve">TEMPLE: Botswana </t>
  </si>
  <si>
    <t>VAISHNAVI SANGA</t>
  </si>
  <si>
    <t>GIFT SHOP</t>
  </si>
  <si>
    <t>BOOKSTANDS</t>
  </si>
  <si>
    <t>PARTH PREM DASA</t>
  </si>
  <si>
    <t>BTG OFFICE</t>
  </si>
  <si>
    <t>BOOK COUNTER</t>
  </si>
  <si>
    <t>MONTHLY SANKIRTAN FESTIVAL</t>
  </si>
  <si>
    <t>NIKUNJA SEVA DASI</t>
  </si>
  <si>
    <t>RUPA SANATHAN DAS</t>
  </si>
  <si>
    <t>VIBHU CAITANYA DAS</t>
  </si>
  <si>
    <t>JAI SACINANDAN DAS</t>
  </si>
  <si>
    <t>KIRTANUITY TEAM</t>
  </si>
  <si>
    <t>NANDARANI DD</t>
  </si>
  <si>
    <t>YOGA FESTIVAL</t>
  </si>
  <si>
    <t>SURESH &amp; SHIRLEY RAMAVATHER</t>
  </si>
  <si>
    <t>ANAND GOVINDEN</t>
  </si>
  <si>
    <t>SMITHA MOHABIR</t>
  </si>
  <si>
    <t>BRAHMACARI ASHRAM</t>
  </si>
  <si>
    <t>CHANDRA MUKHI DD</t>
  </si>
  <si>
    <t>Mt Satyabhama/Mt Vinata/Mt Akuti</t>
  </si>
  <si>
    <t>Mt Vraja Sakhi dd</t>
  </si>
  <si>
    <t>Monthly Sankirtan Festival</t>
  </si>
  <si>
    <t>Mt Naina</t>
  </si>
  <si>
    <t>Mt Janaki Devi Dasi</t>
  </si>
  <si>
    <t>Mt Chandra Prabha</t>
  </si>
  <si>
    <t>Pr Madan Gopal</t>
  </si>
  <si>
    <t>Mt Deviani</t>
  </si>
  <si>
    <t xml:space="preserve">Pr Vibhisana </t>
  </si>
  <si>
    <t>Mt Taruna</t>
  </si>
  <si>
    <t>Midrand BTG team</t>
  </si>
  <si>
    <t>Damodar das (BCAIS)</t>
  </si>
  <si>
    <t xml:space="preserve">Radhakund devi dasi </t>
  </si>
  <si>
    <t xml:space="preserve">Radhika Kripa devi dasi </t>
  </si>
  <si>
    <t>BTG Magazines</t>
  </si>
  <si>
    <t>Imtial das</t>
  </si>
  <si>
    <t>Gift Shop</t>
  </si>
  <si>
    <t>Prea Kishori dd</t>
  </si>
  <si>
    <t>Tony - Tongaat Namahatta</t>
  </si>
  <si>
    <t>Ashmikka</t>
  </si>
  <si>
    <t>Narad Risi das</t>
  </si>
  <si>
    <t>Mukundanghri Dasa</t>
  </si>
  <si>
    <t>Botswana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</si>
</sst>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2" fontId="33" fillId="0" borderId="0" xfId="0" applyNumberFormat="1" applyFont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tabSelected="1" workbookViewId="0">
      <selection activeCell="B34" sqref="B3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101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97</v>
      </c>
      <c r="C9" s="108"/>
      <c r="D9" s="100"/>
      <c r="E9" s="100"/>
      <c r="F9" s="123">
        <v>25</v>
      </c>
      <c r="G9" s="124">
        <v>96</v>
      </c>
      <c r="H9" s="125"/>
      <c r="I9" s="104"/>
      <c r="J9" s="125"/>
      <c r="K9" s="124"/>
      <c r="L9" s="105"/>
      <c r="M9" s="124"/>
      <c r="N9" s="125"/>
      <c r="O9" s="106">
        <f>SUM(F9:N9)</f>
        <v>121</v>
      </c>
      <c r="P9" s="107">
        <f>(F9*$F$5)+(G9*$G$5)+(H9*$H$5)+(I9*$I$5)+(J9*$J$5)+(K9*$K$5)+(L9*$L$5)+(M9*$M$5)+(N9*$N$5)</f>
        <v>26.5</v>
      </c>
    </row>
    <row r="10" spans="1:16" s="197" customFormat="1">
      <c r="A10" s="196"/>
      <c r="B10" s="99" t="s">
        <v>98</v>
      </c>
      <c r="C10" s="108"/>
      <c r="D10" s="100"/>
      <c r="E10" s="100"/>
      <c r="F10" s="123"/>
      <c r="G10" s="124">
        <v>35</v>
      </c>
      <c r="H10" s="125"/>
      <c r="I10" s="104"/>
      <c r="J10" s="125"/>
      <c r="K10" s="124"/>
      <c r="L10" s="105"/>
      <c r="M10" s="124"/>
      <c r="N10" s="125"/>
      <c r="O10" s="106">
        <f>SUM(F10:N10)</f>
        <v>35</v>
      </c>
      <c r="P10" s="107">
        <f>(F10*$F$5)+(G10*$G$5)+(H10*$H$5)+(I10*$I$5)+(J10*$J$5)+(K10*$K$5)+(L10*$L$5)+(M10*$M$5)+(N10*$N$5)</f>
        <v>8.75</v>
      </c>
    </row>
    <row r="11" spans="1:16" s="197" customFormat="1">
      <c r="A11" s="196"/>
      <c r="B11" s="99" t="s">
        <v>99</v>
      </c>
      <c r="C11" s="108"/>
      <c r="D11" s="100"/>
      <c r="E11" s="100"/>
      <c r="F11" s="123"/>
      <c r="G11" s="124">
        <v>11</v>
      </c>
      <c r="H11" s="125"/>
      <c r="I11" s="104"/>
      <c r="J11" s="125"/>
      <c r="K11" s="124"/>
      <c r="L11" s="105"/>
      <c r="M11" s="124"/>
      <c r="N11" s="125"/>
      <c r="O11" s="106">
        <f>SUM(F11:N11)</f>
        <v>11</v>
      </c>
      <c r="P11" s="107">
        <f>(F11*$F$5)+(G11*$G$5)+(H11*$H$5)+(I11*$I$5)+(J11*$J$5)+(K11*$K$5)+(L11*$L$5)+(M11*$M$5)+(N11*$N$5)</f>
        <v>2.75</v>
      </c>
    </row>
    <row r="12" spans="1:16" s="197" customFormat="1">
      <c r="A12" s="196"/>
      <c r="B12" s="99" t="s">
        <v>100</v>
      </c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>
        <v>1</v>
      </c>
      <c r="O12" s="106">
        <f>SUM(F12:N12)</f>
        <v>1</v>
      </c>
      <c r="P12" s="107">
        <f>(F12*$F$5)+(G12*$G$5)+(H12*$H$5)+(I12*$I$5)+(J12*$J$5)+(K12*$K$5)+(L12*$L$5)+(M12*$M$5)+(N12*$N$5)</f>
        <v>2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0">SUM(C9:C13)</f>
        <v>0</v>
      </c>
      <c r="D14" s="109">
        <f t="shared" si="0"/>
        <v>0</v>
      </c>
      <c r="E14" s="109">
        <f t="shared" si="0"/>
        <v>0</v>
      </c>
      <c r="F14" s="109">
        <f t="shared" si="0"/>
        <v>25</v>
      </c>
      <c r="G14" s="109">
        <f t="shared" si="0"/>
        <v>142</v>
      </c>
      <c r="H14" s="109">
        <f t="shared" si="0"/>
        <v>0</v>
      </c>
      <c r="I14" s="109">
        <f t="shared" si="0"/>
        <v>0</v>
      </c>
      <c r="J14" s="109">
        <f t="shared" si="0"/>
        <v>0</v>
      </c>
      <c r="K14" s="109">
        <f t="shared" si="0"/>
        <v>0</v>
      </c>
      <c r="L14" s="109">
        <f t="shared" si="0"/>
        <v>0</v>
      </c>
      <c r="M14" s="109">
        <f t="shared" si="0"/>
        <v>0</v>
      </c>
      <c r="N14" s="109">
        <f t="shared" si="0"/>
        <v>1</v>
      </c>
      <c r="O14" s="109">
        <f t="shared" si="0"/>
        <v>168</v>
      </c>
      <c r="P14" s="109">
        <f t="shared" si="0"/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71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B34" sqref="B34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81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102</v>
      </c>
      <c r="C8" s="150"/>
      <c r="D8" s="51"/>
      <c r="E8" s="52"/>
      <c r="F8" s="53"/>
      <c r="G8" s="59">
        <v>253</v>
      </c>
      <c r="H8" s="60"/>
      <c r="I8" s="61">
        <v>30</v>
      </c>
      <c r="J8" s="60"/>
      <c r="K8" s="59">
        <v>33</v>
      </c>
      <c r="L8" s="62"/>
      <c r="M8" s="59"/>
      <c r="N8" s="60">
        <v>100</v>
      </c>
      <c r="O8" s="120">
        <f>SUM(C8:N8)</f>
        <v>416</v>
      </c>
      <c r="P8" s="37">
        <f>(C8*$C$4)+(F8*$F$4)+(G8*$G$4)+(H8*$H$4)+(I8*$I$4)+(J8*$J$4)+(K8*$K$4)+(L8*$L$4)+(M8*$M$4)+(N8*$N$4)</f>
        <v>311.25</v>
      </c>
    </row>
    <row r="9" spans="1:16">
      <c r="B9" s="58" t="s">
        <v>103</v>
      </c>
      <c r="C9" s="150"/>
      <c r="D9" s="51"/>
      <c r="E9" s="52"/>
      <c r="F9" s="53"/>
      <c r="G9" s="59">
        <v>7</v>
      </c>
      <c r="H9" s="60"/>
      <c r="I9" s="61"/>
      <c r="J9" s="60"/>
      <c r="K9" s="59">
        <v>2</v>
      </c>
      <c r="L9" s="62"/>
      <c r="M9" s="59"/>
      <c r="N9" s="60">
        <v>2</v>
      </c>
      <c r="O9" s="120">
        <f t="shared" ref="O9:O11" si="0">SUM(F9:N9)</f>
        <v>11</v>
      </c>
      <c r="P9" s="37">
        <f>(F9*$F$4)+(G9*$G$4)+(H9*$H$4)+(I9*$I$4)+(J9*$J$4)+(K9*$K$4)+(L9*$L$4)+(M9*$M$4)+(N9*$N$4)</f>
        <v>7.75</v>
      </c>
    </row>
    <row r="10" spans="1:16">
      <c r="B10" s="58" t="s">
        <v>104</v>
      </c>
      <c r="C10" s="150"/>
      <c r="D10" s="51"/>
      <c r="E10" s="52"/>
      <c r="F10" s="53"/>
      <c r="G10" s="59">
        <v>100</v>
      </c>
      <c r="H10" s="60"/>
      <c r="I10" s="151"/>
      <c r="J10" s="60"/>
      <c r="K10" s="59"/>
      <c r="L10" s="62"/>
      <c r="M10" s="59"/>
      <c r="N10" s="60"/>
      <c r="O10" s="120">
        <f t="shared" si="0"/>
        <v>100</v>
      </c>
      <c r="P10" s="37">
        <f>(F10*$F$4)+(G10*$G$4)+(H10*$H$4)+(I10*$I$4)+(J10*$J$4)+(K10*$K$4)+(L10*$L$4)+(M10*$M$4)+(N10*$N$4)</f>
        <v>25</v>
      </c>
    </row>
    <row r="11" spans="1:16">
      <c r="B11" s="195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si="0"/>
        <v>0</v>
      </c>
      <c r="P11" s="37">
        <f>(F11*$F$4)+(G11*$G$4)+(H11*$H$4)+(I11*$I$4)+(J11*$J$4)+(K11*$K$4)+(L11*$L$4)+(M11*$M$4)+(N11*$N$4)</f>
        <v>0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ref="O12" si="1">SUM(F12:N12)</f>
        <v>0</v>
      </c>
      <c r="P12" s="37">
        <f>(F12*$F$4)+(G12*$G$4)+(H12*$H$4)+(I12*$I$4)+(J12*$J$4)+(K12*$K$4)+(L12*$L$4)+(M12*$M$4)+(N12*$N$4)</f>
        <v>0</v>
      </c>
    </row>
    <row r="13" spans="1:16" ht="12" thickBot="1">
      <c r="A13" s="38"/>
      <c r="B13" s="39" t="s">
        <v>21</v>
      </c>
      <c r="C13" s="39">
        <f t="shared" ref="C13:P13" si="2">SUM(C8:C12)</f>
        <v>0</v>
      </c>
      <c r="D13" s="39">
        <f t="shared" si="2"/>
        <v>0</v>
      </c>
      <c r="E13" s="39">
        <f t="shared" si="2"/>
        <v>0</v>
      </c>
      <c r="F13" s="39">
        <f t="shared" si="2"/>
        <v>0</v>
      </c>
      <c r="G13" s="39">
        <f t="shared" si="2"/>
        <v>360</v>
      </c>
      <c r="H13" s="39">
        <f t="shared" si="2"/>
        <v>0</v>
      </c>
      <c r="I13" s="39">
        <f t="shared" si="2"/>
        <v>30</v>
      </c>
      <c r="J13" s="39">
        <f t="shared" si="2"/>
        <v>0</v>
      </c>
      <c r="K13" s="39">
        <f t="shared" si="2"/>
        <v>35</v>
      </c>
      <c r="L13" s="39">
        <f t="shared" si="2"/>
        <v>0</v>
      </c>
      <c r="M13" s="39">
        <f t="shared" si="2"/>
        <v>0</v>
      </c>
      <c r="N13" s="39">
        <f t="shared" si="2"/>
        <v>102</v>
      </c>
      <c r="O13" s="39">
        <f t="shared" si="2"/>
        <v>527</v>
      </c>
      <c r="P13" s="119">
        <f t="shared" si="2"/>
        <v>344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>
      <c r="O15" s="38"/>
    </row>
    <row r="16" spans="1:16" ht="12" thickBot="1">
      <c r="B16" s="33" t="s">
        <v>39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customHeight="1">
      <c r="B17" s="167" t="s">
        <v>105</v>
      </c>
      <c r="C17" s="51"/>
      <c r="D17" s="52"/>
      <c r="E17" s="52"/>
      <c r="F17" s="171"/>
      <c r="G17" s="168">
        <v>69</v>
      </c>
      <c r="H17" s="60"/>
      <c r="I17" s="169">
        <v>6</v>
      </c>
      <c r="J17" s="60"/>
      <c r="K17" s="168">
        <v>5</v>
      </c>
      <c r="L17" s="170"/>
      <c r="M17" s="59"/>
      <c r="N17" s="113">
        <v>6</v>
      </c>
      <c r="O17" s="36">
        <f>SUM(F17:N17)</f>
        <v>86</v>
      </c>
      <c r="P17" s="37">
        <f>(F17*$F$4)+(G17*$G$4)+(H17*$H$4)+(I17*$I$4)+(J17*$J$4)+(K17*$K$4)+(L17*$L$4)+(M17*$M$4)+(N17*$N$4)</f>
        <v>37.25</v>
      </c>
    </row>
    <row r="18" spans="2:16">
      <c r="B18" s="167"/>
      <c r="C18" s="51"/>
      <c r="D18" s="52"/>
      <c r="E18" s="52"/>
      <c r="F18" s="114"/>
      <c r="G18" s="116"/>
      <c r="H18" s="115"/>
      <c r="I18" s="116"/>
      <c r="J18" s="117"/>
      <c r="K18" s="116"/>
      <c r="L18" s="117"/>
      <c r="M18" s="118"/>
      <c r="N18" s="113"/>
      <c r="O18" s="36">
        <f>SUM(F18:N18)</f>
        <v>0</v>
      </c>
      <c r="P18" s="37">
        <f>(F18*$F$4)+(G18*$G$4)+(H18*$H$4)+(I18*$I$4)+(J18*$J$4)+(K18*$K$4)+(L18*$L$4)+(M18*$M$4)+(N18*$N$4)</f>
        <v>0</v>
      </c>
    </row>
    <row r="19" spans="2:16" ht="12" thickBot="1">
      <c r="B19" s="39" t="s">
        <v>21</v>
      </c>
      <c r="C19" s="39">
        <f t="shared" ref="C19:P19" si="3">SUM(C17:C18)</f>
        <v>0</v>
      </c>
      <c r="D19" s="39">
        <f t="shared" si="3"/>
        <v>0</v>
      </c>
      <c r="E19" s="39">
        <f t="shared" si="3"/>
        <v>0</v>
      </c>
      <c r="F19" s="39">
        <f t="shared" si="3"/>
        <v>0</v>
      </c>
      <c r="G19" s="39">
        <f t="shared" si="3"/>
        <v>69</v>
      </c>
      <c r="H19" s="39">
        <f t="shared" si="3"/>
        <v>0</v>
      </c>
      <c r="I19" s="39">
        <f t="shared" si="3"/>
        <v>6</v>
      </c>
      <c r="J19" s="39">
        <f t="shared" si="3"/>
        <v>0</v>
      </c>
      <c r="K19" s="39">
        <f t="shared" si="3"/>
        <v>5</v>
      </c>
      <c r="L19" s="39">
        <f t="shared" si="3"/>
        <v>0</v>
      </c>
      <c r="M19" s="39">
        <f t="shared" si="3"/>
        <v>0</v>
      </c>
      <c r="N19" s="39">
        <f t="shared" si="3"/>
        <v>6</v>
      </c>
      <c r="O19" s="39">
        <f t="shared" si="3"/>
        <v>86</v>
      </c>
      <c r="P19" s="119">
        <f t="shared" si="3"/>
        <v>37.25</v>
      </c>
    </row>
    <row r="21" spans="2:16" hidden="1"/>
    <row r="22" spans="2:16" ht="12" hidden="1" thickBot="1">
      <c r="B22" s="33" t="s">
        <v>40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(F24*$F$4)+(G24*$G$4)+(H24*$H$4)+(I24*$I$4)+(J24*$J$4)+(K24*$K$4)+(L24*$L$4)+(M24*$M$4)+(N24*$N$4)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(C25*$C$4)+(G25*$G$4)+(H25*$H$4)+(I25*$I$4)+(J25*$J$4)+(K25*$K$4)+(L25*$L$4)+(M25*$M$4)+(N25*$N$4)</f>
        <v>0</v>
      </c>
    </row>
    <row r="26" spans="2:16" ht="12" hidden="1" thickBot="1">
      <c r="B26" s="39" t="s">
        <v>21</v>
      </c>
      <c r="C26" s="39">
        <f>SUM(C23:C24)</f>
        <v>0</v>
      </c>
      <c r="D26" s="39">
        <f>SUM(D23:D24)</f>
        <v>0</v>
      </c>
      <c r="E26" s="39">
        <f>SUM(E23:E24)</f>
        <v>0</v>
      </c>
      <c r="F26" s="39">
        <f t="shared" ref="F26:P26" si="4">SUM(F23:F25)</f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119">
        <f t="shared" si="4"/>
        <v>0</v>
      </c>
    </row>
    <row r="27" spans="2:16" hidden="1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52"/>
    </row>
    <row r="28" spans="2:16">
      <c r="N28" s="122" t="s">
        <v>29</v>
      </c>
      <c r="O28" s="121">
        <f>SUM(O13+O19+O26)</f>
        <v>613</v>
      </c>
      <c r="P28" s="206">
        <f>SUM(P13+P19+P26)</f>
        <v>381.25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77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82</v>
      </c>
      <c r="C9" s="108"/>
      <c r="D9" s="100"/>
      <c r="E9" s="100"/>
      <c r="F9" s="123"/>
      <c r="G9" s="124">
        <v>601</v>
      </c>
      <c r="H9" s="125"/>
      <c r="I9" s="104"/>
      <c r="J9" s="125"/>
      <c r="K9" s="124"/>
      <c r="L9" s="105">
        <v>9</v>
      </c>
      <c r="M9" s="124"/>
      <c r="N9" s="125">
        <v>7</v>
      </c>
      <c r="O9" s="106">
        <f t="shared" ref="O9" si="0">SUM(F9:N9)</f>
        <v>617</v>
      </c>
      <c r="P9" s="107">
        <f t="shared" ref="P9" si="1">(F9*$F$5)+(G9*$G$5)+(H9*$H$5)+(I9*$I$5)+(J9*$J$5)+(K9*$K$5)+(L9*$L$5)+(M9*$M$5)+(N9*$N$5)</f>
        <v>173.25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601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9</v>
      </c>
      <c r="M11" s="109">
        <f t="shared" si="2"/>
        <v>0</v>
      </c>
      <c r="N11" s="109">
        <f t="shared" si="2"/>
        <v>7</v>
      </c>
      <c r="O11" s="109">
        <f t="shared" si="2"/>
        <v>617</v>
      </c>
      <c r="P11" s="109">
        <f t="shared" si="2"/>
        <v>173.25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9" sqref="B29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8" t="s">
        <v>121</v>
      </c>
      <c r="C7" s="159"/>
      <c r="D7" s="160"/>
      <c r="E7" s="160"/>
      <c r="F7" s="161"/>
      <c r="G7" s="162">
        <v>1017</v>
      </c>
      <c r="H7" s="163"/>
      <c r="I7" s="164">
        <v>1</v>
      </c>
      <c r="J7" s="163"/>
      <c r="K7" s="162"/>
      <c r="L7" s="165"/>
      <c r="M7" s="162">
        <v>120</v>
      </c>
      <c r="N7" s="163"/>
      <c r="O7" s="36">
        <f t="shared" ref="O7:O15" si="0">SUM(F7:N7)</f>
        <v>1138</v>
      </c>
      <c r="P7" s="37">
        <f t="shared" ref="P7:P15" si="1">(F7*$F$3)+(G7*$G$3)+(H7*$H$3)+(I7*$I$3)+(J7*$J$3)+(K7*$K$3)+(L7*$L$3)+(M7*$M$3)+(N7*$N$3)</f>
        <v>494.75</v>
      </c>
    </row>
    <row r="8" spans="1:16" s="30" customFormat="1">
      <c r="A8" s="1"/>
      <c r="B8" s="158" t="s">
        <v>122</v>
      </c>
      <c r="C8" s="166"/>
      <c r="D8" s="160"/>
      <c r="E8" s="160"/>
      <c r="F8" s="161"/>
      <c r="G8" s="162">
        <v>108</v>
      </c>
      <c r="H8" s="163"/>
      <c r="I8" s="164"/>
      <c r="J8" s="163"/>
      <c r="K8" s="162"/>
      <c r="L8" s="165"/>
      <c r="M8" s="162"/>
      <c r="N8" s="163"/>
      <c r="O8" s="36">
        <f t="shared" si="0"/>
        <v>108</v>
      </c>
      <c r="P8" s="37">
        <f t="shared" si="1"/>
        <v>27</v>
      </c>
    </row>
    <row r="9" spans="1:16" s="30" customFormat="1">
      <c r="A9" s="1"/>
      <c r="B9" s="158" t="s">
        <v>123</v>
      </c>
      <c r="C9" s="166"/>
      <c r="D9" s="160"/>
      <c r="E9" s="160"/>
      <c r="F9" s="161"/>
      <c r="G9" s="162">
        <v>108</v>
      </c>
      <c r="H9" s="163"/>
      <c r="I9" s="164"/>
      <c r="J9" s="163"/>
      <c r="K9" s="162"/>
      <c r="L9" s="165"/>
      <c r="M9" s="162"/>
      <c r="N9" s="163"/>
      <c r="O9" s="36">
        <f t="shared" si="0"/>
        <v>108</v>
      </c>
      <c r="P9" s="37">
        <f t="shared" si="1"/>
        <v>27</v>
      </c>
    </row>
    <row r="10" spans="1:16" s="30" customFormat="1">
      <c r="A10" s="1"/>
      <c r="B10" s="158" t="s">
        <v>124</v>
      </c>
      <c r="C10" s="166"/>
      <c r="D10" s="160"/>
      <c r="E10" s="160"/>
      <c r="F10" s="161"/>
      <c r="G10" s="162">
        <v>98</v>
      </c>
      <c r="H10" s="163"/>
      <c r="I10" s="164"/>
      <c r="J10" s="163"/>
      <c r="K10" s="162"/>
      <c r="L10" s="165"/>
      <c r="M10" s="162"/>
      <c r="N10" s="163"/>
      <c r="O10" s="36">
        <f t="shared" si="0"/>
        <v>98</v>
      </c>
      <c r="P10" s="37">
        <f t="shared" si="1"/>
        <v>24.5</v>
      </c>
    </row>
    <row r="11" spans="1:16" s="30" customFormat="1">
      <c r="A11" s="1"/>
      <c r="B11" s="158" t="s">
        <v>125</v>
      </c>
      <c r="C11" s="166"/>
      <c r="D11" s="160"/>
      <c r="E11" s="160"/>
      <c r="F11" s="161">
        <v>2</v>
      </c>
      <c r="G11" s="162">
        <v>35</v>
      </c>
      <c r="H11" s="163"/>
      <c r="I11" s="164"/>
      <c r="J11" s="163"/>
      <c r="K11" s="162"/>
      <c r="L11" s="165"/>
      <c r="M11" s="162">
        <v>3</v>
      </c>
      <c r="N11" s="163"/>
      <c r="O11" s="36">
        <f t="shared" si="0"/>
        <v>40</v>
      </c>
      <c r="P11" s="37">
        <f t="shared" si="1"/>
        <v>14.95</v>
      </c>
    </row>
    <row r="12" spans="1:16" s="30" customFormat="1">
      <c r="A12" s="1"/>
      <c r="B12" s="158" t="s">
        <v>126</v>
      </c>
      <c r="C12" s="166"/>
      <c r="D12" s="160"/>
      <c r="E12" s="160"/>
      <c r="F12" s="161">
        <v>2</v>
      </c>
      <c r="G12" s="162">
        <v>23</v>
      </c>
      <c r="H12" s="163"/>
      <c r="I12" s="164">
        <v>4</v>
      </c>
      <c r="J12" s="163"/>
      <c r="K12" s="162">
        <v>1</v>
      </c>
      <c r="L12" s="165"/>
      <c r="M12" s="162">
        <v>7</v>
      </c>
      <c r="N12" s="163"/>
      <c r="O12" s="36">
        <f t="shared" si="0"/>
        <v>37</v>
      </c>
      <c r="P12" s="37">
        <f t="shared" si="1"/>
        <v>22.95</v>
      </c>
    </row>
    <row r="13" spans="1:16" s="30" customFormat="1">
      <c r="A13" s="1"/>
      <c r="B13" s="158" t="s">
        <v>127</v>
      </c>
      <c r="C13" s="166"/>
      <c r="D13" s="160"/>
      <c r="E13" s="160"/>
      <c r="F13" s="161">
        <v>22</v>
      </c>
      <c r="G13" s="162">
        <v>10</v>
      </c>
      <c r="H13" s="163"/>
      <c r="I13" s="164"/>
      <c r="J13" s="163"/>
      <c r="K13" s="162"/>
      <c r="L13" s="165"/>
      <c r="M13" s="162">
        <v>6</v>
      </c>
      <c r="N13" s="163"/>
      <c r="O13" s="36">
        <f t="shared" si="0"/>
        <v>38</v>
      </c>
      <c r="P13" s="37">
        <f t="shared" si="1"/>
        <v>16.7</v>
      </c>
    </row>
    <row r="14" spans="1:16" s="30" customFormat="1">
      <c r="A14" s="1"/>
      <c r="B14" s="158" t="s">
        <v>128</v>
      </c>
      <c r="C14" s="166"/>
      <c r="D14" s="160"/>
      <c r="E14" s="160"/>
      <c r="F14" s="161">
        <v>2</v>
      </c>
      <c r="G14" s="162">
        <v>14</v>
      </c>
      <c r="H14" s="163"/>
      <c r="I14" s="164"/>
      <c r="J14" s="163"/>
      <c r="K14" s="162"/>
      <c r="L14" s="165"/>
      <c r="M14" s="162">
        <v>2</v>
      </c>
      <c r="N14" s="163"/>
      <c r="O14" s="36">
        <f t="shared" si="0"/>
        <v>18</v>
      </c>
      <c r="P14" s="37">
        <f t="shared" si="1"/>
        <v>7.7</v>
      </c>
    </row>
    <row r="15" spans="1:16" s="30" customFormat="1">
      <c r="A15" s="1"/>
      <c r="B15" s="158" t="s">
        <v>129</v>
      </c>
      <c r="C15" s="166"/>
      <c r="D15" s="160"/>
      <c r="E15" s="160"/>
      <c r="F15" s="161"/>
      <c r="G15" s="162">
        <v>2</v>
      </c>
      <c r="H15" s="163"/>
      <c r="I15" s="164">
        <v>2</v>
      </c>
      <c r="J15" s="163"/>
      <c r="K15" s="162">
        <v>1</v>
      </c>
      <c r="L15" s="165"/>
      <c r="M15" s="162">
        <v>2</v>
      </c>
      <c r="N15" s="163"/>
      <c r="O15" s="36">
        <f t="shared" si="0"/>
        <v>7</v>
      </c>
      <c r="P15" s="37">
        <f t="shared" si="1"/>
        <v>6.5</v>
      </c>
    </row>
    <row r="16" spans="1:16" s="30" customFormat="1">
      <c r="A16" s="1"/>
      <c r="B16" s="158" t="s">
        <v>130</v>
      </c>
      <c r="C16" s="166"/>
      <c r="D16" s="160"/>
      <c r="E16" s="160"/>
      <c r="F16" s="161"/>
      <c r="G16" s="162">
        <v>4</v>
      </c>
      <c r="H16" s="163"/>
      <c r="I16" s="164"/>
      <c r="J16" s="163"/>
      <c r="K16" s="162"/>
      <c r="L16" s="165"/>
      <c r="M16" s="162">
        <v>1</v>
      </c>
      <c r="N16" s="163"/>
      <c r="O16" s="36">
        <f t="shared" ref="O16" si="2">SUM(F16:N16)</f>
        <v>5</v>
      </c>
      <c r="P16" s="37">
        <f t="shared" ref="P16" si="3">(F16*$F$3)+(G16*$G$3)+(H16*$H$3)+(I16*$I$3)+(J16*$J$3)+(K16*$K$3)+(L16*$L$3)+(M16*$M$3)+(N16*$N$3)</f>
        <v>3</v>
      </c>
    </row>
    <row r="17" spans="1:16" s="30" customFormat="1">
      <c r="A17" s="1"/>
      <c r="B17" s="139"/>
      <c r="C17" s="146"/>
      <c r="D17" s="140"/>
      <c r="E17" s="140"/>
      <c r="F17" s="141"/>
      <c r="G17" s="142"/>
      <c r="H17" s="143"/>
      <c r="I17" s="144"/>
      <c r="J17" s="143"/>
      <c r="K17" s="142"/>
      <c r="L17" s="145"/>
      <c r="M17" s="142"/>
      <c r="N17" s="143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ht="12" thickBot="1">
      <c r="A18" s="38"/>
      <c r="B18" s="39" t="s">
        <v>21</v>
      </c>
      <c r="C18" s="39">
        <f t="shared" ref="C18:P18" si="4">SUM(C7:C17)</f>
        <v>0</v>
      </c>
      <c r="D18" s="39">
        <f t="shared" si="4"/>
        <v>0</v>
      </c>
      <c r="E18" s="39">
        <f t="shared" si="4"/>
        <v>0</v>
      </c>
      <c r="F18" s="39">
        <f t="shared" si="4"/>
        <v>28</v>
      </c>
      <c r="G18" s="39">
        <f t="shared" si="4"/>
        <v>1419</v>
      </c>
      <c r="H18" s="39">
        <f t="shared" si="4"/>
        <v>0</v>
      </c>
      <c r="I18" s="39">
        <f t="shared" si="4"/>
        <v>7</v>
      </c>
      <c r="J18" s="39">
        <f t="shared" si="4"/>
        <v>0</v>
      </c>
      <c r="K18" s="39">
        <f t="shared" si="4"/>
        <v>2</v>
      </c>
      <c r="L18" s="39">
        <f t="shared" si="4"/>
        <v>0</v>
      </c>
      <c r="M18" s="39">
        <f t="shared" si="4"/>
        <v>141</v>
      </c>
      <c r="N18" s="39">
        <f t="shared" si="4"/>
        <v>0</v>
      </c>
      <c r="O18" s="39">
        <f t="shared" si="4"/>
        <v>1597</v>
      </c>
      <c r="P18" s="39">
        <f t="shared" si="4"/>
        <v>645.05000000000018</v>
      </c>
    </row>
    <row r="19" spans="1:16">
      <c r="B19" s="38"/>
      <c r="C19" s="38"/>
      <c r="D19" s="38"/>
      <c r="E19" s="38"/>
      <c r="F19" s="40"/>
      <c r="G19" s="40"/>
      <c r="H19" s="40"/>
      <c r="I19" s="40"/>
      <c r="J19" s="40"/>
      <c r="K19" s="40"/>
      <c r="L19" s="40"/>
      <c r="M19" s="40"/>
      <c r="N19" s="40"/>
      <c r="O19" s="38"/>
      <c r="P19" s="38"/>
    </row>
    <row r="20" spans="1:16" hidden="1">
      <c r="B20" s="13"/>
      <c r="C20" s="13"/>
      <c r="D20" s="13"/>
      <c r="E20" s="13"/>
      <c r="F20" s="31"/>
      <c r="G20" s="31"/>
      <c r="H20" s="31"/>
      <c r="I20" s="31"/>
      <c r="J20" s="31"/>
      <c r="K20" s="31"/>
      <c r="L20" s="31"/>
      <c r="M20" s="31"/>
      <c r="N20" s="31"/>
      <c r="O20" s="13"/>
      <c r="P20" s="13"/>
    </row>
    <row r="21" spans="1:16" ht="12" hidden="1" thickBot="1">
      <c r="B21" s="33" t="s">
        <v>31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1:16" s="30" customFormat="1" hidden="1">
      <c r="A22" s="1"/>
      <c r="B22" s="58" t="s">
        <v>70</v>
      </c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(C22*$C$3)+(F22*$F$3)+(G22*$G$3)+(H22*$H$3)+(I22*$I$3)+(J22*$J$3)+(K22*$K$3)+(L22*$L$3)+(M22*$M$3)+(N22*$N$3)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ht="12" hidden="1" thickBot="1">
      <c r="A25" s="38"/>
      <c r="B25" s="39" t="s">
        <v>21</v>
      </c>
      <c r="C25" s="39">
        <f>SUM(C22:C24)</f>
        <v>0</v>
      </c>
      <c r="D25" s="39">
        <f>SUM(D22:D24)</f>
        <v>0</v>
      </c>
      <c r="E25" s="39">
        <f>SUM(E22:E24)</f>
        <v>0</v>
      </c>
      <c r="F25" s="39">
        <f>SUM(F22:F24)</f>
        <v>0</v>
      </c>
      <c r="G25" s="39">
        <f>SUM(G22:G24)</f>
        <v>0</v>
      </c>
      <c r="H25" s="39">
        <f t="shared" ref="H25:P25" si="5">SUM(H22:H24)</f>
        <v>0</v>
      </c>
      <c r="I25" s="39">
        <f t="shared" si="5"/>
        <v>0</v>
      </c>
      <c r="J25" s="39">
        <f t="shared" si="5"/>
        <v>0</v>
      </c>
      <c r="K25" s="39">
        <f t="shared" si="5"/>
        <v>0</v>
      </c>
      <c r="L25" s="39">
        <f t="shared" si="5"/>
        <v>0</v>
      </c>
      <c r="M25" s="39">
        <f t="shared" si="5"/>
        <v>0</v>
      </c>
      <c r="N25" s="39">
        <f t="shared" si="5"/>
        <v>0</v>
      </c>
      <c r="O25" s="41">
        <f t="shared" si="5"/>
        <v>0</v>
      </c>
      <c r="P25" s="41">
        <f t="shared" si="5"/>
        <v>0</v>
      </c>
    </row>
    <row r="26" spans="1:16" hidden="1">
      <c r="G26" s="42"/>
    </row>
    <row r="27" spans="1:16" ht="12.75">
      <c r="B27" s="2"/>
      <c r="C27" s="2"/>
      <c r="D27" s="2"/>
      <c r="E27" s="2"/>
      <c r="F27" s="47"/>
      <c r="G27" s="47"/>
      <c r="H27" s="47"/>
      <c r="I27" s="47"/>
      <c r="J27" s="47"/>
      <c r="K27" s="47"/>
      <c r="L27" s="47"/>
      <c r="M27" s="47"/>
      <c r="N27" s="47"/>
      <c r="O27" s="2"/>
      <c r="P27" s="2"/>
    </row>
    <row r="28" spans="1:16">
      <c r="M28" s="48" t="s">
        <v>21</v>
      </c>
      <c r="O28" s="49">
        <f>+O25+O18</f>
        <v>1597</v>
      </c>
      <c r="P28" s="50">
        <f>+P25+P18</f>
        <v>645.05000000000018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70" sqref="D170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thickBot="1">
      <c r="B7" s="198" t="s">
        <v>79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>
      <c r="A8" s="196"/>
      <c r="B8" s="195" t="s">
        <v>142</v>
      </c>
      <c r="C8" s="201"/>
      <c r="D8" s="201"/>
      <c r="E8" s="201"/>
      <c r="F8" s="202">
        <v>1</v>
      </c>
      <c r="G8" s="187">
        <v>8</v>
      </c>
      <c r="H8" s="188"/>
      <c r="I8" s="189">
        <v>1</v>
      </c>
      <c r="J8" s="188"/>
      <c r="K8" s="187"/>
      <c r="L8" s="190"/>
      <c r="M8" s="187"/>
      <c r="N8" s="188">
        <v>1</v>
      </c>
      <c r="O8" s="191">
        <f>SUM(F8:N8)</f>
        <v>11</v>
      </c>
      <c r="P8" s="203">
        <f>(F8*$F$3)+(G8*$G$3)+(H8*$H$3)+(I8*$I$3)+(J8*$J$3)+(K8*$K$3)+(L8*$L$3)+(M8*$M$3)+(N8*$N$3)</f>
        <v>4.5999999999999996</v>
      </c>
    </row>
    <row r="9" spans="1:16" s="197" customFormat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1</v>
      </c>
      <c r="G10" s="44">
        <f t="shared" si="1"/>
        <v>8</v>
      </c>
      <c r="H10" s="44">
        <f t="shared" si="1"/>
        <v>0</v>
      </c>
      <c r="I10" s="44">
        <f t="shared" si="1"/>
        <v>1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1</v>
      </c>
      <c r="O10" s="44">
        <f>SUM(O8:O9)</f>
        <v>11</v>
      </c>
      <c r="P10" s="205">
        <f>SUM(P8:P9)</f>
        <v>4.5999999999999996</v>
      </c>
    </row>
    <row r="11" spans="1:16" s="196" customFormat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80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2" t="s">
        <v>83</v>
      </c>
      <c r="C20" s="173"/>
      <c r="D20" s="174"/>
      <c r="E20" s="174"/>
      <c r="F20" s="175"/>
      <c r="G20" s="176">
        <v>14</v>
      </c>
      <c r="H20" s="177"/>
      <c r="I20" s="178"/>
      <c r="J20" s="177"/>
      <c r="K20" s="176"/>
      <c r="L20" s="179"/>
      <c r="M20" s="176"/>
      <c r="N20" s="177"/>
      <c r="O20" s="36">
        <f>SUM(C20:N20)</f>
        <v>14</v>
      </c>
      <c r="P20" s="37">
        <f>(C20*$C$3)+(F20*$F$3)+(G20*$G$3)+(H20*$H$3)+(I20*$I$3)+(J20*$J$3)+(K20*$K$3)+(L20*$L$3)+(M20*$M$3)+(N20*$N$3)</f>
        <v>3.5</v>
      </c>
    </row>
    <row r="21" spans="1:16" s="30" customFormat="1">
      <c r="A21" s="1"/>
      <c r="B21" s="172" t="s">
        <v>84</v>
      </c>
      <c r="C21" s="180"/>
      <c r="D21" s="174"/>
      <c r="E21" s="174"/>
      <c r="F21" s="175"/>
      <c r="G21" s="176">
        <v>5</v>
      </c>
      <c r="H21" s="177"/>
      <c r="I21" s="178"/>
      <c r="J21" s="177"/>
      <c r="K21" s="176"/>
      <c r="L21" s="179"/>
      <c r="M21" s="176"/>
      <c r="N21" s="177">
        <v>2</v>
      </c>
      <c r="O21" s="36">
        <f>SUM(F21:N21)</f>
        <v>7</v>
      </c>
      <c r="P21" s="37">
        <f>(F21*$F$3)+(G21*$G$3)+(H21*$H$3)+(I21*$I$3)+(J21*$J$3)+(K21*$K$3)+(L21*$L$3)+(M21*$M$3)+(N21*$N$3)</f>
        <v>5.25</v>
      </c>
    </row>
    <row r="22" spans="1:16" s="30" customFormat="1">
      <c r="A22" s="1"/>
      <c r="B22" s="172" t="s">
        <v>85</v>
      </c>
      <c r="C22" s="180"/>
      <c r="D22" s="174"/>
      <c r="E22" s="174"/>
      <c r="F22" s="175"/>
      <c r="G22" s="176">
        <v>8</v>
      </c>
      <c r="H22" s="177"/>
      <c r="I22" s="178">
        <v>3</v>
      </c>
      <c r="J22" s="177"/>
      <c r="K22" s="176">
        <v>2</v>
      </c>
      <c r="L22" s="179"/>
      <c r="M22" s="176"/>
      <c r="N22" s="177">
        <v>2</v>
      </c>
      <c r="O22" s="36">
        <f>SUM(F22:N22)</f>
        <v>15</v>
      </c>
      <c r="P22" s="37">
        <f>(F22*$F$3)+(G22*$G$3)+(H22*$H$3)+(I22*$I$3)+(J22*$J$3)+(K22*$K$3)+(L22*$L$3)+(M22*$M$3)+(N22*$N$3)</f>
        <v>9.5</v>
      </c>
    </row>
    <row r="23" spans="1:16" s="30" customFormat="1">
      <c r="A23" s="1"/>
      <c r="B23" s="58" t="s">
        <v>86</v>
      </c>
      <c r="C23" s="51"/>
      <c r="D23" s="52"/>
      <c r="E23" s="52"/>
      <c r="F23" s="53"/>
      <c r="G23" s="59">
        <v>20</v>
      </c>
      <c r="H23" s="60"/>
      <c r="I23" s="61">
        <v>10</v>
      </c>
      <c r="J23" s="60"/>
      <c r="K23" s="59"/>
      <c r="L23" s="62"/>
      <c r="M23" s="59"/>
      <c r="N23" s="60"/>
      <c r="O23" s="36">
        <f t="shared" ref="O23:O27" si="4">SUM(F23:N23)</f>
        <v>30</v>
      </c>
      <c r="P23" s="37">
        <f t="shared" ref="P23:P27" si="5">(F23*$F$3)+(G23*$G$3)+(H23*$H$3)+(I23*$I$3)+(J23*$J$3)+(K23*$K$3)+(L23*$L$3)+(M23*$M$3)+(N23*$N$3)</f>
        <v>10</v>
      </c>
    </row>
    <row r="24" spans="1:16" s="30" customFormat="1">
      <c r="A24" s="1"/>
      <c r="B24" s="58" t="s">
        <v>87</v>
      </c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>
        <v>5</v>
      </c>
      <c r="O24" s="36">
        <f t="shared" si="4"/>
        <v>5</v>
      </c>
      <c r="P24" s="37">
        <f t="shared" si="5"/>
        <v>10</v>
      </c>
    </row>
    <row r="25" spans="1:16" s="30" customFormat="1">
      <c r="A25" s="1"/>
      <c r="B25" s="58" t="s">
        <v>88</v>
      </c>
      <c r="C25" s="51"/>
      <c r="D25" s="52"/>
      <c r="E25" s="52"/>
      <c r="F25" s="53"/>
      <c r="G25" s="59"/>
      <c r="H25" s="60"/>
      <c r="I25" s="61">
        <v>20</v>
      </c>
      <c r="J25" s="60"/>
      <c r="K25" s="59"/>
      <c r="L25" s="62"/>
      <c r="M25" s="59"/>
      <c r="N25" s="60"/>
      <c r="O25" s="36">
        <f t="shared" si="4"/>
        <v>20</v>
      </c>
      <c r="P25" s="37">
        <f t="shared" si="5"/>
        <v>10</v>
      </c>
    </row>
    <row r="26" spans="1:16" s="30" customFormat="1">
      <c r="A26" s="1"/>
      <c r="B26" s="58" t="s">
        <v>89</v>
      </c>
      <c r="C26" s="51"/>
      <c r="D26" s="52"/>
      <c r="E26" s="52"/>
      <c r="F26" s="53"/>
      <c r="G26" s="59">
        <v>23</v>
      </c>
      <c r="H26" s="60"/>
      <c r="I26" s="61">
        <v>3</v>
      </c>
      <c r="J26" s="60"/>
      <c r="K26" s="59">
        <v>3</v>
      </c>
      <c r="L26" s="62"/>
      <c r="M26" s="59"/>
      <c r="N26" s="60"/>
      <c r="O26" s="36">
        <f t="shared" si="4"/>
        <v>29</v>
      </c>
      <c r="P26" s="37">
        <f t="shared" si="5"/>
        <v>10.25</v>
      </c>
    </row>
    <row r="27" spans="1:16" s="30" customFormat="1">
      <c r="A27" s="1"/>
      <c r="B27" s="58" t="s">
        <v>90</v>
      </c>
      <c r="C27" s="51"/>
      <c r="D27" s="52"/>
      <c r="E27" s="52"/>
      <c r="F27" s="53"/>
      <c r="G27" s="59">
        <v>22</v>
      </c>
      <c r="H27" s="60"/>
      <c r="I27" s="61">
        <v>13</v>
      </c>
      <c r="J27" s="60"/>
      <c r="K27" s="59"/>
      <c r="L27" s="62"/>
      <c r="M27" s="59"/>
      <c r="N27" s="60"/>
      <c r="O27" s="36">
        <f t="shared" si="4"/>
        <v>35</v>
      </c>
      <c r="P27" s="37">
        <f t="shared" si="5"/>
        <v>12</v>
      </c>
    </row>
    <row r="28" spans="1:16" s="30" customFormat="1">
      <c r="A28" s="1"/>
      <c r="B28" s="172" t="s">
        <v>91</v>
      </c>
      <c r="C28" s="180"/>
      <c r="D28" s="174"/>
      <c r="E28" s="174"/>
      <c r="F28" s="175"/>
      <c r="G28" s="176">
        <v>9</v>
      </c>
      <c r="H28" s="177"/>
      <c r="I28" s="178">
        <v>4</v>
      </c>
      <c r="J28" s="177"/>
      <c r="K28" s="176">
        <v>1</v>
      </c>
      <c r="L28" s="179"/>
      <c r="M28" s="176"/>
      <c r="N28" s="177">
        <v>6</v>
      </c>
      <c r="O28" s="36">
        <f>SUM(F28:N28)</f>
        <v>20</v>
      </c>
      <c r="P28" s="37">
        <f>(F28*$F$3)+(G28*$G$3)+(H28*$H$3)+(I28*$I$3)+(J28*$J$3)+(K28*$K$3)+(L28*$L$3)+(M28*$M$3)+(N28*$N$3)</f>
        <v>17.25</v>
      </c>
    </row>
    <row r="29" spans="1:16" s="30" customFormat="1">
      <c r="A29" s="1"/>
      <c r="B29" s="172" t="s">
        <v>92</v>
      </c>
      <c r="C29" s="180"/>
      <c r="D29" s="174"/>
      <c r="E29" s="174"/>
      <c r="F29" s="175"/>
      <c r="G29" s="176">
        <v>30</v>
      </c>
      <c r="H29" s="177"/>
      <c r="I29" s="178">
        <v>8</v>
      </c>
      <c r="J29" s="177"/>
      <c r="K29" s="176">
        <v>3</v>
      </c>
      <c r="L29" s="179"/>
      <c r="M29" s="176"/>
      <c r="N29" s="177">
        <v>2</v>
      </c>
      <c r="O29" s="36">
        <f>SUM(F29:N29)</f>
        <v>43</v>
      </c>
      <c r="P29" s="37">
        <f>(F29*$F$3)+(G29*$G$3)+(H29*$H$3)+(I29*$I$3)+(J29*$J$3)+(K29*$K$3)+(L29*$L$3)+(M29*$M$3)+(N29*$N$3)</f>
        <v>18.5</v>
      </c>
    </row>
    <row r="30" spans="1:16" s="30" customFormat="1">
      <c r="A30" s="1"/>
      <c r="B30" s="58" t="s">
        <v>93</v>
      </c>
      <c r="C30" s="51"/>
      <c r="D30" s="52"/>
      <c r="E30" s="52"/>
      <c r="F30" s="53"/>
      <c r="G30" s="59">
        <v>30</v>
      </c>
      <c r="H30" s="60"/>
      <c r="I30" s="61">
        <v>20</v>
      </c>
      <c r="J30" s="60"/>
      <c r="K30" s="59">
        <v>6</v>
      </c>
      <c r="L30" s="62"/>
      <c r="M30" s="59"/>
      <c r="N30" s="60"/>
      <c r="O30" s="36">
        <f t="shared" ref="O30:O32" si="6">SUM(F30:N30)</f>
        <v>56</v>
      </c>
      <c r="P30" s="37">
        <f t="shared" ref="P30:P32" si="7">(F30*$F$3)+(G30*$G$3)+(H30*$H$3)+(I30*$I$3)+(J30*$J$3)+(K30*$K$3)+(L30*$L$3)+(M30*$M$3)+(N30*$N$3)</f>
        <v>23.5</v>
      </c>
    </row>
    <row r="31" spans="1:16" s="30" customFormat="1">
      <c r="A31" s="1"/>
      <c r="B31" s="58" t="s">
        <v>94</v>
      </c>
      <c r="C31" s="51"/>
      <c r="D31" s="52"/>
      <c r="E31" s="52"/>
      <c r="F31" s="53"/>
      <c r="G31" s="59">
        <v>13</v>
      </c>
      <c r="H31" s="60"/>
      <c r="I31" s="61">
        <v>5</v>
      </c>
      <c r="J31" s="60"/>
      <c r="K31" s="59"/>
      <c r="L31" s="62"/>
      <c r="M31" s="59"/>
      <c r="N31" s="60"/>
      <c r="O31" s="36">
        <f t="shared" si="6"/>
        <v>18</v>
      </c>
      <c r="P31" s="37">
        <f t="shared" si="7"/>
        <v>5.75</v>
      </c>
    </row>
    <row r="32" spans="1:16" s="30" customFormat="1">
      <c r="A32" s="1"/>
      <c r="B32" s="58" t="s">
        <v>95</v>
      </c>
      <c r="C32" s="51"/>
      <c r="D32" s="52"/>
      <c r="E32" s="52"/>
      <c r="F32" s="53"/>
      <c r="G32" s="59">
        <v>20</v>
      </c>
      <c r="H32" s="60"/>
      <c r="I32" s="61">
        <v>2</v>
      </c>
      <c r="J32" s="60"/>
      <c r="K32" s="59">
        <v>16</v>
      </c>
      <c r="L32" s="62"/>
      <c r="M32" s="59"/>
      <c r="N32" s="60"/>
      <c r="O32" s="36">
        <f t="shared" si="6"/>
        <v>38</v>
      </c>
      <c r="P32" s="37">
        <f t="shared" si="7"/>
        <v>22</v>
      </c>
    </row>
    <row r="33" spans="1:16" s="30" customFormat="1">
      <c r="A33" s="1"/>
      <c r="B33" s="158"/>
      <c r="C33" s="166"/>
      <c r="D33" s="160"/>
      <c r="E33" s="160"/>
      <c r="F33" s="161"/>
      <c r="G33" s="162"/>
      <c r="H33" s="163"/>
      <c r="I33" s="164"/>
      <c r="J33" s="163"/>
      <c r="K33" s="162"/>
      <c r="L33" s="165"/>
      <c r="M33" s="162"/>
      <c r="N33" s="163"/>
      <c r="O33" s="36">
        <f>SUM(F33:N33)</f>
        <v>0</v>
      </c>
      <c r="P33" s="37">
        <f>(F33*$F$3)+(G33*$G$3)+(H33*$H$3)+(I33*$I$3)+(J33*$J$3)+(K33*$K$3)+(L33*$L$3)+(M33*$M$3)+(N33*$N$3)</f>
        <v>0</v>
      </c>
    </row>
    <row r="34" spans="1:16" ht="12" thickBot="1">
      <c r="A34" s="38"/>
      <c r="B34" s="39" t="s">
        <v>21</v>
      </c>
      <c r="C34" s="39">
        <f t="shared" ref="C34:P34" si="8">SUM(C20:C33)</f>
        <v>0</v>
      </c>
      <c r="D34" s="39">
        <f t="shared" si="8"/>
        <v>0</v>
      </c>
      <c r="E34" s="39">
        <f t="shared" si="8"/>
        <v>0</v>
      </c>
      <c r="F34" s="39">
        <f t="shared" si="8"/>
        <v>0</v>
      </c>
      <c r="G34" s="39">
        <f t="shared" si="8"/>
        <v>194</v>
      </c>
      <c r="H34" s="39">
        <f t="shared" si="8"/>
        <v>0</v>
      </c>
      <c r="I34" s="39">
        <f t="shared" si="8"/>
        <v>88</v>
      </c>
      <c r="J34" s="39">
        <f t="shared" si="8"/>
        <v>0</v>
      </c>
      <c r="K34" s="39">
        <f t="shared" si="8"/>
        <v>31</v>
      </c>
      <c r="L34" s="39">
        <f t="shared" si="8"/>
        <v>0</v>
      </c>
      <c r="M34" s="39">
        <f t="shared" si="8"/>
        <v>0</v>
      </c>
      <c r="N34" s="39">
        <f t="shared" si="8"/>
        <v>17</v>
      </c>
      <c r="O34" s="110">
        <f t="shared" si="8"/>
        <v>330</v>
      </c>
      <c r="P34" s="39">
        <f t="shared" si="8"/>
        <v>157.5</v>
      </c>
    </row>
    <row r="35" spans="1:16">
      <c r="B35" s="38"/>
      <c r="C35" s="38"/>
      <c r="D35" s="38"/>
      <c r="E35" s="38"/>
      <c r="F35" s="40"/>
      <c r="G35" s="40"/>
      <c r="H35" s="40"/>
      <c r="I35" s="40"/>
      <c r="J35" s="40"/>
      <c r="K35" s="40"/>
      <c r="L35" s="40"/>
      <c r="M35" s="40"/>
      <c r="N35" s="40"/>
      <c r="O35" s="38"/>
      <c r="P35" s="38"/>
    </row>
    <row r="36" spans="1:16">
      <c r="B36" s="13"/>
      <c r="C36" s="13"/>
      <c r="D36" s="13"/>
      <c r="E36" s="13"/>
      <c r="F36" s="31"/>
      <c r="G36" s="31"/>
      <c r="H36" s="31"/>
      <c r="I36" s="31"/>
      <c r="J36" s="31"/>
      <c r="K36" s="31"/>
      <c r="L36" s="31"/>
      <c r="M36" s="31"/>
      <c r="N36" s="31"/>
      <c r="O36" s="13"/>
      <c r="P36" s="13"/>
    </row>
    <row r="37" spans="1:16" ht="12" thickBot="1">
      <c r="B37" s="33" t="s">
        <v>22</v>
      </c>
      <c r="C37" s="33"/>
      <c r="D37" s="33"/>
      <c r="E37" s="33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5"/>
    </row>
    <row r="38" spans="1:16" s="30" customFormat="1" ht="11.25" customHeight="1">
      <c r="A38" s="130"/>
      <c r="B38" s="131" t="s">
        <v>106</v>
      </c>
      <c r="C38" s="64"/>
      <c r="D38" s="52"/>
      <c r="E38" s="52"/>
      <c r="F38" s="53">
        <v>2876</v>
      </c>
      <c r="G38" s="126"/>
      <c r="H38" s="127"/>
      <c r="I38" s="126"/>
      <c r="J38" s="132"/>
      <c r="K38" s="126"/>
      <c r="L38" s="127"/>
      <c r="M38" s="126"/>
      <c r="N38" s="133"/>
      <c r="O38" s="36">
        <f t="shared" ref="O38" si="9">SUM(F38:N38)</f>
        <v>2876</v>
      </c>
      <c r="P38" s="37">
        <f t="shared" ref="P38" si="10">(F38*$F$3)+(G38*$G$3)+(H38*$H$3)+(I38*$I$3)+(J38*$J$3)+(K38*$K$3)+(L38*$L$3)+(M38*$M$3)+(N38*$N$3)</f>
        <v>287.60000000000002</v>
      </c>
    </row>
    <row r="39" spans="1:16" s="182" customFormat="1" ht="11.25" customHeight="1">
      <c r="A39" s="130"/>
      <c r="B39" s="131" t="s">
        <v>107</v>
      </c>
      <c r="C39" s="64"/>
      <c r="D39" s="185"/>
      <c r="E39" s="185">
        <v>2</v>
      </c>
      <c r="F39" s="186"/>
      <c r="G39" s="126">
        <v>120</v>
      </c>
      <c r="H39" s="127"/>
      <c r="I39" s="126">
        <v>25</v>
      </c>
      <c r="J39" s="132"/>
      <c r="K39" s="126">
        <v>19</v>
      </c>
      <c r="L39" s="127"/>
      <c r="M39" s="126"/>
      <c r="N39" s="133">
        <v>43</v>
      </c>
      <c r="O39" s="191">
        <f t="shared" ref="O39:O52" si="11">SUM(F39:N39)</f>
        <v>207</v>
      </c>
      <c r="P39" s="192">
        <f t="shared" ref="P39:P52" si="12">(F39*$F$3)+(G39*$G$3)+(H39*$H$3)+(I39*$I$3)+(J39*$J$3)+(K39*$K$3)+(L39*$L$3)+(M39*$M$3)+(N39*$N$3)</f>
        <v>147.5</v>
      </c>
    </row>
    <row r="40" spans="1:16" s="182" customFormat="1" ht="11.25" customHeight="1">
      <c r="A40" s="130"/>
      <c r="B40" s="65" t="s">
        <v>108</v>
      </c>
      <c r="C40" s="64"/>
      <c r="D40" s="185"/>
      <c r="E40" s="185"/>
      <c r="F40" s="186"/>
      <c r="G40" s="126">
        <v>238</v>
      </c>
      <c r="H40" s="127"/>
      <c r="I40" s="126">
        <v>46</v>
      </c>
      <c r="J40" s="132"/>
      <c r="K40" s="126">
        <v>34</v>
      </c>
      <c r="L40" s="127"/>
      <c r="M40" s="126"/>
      <c r="N40" s="133">
        <v>8</v>
      </c>
      <c r="O40" s="191">
        <f t="shared" si="11"/>
        <v>326</v>
      </c>
      <c r="P40" s="192">
        <f t="shared" si="12"/>
        <v>132.5</v>
      </c>
    </row>
    <row r="41" spans="1:16" s="182" customFormat="1" ht="11.25" customHeight="1">
      <c r="A41" s="130"/>
      <c r="B41" s="131" t="s">
        <v>109</v>
      </c>
      <c r="C41" s="64"/>
      <c r="D41" s="185"/>
      <c r="E41" s="185"/>
      <c r="F41" s="186"/>
      <c r="G41" s="126"/>
      <c r="H41" s="127"/>
      <c r="I41" s="126"/>
      <c r="J41" s="132"/>
      <c r="K41" s="126">
        <v>100</v>
      </c>
      <c r="L41" s="127"/>
      <c r="M41" s="126"/>
      <c r="N41" s="133"/>
      <c r="O41" s="191">
        <f t="shared" si="11"/>
        <v>100</v>
      </c>
      <c r="P41" s="192">
        <f t="shared" si="12"/>
        <v>100</v>
      </c>
    </row>
    <row r="42" spans="1:16" s="182" customFormat="1" ht="11.25" customHeight="1">
      <c r="A42" s="130"/>
      <c r="B42" s="65" t="s">
        <v>110</v>
      </c>
      <c r="C42" s="64"/>
      <c r="D42" s="185"/>
      <c r="E42" s="185"/>
      <c r="F42" s="186"/>
      <c r="G42" s="126">
        <v>78</v>
      </c>
      <c r="H42" s="127"/>
      <c r="I42" s="126">
        <v>33</v>
      </c>
      <c r="J42" s="132"/>
      <c r="K42" s="126">
        <v>23</v>
      </c>
      <c r="L42" s="127"/>
      <c r="M42" s="126"/>
      <c r="N42" s="133"/>
      <c r="O42" s="191">
        <f t="shared" si="11"/>
        <v>134</v>
      </c>
      <c r="P42" s="192">
        <f t="shared" si="12"/>
        <v>59</v>
      </c>
    </row>
    <row r="43" spans="1:16" s="182" customFormat="1" ht="11.25" customHeight="1">
      <c r="A43" s="130"/>
      <c r="B43" s="131" t="s">
        <v>111</v>
      </c>
      <c r="C43" s="64"/>
      <c r="D43" s="185"/>
      <c r="E43" s="185"/>
      <c r="F43" s="186"/>
      <c r="G43" s="126"/>
      <c r="H43" s="127"/>
      <c r="I43" s="126"/>
      <c r="J43" s="132"/>
      <c r="K43" s="126">
        <v>49</v>
      </c>
      <c r="L43" s="127"/>
      <c r="M43" s="126"/>
      <c r="N43" s="133"/>
      <c r="O43" s="191">
        <f t="shared" si="11"/>
        <v>49</v>
      </c>
      <c r="P43" s="192">
        <f t="shared" si="12"/>
        <v>49</v>
      </c>
    </row>
    <row r="44" spans="1:16" s="182" customFormat="1" ht="11.25" customHeight="1">
      <c r="A44" s="130"/>
      <c r="B44" s="65" t="s">
        <v>112</v>
      </c>
      <c r="C44" s="64"/>
      <c r="D44" s="185"/>
      <c r="E44" s="185"/>
      <c r="F44" s="186"/>
      <c r="G44" s="126"/>
      <c r="H44" s="127"/>
      <c r="I44" s="126"/>
      <c r="J44" s="132"/>
      <c r="K44" s="126"/>
      <c r="L44" s="127"/>
      <c r="M44" s="126"/>
      <c r="N44" s="133">
        <v>20</v>
      </c>
      <c r="O44" s="191">
        <f t="shared" si="11"/>
        <v>20</v>
      </c>
      <c r="P44" s="192">
        <f t="shared" si="12"/>
        <v>40</v>
      </c>
    </row>
    <row r="45" spans="1:16" s="182" customFormat="1" ht="11.25" customHeight="1">
      <c r="A45" s="130"/>
      <c r="B45" s="131" t="s">
        <v>113</v>
      </c>
      <c r="C45" s="64"/>
      <c r="D45" s="185"/>
      <c r="E45" s="185"/>
      <c r="F45" s="186"/>
      <c r="G45" s="126">
        <v>53</v>
      </c>
      <c r="H45" s="127"/>
      <c r="I45" s="126">
        <v>4</v>
      </c>
      <c r="J45" s="132"/>
      <c r="K45" s="126">
        <v>5</v>
      </c>
      <c r="L45" s="127"/>
      <c r="M45" s="126"/>
      <c r="N45" s="133">
        <v>3</v>
      </c>
      <c r="O45" s="191">
        <f t="shared" si="11"/>
        <v>65</v>
      </c>
      <c r="P45" s="192">
        <f t="shared" si="12"/>
        <v>26.25</v>
      </c>
    </row>
    <row r="46" spans="1:16" s="182" customFormat="1" ht="11.25" customHeight="1">
      <c r="A46" s="130"/>
      <c r="B46" s="65" t="s">
        <v>114</v>
      </c>
      <c r="C46" s="64"/>
      <c r="D46" s="185"/>
      <c r="E46" s="185"/>
      <c r="F46" s="186"/>
      <c r="G46" s="126">
        <v>30</v>
      </c>
      <c r="H46" s="127"/>
      <c r="I46" s="126"/>
      <c r="J46" s="132"/>
      <c r="K46" s="126"/>
      <c r="L46" s="127"/>
      <c r="M46" s="126"/>
      <c r="N46" s="133">
        <v>5</v>
      </c>
      <c r="O46" s="191">
        <f t="shared" si="11"/>
        <v>35</v>
      </c>
      <c r="P46" s="192">
        <f t="shared" si="12"/>
        <v>17.5</v>
      </c>
    </row>
    <row r="47" spans="1:16" s="182" customFormat="1" ht="11.25" customHeight="1">
      <c r="A47" s="130"/>
      <c r="B47" s="131" t="s">
        <v>115</v>
      </c>
      <c r="C47" s="64"/>
      <c r="D47" s="185"/>
      <c r="E47" s="185"/>
      <c r="F47" s="186"/>
      <c r="G47" s="126">
        <v>34</v>
      </c>
      <c r="H47" s="127"/>
      <c r="I47" s="126">
        <v>3</v>
      </c>
      <c r="J47" s="132"/>
      <c r="K47" s="126">
        <v>3</v>
      </c>
      <c r="L47" s="127"/>
      <c r="M47" s="126"/>
      <c r="N47" s="133">
        <v>2</v>
      </c>
      <c r="O47" s="191">
        <f t="shared" si="11"/>
        <v>42</v>
      </c>
      <c r="P47" s="192">
        <f t="shared" si="12"/>
        <v>17</v>
      </c>
    </row>
    <row r="48" spans="1:16" s="182" customFormat="1" ht="11.25" customHeight="1">
      <c r="A48" s="130"/>
      <c r="B48" s="65" t="s">
        <v>116</v>
      </c>
      <c r="C48" s="64"/>
      <c r="D48" s="185"/>
      <c r="E48" s="185"/>
      <c r="F48" s="186"/>
      <c r="G48" s="126">
        <v>8</v>
      </c>
      <c r="H48" s="127"/>
      <c r="I48" s="126">
        <v>6</v>
      </c>
      <c r="J48" s="132"/>
      <c r="K48" s="126">
        <v>4</v>
      </c>
      <c r="L48" s="127"/>
      <c r="M48" s="126"/>
      <c r="N48" s="133">
        <v>2</v>
      </c>
      <c r="O48" s="191">
        <f t="shared" si="11"/>
        <v>20</v>
      </c>
      <c r="P48" s="192">
        <f t="shared" si="12"/>
        <v>13</v>
      </c>
    </row>
    <row r="49" spans="1:16" s="182" customFormat="1" ht="11.25" customHeight="1">
      <c r="A49" s="130"/>
      <c r="B49" s="131" t="s">
        <v>117</v>
      </c>
      <c r="C49" s="64"/>
      <c r="D49" s="185"/>
      <c r="E49" s="185"/>
      <c r="F49" s="186"/>
      <c r="G49" s="126">
        <v>20</v>
      </c>
      <c r="H49" s="127"/>
      <c r="I49" s="126"/>
      <c r="J49" s="132"/>
      <c r="K49" s="126">
        <v>2</v>
      </c>
      <c r="L49" s="127"/>
      <c r="M49" s="126"/>
      <c r="N49" s="133"/>
      <c r="O49" s="191">
        <f t="shared" si="11"/>
        <v>22</v>
      </c>
      <c r="P49" s="192">
        <f t="shared" si="12"/>
        <v>7</v>
      </c>
    </row>
    <row r="50" spans="1:16" s="182" customFormat="1" ht="11.25" customHeight="1">
      <c r="A50" s="130"/>
      <c r="B50" s="65" t="s">
        <v>118</v>
      </c>
      <c r="C50" s="64"/>
      <c r="D50" s="185"/>
      <c r="E50" s="185"/>
      <c r="F50" s="186"/>
      <c r="G50" s="126">
        <v>5</v>
      </c>
      <c r="H50" s="127"/>
      <c r="I50" s="126"/>
      <c r="J50" s="132"/>
      <c r="K50" s="126">
        <v>2</v>
      </c>
      <c r="L50" s="127"/>
      <c r="M50" s="126"/>
      <c r="N50" s="133">
        <v>1</v>
      </c>
      <c r="O50" s="191">
        <f t="shared" si="11"/>
        <v>8</v>
      </c>
      <c r="P50" s="192">
        <f t="shared" si="12"/>
        <v>5.25</v>
      </c>
    </row>
    <row r="51" spans="1:16" s="182" customFormat="1" ht="11.25" customHeight="1">
      <c r="A51" s="130"/>
      <c r="B51" s="131" t="s">
        <v>119</v>
      </c>
      <c r="C51" s="64"/>
      <c r="D51" s="185"/>
      <c r="E51" s="185"/>
      <c r="F51" s="186"/>
      <c r="G51" s="126"/>
      <c r="H51" s="127"/>
      <c r="I51" s="126"/>
      <c r="J51" s="132"/>
      <c r="K51" s="126"/>
      <c r="L51" s="127"/>
      <c r="M51" s="126"/>
      <c r="N51" s="133">
        <v>1</v>
      </c>
      <c r="O51" s="191">
        <f t="shared" si="11"/>
        <v>1</v>
      </c>
      <c r="P51" s="192">
        <f t="shared" si="12"/>
        <v>2</v>
      </c>
    </row>
    <row r="52" spans="1:16" s="182" customFormat="1" ht="11.25" customHeight="1">
      <c r="A52" s="130"/>
      <c r="B52" s="65" t="s">
        <v>120</v>
      </c>
      <c r="C52" s="64"/>
      <c r="D52" s="185"/>
      <c r="E52" s="185"/>
      <c r="F52" s="186"/>
      <c r="G52" s="126"/>
      <c r="H52" s="127"/>
      <c r="I52" s="126"/>
      <c r="J52" s="132"/>
      <c r="K52" s="126"/>
      <c r="L52" s="127"/>
      <c r="M52" s="126"/>
      <c r="N52" s="133">
        <v>1</v>
      </c>
      <c r="O52" s="191">
        <f t="shared" si="11"/>
        <v>1</v>
      </c>
      <c r="P52" s="192">
        <f t="shared" si="12"/>
        <v>2</v>
      </c>
    </row>
    <row r="53" spans="1:16" s="30" customFormat="1">
      <c r="A53" s="130"/>
      <c r="B53" s="65"/>
      <c r="C53" s="64"/>
      <c r="D53" s="52"/>
      <c r="E53" s="52"/>
      <c r="F53" s="53"/>
      <c r="G53" s="136"/>
      <c r="H53" s="137"/>
      <c r="I53" s="134"/>
      <c r="J53" s="1"/>
      <c r="K53" s="134"/>
      <c r="L53" s="111"/>
      <c r="M53" s="134"/>
      <c r="N53" s="1"/>
      <c r="O53" s="129">
        <f t="shared" ref="O53" si="13">SUM(F53:N53)</f>
        <v>0</v>
      </c>
      <c r="P53" s="37">
        <f t="shared" ref="P53" si="14">(F53*$F$3)+(G53*$G$3)+(H53*$H$3)+(I53*$I$3)+(J53*$J$3)+(K53*$K$3)+(L53*$L$3)+(M53*$M$3)+(N53*$N$3)</f>
        <v>0</v>
      </c>
    </row>
    <row r="54" spans="1:16" ht="12" thickBot="1">
      <c r="A54" s="38"/>
      <c r="B54" s="39"/>
      <c r="C54" s="43">
        <f t="shared" ref="C54:P54" si="15">SUM(C38:C53)</f>
        <v>0</v>
      </c>
      <c r="D54" s="43">
        <f t="shared" si="15"/>
        <v>0</v>
      </c>
      <c r="E54" s="43">
        <f t="shared" si="15"/>
        <v>2</v>
      </c>
      <c r="F54" s="43">
        <f t="shared" si="15"/>
        <v>2876</v>
      </c>
      <c r="G54" s="43">
        <f t="shared" si="15"/>
        <v>586</v>
      </c>
      <c r="H54" s="43">
        <f t="shared" si="15"/>
        <v>0</v>
      </c>
      <c r="I54" s="43">
        <f t="shared" si="15"/>
        <v>117</v>
      </c>
      <c r="J54" s="43">
        <f t="shared" si="15"/>
        <v>0</v>
      </c>
      <c r="K54" s="43">
        <f t="shared" si="15"/>
        <v>241</v>
      </c>
      <c r="L54" s="43">
        <f t="shared" si="15"/>
        <v>0</v>
      </c>
      <c r="M54" s="43">
        <f t="shared" si="15"/>
        <v>0</v>
      </c>
      <c r="N54" s="43">
        <f t="shared" si="15"/>
        <v>86</v>
      </c>
      <c r="O54" s="44">
        <f t="shared" si="15"/>
        <v>3906</v>
      </c>
      <c r="P54" s="45">
        <f t="shared" si="15"/>
        <v>905.6</v>
      </c>
    </row>
    <row r="55" spans="1:16">
      <c r="G55" s="42"/>
    </row>
    <row r="56" spans="1:16" hidden="1">
      <c r="G56" s="42"/>
    </row>
    <row r="57" spans="1:16" ht="12" hidden="1" thickBot="1">
      <c r="B57" s="33" t="s">
        <v>73</v>
      </c>
      <c r="C57" s="3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30" customFormat="1" hidden="1">
      <c r="A58" s="130"/>
      <c r="B58" s="131"/>
      <c r="C58" s="64"/>
      <c r="D58" s="52"/>
      <c r="E58" s="52"/>
      <c r="F58" s="53"/>
      <c r="G58" s="126"/>
      <c r="H58" s="127"/>
      <c r="I58" s="126"/>
      <c r="J58" s="132"/>
      <c r="K58" s="126"/>
      <c r="L58" s="127"/>
      <c r="M58" s="126"/>
      <c r="N58" s="133"/>
      <c r="O58" s="128">
        <f t="shared" ref="O58:O64" si="16">SUM(F58:N58)</f>
        <v>0</v>
      </c>
      <c r="P58" s="37">
        <f t="shared" ref="P58:P64" si="17">(F58*$F$3)+(G58*$G$3)+(H58*$H$3)+(I58*$I$3)+(J58*$J$3)+(K58*$K$3)+(L58*$L$3)+(M58*$M$3)+(N58*$N$3)</f>
        <v>0</v>
      </c>
    </row>
    <row r="59" spans="1:16" s="30" customFormat="1" hidden="1">
      <c r="A59" s="130"/>
      <c r="B59" s="65"/>
      <c r="C59" s="64"/>
      <c r="D59" s="52"/>
      <c r="E59" s="52"/>
      <c r="F59" s="53"/>
      <c r="G59" s="126"/>
      <c r="H59" s="127"/>
      <c r="I59" s="126"/>
      <c r="J59" s="132"/>
      <c r="K59" s="126"/>
      <c r="L59" s="127"/>
      <c r="M59" s="126"/>
      <c r="N59" s="133"/>
      <c r="O59" s="128">
        <f t="shared" si="16"/>
        <v>0</v>
      </c>
      <c r="P59" s="37">
        <f t="shared" si="17"/>
        <v>0</v>
      </c>
    </row>
    <row r="60" spans="1:16" s="30" customFormat="1" hidden="1">
      <c r="A60" s="130"/>
      <c r="B60" s="131"/>
      <c r="C60" s="64"/>
      <c r="D60" s="52"/>
      <c r="E60" s="52"/>
      <c r="F60" s="53"/>
      <c r="G60" s="126"/>
      <c r="H60" s="127"/>
      <c r="I60" s="126"/>
      <c r="J60" s="132"/>
      <c r="K60" s="126"/>
      <c r="L60" s="127"/>
      <c r="M60" s="126"/>
      <c r="N60" s="133"/>
      <c r="O60" s="128">
        <f t="shared" si="16"/>
        <v>0</v>
      </c>
      <c r="P60" s="37">
        <f t="shared" si="17"/>
        <v>0</v>
      </c>
    </row>
    <row r="61" spans="1:16" s="30" customFormat="1" hidden="1">
      <c r="A61" s="130"/>
      <c r="B61" s="65"/>
      <c r="C61" s="64"/>
      <c r="D61" s="52"/>
      <c r="E61" s="52"/>
      <c r="F61" s="53"/>
      <c r="G61" s="126"/>
      <c r="H61" s="127"/>
      <c r="I61" s="126"/>
      <c r="J61" s="132"/>
      <c r="K61" s="126"/>
      <c r="L61" s="127"/>
      <c r="M61" s="126"/>
      <c r="N61" s="133"/>
      <c r="O61" s="128">
        <f t="shared" si="16"/>
        <v>0</v>
      </c>
      <c r="P61" s="37">
        <f t="shared" si="17"/>
        <v>0</v>
      </c>
    </row>
    <row r="62" spans="1:16" s="197" customFormat="1" hidden="1">
      <c r="A62" s="130"/>
      <c r="B62" s="65"/>
      <c r="C62" s="64"/>
      <c r="D62" s="201"/>
      <c r="E62" s="201"/>
      <c r="F62" s="202"/>
      <c r="G62" s="126"/>
      <c r="H62" s="127"/>
      <c r="I62" s="126"/>
      <c r="J62" s="132"/>
      <c r="K62" s="126"/>
      <c r="L62" s="127"/>
      <c r="M62" s="126"/>
      <c r="N62" s="133"/>
      <c r="O62" s="128">
        <f t="shared" si="16"/>
        <v>0</v>
      </c>
      <c r="P62" s="203">
        <f t="shared" si="17"/>
        <v>0</v>
      </c>
    </row>
    <row r="63" spans="1:16" s="197" customFormat="1" hidden="1">
      <c r="A63" s="130"/>
      <c r="B63" s="131"/>
      <c r="C63" s="64"/>
      <c r="D63" s="201"/>
      <c r="E63" s="201"/>
      <c r="F63" s="202"/>
      <c r="G63" s="126"/>
      <c r="H63" s="127"/>
      <c r="I63" s="126"/>
      <c r="J63" s="132"/>
      <c r="K63" s="126"/>
      <c r="L63" s="127"/>
      <c r="M63" s="126"/>
      <c r="N63" s="133"/>
      <c r="O63" s="128">
        <f t="shared" si="16"/>
        <v>0</v>
      </c>
      <c r="P63" s="203">
        <f t="shared" si="17"/>
        <v>0</v>
      </c>
    </row>
    <row r="64" spans="1:16" s="30" customFormat="1" ht="12.75" hidden="1" customHeight="1">
      <c r="A64" s="130"/>
      <c r="B64" s="65"/>
      <c r="C64" s="64"/>
      <c r="D64" s="52"/>
      <c r="E64" s="52"/>
      <c r="F64" s="53"/>
      <c r="G64" s="136"/>
      <c r="H64" s="137"/>
      <c r="I64" s="134"/>
      <c r="J64" s="1"/>
      <c r="K64" s="134"/>
      <c r="L64" s="111"/>
      <c r="M64" s="134"/>
      <c r="N64" s="1"/>
      <c r="O64" s="129">
        <f t="shared" si="16"/>
        <v>0</v>
      </c>
      <c r="P64" s="37">
        <f t="shared" si="17"/>
        <v>0</v>
      </c>
    </row>
    <row r="65" spans="1:16" ht="12" hidden="1" thickBot="1">
      <c r="A65" s="38"/>
      <c r="B65" s="39" t="s">
        <v>21</v>
      </c>
      <c r="C65" s="39">
        <f t="shared" ref="C65:P65" si="18">SUM(C58:C64)</f>
        <v>0</v>
      </c>
      <c r="D65" s="39">
        <f t="shared" si="18"/>
        <v>0</v>
      </c>
      <c r="E65" s="39">
        <f t="shared" si="18"/>
        <v>0</v>
      </c>
      <c r="F65" s="39">
        <f t="shared" si="18"/>
        <v>0</v>
      </c>
      <c r="G65" s="135">
        <f t="shared" si="18"/>
        <v>0</v>
      </c>
      <c r="H65" s="135">
        <f t="shared" si="18"/>
        <v>0</v>
      </c>
      <c r="I65" s="43">
        <f t="shared" si="18"/>
        <v>0</v>
      </c>
      <c r="J65" s="43">
        <f t="shared" si="18"/>
        <v>0</v>
      </c>
      <c r="K65" s="43">
        <f t="shared" si="18"/>
        <v>0</v>
      </c>
      <c r="L65" s="43">
        <f t="shared" si="18"/>
        <v>0</v>
      </c>
      <c r="M65" s="43">
        <f t="shared" si="18"/>
        <v>0</v>
      </c>
      <c r="N65" s="43">
        <f t="shared" si="18"/>
        <v>0</v>
      </c>
      <c r="O65" s="44">
        <f t="shared" si="18"/>
        <v>0</v>
      </c>
      <c r="P65" s="45">
        <f t="shared" si="18"/>
        <v>0</v>
      </c>
    </row>
    <row r="66" spans="1:16" hidden="1">
      <c r="A66" s="38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s="196" customFormat="1" hidden="1">
      <c r="G67" s="42"/>
    </row>
    <row r="68" spans="1:16" s="196" customFormat="1" ht="12" hidden="1" thickBot="1">
      <c r="B68" s="198" t="s">
        <v>75</v>
      </c>
      <c r="C68" s="198"/>
      <c r="D68" s="198"/>
      <c r="E68" s="198"/>
      <c r="F68" s="199"/>
      <c r="G68" s="199"/>
      <c r="H68" s="199"/>
      <c r="I68" s="199"/>
      <c r="J68" s="199"/>
      <c r="K68" s="199"/>
      <c r="L68" s="199"/>
      <c r="M68" s="199"/>
      <c r="N68" s="199"/>
      <c r="O68" s="200"/>
      <c r="P68" s="200"/>
    </row>
    <row r="69" spans="1:16" s="197" customFormat="1" hidden="1">
      <c r="A69" s="130"/>
      <c r="B69" s="131"/>
      <c r="C69" s="64"/>
      <c r="D69" s="201"/>
      <c r="E69" s="201"/>
      <c r="F69" s="202"/>
      <c r="G69" s="126"/>
      <c r="H69" s="127"/>
      <c r="I69" s="126"/>
      <c r="J69" s="132"/>
      <c r="K69" s="126"/>
      <c r="L69" s="127"/>
      <c r="M69" s="126"/>
      <c r="N69" s="133"/>
      <c r="O69" s="128">
        <f t="shared" ref="O69:O76" si="19">SUM(F69:N69)</f>
        <v>0</v>
      </c>
      <c r="P69" s="203">
        <f t="shared" ref="P69:P76" si="20">(F69*$F$3)+(G69*$G$3)+(H69*$H$3)+(I69*$I$3)+(J69*$J$3)+(K69*$K$3)+(L69*$L$3)+(M69*$M$3)+(N69*$N$3)</f>
        <v>0</v>
      </c>
    </row>
    <row r="70" spans="1:16" s="197" customFormat="1" hidden="1">
      <c r="A70" s="130"/>
      <c r="B70" s="65"/>
      <c r="C70" s="64"/>
      <c r="D70" s="201"/>
      <c r="E70" s="201"/>
      <c r="F70" s="202"/>
      <c r="G70" s="126"/>
      <c r="H70" s="127"/>
      <c r="I70" s="126"/>
      <c r="J70" s="132"/>
      <c r="K70" s="126"/>
      <c r="L70" s="127"/>
      <c r="M70" s="126"/>
      <c r="N70" s="133"/>
      <c r="O70" s="128">
        <f t="shared" si="19"/>
        <v>0</v>
      </c>
      <c r="P70" s="203">
        <f t="shared" si="20"/>
        <v>0</v>
      </c>
    </row>
    <row r="71" spans="1:16" s="197" customFormat="1" hidden="1">
      <c r="A71" s="130"/>
      <c r="B71" s="131"/>
      <c r="C71" s="64"/>
      <c r="D71" s="201"/>
      <c r="E71" s="201"/>
      <c r="F71" s="202"/>
      <c r="G71" s="126"/>
      <c r="H71" s="127"/>
      <c r="I71" s="126"/>
      <c r="J71" s="132"/>
      <c r="K71" s="126"/>
      <c r="L71" s="127"/>
      <c r="M71" s="126"/>
      <c r="N71" s="133"/>
      <c r="O71" s="128">
        <f t="shared" si="19"/>
        <v>0</v>
      </c>
      <c r="P71" s="203">
        <f t="shared" si="20"/>
        <v>0</v>
      </c>
    </row>
    <row r="72" spans="1:16" s="197" customFormat="1" hidden="1">
      <c r="A72" s="130"/>
      <c r="B72" s="65"/>
      <c r="C72" s="64"/>
      <c r="D72" s="201"/>
      <c r="E72" s="201"/>
      <c r="F72" s="202"/>
      <c r="G72" s="126"/>
      <c r="H72" s="127"/>
      <c r="I72" s="126"/>
      <c r="J72" s="132"/>
      <c r="K72" s="126"/>
      <c r="L72" s="127"/>
      <c r="M72" s="126"/>
      <c r="N72" s="133"/>
      <c r="O72" s="128">
        <f t="shared" si="19"/>
        <v>0</v>
      </c>
      <c r="P72" s="203">
        <f t="shared" si="20"/>
        <v>0</v>
      </c>
    </row>
    <row r="73" spans="1:16" s="197" customFormat="1" hidden="1">
      <c r="A73" s="130"/>
      <c r="B73" s="131"/>
      <c r="C73" s="64"/>
      <c r="D73" s="201"/>
      <c r="E73" s="201"/>
      <c r="F73" s="202"/>
      <c r="G73" s="126"/>
      <c r="H73" s="127"/>
      <c r="I73" s="126"/>
      <c r="J73" s="132"/>
      <c r="K73" s="126"/>
      <c r="L73" s="127"/>
      <c r="M73" s="126"/>
      <c r="N73" s="133"/>
      <c r="O73" s="128">
        <f t="shared" ref="O73:O75" si="21">SUM(F73:N73)</f>
        <v>0</v>
      </c>
      <c r="P73" s="203">
        <f t="shared" ref="P73:P75" si="22">(F73*$F$3)+(G73*$G$3)+(H73*$H$3)+(I73*$I$3)+(J73*$J$3)+(K73*$K$3)+(L73*$L$3)+(M73*$M$3)+(N73*$N$3)</f>
        <v>0</v>
      </c>
    </row>
    <row r="74" spans="1:16" s="197" customFormat="1" hidden="1">
      <c r="A74" s="130"/>
      <c r="B74" s="65"/>
      <c r="C74" s="64"/>
      <c r="D74" s="201"/>
      <c r="E74" s="201"/>
      <c r="F74" s="202"/>
      <c r="G74" s="126"/>
      <c r="H74" s="127"/>
      <c r="I74" s="126"/>
      <c r="J74" s="132"/>
      <c r="K74" s="126"/>
      <c r="L74" s="127"/>
      <c r="M74" s="126"/>
      <c r="N74" s="133"/>
      <c r="O74" s="128">
        <f t="shared" si="21"/>
        <v>0</v>
      </c>
      <c r="P74" s="203">
        <f t="shared" si="22"/>
        <v>0</v>
      </c>
    </row>
    <row r="75" spans="1:16" s="197" customFormat="1" hidden="1">
      <c r="A75" s="130"/>
      <c r="B75" s="131"/>
      <c r="C75" s="64"/>
      <c r="D75" s="201"/>
      <c r="E75" s="201"/>
      <c r="F75" s="202"/>
      <c r="G75" s="126"/>
      <c r="H75" s="127"/>
      <c r="I75" s="126"/>
      <c r="J75" s="132"/>
      <c r="K75" s="126"/>
      <c r="L75" s="127"/>
      <c r="M75" s="126"/>
      <c r="N75" s="133"/>
      <c r="O75" s="128">
        <f t="shared" si="21"/>
        <v>0</v>
      </c>
      <c r="P75" s="203">
        <f t="shared" si="22"/>
        <v>0</v>
      </c>
    </row>
    <row r="76" spans="1:16" s="197" customFormat="1" ht="12.75" hidden="1" customHeight="1">
      <c r="A76" s="130"/>
      <c r="B76" s="65"/>
      <c r="C76" s="64"/>
      <c r="D76" s="201"/>
      <c r="E76" s="201"/>
      <c r="F76" s="202"/>
      <c r="G76" s="136"/>
      <c r="H76" s="137"/>
      <c r="I76" s="134"/>
      <c r="J76" s="196"/>
      <c r="K76" s="134"/>
      <c r="L76" s="111"/>
      <c r="M76" s="134"/>
      <c r="N76" s="196"/>
      <c r="O76" s="129">
        <f t="shared" si="19"/>
        <v>0</v>
      </c>
      <c r="P76" s="203">
        <f t="shared" si="20"/>
        <v>0</v>
      </c>
    </row>
    <row r="77" spans="1:16" s="196" customFormat="1" ht="12" hidden="1" thickBot="1">
      <c r="A77" s="204"/>
      <c r="B77" s="205" t="s">
        <v>21</v>
      </c>
      <c r="C77" s="205">
        <f t="shared" ref="C77:P77" si="23">SUM(C69:C76)</f>
        <v>0</v>
      </c>
      <c r="D77" s="205">
        <f t="shared" si="23"/>
        <v>0</v>
      </c>
      <c r="E77" s="205">
        <f t="shared" si="23"/>
        <v>0</v>
      </c>
      <c r="F77" s="205">
        <f t="shared" si="23"/>
        <v>0</v>
      </c>
      <c r="G77" s="135">
        <f t="shared" si="23"/>
        <v>0</v>
      </c>
      <c r="H77" s="135">
        <f t="shared" si="23"/>
        <v>0</v>
      </c>
      <c r="I77" s="43">
        <f t="shared" si="23"/>
        <v>0</v>
      </c>
      <c r="J77" s="43">
        <f t="shared" si="23"/>
        <v>0</v>
      </c>
      <c r="K77" s="43">
        <f t="shared" si="23"/>
        <v>0</v>
      </c>
      <c r="L77" s="43">
        <f t="shared" si="23"/>
        <v>0</v>
      </c>
      <c r="M77" s="43">
        <f t="shared" si="23"/>
        <v>0</v>
      </c>
      <c r="N77" s="43">
        <f t="shared" si="23"/>
        <v>0</v>
      </c>
      <c r="O77" s="44">
        <f t="shared" si="23"/>
        <v>0</v>
      </c>
      <c r="P77" s="45">
        <f t="shared" si="23"/>
        <v>0</v>
      </c>
    </row>
    <row r="78" spans="1:16" s="196" customFormat="1" hidden="1">
      <c r="A78" s="204"/>
      <c r="B78" s="54"/>
      <c r="C78" s="54"/>
      <c r="D78" s="54"/>
      <c r="E78" s="54"/>
      <c r="F78" s="54"/>
      <c r="G78" s="55"/>
      <c r="H78" s="55"/>
      <c r="I78" s="55"/>
      <c r="J78" s="55"/>
      <c r="K78" s="55"/>
      <c r="L78" s="55"/>
      <c r="M78" s="55"/>
      <c r="N78" s="55"/>
      <c r="O78" s="56"/>
      <c r="P78" s="57"/>
    </row>
    <row r="79" spans="1:16" hidden="1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ht="12" hidden="1" thickBot="1">
      <c r="B80" s="33" t="s">
        <v>23</v>
      </c>
      <c r="C80" s="183"/>
      <c r="D80" s="33"/>
      <c r="E80" s="33"/>
      <c r="F80" s="34"/>
      <c r="G80" s="34"/>
      <c r="H80" s="34"/>
      <c r="I80" s="34"/>
      <c r="J80" s="34"/>
      <c r="K80" s="34"/>
      <c r="L80" s="34"/>
      <c r="M80" s="34"/>
      <c r="N80" s="34"/>
      <c r="O80" s="35"/>
      <c r="P80" s="35"/>
    </row>
    <row r="81" spans="1:16" s="182" customFormat="1" hidden="1">
      <c r="A81" s="181"/>
      <c r="B81" s="184"/>
      <c r="C81" s="185"/>
      <c r="D81" s="185"/>
      <c r="E81" s="185"/>
      <c r="F81" s="186"/>
      <c r="G81" s="187"/>
      <c r="H81" s="188"/>
      <c r="I81" s="189"/>
      <c r="J81" s="188"/>
      <c r="K81" s="187"/>
      <c r="L81" s="190"/>
      <c r="M81" s="187"/>
      <c r="N81" s="188"/>
      <c r="O81" s="191">
        <f>SUM(F81:N81)</f>
        <v>0</v>
      </c>
      <c r="P81" s="192">
        <f>(F81*$F$3)+(G81*$G$3)+(H81*$H$3)+(I81*$I$3)+(J81*$J$3)+(K81*$K$3)+(L81*$L$3)+(M81*$M$3)+(N81*$N$3)</f>
        <v>0</v>
      </c>
    </row>
    <row r="82" spans="1:16" s="30" customFormat="1" hidden="1">
      <c r="A82" s="1"/>
      <c r="B82" s="184"/>
      <c r="C82" s="64"/>
      <c r="D82" s="185"/>
      <c r="E82" s="185"/>
      <c r="F82" s="186"/>
      <c r="G82" s="187"/>
      <c r="H82" s="188"/>
      <c r="I82" s="189"/>
      <c r="J82" s="188"/>
      <c r="K82" s="187"/>
      <c r="L82" s="62"/>
      <c r="M82" s="59"/>
      <c r="N82" s="60"/>
      <c r="O82" s="36">
        <f>SUM(F82:N82)</f>
        <v>0</v>
      </c>
      <c r="P82" s="37">
        <f>(F82*$F$3)+(G82*$G$3)+(H82*$H$3)+(I82*$I$3)+(J82*$J$3)+(K82*$K$3)+(L82*$L$3)+(M82*$M$3)+(N82*$N$3)</f>
        <v>0</v>
      </c>
    </row>
    <row r="83" spans="1:16" ht="12" hidden="1" thickBot="1">
      <c r="A83" s="38"/>
      <c r="B83" s="39" t="s">
        <v>21</v>
      </c>
      <c r="C83" s="39">
        <f t="shared" ref="C83:D83" si="24">SUM(C82:C82)</f>
        <v>0</v>
      </c>
      <c r="D83" s="39">
        <f t="shared" si="24"/>
        <v>0</v>
      </c>
      <c r="E83" s="44">
        <f t="shared" ref="E83:N83" si="25">SUM(E81:E82)</f>
        <v>0</v>
      </c>
      <c r="F83" s="44">
        <f t="shared" si="25"/>
        <v>0</v>
      </c>
      <c r="G83" s="44">
        <f t="shared" si="25"/>
        <v>0</v>
      </c>
      <c r="H83" s="44">
        <f t="shared" si="25"/>
        <v>0</v>
      </c>
      <c r="I83" s="44">
        <f t="shared" si="25"/>
        <v>0</v>
      </c>
      <c r="J83" s="44">
        <f t="shared" si="25"/>
        <v>0</v>
      </c>
      <c r="K83" s="44">
        <f t="shared" si="25"/>
        <v>0</v>
      </c>
      <c r="L83" s="44">
        <f t="shared" si="25"/>
        <v>0</v>
      </c>
      <c r="M83" s="44">
        <f t="shared" si="25"/>
        <v>0</v>
      </c>
      <c r="N83" s="44">
        <f t="shared" si="25"/>
        <v>0</v>
      </c>
      <c r="O83" s="44">
        <f>SUM(O81:O82)</f>
        <v>0</v>
      </c>
      <c r="P83" s="45">
        <f>SUM(P81:P82)</f>
        <v>0</v>
      </c>
    </row>
    <row r="84" spans="1:16" hidden="1">
      <c r="A84" s="38"/>
      <c r="B84" s="54"/>
      <c r="C84" s="54"/>
      <c r="D84" s="54"/>
      <c r="E84" s="54"/>
      <c r="F84" s="54"/>
      <c r="G84" s="55"/>
      <c r="H84" s="55"/>
      <c r="I84" s="55"/>
      <c r="J84" s="55"/>
      <c r="K84" s="55"/>
      <c r="L84" s="55"/>
      <c r="M84" s="55"/>
      <c r="N84" s="55"/>
      <c r="O84" s="56"/>
      <c r="P84" s="57"/>
    </row>
    <row r="85" spans="1:16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6" spans="1:16" ht="12" thickBot="1">
      <c r="B86" s="33" t="s">
        <v>63</v>
      </c>
      <c r="C86" s="33"/>
      <c r="D86" s="33"/>
      <c r="E86" s="33"/>
      <c r="F86" s="34"/>
      <c r="G86" s="34"/>
      <c r="H86" s="34"/>
      <c r="I86" s="34"/>
      <c r="J86" s="34"/>
      <c r="K86" s="34"/>
      <c r="L86" s="34"/>
      <c r="M86" s="34"/>
      <c r="N86" s="34"/>
      <c r="O86" s="35"/>
      <c r="P86" s="35"/>
    </row>
    <row r="87" spans="1:16" s="30" customFormat="1" ht="11.25" customHeight="1">
      <c r="A87" s="1"/>
      <c r="B87" s="58" t="s">
        <v>131</v>
      </c>
      <c r="C87" s="51"/>
      <c r="D87" s="160"/>
      <c r="E87" s="160"/>
      <c r="F87" s="161">
        <v>242</v>
      </c>
      <c r="G87" s="162"/>
      <c r="H87" s="163"/>
      <c r="I87" s="164"/>
      <c r="J87" s="163"/>
      <c r="K87" s="162"/>
      <c r="L87" s="165"/>
      <c r="M87" s="162"/>
      <c r="N87" s="163"/>
      <c r="O87" s="36">
        <f t="shared" ref="O87:O92" si="26">SUM(F87:N87)</f>
        <v>242</v>
      </c>
      <c r="P87" s="37">
        <f t="shared" ref="P87:P92" si="27">(F87*$F$3)+(G87*$G$3)+(H87*$H$3)+(I87*$I$3)+(J87*$J$3)+(K87*$K$3)+(L87*$L$3)+(M87*$M$3)+(N87*$N$3)</f>
        <v>24.200000000000003</v>
      </c>
    </row>
    <row r="88" spans="1:16" s="30" customFormat="1" ht="11.25" customHeight="1">
      <c r="A88" s="1"/>
      <c r="B88" s="58" t="s">
        <v>132</v>
      </c>
      <c r="C88" s="51"/>
      <c r="D88" s="52"/>
      <c r="E88" s="52"/>
      <c r="F88" s="53"/>
      <c r="G88" s="59"/>
      <c r="H88" s="60"/>
      <c r="I88" s="61">
        <v>10</v>
      </c>
      <c r="J88" s="60"/>
      <c r="K88" s="59"/>
      <c r="L88" s="62"/>
      <c r="M88" s="59"/>
      <c r="N88" s="60">
        <v>2</v>
      </c>
      <c r="O88" s="36">
        <f t="shared" si="26"/>
        <v>12</v>
      </c>
      <c r="P88" s="37">
        <f t="shared" si="27"/>
        <v>9</v>
      </c>
    </row>
    <row r="89" spans="1:16" s="30" customFormat="1" ht="11.25" customHeight="1">
      <c r="A89" s="1"/>
      <c r="B89" s="58" t="s">
        <v>133</v>
      </c>
      <c r="C89" s="51"/>
      <c r="D89" s="52"/>
      <c r="E89" s="52"/>
      <c r="F89" s="53"/>
      <c r="G89" s="59"/>
      <c r="H89" s="60"/>
      <c r="I89" s="61">
        <v>30</v>
      </c>
      <c r="J89" s="60"/>
      <c r="K89" s="59"/>
      <c r="L89" s="62"/>
      <c r="M89" s="59"/>
      <c r="N89" s="60">
        <v>33</v>
      </c>
      <c r="O89" s="36">
        <f t="shared" si="26"/>
        <v>63</v>
      </c>
      <c r="P89" s="37">
        <f t="shared" si="27"/>
        <v>81</v>
      </c>
    </row>
    <row r="90" spans="1:16" s="30" customFormat="1" ht="11.25" customHeight="1">
      <c r="A90" s="1"/>
      <c r="B90" s="58" t="s">
        <v>134</v>
      </c>
      <c r="C90" s="51"/>
      <c r="D90" s="52"/>
      <c r="E90" s="52"/>
      <c r="F90" s="53"/>
      <c r="G90" s="59"/>
      <c r="H90" s="60"/>
      <c r="I90" s="61"/>
      <c r="J90" s="60"/>
      <c r="K90" s="59"/>
      <c r="L90" s="62"/>
      <c r="M90" s="59"/>
      <c r="N90" s="60">
        <v>3</v>
      </c>
      <c r="O90" s="36">
        <f t="shared" si="26"/>
        <v>3</v>
      </c>
      <c r="P90" s="37">
        <f t="shared" si="27"/>
        <v>6</v>
      </c>
    </row>
    <row r="91" spans="1:16" s="30" customFormat="1" ht="11.25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 t="shared" si="26"/>
        <v>0</v>
      </c>
      <c r="P91" s="37">
        <f t="shared" si="27"/>
        <v>0</v>
      </c>
    </row>
    <row r="92" spans="1:16" s="30" customFormat="1" ht="11.25" customHeight="1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 t="shared" si="26"/>
        <v>0</v>
      </c>
      <c r="P92" s="37">
        <f t="shared" si="27"/>
        <v>0</v>
      </c>
    </row>
    <row r="93" spans="1:16" ht="12" thickBot="1">
      <c r="A93" s="38"/>
      <c r="B93" s="39" t="s">
        <v>21</v>
      </c>
      <c r="C93" s="39">
        <f t="shared" ref="C93:P93" si="28">SUM(C87:C92)</f>
        <v>0</v>
      </c>
      <c r="D93" s="39">
        <f t="shared" si="28"/>
        <v>0</v>
      </c>
      <c r="E93" s="39">
        <f t="shared" si="28"/>
        <v>0</v>
      </c>
      <c r="F93" s="39">
        <f t="shared" si="28"/>
        <v>242</v>
      </c>
      <c r="G93" s="43">
        <f t="shared" si="28"/>
        <v>0</v>
      </c>
      <c r="H93" s="43">
        <f t="shared" si="28"/>
        <v>0</v>
      </c>
      <c r="I93" s="43">
        <f t="shared" si="28"/>
        <v>40</v>
      </c>
      <c r="J93" s="43">
        <f t="shared" si="28"/>
        <v>0</v>
      </c>
      <c r="K93" s="43">
        <f t="shared" si="28"/>
        <v>0</v>
      </c>
      <c r="L93" s="43">
        <f t="shared" si="28"/>
        <v>0</v>
      </c>
      <c r="M93" s="43">
        <f t="shared" si="28"/>
        <v>0</v>
      </c>
      <c r="N93" s="43">
        <f t="shared" si="28"/>
        <v>38</v>
      </c>
      <c r="O93" s="44">
        <f t="shared" si="28"/>
        <v>320</v>
      </c>
      <c r="P93" s="45">
        <f t="shared" si="28"/>
        <v>120.2</v>
      </c>
    </row>
    <row r="94" spans="1:16" ht="11.25" customHeight="1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5" spans="1:16" hidden="1"/>
    <row r="96" spans="1:16" ht="12" hidden="1" thickBot="1">
      <c r="B96" s="33" t="s">
        <v>30</v>
      </c>
      <c r="C96" s="33"/>
      <c r="D96" s="33"/>
      <c r="E96" s="33"/>
      <c r="F96" s="34"/>
      <c r="G96" s="34"/>
      <c r="H96" s="34"/>
      <c r="I96" s="34"/>
      <c r="J96" s="34"/>
      <c r="K96" s="34"/>
      <c r="L96" s="34"/>
      <c r="M96" s="34"/>
      <c r="N96" s="34"/>
      <c r="O96" s="35"/>
      <c r="P96" s="35"/>
    </row>
    <row r="97" spans="1:16" s="30" customFormat="1" ht="11.25" hidden="1" customHeight="1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>SUM(F97:N97)</f>
        <v>0</v>
      </c>
      <c r="P97" s="37">
        <f>(F97*$F$3)+(G97*$G$3)+(H97*$H$3)+(I97*$I$3)+(J97*$J$3)+(K97*$K$3)+(L97*$L$3)+(M97*$M$3)+(N97*$N$3)</f>
        <v>0</v>
      </c>
    </row>
    <row r="98" spans="1:16" s="30" customFormat="1" ht="11.25" hidden="1" customHeight="1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>SUM(F98:N98)</f>
        <v>0</v>
      </c>
      <c r="P98" s="37">
        <f>(F98*$F$3)+(G98*$G$3)+(H98*$H$3)+(I98*$I$3)+(J98*$J$3)+(K98*$K$3)+(L98*$L$3)+(M98*$M$3)+(N98*$N$3)</f>
        <v>0</v>
      </c>
    </row>
    <row r="99" spans="1:16" ht="12" hidden="1" thickBot="1">
      <c r="A99" s="38"/>
      <c r="B99" s="39" t="s">
        <v>21</v>
      </c>
      <c r="C99" s="39">
        <f t="shared" ref="C99:P99" si="29">SUM(C97:C98)</f>
        <v>0</v>
      </c>
      <c r="D99" s="39">
        <f t="shared" si="29"/>
        <v>0</v>
      </c>
      <c r="E99" s="39">
        <f t="shared" si="29"/>
        <v>0</v>
      </c>
      <c r="F99" s="39">
        <f t="shared" si="29"/>
        <v>0</v>
      </c>
      <c r="G99" s="43">
        <f t="shared" si="29"/>
        <v>0</v>
      </c>
      <c r="H99" s="43">
        <f t="shared" si="29"/>
        <v>0</v>
      </c>
      <c r="I99" s="43">
        <f t="shared" si="29"/>
        <v>0</v>
      </c>
      <c r="J99" s="43">
        <f t="shared" si="29"/>
        <v>0</v>
      </c>
      <c r="K99" s="43">
        <f t="shared" si="29"/>
        <v>0</v>
      </c>
      <c r="L99" s="43">
        <f t="shared" si="29"/>
        <v>0</v>
      </c>
      <c r="M99" s="43">
        <f t="shared" si="29"/>
        <v>0</v>
      </c>
      <c r="N99" s="43">
        <f t="shared" si="29"/>
        <v>0</v>
      </c>
      <c r="O99" s="44">
        <f t="shared" si="29"/>
        <v>0</v>
      </c>
      <c r="P99" s="45">
        <f t="shared" si="29"/>
        <v>0</v>
      </c>
    </row>
    <row r="100" spans="1:16" ht="11.25" hidden="1" customHeight="1">
      <c r="A100" s="38"/>
      <c r="B100" s="54"/>
      <c r="C100" s="54"/>
      <c r="D100" s="54"/>
      <c r="E100" s="54"/>
      <c r="F100" s="54"/>
      <c r="G100" s="55"/>
      <c r="H100" s="55"/>
      <c r="I100" s="55"/>
      <c r="J100" s="55"/>
      <c r="K100" s="55"/>
      <c r="L100" s="55"/>
      <c r="M100" s="55"/>
      <c r="N100" s="55"/>
      <c r="O100" s="56"/>
      <c r="P100" s="57"/>
    </row>
    <row r="101" spans="1:16" s="193" customFormat="1"/>
    <row r="102" spans="1:16" s="193" customFormat="1" ht="12" thickBot="1">
      <c r="B102" s="183" t="s">
        <v>74</v>
      </c>
      <c r="C102" s="183"/>
      <c r="D102" s="183"/>
      <c r="E102" s="183"/>
      <c r="F102" s="34"/>
      <c r="G102" s="34"/>
      <c r="H102" s="34"/>
      <c r="I102" s="34"/>
      <c r="J102" s="34"/>
      <c r="K102" s="34"/>
      <c r="L102" s="34"/>
      <c r="M102" s="34"/>
      <c r="N102" s="34"/>
      <c r="O102" s="35"/>
      <c r="P102" s="35"/>
    </row>
    <row r="103" spans="1:16" s="194" customFormat="1">
      <c r="A103" s="193"/>
      <c r="B103" s="195" t="s">
        <v>135</v>
      </c>
      <c r="C103" s="63"/>
      <c r="D103" s="185"/>
      <c r="E103" s="185"/>
      <c r="F103" s="186">
        <v>800</v>
      </c>
      <c r="G103" s="187"/>
      <c r="H103" s="188"/>
      <c r="I103" s="189"/>
      <c r="J103" s="188"/>
      <c r="K103" s="187"/>
      <c r="L103" s="190"/>
      <c r="M103" s="187"/>
      <c r="N103" s="188"/>
      <c r="O103" s="191">
        <f t="shared" ref="O103:O111" si="30">SUM(F103:N103)</f>
        <v>800</v>
      </c>
      <c r="P103" s="192">
        <f t="shared" ref="P103:P111" si="31">(F103*$F$3)+(G103*$G$3)+(H103*$H$3)+(I103*$I$3)+(J103*$J$3)+(K103*$K$3)+(L103*$L$3)+(M103*$M$3)+(N103*$N$3)</f>
        <v>80</v>
      </c>
    </row>
    <row r="104" spans="1:16" s="194" customFormat="1">
      <c r="A104" s="193"/>
      <c r="B104" s="195" t="s">
        <v>136</v>
      </c>
      <c r="C104" s="51"/>
      <c r="D104" s="185"/>
      <c r="E104" s="185"/>
      <c r="F104" s="186"/>
      <c r="G104" s="187">
        <v>41</v>
      </c>
      <c r="H104" s="188"/>
      <c r="I104" s="189"/>
      <c r="J104" s="188"/>
      <c r="K104" s="187"/>
      <c r="L104" s="190">
        <v>1</v>
      </c>
      <c r="M104" s="187"/>
      <c r="N104" s="188"/>
      <c r="O104" s="191">
        <f t="shared" si="30"/>
        <v>42</v>
      </c>
      <c r="P104" s="192">
        <f t="shared" si="31"/>
        <v>11.25</v>
      </c>
    </row>
    <row r="105" spans="1:16" s="194" customFormat="1">
      <c r="A105" s="193"/>
      <c r="B105" s="195" t="s">
        <v>137</v>
      </c>
      <c r="C105" s="51"/>
      <c r="D105" s="185"/>
      <c r="E105" s="185"/>
      <c r="F105" s="186"/>
      <c r="G105" s="187">
        <v>30</v>
      </c>
      <c r="H105" s="188"/>
      <c r="I105" s="189">
        <v>5</v>
      </c>
      <c r="J105" s="188"/>
      <c r="K105" s="187"/>
      <c r="L105" s="190">
        <v>3</v>
      </c>
      <c r="M105" s="187"/>
      <c r="N105" s="188">
        <v>15</v>
      </c>
      <c r="O105" s="191">
        <f t="shared" si="30"/>
        <v>53</v>
      </c>
      <c r="P105" s="192">
        <f t="shared" si="31"/>
        <v>43</v>
      </c>
    </row>
    <row r="106" spans="1:16" s="194" customFormat="1">
      <c r="A106" s="193"/>
      <c r="B106" s="195" t="s">
        <v>138</v>
      </c>
      <c r="C106" s="51"/>
      <c r="D106" s="185"/>
      <c r="E106" s="185"/>
      <c r="F106" s="186"/>
      <c r="G106" s="187">
        <v>16</v>
      </c>
      <c r="H106" s="188"/>
      <c r="I106" s="189"/>
      <c r="J106" s="188"/>
      <c r="K106" s="187">
        <v>4</v>
      </c>
      <c r="L106" s="190"/>
      <c r="M106" s="187"/>
      <c r="N106" s="188"/>
      <c r="O106" s="191">
        <f t="shared" si="30"/>
        <v>20</v>
      </c>
      <c r="P106" s="192">
        <f t="shared" si="31"/>
        <v>8</v>
      </c>
    </row>
    <row r="107" spans="1:16" s="194" customFormat="1">
      <c r="A107" s="193"/>
      <c r="B107" s="195" t="s">
        <v>139</v>
      </c>
      <c r="C107" s="51"/>
      <c r="D107" s="185"/>
      <c r="E107" s="185"/>
      <c r="F107" s="186"/>
      <c r="G107" s="187">
        <v>2</v>
      </c>
      <c r="H107" s="188"/>
      <c r="I107" s="189"/>
      <c r="J107" s="188"/>
      <c r="K107" s="187"/>
      <c r="L107" s="190"/>
      <c r="M107" s="187"/>
      <c r="N107" s="188"/>
      <c r="O107" s="191">
        <f t="shared" si="30"/>
        <v>2</v>
      </c>
      <c r="P107" s="192">
        <f t="shared" si="31"/>
        <v>0.5</v>
      </c>
    </row>
    <row r="108" spans="1:16" s="194" customFormat="1">
      <c r="A108" s="193"/>
      <c r="B108" s="195" t="s">
        <v>140</v>
      </c>
      <c r="C108" s="51"/>
      <c r="D108" s="185"/>
      <c r="E108" s="185"/>
      <c r="F108" s="186"/>
      <c r="G108" s="187">
        <v>5</v>
      </c>
      <c r="H108" s="188"/>
      <c r="I108" s="189">
        <v>2</v>
      </c>
      <c r="J108" s="188"/>
      <c r="K108" s="187"/>
      <c r="L108" s="190">
        <v>1</v>
      </c>
      <c r="M108" s="187"/>
      <c r="N108" s="188"/>
      <c r="O108" s="191">
        <f t="shared" si="30"/>
        <v>8</v>
      </c>
      <c r="P108" s="192">
        <f t="shared" si="31"/>
        <v>3.25</v>
      </c>
    </row>
    <row r="109" spans="1:16" s="194" customFormat="1">
      <c r="A109" s="193"/>
      <c r="B109" s="195" t="s">
        <v>141</v>
      </c>
      <c r="C109" s="51"/>
      <c r="D109" s="185"/>
      <c r="E109" s="185"/>
      <c r="F109" s="186"/>
      <c r="G109" s="187">
        <v>25</v>
      </c>
      <c r="H109" s="188"/>
      <c r="I109" s="189"/>
      <c r="J109" s="188"/>
      <c r="K109" s="187"/>
      <c r="L109" s="190">
        <v>1</v>
      </c>
      <c r="M109" s="187"/>
      <c r="N109" s="188">
        <v>2</v>
      </c>
      <c r="O109" s="191">
        <f t="shared" si="30"/>
        <v>28</v>
      </c>
      <c r="P109" s="192">
        <f t="shared" si="31"/>
        <v>11.25</v>
      </c>
    </row>
    <row r="110" spans="1:16" s="194" customFormat="1">
      <c r="A110" s="193"/>
      <c r="B110" s="195"/>
      <c r="C110" s="51"/>
      <c r="D110" s="185"/>
      <c r="E110" s="185"/>
      <c r="F110" s="186"/>
      <c r="G110" s="187"/>
      <c r="H110" s="188"/>
      <c r="I110" s="189"/>
      <c r="J110" s="188"/>
      <c r="K110" s="187"/>
      <c r="L110" s="190"/>
      <c r="M110" s="187"/>
      <c r="N110" s="188"/>
      <c r="O110" s="191">
        <f t="shared" si="30"/>
        <v>0</v>
      </c>
      <c r="P110" s="192">
        <f t="shared" si="31"/>
        <v>0</v>
      </c>
    </row>
    <row r="111" spans="1:16" s="194" customFormat="1">
      <c r="A111" s="193"/>
      <c r="B111" s="195"/>
      <c r="C111" s="51"/>
      <c r="D111" s="185"/>
      <c r="E111" s="185"/>
      <c r="F111" s="186"/>
      <c r="G111" s="187"/>
      <c r="H111" s="188"/>
      <c r="I111" s="189"/>
      <c r="J111" s="188"/>
      <c r="K111" s="187"/>
      <c r="L111" s="190"/>
      <c r="M111" s="187"/>
      <c r="N111" s="188"/>
      <c r="O111" s="191">
        <f t="shared" si="30"/>
        <v>0</v>
      </c>
      <c r="P111" s="192">
        <f t="shared" si="31"/>
        <v>0</v>
      </c>
    </row>
    <row r="112" spans="1:16" s="193" customFormat="1" ht="12" thickBot="1">
      <c r="A112" s="38"/>
      <c r="B112" s="39" t="s">
        <v>21</v>
      </c>
      <c r="C112" s="39">
        <f>SUM(C111:C111)</f>
        <v>0</v>
      </c>
      <c r="D112" s="39">
        <f>SUM(D103:D111)</f>
        <v>0</v>
      </c>
      <c r="E112" s="39">
        <f>SUM(E103:E111)</f>
        <v>0</v>
      </c>
      <c r="F112" s="39">
        <f>SUM(F111:F111)</f>
        <v>0</v>
      </c>
      <c r="G112" s="43">
        <f t="shared" ref="G112:P112" si="32">SUM(G103:G111)</f>
        <v>119</v>
      </c>
      <c r="H112" s="43">
        <f t="shared" si="32"/>
        <v>0</v>
      </c>
      <c r="I112" s="43">
        <f t="shared" si="32"/>
        <v>7</v>
      </c>
      <c r="J112" s="43">
        <f t="shared" si="32"/>
        <v>0</v>
      </c>
      <c r="K112" s="43">
        <f t="shared" si="32"/>
        <v>4</v>
      </c>
      <c r="L112" s="43">
        <f t="shared" si="32"/>
        <v>6</v>
      </c>
      <c r="M112" s="43">
        <f t="shared" si="32"/>
        <v>0</v>
      </c>
      <c r="N112" s="43">
        <f t="shared" si="32"/>
        <v>17</v>
      </c>
      <c r="O112" s="44">
        <f t="shared" si="32"/>
        <v>953</v>
      </c>
      <c r="P112" s="45">
        <f t="shared" si="32"/>
        <v>157.25</v>
      </c>
    </row>
    <row r="113" spans="1:16" s="193" customFormat="1"/>
    <row r="114" spans="1:16" hidden="1"/>
    <row r="115" spans="1:16" ht="12" hidden="1" thickBot="1">
      <c r="B115" s="33" t="s">
        <v>64</v>
      </c>
      <c r="C115" s="33"/>
      <c r="D115" s="33"/>
      <c r="E115" s="33"/>
      <c r="F115" s="34"/>
      <c r="G115" s="34"/>
      <c r="H115" s="34"/>
      <c r="I115" s="34"/>
      <c r="J115" s="34"/>
      <c r="K115" s="34"/>
      <c r="L115" s="34"/>
      <c r="M115" s="34"/>
      <c r="N115" s="34"/>
      <c r="O115" s="35"/>
      <c r="P115" s="35"/>
    </row>
    <row r="116" spans="1:16" s="30" customFormat="1" hidden="1">
      <c r="A116" s="1"/>
      <c r="B116" s="58"/>
      <c r="C116" s="63"/>
      <c r="D116" s="52"/>
      <c r="E116" s="52"/>
      <c r="F116" s="53"/>
      <c r="G116" s="59"/>
      <c r="H116" s="60"/>
      <c r="I116" s="61"/>
      <c r="J116" s="60"/>
      <c r="K116" s="59"/>
      <c r="L116" s="62"/>
      <c r="M116" s="59"/>
      <c r="N116" s="60"/>
      <c r="O116" s="36">
        <f t="shared" ref="O116:O146" si="33">SUM(F116:N116)</f>
        <v>0</v>
      </c>
      <c r="P116" s="37">
        <f t="shared" ref="P116:P146" si="34">(F116*$F$3)+(G116*$G$3)+(H116*$H$3)+(I116*$I$3)+(J116*$J$3)+(K116*$K$3)+(L116*$L$3)+(M116*$M$3)+(N116*$N$3)</f>
        <v>0</v>
      </c>
    </row>
    <row r="117" spans="1:16" s="197" customFormat="1" hidden="1">
      <c r="A117" s="196"/>
      <c r="B117" s="195"/>
      <c r="C117" s="51"/>
      <c r="D117" s="201"/>
      <c r="E117" s="201"/>
      <c r="F117" s="202"/>
      <c r="G117" s="187"/>
      <c r="H117" s="188"/>
      <c r="I117" s="189"/>
      <c r="J117" s="188"/>
      <c r="K117" s="187"/>
      <c r="L117" s="190"/>
      <c r="M117" s="187"/>
      <c r="N117" s="188"/>
      <c r="O117" s="191">
        <f t="shared" ref="O117:O132" si="35">SUM(F117:N117)</f>
        <v>0</v>
      </c>
      <c r="P117" s="203">
        <f t="shared" ref="P117:P132" si="36">(F117*$F$3)+(G117*$G$3)+(H117*$H$3)+(I117*$I$3)+(J117*$J$3)+(K117*$K$3)+(L117*$L$3)+(M117*$M$3)+(N117*$N$3)</f>
        <v>0</v>
      </c>
    </row>
    <row r="118" spans="1:16" s="197" customFormat="1" hidden="1">
      <c r="A118" s="196"/>
      <c r="B118" s="195"/>
      <c r="C118" s="51"/>
      <c r="D118" s="201"/>
      <c r="E118" s="201"/>
      <c r="F118" s="202"/>
      <c r="G118" s="187"/>
      <c r="H118" s="188"/>
      <c r="I118" s="189"/>
      <c r="J118" s="188"/>
      <c r="K118" s="187"/>
      <c r="L118" s="190"/>
      <c r="M118" s="187"/>
      <c r="N118" s="188"/>
      <c r="O118" s="191">
        <f t="shared" si="35"/>
        <v>0</v>
      </c>
      <c r="P118" s="203">
        <f t="shared" si="36"/>
        <v>0</v>
      </c>
    </row>
    <row r="119" spans="1:16" s="197" customFormat="1" hidden="1">
      <c r="A119" s="196"/>
      <c r="B119" s="195"/>
      <c r="C119" s="51"/>
      <c r="D119" s="201"/>
      <c r="E119" s="201"/>
      <c r="F119" s="202"/>
      <c r="G119" s="187"/>
      <c r="H119" s="188"/>
      <c r="I119" s="189"/>
      <c r="J119" s="188"/>
      <c r="K119" s="187"/>
      <c r="L119" s="190"/>
      <c r="M119" s="187"/>
      <c r="N119" s="188"/>
      <c r="O119" s="191">
        <f t="shared" si="35"/>
        <v>0</v>
      </c>
      <c r="P119" s="203">
        <f t="shared" si="36"/>
        <v>0</v>
      </c>
    </row>
    <row r="120" spans="1:16" s="197" customFormat="1" hidden="1">
      <c r="A120" s="196"/>
      <c r="B120" s="195"/>
      <c r="C120" s="51"/>
      <c r="D120" s="201"/>
      <c r="E120" s="201"/>
      <c r="F120" s="202"/>
      <c r="G120" s="187"/>
      <c r="H120" s="188"/>
      <c r="I120" s="189"/>
      <c r="J120" s="188"/>
      <c r="K120" s="187"/>
      <c r="L120" s="190"/>
      <c r="M120" s="187"/>
      <c r="N120" s="188"/>
      <c r="O120" s="191">
        <f t="shared" si="35"/>
        <v>0</v>
      </c>
      <c r="P120" s="203">
        <f t="shared" si="36"/>
        <v>0</v>
      </c>
    </row>
    <row r="121" spans="1:16" s="197" customFormat="1" hidden="1">
      <c r="A121" s="196"/>
      <c r="B121" s="195"/>
      <c r="C121" s="51"/>
      <c r="D121" s="201"/>
      <c r="E121" s="201"/>
      <c r="F121" s="202"/>
      <c r="G121" s="187"/>
      <c r="H121" s="188"/>
      <c r="I121" s="189"/>
      <c r="J121" s="188"/>
      <c r="K121" s="187"/>
      <c r="L121" s="190"/>
      <c r="M121" s="187"/>
      <c r="N121" s="188"/>
      <c r="O121" s="191">
        <f t="shared" si="35"/>
        <v>0</v>
      </c>
      <c r="P121" s="203">
        <f t="shared" si="36"/>
        <v>0</v>
      </c>
    </row>
    <row r="122" spans="1:16" s="197" customFormat="1" hidden="1">
      <c r="A122" s="196"/>
      <c r="B122" s="195"/>
      <c r="C122" s="51"/>
      <c r="D122" s="201"/>
      <c r="E122" s="201"/>
      <c r="F122" s="202"/>
      <c r="G122" s="187"/>
      <c r="H122" s="188"/>
      <c r="I122" s="189"/>
      <c r="J122" s="188"/>
      <c r="K122" s="187"/>
      <c r="L122" s="190"/>
      <c r="M122" s="187"/>
      <c r="N122" s="188"/>
      <c r="O122" s="191">
        <f t="shared" si="35"/>
        <v>0</v>
      </c>
      <c r="P122" s="203">
        <f t="shared" si="36"/>
        <v>0</v>
      </c>
    </row>
    <row r="123" spans="1:16" s="197" customFormat="1" hidden="1">
      <c r="A123" s="196"/>
      <c r="B123" s="195"/>
      <c r="C123" s="51"/>
      <c r="D123" s="201"/>
      <c r="E123" s="201"/>
      <c r="F123" s="202"/>
      <c r="G123" s="187"/>
      <c r="H123" s="188"/>
      <c r="I123" s="189"/>
      <c r="J123" s="188"/>
      <c r="K123" s="187"/>
      <c r="L123" s="190"/>
      <c r="M123" s="187"/>
      <c r="N123" s="188"/>
      <c r="O123" s="191">
        <f t="shared" si="35"/>
        <v>0</v>
      </c>
      <c r="P123" s="203">
        <f t="shared" si="36"/>
        <v>0</v>
      </c>
    </row>
    <row r="124" spans="1:16" s="197" customFormat="1" hidden="1">
      <c r="A124" s="196"/>
      <c r="B124" s="195"/>
      <c r="C124" s="51"/>
      <c r="D124" s="201"/>
      <c r="E124" s="201"/>
      <c r="F124" s="202"/>
      <c r="G124" s="187"/>
      <c r="H124" s="188"/>
      <c r="I124" s="189"/>
      <c r="J124" s="188"/>
      <c r="K124" s="187"/>
      <c r="L124" s="190"/>
      <c r="M124" s="187"/>
      <c r="N124" s="188"/>
      <c r="O124" s="191">
        <f t="shared" si="35"/>
        <v>0</v>
      </c>
      <c r="P124" s="203">
        <f t="shared" si="36"/>
        <v>0</v>
      </c>
    </row>
    <row r="125" spans="1:16" s="197" customFormat="1" hidden="1">
      <c r="A125" s="196"/>
      <c r="B125" s="195"/>
      <c r="C125" s="51"/>
      <c r="D125" s="201"/>
      <c r="E125" s="201"/>
      <c r="F125" s="202"/>
      <c r="G125" s="187"/>
      <c r="H125" s="188"/>
      <c r="I125" s="189"/>
      <c r="J125" s="188"/>
      <c r="K125" s="187"/>
      <c r="L125" s="190"/>
      <c r="M125" s="187"/>
      <c r="N125" s="188"/>
      <c r="O125" s="191">
        <f t="shared" si="35"/>
        <v>0</v>
      </c>
      <c r="P125" s="203">
        <f t="shared" si="36"/>
        <v>0</v>
      </c>
    </row>
    <row r="126" spans="1:16" s="197" customFormat="1" hidden="1">
      <c r="A126" s="196"/>
      <c r="B126" s="195"/>
      <c r="C126" s="51"/>
      <c r="D126" s="201"/>
      <c r="E126" s="201"/>
      <c r="F126" s="202"/>
      <c r="G126" s="187"/>
      <c r="H126" s="188"/>
      <c r="I126" s="189"/>
      <c r="J126" s="188"/>
      <c r="K126" s="187"/>
      <c r="L126" s="190"/>
      <c r="M126" s="187"/>
      <c r="N126" s="188"/>
      <c r="O126" s="191">
        <f t="shared" si="35"/>
        <v>0</v>
      </c>
      <c r="P126" s="203">
        <f t="shared" si="36"/>
        <v>0</v>
      </c>
    </row>
    <row r="127" spans="1:16" s="197" customFormat="1" hidden="1">
      <c r="A127" s="196"/>
      <c r="B127" s="195"/>
      <c r="C127" s="51"/>
      <c r="D127" s="201"/>
      <c r="E127" s="201"/>
      <c r="F127" s="202"/>
      <c r="G127" s="187"/>
      <c r="H127" s="188"/>
      <c r="I127" s="189"/>
      <c r="J127" s="188"/>
      <c r="K127" s="187"/>
      <c r="L127" s="190"/>
      <c r="M127" s="187"/>
      <c r="N127" s="188"/>
      <c r="O127" s="191">
        <f t="shared" si="35"/>
        <v>0</v>
      </c>
      <c r="P127" s="203">
        <f t="shared" si="36"/>
        <v>0</v>
      </c>
    </row>
    <row r="128" spans="1:16" s="197" customFormat="1" hidden="1">
      <c r="A128" s="196"/>
      <c r="B128" s="195"/>
      <c r="C128" s="51"/>
      <c r="D128" s="201"/>
      <c r="E128" s="201"/>
      <c r="F128" s="202"/>
      <c r="G128" s="187"/>
      <c r="H128" s="188"/>
      <c r="I128" s="189"/>
      <c r="J128" s="188"/>
      <c r="K128" s="187"/>
      <c r="L128" s="190"/>
      <c r="M128" s="187"/>
      <c r="N128" s="188"/>
      <c r="O128" s="191">
        <f t="shared" si="35"/>
        <v>0</v>
      </c>
      <c r="P128" s="203">
        <f t="shared" si="36"/>
        <v>0</v>
      </c>
    </row>
    <row r="129" spans="1:16" s="197" customFormat="1" hidden="1">
      <c r="A129" s="196"/>
      <c r="B129" s="195"/>
      <c r="C129" s="51"/>
      <c r="D129" s="201"/>
      <c r="E129" s="201"/>
      <c r="F129" s="202"/>
      <c r="G129" s="187"/>
      <c r="H129" s="188"/>
      <c r="I129" s="189"/>
      <c r="J129" s="188"/>
      <c r="K129" s="187"/>
      <c r="L129" s="190"/>
      <c r="M129" s="187"/>
      <c r="N129" s="188"/>
      <c r="O129" s="191">
        <f t="shared" si="35"/>
        <v>0</v>
      </c>
      <c r="P129" s="203">
        <f t="shared" si="36"/>
        <v>0</v>
      </c>
    </row>
    <row r="130" spans="1:16" s="197" customFormat="1" hidden="1">
      <c r="A130" s="196"/>
      <c r="B130" s="195"/>
      <c r="C130" s="51"/>
      <c r="D130" s="201"/>
      <c r="E130" s="201"/>
      <c r="F130" s="202"/>
      <c r="G130" s="187"/>
      <c r="H130" s="188"/>
      <c r="I130" s="189"/>
      <c r="J130" s="188"/>
      <c r="K130" s="187"/>
      <c r="L130" s="190"/>
      <c r="M130" s="187"/>
      <c r="N130" s="188"/>
      <c r="O130" s="191">
        <f t="shared" si="35"/>
        <v>0</v>
      </c>
      <c r="P130" s="203">
        <f t="shared" si="36"/>
        <v>0</v>
      </c>
    </row>
    <row r="131" spans="1:16" s="197" customFormat="1" hidden="1">
      <c r="A131" s="196"/>
      <c r="B131" s="195"/>
      <c r="C131" s="51"/>
      <c r="D131" s="201"/>
      <c r="E131" s="201"/>
      <c r="F131" s="202"/>
      <c r="G131" s="187"/>
      <c r="H131" s="188"/>
      <c r="I131" s="189"/>
      <c r="J131" s="188"/>
      <c r="K131" s="187"/>
      <c r="L131" s="190"/>
      <c r="M131" s="187"/>
      <c r="N131" s="188"/>
      <c r="O131" s="191">
        <f t="shared" si="35"/>
        <v>0</v>
      </c>
      <c r="P131" s="203">
        <f t="shared" si="36"/>
        <v>0</v>
      </c>
    </row>
    <row r="132" spans="1:16" s="197" customFormat="1" hidden="1">
      <c r="A132" s="196"/>
      <c r="B132" s="195"/>
      <c r="C132" s="51"/>
      <c r="D132" s="201"/>
      <c r="E132" s="201"/>
      <c r="F132" s="202"/>
      <c r="G132" s="187"/>
      <c r="H132" s="188"/>
      <c r="I132" s="189"/>
      <c r="J132" s="188"/>
      <c r="K132" s="187"/>
      <c r="L132" s="190"/>
      <c r="M132" s="187"/>
      <c r="N132" s="188"/>
      <c r="O132" s="191">
        <f t="shared" si="35"/>
        <v>0</v>
      </c>
      <c r="P132" s="203">
        <f t="shared" si="36"/>
        <v>0</v>
      </c>
    </row>
    <row r="133" spans="1:16" s="197" customFormat="1" hidden="1">
      <c r="A133" s="196"/>
      <c r="B133" s="195"/>
      <c r="C133" s="51"/>
      <c r="D133" s="201"/>
      <c r="E133" s="201"/>
      <c r="F133" s="202"/>
      <c r="G133" s="187"/>
      <c r="H133" s="188"/>
      <c r="I133" s="189"/>
      <c r="J133" s="188"/>
      <c r="K133" s="187"/>
      <c r="L133" s="190"/>
      <c r="M133" s="187"/>
      <c r="N133" s="188"/>
      <c r="O133" s="191">
        <f t="shared" si="33"/>
        <v>0</v>
      </c>
      <c r="P133" s="203">
        <f t="shared" si="34"/>
        <v>0</v>
      </c>
    </row>
    <row r="134" spans="1:16" s="197" customFormat="1" hidden="1">
      <c r="A134" s="196"/>
      <c r="B134" s="195"/>
      <c r="C134" s="51"/>
      <c r="D134" s="201"/>
      <c r="E134" s="201"/>
      <c r="F134" s="202"/>
      <c r="G134" s="187"/>
      <c r="H134" s="188"/>
      <c r="I134" s="189"/>
      <c r="J134" s="188"/>
      <c r="K134" s="187"/>
      <c r="L134" s="190"/>
      <c r="M134" s="187"/>
      <c r="N134" s="188"/>
      <c r="O134" s="191">
        <f t="shared" si="33"/>
        <v>0</v>
      </c>
      <c r="P134" s="203">
        <f t="shared" si="34"/>
        <v>0</v>
      </c>
    </row>
    <row r="135" spans="1:16" s="197" customFormat="1" hidden="1">
      <c r="A135" s="196"/>
      <c r="B135" s="195"/>
      <c r="C135" s="51"/>
      <c r="D135" s="201"/>
      <c r="E135" s="201"/>
      <c r="F135" s="202"/>
      <c r="G135" s="187"/>
      <c r="H135" s="188"/>
      <c r="I135" s="189"/>
      <c r="J135" s="188"/>
      <c r="K135" s="187"/>
      <c r="L135" s="190"/>
      <c r="M135" s="187"/>
      <c r="N135" s="188"/>
      <c r="O135" s="191">
        <f t="shared" si="33"/>
        <v>0</v>
      </c>
      <c r="P135" s="203">
        <f t="shared" si="34"/>
        <v>0</v>
      </c>
    </row>
    <row r="136" spans="1:16" s="197" customFormat="1" hidden="1">
      <c r="A136" s="196"/>
      <c r="B136" s="195"/>
      <c r="C136" s="51"/>
      <c r="D136" s="201"/>
      <c r="E136" s="201"/>
      <c r="F136" s="202"/>
      <c r="G136" s="187"/>
      <c r="H136" s="188"/>
      <c r="I136" s="189"/>
      <c r="J136" s="188"/>
      <c r="K136" s="187"/>
      <c r="L136" s="190"/>
      <c r="M136" s="187"/>
      <c r="N136" s="188"/>
      <c r="O136" s="191">
        <f t="shared" si="33"/>
        <v>0</v>
      </c>
      <c r="P136" s="203">
        <f t="shared" si="34"/>
        <v>0</v>
      </c>
    </row>
    <row r="137" spans="1:16" s="197" customFormat="1" hidden="1">
      <c r="A137" s="196"/>
      <c r="B137" s="195"/>
      <c r="C137" s="51"/>
      <c r="D137" s="201"/>
      <c r="E137" s="201"/>
      <c r="F137" s="202"/>
      <c r="G137" s="187"/>
      <c r="H137" s="188"/>
      <c r="I137" s="189"/>
      <c r="J137" s="188"/>
      <c r="K137" s="187"/>
      <c r="L137" s="190"/>
      <c r="M137" s="187"/>
      <c r="N137" s="188"/>
      <c r="O137" s="191">
        <f t="shared" ref="O137:O140" si="37">SUM(F137:N137)</f>
        <v>0</v>
      </c>
      <c r="P137" s="203">
        <f t="shared" ref="P137:P140" si="38">(F137*$F$3)+(G137*$G$3)+(H137*$H$3)+(I137*$I$3)+(J137*$J$3)+(K137*$K$3)+(L137*$L$3)+(M137*$M$3)+(N137*$N$3)</f>
        <v>0</v>
      </c>
    </row>
    <row r="138" spans="1:16" s="197" customFormat="1" hidden="1">
      <c r="A138" s="196"/>
      <c r="B138" s="195"/>
      <c r="C138" s="51"/>
      <c r="D138" s="201"/>
      <c r="E138" s="201"/>
      <c r="F138" s="202"/>
      <c r="G138" s="187"/>
      <c r="H138" s="188"/>
      <c r="I138" s="189"/>
      <c r="J138" s="188"/>
      <c r="K138" s="187"/>
      <c r="L138" s="190"/>
      <c r="M138" s="187"/>
      <c r="N138" s="188"/>
      <c r="O138" s="191">
        <f t="shared" si="37"/>
        <v>0</v>
      </c>
      <c r="P138" s="203">
        <f t="shared" si="38"/>
        <v>0</v>
      </c>
    </row>
    <row r="139" spans="1:16" s="197" customFormat="1" hidden="1">
      <c r="A139" s="196"/>
      <c r="B139" s="195"/>
      <c r="C139" s="51"/>
      <c r="D139" s="201"/>
      <c r="E139" s="201"/>
      <c r="F139" s="202"/>
      <c r="G139" s="187"/>
      <c r="H139" s="188"/>
      <c r="I139" s="189"/>
      <c r="J139" s="188"/>
      <c r="K139" s="187"/>
      <c r="L139" s="190"/>
      <c r="M139" s="187"/>
      <c r="N139" s="188"/>
      <c r="O139" s="191">
        <f t="shared" si="37"/>
        <v>0</v>
      </c>
      <c r="P139" s="203">
        <f t="shared" si="38"/>
        <v>0</v>
      </c>
    </row>
    <row r="140" spans="1:16" s="197" customFormat="1" hidden="1">
      <c r="A140" s="196"/>
      <c r="B140" s="195"/>
      <c r="C140" s="51"/>
      <c r="D140" s="201"/>
      <c r="E140" s="201"/>
      <c r="F140" s="202"/>
      <c r="G140" s="187"/>
      <c r="H140" s="188"/>
      <c r="I140" s="189"/>
      <c r="J140" s="188"/>
      <c r="K140" s="187"/>
      <c r="L140" s="190"/>
      <c r="M140" s="187"/>
      <c r="N140" s="188"/>
      <c r="O140" s="191">
        <f t="shared" si="37"/>
        <v>0</v>
      </c>
      <c r="P140" s="203">
        <f t="shared" si="38"/>
        <v>0</v>
      </c>
    </row>
    <row r="141" spans="1:16" s="197" customFormat="1" hidden="1">
      <c r="A141" s="196"/>
      <c r="B141" s="195"/>
      <c r="C141" s="51"/>
      <c r="D141" s="201"/>
      <c r="E141" s="201"/>
      <c r="F141" s="202"/>
      <c r="G141" s="187"/>
      <c r="H141" s="188"/>
      <c r="I141" s="189"/>
      <c r="J141" s="188"/>
      <c r="K141" s="187"/>
      <c r="L141" s="190"/>
      <c r="M141" s="187"/>
      <c r="N141" s="188"/>
      <c r="O141" s="191">
        <f t="shared" ref="O141:O144" si="39">SUM(F141:N141)</f>
        <v>0</v>
      </c>
      <c r="P141" s="203">
        <f t="shared" ref="P141:P144" si="40">(F141*$F$3)+(G141*$G$3)+(H141*$H$3)+(I141*$I$3)+(J141*$J$3)+(K141*$K$3)+(L141*$L$3)+(M141*$M$3)+(N141*$N$3)</f>
        <v>0</v>
      </c>
    </row>
    <row r="142" spans="1:16" s="197" customFormat="1" hidden="1">
      <c r="A142" s="196"/>
      <c r="B142" s="195"/>
      <c r="C142" s="51"/>
      <c r="D142" s="201"/>
      <c r="E142" s="201"/>
      <c r="F142" s="202"/>
      <c r="G142" s="187"/>
      <c r="H142" s="188"/>
      <c r="I142" s="189"/>
      <c r="J142" s="188"/>
      <c r="K142" s="187"/>
      <c r="L142" s="190"/>
      <c r="M142" s="187"/>
      <c r="N142" s="188"/>
      <c r="O142" s="191">
        <f t="shared" si="39"/>
        <v>0</v>
      </c>
      <c r="P142" s="203">
        <f t="shared" si="40"/>
        <v>0</v>
      </c>
    </row>
    <row r="143" spans="1:16" s="197" customFormat="1" hidden="1">
      <c r="A143" s="196"/>
      <c r="B143" s="195"/>
      <c r="C143" s="51"/>
      <c r="D143" s="201"/>
      <c r="E143" s="201"/>
      <c r="F143" s="202"/>
      <c r="G143" s="187"/>
      <c r="H143" s="188"/>
      <c r="I143" s="189"/>
      <c r="J143" s="188"/>
      <c r="K143" s="187"/>
      <c r="L143" s="190"/>
      <c r="M143" s="187"/>
      <c r="N143" s="188"/>
      <c r="O143" s="191">
        <f t="shared" si="39"/>
        <v>0</v>
      </c>
      <c r="P143" s="203">
        <f t="shared" si="40"/>
        <v>0</v>
      </c>
    </row>
    <row r="144" spans="1:16" s="197" customFormat="1" hidden="1">
      <c r="A144" s="196"/>
      <c r="B144" s="195"/>
      <c r="C144" s="51"/>
      <c r="D144" s="201"/>
      <c r="E144" s="201"/>
      <c r="F144" s="202"/>
      <c r="G144" s="187"/>
      <c r="H144" s="188"/>
      <c r="I144" s="189"/>
      <c r="J144" s="188"/>
      <c r="K144" s="187"/>
      <c r="L144" s="190"/>
      <c r="M144" s="187"/>
      <c r="N144" s="188"/>
      <c r="O144" s="191">
        <f t="shared" si="39"/>
        <v>0</v>
      </c>
      <c r="P144" s="203">
        <f t="shared" si="40"/>
        <v>0</v>
      </c>
    </row>
    <row r="145" spans="1:16" s="197" customFormat="1" hidden="1">
      <c r="A145" s="196"/>
      <c r="B145" s="195"/>
      <c r="C145" s="51"/>
      <c r="D145" s="201"/>
      <c r="E145" s="201"/>
      <c r="F145" s="202"/>
      <c r="G145" s="187"/>
      <c r="H145" s="188"/>
      <c r="I145" s="189"/>
      <c r="J145" s="188"/>
      <c r="K145" s="187"/>
      <c r="L145" s="190"/>
      <c r="M145" s="187"/>
      <c r="N145" s="188"/>
      <c r="O145" s="191">
        <f t="shared" si="33"/>
        <v>0</v>
      </c>
      <c r="P145" s="203">
        <f t="shared" si="34"/>
        <v>0</v>
      </c>
    </row>
    <row r="146" spans="1:16" s="30" customFormat="1" hidden="1">
      <c r="A146" s="1"/>
      <c r="B146" s="58"/>
      <c r="C146" s="51"/>
      <c r="D146" s="52"/>
      <c r="E146" s="52"/>
      <c r="F146" s="53"/>
      <c r="G146" s="59"/>
      <c r="H146" s="60"/>
      <c r="I146" s="61"/>
      <c r="J146" s="60"/>
      <c r="K146" s="59"/>
      <c r="L146" s="62"/>
      <c r="M146" s="59"/>
      <c r="N146" s="60"/>
      <c r="O146" s="36">
        <f t="shared" si="33"/>
        <v>0</v>
      </c>
      <c r="P146" s="37">
        <f t="shared" si="34"/>
        <v>0</v>
      </c>
    </row>
    <row r="147" spans="1:16" ht="12" hidden="1" thickBot="1">
      <c r="A147" s="38"/>
      <c r="B147" s="39" t="s">
        <v>21</v>
      </c>
      <c r="C147" s="39">
        <f>SUM(C146:C146)</f>
        <v>0</v>
      </c>
      <c r="D147" s="39">
        <f>SUM(D116:D146)</f>
        <v>0</v>
      </c>
      <c r="E147" s="39">
        <f>SUM(E116:E146)</f>
        <v>0</v>
      </c>
      <c r="F147" s="39">
        <f>SUM(F146:F146)</f>
        <v>0</v>
      </c>
      <c r="G147" s="43">
        <f t="shared" ref="G147:P147" si="41">SUM(G116:G146)</f>
        <v>0</v>
      </c>
      <c r="H147" s="43">
        <f t="shared" si="41"/>
        <v>0</v>
      </c>
      <c r="I147" s="43">
        <f t="shared" si="41"/>
        <v>0</v>
      </c>
      <c r="J147" s="43">
        <f t="shared" si="41"/>
        <v>0</v>
      </c>
      <c r="K147" s="43">
        <f t="shared" si="41"/>
        <v>0</v>
      </c>
      <c r="L147" s="43">
        <f t="shared" si="41"/>
        <v>0</v>
      </c>
      <c r="M147" s="43">
        <f t="shared" si="41"/>
        <v>0</v>
      </c>
      <c r="N147" s="43">
        <f t="shared" si="41"/>
        <v>0</v>
      </c>
      <c r="O147" s="44">
        <f t="shared" si="41"/>
        <v>0</v>
      </c>
      <c r="P147" s="45">
        <f t="shared" si="41"/>
        <v>0</v>
      </c>
    </row>
    <row r="148" spans="1:16" hidden="1"/>
    <row r="149" spans="1:16" s="196" customFormat="1"/>
    <row r="150" spans="1:16" s="196" customFormat="1" ht="12" thickBot="1">
      <c r="B150" s="198" t="s">
        <v>96</v>
      </c>
      <c r="C150" s="198"/>
      <c r="D150" s="198"/>
      <c r="E150" s="198"/>
      <c r="F150" s="199"/>
      <c r="G150" s="199"/>
      <c r="H150" s="199"/>
      <c r="I150" s="199"/>
      <c r="J150" s="199"/>
      <c r="K150" s="199"/>
      <c r="L150" s="199"/>
      <c r="M150" s="199"/>
      <c r="N150" s="199"/>
      <c r="O150" s="200"/>
      <c r="P150" s="200"/>
    </row>
    <row r="151" spans="1:16" s="197" customFormat="1">
      <c r="A151" s="196"/>
      <c r="B151" s="195" t="s">
        <v>37</v>
      </c>
      <c r="C151" s="63"/>
      <c r="D151" s="201"/>
      <c r="E151" s="201"/>
      <c r="F151" s="202">
        <v>25</v>
      </c>
      <c r="G151" s="187">
        <v>1</v>
      </c>
      <c r="H151" s="188"/>
      <c r="I151" s="189"/>
      <c r="J151" s="188">
        <v>1</v>
      </c>
      <c r="K151" s="187">
        <v>8</v>
      </c>
      <c r="L151" s="190"/>
      <c r="M151" s="187"/>
      <c r="N151" s="188">
        <v>2</v>
      </c>
      <c r="O151" s="191">
        <f t="shared" ref="O151:O152" si="42">SUM(F151:N151)</f>
        <v>37</v>
      </c>
      <c r="P151" s="203">
        <f t="shared" ref="P151:P152" si="43">(F151*$F$3)+(G151*$G$3)+(H151*$H$3)+(I151*$I$3)+(J151*$J$3)+(K151*$K$3)+(L151*$L$3)+(M151*$M$3)+(N151*$N$3)</f>
        <v>15.25</v>
      </c>
    </row>
    <row r="152" spans="1:16" s="197" customFormat="1">
      <c r="A152" s="196"/>
      <c r="B152" s="195"/>
      <c r="C152" s="51"/>
      <c r="D152" s="201"/>
      <c r="E152" s="201"/>
      <c r="F152" s="202"/>
      <c r="G152" s="187"/>
      <c r="H152" s="188"/>
      <c r="I152" s="189"/>
      <c r="J152" s="188"/>
      <c r="K152" s="187"/>
      <c r="L152" s="190"/>
      <c r="M152" s="187"/>
      <c r="N152" s="188"/>
      <c r="O152" s="191">
        <f t="shared" si="42"/>
        <v>0</v>
      </c>
      <c r="P152" s="203">
        <f t="shared" si="43"/>
        <v>0</v>
      </c>
    </row>
    <row r="153" spans="1:16" s="196" customFormat="1" ht="12" thickBot="1">
      <c r="A153" s="204"/>
      <c r="B153" s="205" t="s">
        <v>21</v>
      </c>
      <c r="C153" s="205">
        <f>SUM(C152:C152)</f>
        <v>0</v>
      </c>
      <c r="D153" s="205">
        <f>SUM(D151:D152)</f>
        <v>0</v>
      </c>
      <c r="E153" s="205">
        <f>SUM(E151:E152)</f>
        <v>0</v>
      </c>
      <c r="F153" s="205">
        <f>SUM(F152:F152)</f>
        <v>0</v>
      </c>
      <c r="G153" s="43">
        <f t="shared" ref="G153:P153" si="44">SUM(G151:G152)</f>
        <v>1</v>
      </c>
      <c r="H153" s="43">
        <f t="shared" si="44"/>
        <v>0</v>
      </c>
      <c r="I153" s="43">
        <f t="shared" si="44"/>
        <v>0</v>
      </c>
      <c r="J153" s="43">
        <f t="shared" si="44"/>
        <v>1</v>
      </c>
      <c r="K153" s="43">
        <f t="shared" si="44"/>
        <v>8</v>
      </c>
      <c r="L153" s="43">
        <f t="shared" si="44"/>
        <v>0</v>
      </c>
      <c r="M153" s="43">
        <f t="shared" si="44"/>
        <v>0</v>
      </c>
      <c r="N153" s="43">
        <f t="shared" si="44"/>
        <v>2</v>
      </c>
      <c r="O153" s="44">
        <f t="shared" si="44"/>
        <v>37</v>
      </c>
      <c r="P153" s="45">
        <f t="shared" si="44"/>
        <v>15.25</v>
      </c>
    </row>
    <row r="154" spans="1:16" s="196" customFormat="1"/>
    <row r="156" spans="1:16" ht="12" thickBot="1">
      <c r="B156" s="33" t="s">
        <v>76</v>
      </c>
      <c r="C156" s="33"/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4"/>
      <c r="O156" s="35"/>
      <c r="P156" s="35"/>
    </row>
    <row r="157" spans="1:16" s="30" customFormat="1" ht="11.25" customHeight="1">
      <c r="A157" s="1"/>
      <c r="B157" s="58" t="s">
        <v>82</v>
      </c>
      <c r="C157" s="51"/>
      <c r="D157" s="52"/>
      <c r="E157" s="52"/>
      <c r="F157" s="53"/>
      <c r="G157" s="59">
        <v>113</v>
      </c>
      <c r="H157" s="60"/>
      <c r="I157" s="61">
        <v>4</v>
      </c>
      <c r="J157" s="60"/>
      <c r="K157" s="59"/>
      <c r="L157" s="62"/>
      <c r="M157" s="59">
        <v>10</v>
      </c>
      <c r="N157" s="60"/>
      <c r="O157" s="36">
        <f>SUM(F157:N157)</f>
        <v>127</v>
      </c>
      <c r="P157" s="37">
        <f>(F157*$F$3)+(G157*$G$3)+(H157*$H$3)+(I157*$I$3)+(J157*$J$3)+(K157*$K$3)+(L157*$L$3)+(M157*$M$3)+(N157*$N$3)</f>
        <v>50.25</v>
      </c>
    </row>
    <row r="158" spans="1:16" s="30" customFormat="1" ht="11.25" customHeight="1">
      <c r="A158" s="1"/>
      <c r="B158" s="58"/>
      <c r="C158" s="51"/>
      <c r="D158" s="52"/>
      <c r="E158" s="52"/>
      <c r="F158" s="53"/>
      <c r="G158" s="59"/>
      <c r="H158" s="60"/>
      <c r="I158" s="61"/>
      <c r="J158" s="60"/>
      <c r="K158" s="59"/>
      <c r="L158" s="62"/>
      <c r="M158" s="59"/>
      <c r="N158" s="60"/>
      <c r="O158" s="36">
        <f>SUM(F158:N158)</f>
        <v>0</v>
      </c>
      <c r="P158" s="37">
        <f>(F158*$F$3)+(G158*$G$3)+(H158*$H$3)+(I158*$I$3)+(J158*$J$3)+(K158*$K$3)+(L158*$L$3)+(M158*$M$3)+(N158*$N$3)</f>
        <v>0</v>
      </c>
    </row>
    <row r="159" spans="1:16" ht="12" thickBot="1">
      <c r="A159" s="38"/>
      <c r="B159" s="39" t="s">
        <v>21</v>
      </c>
      <c r="C159" s="39">
        <f t="shared" ref="C159:P159" si="45">SUM(C157:C158)</f>
        <v>0</v>
      </c>
      <c r="D159" s="39">
        <f t="shared" si="45"/>
        <v>0</v>
      </c>
      <c r="E159" s="39">
        <f t="shared" si="45"/>
        <v>0</v>
      </c>
      <c r="F159" s="39">
        <f t="shared" si="45"/>
        <v>0</v>
      </c>
      <c r="G159" s="43">
        <f t="shared" si="45"/>
        <v>113</v>
      </c>
      <c r="H159" s="43">
        <f t="shared" si="45"/>
        <v>0</v>
      </c>
      <c r="I159" s="43">
        <f t="shared" si="45"/>
        <v>4</v>
      </c>
      <c r="J159" s="43">
        <f t="shared" si="45"/>
        <v>0</v>
      </c>
      <c r="K159" s="43">
        <f t="shared" si="45"/>
        <v>0</v>
      </c>
      <c r="L159" s="43">
        <f t="shared" si="45"/>
        <v>0</v>
      </c>
      <c r="M159" s="43">
        <f t="shared" si="45"/>
        <v>10</v>
      </c>
      <c r="N159" s="43">
        <f t="shared" si="45"/>
        <v>0</v>
      </c>
      <c r="O159" s="44">
        <f t="shared" si="45"/>
        <v>127</v>
      </c>
      <c r="P159" s="45">
        <f t="shared" si="45"/>
        <v>50.25</v>
      </c>
    </row>
    <row r="160" spans="1:16" ht="11.25" customHeight="1">
      <c r="A160" s="38"/>
      <c r="B160" s="54"/>
      <c r="C160" s="54"/>
      <c r="D160" s="54"/>
      <c r="E160" s="54"/>
      <c r="F160" s="54"/>
      <c r="G160" s="55"/>
      <c r="H160" s="55"/>
      <c r="I160" s="55"/>
      <c r="J160" s="55"/>
      <c r="K160" s="55"/>
      <c r="L160" s="55"/>
      <c r="M160" s="55"/>
      <c r="N160" s="55"/>
      <c r="O160" s="56"/>
      <c r="P160" s="57"/>
    </row>
    <row r="161" spans="1:16" ht="11.25" hidden="1" customHeight="1"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</row>
    <row r="162" spans="1:16" ht="12" hidden="1" thickBot="1">
      <c r="B162" s="33" t="s">
        <v>69</v>
      </c>
      <c r="C162" s="33"/>
      <c r="D162" s="33"/>
      <c r="E162" s="33"/>
      <c r="F162" s="34"/>
      <c r="G162" s="34"/>
      <c r="H162" s="34"/>
      <c r="I162" s="34"/>
      <c r="J162" s="34"/>
      <c r="K162" s="34"/>
      <c r="L162" s="34"/>
      <c r="M162" s="34"/>
      <c r="N162" s="34"/>
      <c r="O162" s="35"/>
      <c r="P162" s="35"/>
    </row>
    <row r="163" spans="1:16" s="30" customFormat="1" hidden="1">
      <c r="A163" s="1"/>
      <c r="B163" s="58"/>
      <c r="C163" s="51"/>
      <c r="D163" s="52"/>
      <c r="E163" s="52"/>
      <c r="F163" s="53"/>
      <c r="G163" s="59"/>
      <c r="H163" s="60"/>
      <c r="I163" s="61"/>
      <c r="J163" s="60"/>
      <c r="K163" s="59"/>
      <c r="L163" s="62"/>
      <c r="M163" s="59"/>
      <c r="N163" s="60"/>
      <c r="O163" s="36">
        <f>SUM(F163:N163)</f>
        <v>0</v>
      </c>
      <c r="P163" s="37">
        <f>(F163*$F$3)+(G163*$G$3)+(H163*$H$3)+(I163*$I$3)+(J163*$J$3)+(K163*$K$3)+(L163*$L$3)+(M163*$M$3)+(N163*$N$3)</f>
        <v>0</v>
      </c>
    </row>
    <row r="164" spans="1:16" s="30" customFormat="1" hidden="1">
      <c r="A164" s="1"/>
      <c r="B164" s="58"/>
      <c r="C164" s="51"/>
      <c r="D164" s="52"/>
      <c r="E164" s="52"/>
      <c r="F164" s="53"/>
      <c r="G164" s="59"/>
      <c r="H164" s="60"/>
      <c r="I164" s="61"/>
      <c r="J164" s="60"/>
      <c r="K164" s="59"/>
      <c r="L164" s="62"/>
      <c r="M164" s="59"/>
      <c r="N164" s="60"/>
      <c r="O164" s="36">
        <f>SUM(F164:N164)</f>
        <v>0</v>
      </c>
      <c r="P164" s="37">
        <f>(F164*$F$3)+(G164*$G$3)+(H164*$H$3)+(I164*$I$3)+(J164*$J$3)+(K164*$K$3)+(L164*$L$3)+(M164*$M$3)+(N164*$N$3)</f>
        <v>0</v>
      </c>
    </row>
    <row r="165" spans="1:16" s="30" customFormat="1" hidden="1">
      <c r="A165" s="1"/>
      <c r="B165" s="58"/>
      <c r="C165" s="51"/>
      <c r="D165" s="52"/>
      <c r="E165" s="52"/>
      <c r="F165" s="53"/>
      <c r="G165" s="59"/>
      <c r="H165" s="60"/>
      <c r="I165" s="61"/>
      <c r="J165" s="60"/>
      <c r="K165" s="59"/>
      <c r="L165" s="62"/>
      <c r="M165" s="59"/>
      <c r="N165" s="60"/>
      <c r="O165" s="36">
        <f>SUM(F165:N165)</f>
        <v>0</v>
      </c>
      <c r="P165" s="37">
        <f>(F165*$F$3)+(G165*$G$3)+(H165*$H$3)+(I165*$I$3)+(J165*$J$3)+(K165*$K$3)+(L165*$L$3)+(M165*$M$3)+(N165*$N$3)</f>
        <v>0</v>
      </c>
    </row>
    <row r="166" spans="1:16" ht="12" hidden="1" thickBot="1">
      <c r="A166" s="38"/>
      <c r="B166" s="39" t="s">
        <v>21</v>
      </c>
      <c r="C166" s="39">
        <f t="shared" ref="C166:O166" si="46">SUM(C163:C165)</f>
        <v>0</v>
      </c>
      <c r="D166" s="39">
        <f t="shared" si="46"/>
        <v>0</v>
      </c>
      <c r="E166" s="39">
        <f t="shared" si="46"/>
        <v>0</v>
      </c>
      <c r="F166" s="39">
        <f t="shared" si="46"/>
        <v>0</v>
      </c>
      <c r="G166" s="43">
        <f t="shared" si="46"/>
        <v>0</v>
      </c>
      <c r="H166" s="43">
        <f t="shared" si="46"/>
        <v>0</v>
      </c>
      <c r="I166" s="43">
        <f t="shared" si="46"/>
        <v>0</v>
      </c>
      <c r="J166" s="43">
        <f t="shared" si="46"/>
        <v>0</v>
      </c>
      <c r="K166" s="43">
        <f t="shared" si="46"/>
        <v>0</v>
      </c>
      <c r="L166" s="43">
        <f t="shared" si="46"/>
        <v>0</v>
      </c>
      <c r="M166" s="43">
        <f t="shared" si="46"/>
        <v>0</v>
      </c>
      <c r="N166" s="43">
        <f t="shared" si="46"/>
        <v>0</v>
      </c>
      <c r="O166" s="44">
        <f t="shared" si="46"/>
        <v>0</v>
      </c>
      <c r="P166" s="45">
        <f>SUM(P163:P165)</f>
        <v>0</v>
      </c>
    </row>
    <row r="167" spans="1:16" ht="12.75">
      <c r="B167" s="2"/>
      <c r="C167" s="2"/>
      <c r="D167" s="2"/>
      <c r="E167" s="2"/>
      <c r="F167" s="47"/>
      <c r="G167" s="47"/>
      <c r="H167" s="47"/>
      <c r="I167" s="47"/>
      <c r="J167" s="47"/>
      <c r="K167" s="47"/>
      <c r="L167" s="47"/>
      <c r="M167" s="47"/>
      <c r="N167" s="47"/>
      <c r="O167" s="2"/>
      <c r="P167" s="2"/>
    </row>
    <row r="168" spans="1:16">
      <c r="M168" s="48" t="s">
        <v>21</v>
      </c>
      <c r="O168" s="49">
        <f>O166+O159+O153+O147+O112+O99+O93+O83+O77+O65+O54+O34+O16+O10</f>
        <v>5684</v>
      </c>
      <c r="P168" s="50">
        <f>P166+P159+P153+P147+P112+P99+P93+P83+P77+P65+P54+P34+P16+P10</f>
        <v>1410.6499999999999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1" si="0">SUM(F9:N9)</f>
        <v>0</v>
      </c>
      <c r="P9" s="107">
        <f t="shared" ref="P9:P11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0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0</v>
      </c>
      <c r="O12" s="109">
        <f t="shared" si="2"/>
        <v>0</v>
      </c>
      <c r="P12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7" sqref="A7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143</v>
      </c>
      <c r="B4" s="76">
        <f>SUM(Botswana!O14)</f>
        <v>168</v>
      </c>
      <c r="C4" s="148">
        <f>SUM(Botswana!P14)</f>
        <v>40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 hidden="1">
      <c r="A6" s="75" t="s">
        <v>72</v>
      </c>
      <c r="B6" s="76">
        <f>SUM('Ivory Coast'!O14)</f>
        <v>0</v>
      </c>
      <c r="C6" s="148">
        <f>SUM('Ivory Coast'!P14)</f>
        <v>0</v>
      </c>
    </row>
    <row r="7" spans="1:3" ht="15">
      <c r="A7" s="75" t="s">
        <v>26</v>
      </c>
      <c r="B7" s="76">
        <f>SUM(Kenya!O28)</f>
        <v>613</v>
      </c>
      <c r="C7" s="148">
        <f>SUM(Kenya!P28)</f>
        <v>381.25</v>
      </c>
    </row>
    <row r="8" spans="1:3" ht="15">
      <c r="A8" s="76" t="s">
        <v>78</v>
      </c>
      <c r="B8" s="147">
        <f>SUM(Malawi!O11)</f>
        <v>617</v>
      </c>
      <c r="C8" s="148">
        <f>SUM(Malawi!P11)</f>
        <v>173.25</v>
      </c>
    </row>
    <row r="9" spans="1:3" ht="15">
      <c r="A9" s="76" t="s">
        <v>27</v>
      </c>
      <c r="B9" s="147">
        <f>SUM(Mauritius!O28)</f>
        <v>1597</v>
      </c>
      <c r="C9" s="148">
        <f>SUM(Mauritius!P28)</f>
        <v>645.05000000000018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Africa'!O168)</f>
        <v>5684</v>
      </c>
      <c r="C11" s="148">
        <f>SUM('South Africa'!P168)</f>
        <v>1410.6499999999999</v>
      </c>
    </row>
    <row r="12" spans="1:3" ht="15" hidden="1">
      <c r="A12" s="76" t="s">
        <v>41</v>
      </c>
      <c r="B12" s="76">
        <f>SUM(Togo!O15)</f>
        <v>0</v>
      </c>
      <c r="C12" s="148">
        <f>SUM(Togo!P15)</f>
        <v>0</v>
      </c>
    </row>
    <row r="13" spans="1:3" ht="15" hidden="1">
      <c r="A13" s="76" t="s">
        <v>68</v>
      </c>
      <c r="B13" s="76">
        <f>SUM(Zambia!O12)</f>
        <v>0</v>
      </c>
      <c r="C13" s="148">
        <f>SUM(Zambia!P12)</f>
        <v>0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8679</v>
      </c>
      <c r="C15" s="149">
        <f>SUM(C4:C14)</f>
        <v>2650.2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2018-07-25T07:21:30Z</dcterms:modified>
</cp:coreProperties>
</file>