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Documents\Bbt\Score Sheets\2018\"/>
    </mc:Choice>
  </mc:AlternateContent>
  <bookViews>
    <workbookView xWindow="5130" yWindow="1755" windowWidth="10230" windowHeight="6060" tabRatio="799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r:id="rId4"/>
    <sheet name="Malawi" sheetId="20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O8" i="10" l="1"/>
  <c r="P82" i="19" l="1"/>
  <c r="O82" i="19"/>
  <c r="P81" i="19"/>
  <c r="O81" i="19"/>
  <c r="P80" i="19"/>
  <c r="O80" i="19"/>
  <c r="P13" i="11" l="1"/>
  <c r="O13" i="11"/>
  <c r="P12" i="11"/>
  <c r="O12" i="11"/>
  <c r="P11" i="11"/>
  <c r="O11" i="11"/>
  <c r="P10" i="11"/>
  <c r="O10" i="11"/>
  <c r="P15" i="11"/>
  <c r="O15" i="11"/>
  <c r="P14" i="11"/>
  <c r="O14" i="11"/>
  <c r="P16" i="11"/>
  <c r="O16" i="11"/>
  <c r="P17" i="11"/>
  <c r="O17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126" i="19"/>
  <c r="O126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 s="1"/>
  <c r="B8" i="4" s="1"/>
  <c r="N134" i="19"/>
  <c r="M134" i="19"/>
  <c r="L134" i="19"/>
  <c r="K134" i="19"/>
  <c r="J134" i="19"/>
  <c r="I134" i="19"/>
  <c r="H134" i="19"/>
  <c r="G134" i="19"/>
  <c r="F134" i="19"/>
  <c r="E134" i="19"/>
  <c r="D134" i="19"/>
  <c r="C134" i="19"/>
  <c r="P133" i="19"/>
  <c r="O133" i="19"/>
  <c r="P132" i="19"/>
  <c r="O132" i="19"/>
  <c r="O134" i="19" s="1"/>
  <c r="P84" i="19"/>
  <c r="O84" i="19"/>
  <c r="P83" i="19"/>
  <c r="O83" i="19"/>
  <c r="P79" i="19"/>
  <c r="O79" i="19"/>
  <c r="N86" i="19"/>
  <c r="M86" i="19"/>
  <c r="L86" i="19"/>
  <c r="K86" i="19"/>
  <c r="J86" i="19"/>
  <c r="I86" i="19"/>
  <c r="H86" i="19"/>
  <c r="G86" i="19"/>
  <c r="F86" i="19"/>
  <c r="E86" i="19"/>
  <c r="D86" i="19"/>
  <c r="C86" i="19"/>
  <c r="P85" i="19"/>
  <c r="O85" i="19"/>
  <c r="P78" i="19"/>
  <c r="O78" i="19"/>
  <c r="P77" i="19"/>
  <c r="O77" i="19"/>
  <c r="P76" i="19"/>
  <c r="O76" i="19"/>
  <c r="P75" i="19"/>
  <c r="O75" i="19"/>
  <c r="O86" i="19" s="1"/>
  <c r="N121" i="19"/>
  <c r="M121" i="19"/>
  <c r="L121" i="19"/>
  <c r="K121" i="19"/>
  <c r="J121" i="19"/>
  <c r="I121" i="19"/>
  <c r="H121" i="19"/>
  <c r="G121" i="19"/>
  <c r="F121" i="19"/>
  <c r="E121" i="19"/>
  <c r="D121" i="19"/>
  <c r="C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N60" i="19"/>
  <c r="M60" i="19"/>
  <c r="L60" i="19"/>
  <c r="K60" i="19"/>
  <c r="J60" i="19"/>
  <c r="H60" i="19"/>
  <c r="G60" i="19"/>
  <c r="F60" i="19"/>
  <c r="E60" i="19"/>
  <c r="D60" i="19"/>
  <c r="C60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22" i="8"/>
  <c r="O22" i="8"/>
  <c r="P21" i="8"/>
  <c r="O21" i="8"/>
  <c r="N92" i="19"/>
  <c r="M92" i="19"/>
  <c r="L92" i="19"/>
  <c r="K92" i="19"/>
  <c r="J92" i="19"/>
  <c r="I92" i="19"/>
  <c r="H92" i="19"/>
  <c r="G92" i="19"/>
  <c r="F92" i="19"/>
  <c r="E92" i="19"/>
  <c r="P90" i="19"/>
  <c r="O90" i="19"/>
  <c r="N140" i="19"/>
  <c r="M140" i="19"/>
  <c r="L140" i="19"/>
  <c r="K140" i="19"/>
  <c r="J140" i="19"/>
  <c r="I140" i="19"/>
  <c r="H140" i="19"/>
  <c r="G140" i="19"/>
  <c r="F140" i="19"/>
  <c r="E140" i="19"/>
  <c r="D140" i="19"/>
  <c r="C140" i="19"/>
  <c r="P139" i="19"/>
  <c r="O139" i="19"/>
  <c r="P138" i="19"/>
  <c r="O138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00" i="19"/>
  <c r="O100" i="19"/>
  <c r="P99" i="19"/>
  <c r="P98" i="19"/>
  <c r="P97" i="19"/>
  <c r="P9" i="16"/>
  <c r="O9" i="16"/>
  <c r="P11" i="12"/>
  <c r="O11" i="12"/>
  <c r="O15" i="12" s="1"/>
  <c r="B12" i="4" s="1"/>
  <c r="P10" i="12"/>
  <c r="O10" i="12"/>
  <c r="P12" i="12"/>
  <c r="O12" i="12"/>
  <c r="N147" i="19"/>
  <c r="M147" i="19"/>
  <c r="L147" i="19"/>
  <c r="K147" i="19"/>
  <c r="J147" i="19"/>
  <c r="I147" i="19"/>
  <c r="H147" i="19"/>
  <c r="G147" i="19"/>
  <c r="F147" i="19"/>
  <c r="E147" i="19"/>
  <c r="D147" i="19"/>
  <c r="C147" i="19"/>
  <c r="P146" i="19"/>
  <c r="O146" i="19"/>
  <c r="P145" i="19"/>
  <c r="O145" i="19"/>
  <c r="P144" i="19"/>
  <c r="O144" i="19"/>
  <c r="N128" i="19"/>
  <c r="M128" i="19"/>
  <c r="L128" i="19"/>
  <c r="K128" i="19"/>
  <c r="J128" i="19"/>
  <c r="I128" i="19"/>
  <c r="H128" i="19"/>
  <c r="G128" i="19"/>
  <c r="F128" i="19"/>
  <c r="E128" i="19"/>
  <c r="D128" i="19"/>
  <c r="C128" i="19"/>
  <c r="P127" i="19"/>
  <c r="O127" i="19"/>
  <c r="P125" i="19"/>
  <c r="O125" i="19"/>
  <c r="N108" i="19"/>
  <c r="M108" i="19"/>
  <c r="L108" i="19"/>
  <c r="K108" i="19"/>
  <c r="J108" i="19"/>
  <c r="I108" i="19"/>
  <c r="H108" i="19"/>
  <c r="G108" i="19"/>
  <c r="F108" i="19"/>
  <c r="E108" i="19"/>
  <c r="D108" i="19"/>
  <c r="C108" i="19"/>
  <c r="P107" i="19"/>
  <c r="O107" i="19"/>
  <c r="P106" i="19"/>
  <c r="O106" i="19"/>
  <c r="N102" i="19"/>
  <c r="M102" i="19"/>
  <c r="L102" i="19"/>
  <c r="K102" i="19"/>
  <c r="J102" i="19"/>
  <c r="I102" i="19"/>
  <c r="H102" i="19"/>
  <c r="G102" i="19"/>
  <c r="F102" i="19"/>
  <c r="E102" i="19"/>
  <c r="D102" i="19"/>
  <c r="C102" i="19"/>
  <c r="P101" i="19"/>
  <c r="O101" i="19"/>
  <c r="P96" i="19"/>
  <c r="D92" i="19"/>
  <c r="C92" i="19"/>
  <c r="P91" i="19"/>
  <c r="O91" i="19"/>
  <c r="N71" i="19"/>
  <c r="M71" i="19"/>
  <c r="L71" i="19"/>
  <c r="K71" i="19"/>
  <c r="J71" i="19"/>
  <c r="I71" i="19"/>
  <c r="H71" i="19"/>
  <c r="G71" i="19"/>
  <c r="F71" i="19"/>
  <c r="E71" i="19"/>
  <c r="D71" i="19"/>
  <c r="C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I60" i="19"/>
  <c r="P59" i="19"/>
  <c r="O59" i="19"/>
  <c r="P39" i="19"/>
  <c r="O39" i="19"/>
  <c r="N35" i="19"/>
  <c r="M35" i="19"/>
  <c r="L35" i="19"/>
  <c r="K35" i="19"/>
  <c r="J35" i="19"/>
  <c r="I35" i="19"/>
  <c r="H35" i="19"/>
  <c r="G35" i="19"/>
  <c r="F35" i="19"/>
  <c r="E35" i="19"/>
  <c r="D35" i="19"/>
  <c r="C35" i="19"/>
  <c r="P34" i="19"/>
  <c r="O34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O22" i="18"/>
  <c r="P7" i="18"/>
  <c r="P22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O72" i="18"/>
  <c r="O76" i="18"/>
  <c r="B10" i="4"/>
  <c r="P48" i="18"/>
  <c r="O49" i="18"/>
  <c r="P49" i="18"/>
  <c r="P72" i="18"/>
  <c r="P76" i="18"/>
  <c r="C10" i="4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O12" i="17" s="1"/>
  <c r="B13" i="4" s="1"/>
  <c r="G24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26" i="10"/>
  <c r="M26" i="10"/>
  <c r="L26" i="10"/>
  <c r="K26" i="10"/>
  <c r="J26" i="10"/>
  <c r="I26" i="10"/>
  <c r="H26" i="10"/>
  <c r="G26" i="10"/>
  <c r="F26" i="10"/>
  <c r="E26" i="10"/>
  <c r="D26" i="10"/>
  <c r="C26" i="10"/>
  <c r="P25" i="10"/>
  <c r="O25" i="10"/>
  <c r="P24" i="10"/>
  <c r="O24" i="10"/>
  <c r="P23" i="10"/>
  <c r="P26" i="10" s="1"/>
  <c r="O23" i="10"/>
  <c r="P11" i="10"/>
  <c r="O11" i="10"/>
  <c r="P10" i="10"/>
  <c r="O10" i="10"/>
  <c r="P9" i="10"/>
  <c r="O9" i="10"/>
  <c r="O13" i="10" s="1"/>
  <c r="P12" i="10"/>
  <c r="O1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/>
  <c r="C5" i="4"/>
  <c r="O10" i="16"/>
  <c r="O18" i="16"/>
  <c r="B5" i="4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O14" i="14" s="1"/>
  <c r="B6" i="4" s="1"/>
  <c r="P23" i="8"/>
  <c r="O23" i="8"/>
  <c r="O9" i="12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8" i="10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O19" i="10" s="1"/>
  <c r="P17" i="10"/>
  <c r="P19" i="10" s="1"/>
  <c r="O17" i="10"/>
  <c r="N19" i="11"/>
  <c r="M19" i="11"/>
  <c r="L19" i="11"/>
  <c r="K19" i="11"/>
  <c r="J19" i="11"/>
  <c r="I19" i="11"/>
  <c r="H19" i="11"/>
  <c r="G19" i="11"/>
  <c r="F19" i="11"/>
  <c r="E19" i="11"/>
  <c r="D19" i="11"/>
  <c r="C19" i="11"/>
  <c r="P18" i="11"/>
  <c r="O18" i="11"/>
  <c r="P9" i="11"/>
  <c r="O9" i="11"/>
  <c r="O19" i="11" s="1"/>
  <c r="B4" i="4" s="1"/>
  <c r="N31" i="8"/>
  <c r="M31" i="8"/>
  <c r="L31" i="8"/>
  <c r="K31" i="8"/>
  <c r="J31" i="8"/>
  <c r="I31" i="8"/>
  <c r="H31" i="8"/>
  <c r="G31" i="8"/>
  <c r="F31" i="8"/>
  <c r="E31" i="8"/>
  <c r="D31" i="8"/>
  <c r="C31" i="8"/>
  <c r="P30" i="8"/>
  <c r="O30" i="8"/>
  <c r="P29" i="8"/>
  <c r="O29" i="8"/>
  <c r="P28" i="8"/>
  <c r="P31" i="8" s="1"/>
  <c r="O28" i="8"/>
  <c r="N24" i="8"/>
  <c r="M24" i="8"/>
  <c r="L24" i="8"/>
  <c r="K24" i="8"/>
  <c r="J24" i="8"/>
  <c r="I24" i="8"/>
  <c r="H24" i="8"/>
  <c r="F24" i="8"/>
  <c r="E24" i="8"/>
  <c r="D24" i="8"/>
  <c r="C24" i="8"/>
  <c r="P7" i="8"/>
  <c r="P24" i="8" s="1"/>
  <c r="O7" i="8"/>
  <c r="P44" i="18"/>
  <c r="P15" i="12"/>
  <c r="C12" i="4"/>
  <c r="P12" i="17"/>
  <c r="C13" i="4" s="1"/>
  <c r="P14" i="14"/>
  <c r="C6" i="4" s="1"/>
  <c r="O31" i="8"/>
  <c r="P19" i="11"/>
  <c r="C4" i="4"/>
  <c r="O26" i="10" l="1"/>
  <c r="O28" i="10" s="1"/>
  <c r="B7" i="4" s="1"/>
  <c r="P13" i="10"/>
  <c r="O24" i="8"/>
  <c r="P71" i="19"/>
  <c r="O102" i="19"/>
  <c r="O147" i="19"/>
  <c r="P121" i="19"/>
  <c r="P92" i="19"/>
  <c r="P60" i="19"/>
  <c r="O35" i="19"/>
  <c r="O92" i="19"/>
  <c r="P140" i="19"/>
  <c r="O128" i="19"/>
  <c r="O108" i="19"/>
  <c r="P108" i="19"/>
  <c r="P86" i="19"/>
  <c r="O71" i="19"/>
  <c r="P128" i="19"/>
  <c r="O60" i="19"/>
  <c r="O140" i="19"/>
  <c r="P134" i="19"/>
  <c r="P147" i="19"/>
  <c r="P102" i="19"/>
  <c r="O121" i="19"/>
  <c r="O10" i="19"/>
  <c r="P35" i="19"/>
  <c r="P10" i="19"/>
  <c r="O34" i="8"/>
  <c r="B9" i="4" s="1"/>
  <c r="P34" i="8"/>
  <c r="C9" i="4" s="1"/>
  <c r="P28" i="10"/>
  <c r="C7" i="4" s="1"/>
  <c r="O149" i="19" l="1"/>
  <c r="B11" i="4" s="1"/>
  <c r="B15" i="4" s="1"/>
  <c r="P149" i="19"/>
  <c r="C11" i="4" s="1"/>
  <c r="C15" i="4" s="1"/>
</calcChain>
</file>

<file path=xl/sharedStrings.xml><?xml version="1.0" encoding="utf-8"?>
<sst xmlns="http://schemas.openxmlformats.org/spreadsheetml/2006/main" count="375" uniqueCount="153">
  <si>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</si>
  <si>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</si>
  <si>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</si>
  <si>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</si>
  <si>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</si>
  <si>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</si>
  <si>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</si>
  <si>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</si>
  <si>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</si>
  <si>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</si>
  <si>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</si>
  <si>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</si>
  <si>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</si>
  <si>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</si>
  <si>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</si>
  <si>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</si>
  <si>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</si>
  <si>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</si>
  <si>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</si>
  <si>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</si>
  <si>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</si>
  <si>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</si>
  <si>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</si>
  <si>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</si>
  <si>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</si>
  <si>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</si>
  <si>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</si>
  <si>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</si>
  <si>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</si>
  <si>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</si>
  <si>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</si>
  <si>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</si>
  <si>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</si>
  <si>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</si>
  <si>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</si>
  <si>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</si>
  <si>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</si>
  <si>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</si>
  <si>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</si>
  <si>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</si>
  <si>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</si>
  <si>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</si>
  <si>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</si>
  <si>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</si>
  <si>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</si>
  <si>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</si>
  <si>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</si>
  <si>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</si>
  <si>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</si>
  <si>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</si>
  <si>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</si>
  <si>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</si>
  <si>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</si>
  <si>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</si>
  <si>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</si>
  <si>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</si>
  <si>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</si>
  <si>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</si>
  <si>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</si>
  <si>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</si>
  <si>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</si>
  <si>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</si>
  <si>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</si>
  <si>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</si>
  <si>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</si>
  <si>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</si>
  <si>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</si>
  <si>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</si>
  <si>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</si>
  <si>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</si>
  <si>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</si>
  <si>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</si>
  <si>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</si>
  <si>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</si>
  <si>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</si>
  <si>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</si>
  <si>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</si>
  <si>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</si>
  <si>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</si>
  <si>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</si>
  <si>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</si>
  <si>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MONTH : May 2018</t>
  </si>
  <si>
    <t>Ramanandini Roy</t>
  </si>
  <si>
    <t>Govardhana Sila</t>
  </si>
  <si>
    <t>Shohana Roberts</t>
  </si>
  <si>
    <t xml:space="preserve">Thando </t>
  </si>
  <si>
    <t>Adhokshaj Jugmohan</t>
  </si>
  <si>
    <t>Medhavi Prabhu</t>
  </si>
  <si>
    <t>Christian Bangala</t>
  </si>
  <si>
    <t>Tulsi Finlay</t>
  </si>
  <si>
    <t>Meena Kasiram</t>
  </si>
  <si>
    <t xml:space="preserve">Devon </t>
  </si>
  <si>
    <t>Dale Wastell</t>
  </si>
  <si>
    <t>Vasanti Devi Dasi</t>
  </si>
  <si>
    <t>Bhakta Dylan</t>
  </si>
  <si>
    <t>Craig Kanyangarara</t>
  </si>
  <si>
    <t>ISKCON PORT ELIZABETH</t>
  </si>
  <si>
    <t>Devakinandan das</t>
  </si>
  <si>
    <t>Rama Priya Devi Dasi</t>
  </si>
  <si>
    <t>Keshavanand Das</t>
  </si>
  <si>
    <t>Srikanth Prabhu</t>
  </si>
  <si>
    <t>Baktin Sahana</t>
  </si>
  <si>
    <t>Baktin Laxmi</t>
  </si>
  <si>
    <t>KHYG</t>
  </si>
  <si>
    <t>TEMPLE: BOTSWANA</t>
  </si>
  <si>
    <t>Botswana</t>
  </si>
  <si>
    <t xml:space="preserve">Charlene and Kamalasen Naidoo </t>
  </si>
  <si>
    <t>Damodar das (BCAIS)</t>
  </si>
  <si>
    <t xml:space="preserve">Radhakund devi dasi </t>
  </si>
  <si>
    <t>Rathim Krishna das</t>
  </si>
  <si>
    <t>Iskcon Sandton</t>
  </si>
  <si>
    <t>McKayla</t>
  </si>
  <si>
    <t xml:space="preserve">Tara-Leigh </t>
  </si>
  <si>
    <t>Shamurari das</t>
  </si>
  <si>
    <t>Gift Shop</t>
  </si>
  <si>
    <t>Kumaran Durgiah</t>
  </si>
  <si>
    <t>Tony Tongaat Namahatta</t>
  </si>
  <si>
    <t>Tashnee</t>
  </si>
  <si>
    <t>Pitamber dari das</t>
  </si>
  <si>
    <t>Radhe Radhe</t>
  </si>
  <si>
    <t>VIBHU CAITANYA DAS</t>
  </si>
  <si>
    <t>MONTHLY SANKIRTAN FESTIVAL</t>
  </si>
  <si>
    <t>BOOK COUNTER</t>
  </si>
  <si>
    <t>RAGHAVA PANDIT DAS</t>
  </si>
  <si>
    <t>DAS DASA ANU DAS TEAM</t>
  </si>
  <si>
    <t>JAI SACINANDAN DAS</t>
  </si>
  <si>
    <t>GOVINDAS RESTAURANT</t>
  </si>
  <si>
    <t>ANAND GOVINDEN</t>
  </si>
  <si>
    <t>JATIPUR DAS</t>
  </si>
  <si>
    <t>RAMMIE REDDY</t>
  </si>
  <si>
    <t>NIKUNJA VIHARINI DD</t>
  </si>
  <si>
    <t>SMITHA MOHABIR</t>
  </si>
  <si>
    <t>NANDARANI DD</t>
  </si>
  <si>
    <t>PRIYA KISHORI DASI</t>
  </si>
  <si>
    <t>KUBASHNIE GOVENDER</t>
  </si>
  <si>
    <t>SHAMILLA SAMLALL</t>
  </si>
  <si>
    <t>RISHEN</t>
  </si>
  <si>
    <t>KRISHNA LOKA DASI</t>
  </si>
  <si>
    <t>CANDRAMUKHI DASI</t>
  </si>
  <si>
    <t>RAGHUNATHA BHATTA DAS &amp; VIRABHADRA DAS</t>
  </si>
  <si>
    <t>Temple Scores</t>
  </si>
  <si>
    <t xml:space="preserve"> Radha Raman &amp; Isvari Kripa </t>
  </si>
  <si>
    <t xml:space="preserve"> BTG Office </t>
  </si>
  <si>
    <t xml:space="preserve"> Lenasia Weekend Warriors-Luxmi's </t>
  </si>
  <si>
    <t xml:space="preserve"> Braj Mohan dasa </t>
  </si>
  <si>
    <t xml:space="preserve"> Amrita Radhika dd </t>
  </si>
  <si>
    <t xml:space="preserve"> Gambhira devi dasi </t>
  </si>
  <si>
    <t xml:space="preserve"> Prema Sindhu dasi </t>
  </si>
  <si>
    <t xml:space="preserve"> Sasolburg Namahatta </t>
  </si>
  <si>
    <t>VAISHNAVI SANGA</t>
  </si>
  <si>
    <t>GIFT SHOP</t>
  </si>
  <si>
    <t>BOOKSTANDS</t>
  </si>
  <si>
    <t>PARTH PREM DASA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</si>
</sst>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7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5" fontId="35" fillId="0" borderId="0" applyBorder="0" applyProtection="0"/>
  </cellStyleXfs>
  <cellXfs count="2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4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36" fillId="0" borderId="27" xfId="0" applyFont="1" applyBorder="1"/>
    <xf numFmtId="0" fontId="36" fillId="0" borderId="25" xfId="0" applyFont="1" applyBorder="1"/>
    <xf numFmtId="0" fontId="36" fillId="0" borderId="26" xfId="0" applyFont="1" applyBorder="1" applyAlignment="1">
      <alignment horizontal="center"/>
    </xf>
    <xf numFmtId="0" fontId="36" fillId="0" borderId="28" xfId="0" applyFont="1" applyBorder="1" applyAlignment="1">
      <alignment horizontal="center"/>
    </xf>
    <xf numFmtId="0" fontId="36" fillId="0" borderId="29" xfId="0" applyFont="1" applyBorder="1" applyAlignment="1">
      <alignment horizontal="center"/>
    </xf>
    <xf numFmtId="0" fontId="36" fillId="0" borderId="30" xfId="0" applyFont="1" applyBorder="1" applyAlignment="1">
      <alignment horizontal="center"/>
    </xf>
    <xf numFmtId="0" fontId="36" fillId="0" borderId="27" xfId="0" applyFont="1" applyBorder="1" applyAlignment="1">
      <alignment horizontal="center"/>
    </xf>
    <xf numFmtId="0" fontId="36" fillId="0" borderId="24" xfId="0" applyFont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tabSelected="1" workbookViewId="0">
      <selection activeCell="B27" sqref="B27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104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97</v>
      </c>
      <c r="C9" s="108"/>
      <c r="D9" s="100"/>
      <c r="E9" s="100"/>
      <c r="F9" s="123">
        <v>20</v>
      </c>
      <c r="G9" s="124">
        <v>71</v>
      </c>
      <c r="H9" s="125"/>
      <c r="I9" s="104"/>
      <c r="J9" s="125"/>
      <c r="K9" s="124"/>
      <c r="L9" s="105"/>
      <c r="M9" s="124"/>
      <c r="N9" s="125"/>
      <c r="O9" s="106">
        <f t="shared" ref="O9:O18" si="0">SUM(F9:N9)</f>
        <v>91</v>
      </c>
      <c r="P9" s="107">
        <f t="shared" ref="P9:P18" si="1">(F9*$F$5)+(G9*$G$5)+(H9*$H$5)+(I9*$I$5)+(J9*$J$5)+(K9*$K$5)+(L9*$L$5)+(M9*$M$5)+(N9*$N$5)</f>
        <v>19.75</v>
      </c>
    </row>
    <row r="10" spans="1:16" s="197" customFormat="1">
      <c r="A10" s="196"/>
      <c r="B10" s="99" t="s">
        <v>98</v>
      </c>
      <c r="C10" s="108"/>
      <c r="D10" s="100"/>
      <c r="E10" s="100"/>
      <c r="F10" s="123"/>
      <c r="G10" s="124">
        <v>41</v>
      </c>
      <c r="H10" s="125"/>
      <c r="I10" s="104"/>
      <c r="J10" s="125"/>
      <c r="K10" s="124"/>
      <c r="L10" s="105"/>
      <c r="M10" s="124"/>
      <c r="N10" s="125"/>
      <c r="O10" s="106">
        <f t="shared" si="0"/>
        <v>41</v>
      </c>
      <c r="P10" s="107">
        <f t="shared" si="1"/>
        <v>10.25</v>
      </c>
    </row>
    <row r="11" spans="1:16" s="197" customFormat="1">
      <c r="A11" s="196"/>
      <c r="B11" s="99" t="s">
        <v>99</v>
      </c>
      <c r="C11" s="108"/>
      <c r="D11" s="100"/>
      <c r="E11" s="100"/>
      <c r="F11" s="123"/>
      <c r="G11" s="124">
        <v>24</v>
      </c>
      <c r="H11" s="125"/>
      <c r="I11" s="104"/>
      <c r="J11" s="125"/>
      <c r="K11" s="124"/>
      <c r="L11" s="105"/>
      <c r="M11" s="124"/>
      <c r="N11" s="125"/>
      <c r="O11" s="106">
        <f t="shared" si="0"/>
        <v>24</v>
      </c>
      <c r="P11" s="107">
        <f t="shared" si="1"/>
        <v>6</v>
      </c>
    </row>
    <row r="12" spans="1:16" s="197" customFormat="1">
      <c r="A12" s="196"/>
      <c r="B12" s="99" t="s">
        <v>100</v>
      </c>
      <c r="C12" s="108"/>
      <c r="D12" s="100"/>
      <c r="E12" s="100"/>
      <c r="F12" s="123">
        <v>3</v>
      </c>
      <c r="G12" s="124">
        <v>6</v>
      </c>
      <c r="H12" s="125"/>
      <c r="I12" s="104"/>
      <c r="J12" s="125"/>
      <c r="K12" s="124"/>
      <c r="L12" s="105"/>
      <c r="M12" s="124"/>
      <c r="N12" s="125">
        <v>2</v>
      </c>
      <c r="O12" s="106">
        <f t="shared" si="0"/>
        <v>11</v>
      </c>
      <c r="P12" s="107">
        <f t="shared" si="1"/>
        <v>5.8</v>
      </c>
    </row>
    <row r="13" spans="1:16" s="197" customFormat="1">
      <c r="A13" s="196"/>
      <c r="B13" s="99" t="s">
        <v>101</v>
      </c>
      <c r="C13" s="108"/>
      <c r="D13" s="100"/>
      <c r="E13" s="100"/>
      <c r="F13" s="123"/>
      <c r="G13" s="124">
        <v>4</v>
      </c>
      <c r="H13" s="125"/>
      <c r="I13" s="104">
        <v>2</v>
      </c>
      <c r="J13" s="125"/>
      <c r="K13" s="124"/>
      <c r="L13" s="105"/>
      <c r="M13" s="124"/>
      <c r="N13" s="125"/>
      <c r="O13" s="106">
        <f t="shared" si="0"/>
        <v>6</v>
      </c>
      <c r="P13" s="107">
        <f t="shared" si="1"/>
        <v>2</v>
      </c>
    </row>
    <row r="14" spans="1:16" s="197" customFormat="1">
      <c r="A14" s="196"/>
      <c r="B14" s="99" t="s">
        <v>102</v>
      </c>
      <c r="C14" s="108"/>
      <c r="D14" s="100"/>
      <c r="E14" s="100"/>
      <c r="F14" s="123"/>
      <c r="G14" s="124">
        <v>1</v>
      </c>
      <c r="H14" s="125"/>
      <c r="I14" s="104">
        <v>2</v>
      </c>
      <c r="J14" s="125"/>
      <c r="K14" s="124"/>
      <c r="L14" s="105"/>
      <c r="M14" s="124"/>
      <c r="N14" s="125"/>
      <c r="O14" s="106">
        <f t="shared" si="0"/>
        <v>3</v>
      </c>
      <c r="P14" s="107">
        <f t="shared" si="1"/>
        <v>1.25</v>
      </c>
    </row>
    <row r="15" spans="1:16" s="197" customFormat="1">
      <c r="A15" s="196"/>
      <c r="B15" s="99" t="s">
        <v>103</v>
      </c>
      <c r="C15" s="108"/>
      <c r="D15" s="100"/>
      <c r="E15" s="100"/>
      <c r="F15" s="123"/>
      <c r="G15" s="124">
        <v>4</v>
      </c>
      <c r="H15" s="125"/>
      <c r="I15" s="104"/>
      <c r="J15" s="125"/>
      <c r="K15" s="124"/>
      <c r="L15" s="105"/>
      <c r="M15" s="124"/>
      <c r="N15" s="125"/>
      <c r="O15" s="106">
        <f t="shared" si="0"/>
        <v>4</v>
      </c>
      <c r="P15" s="107">
        <f t="shared" si="1"/>
        <v>1</v>
      </c>
    </row>
    <row r="16" spans="1:16" s="197" customFormat="1">
      <c r="A16" s="196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197" customFormat="1">
      <c r="A17" s="196"/>
      <c r="B17" s="99"/>
      <c r="C17" s="108"/>
      <c r="D17" s="100"/>
      <c r="E17" s="100"/>
      <c r="F17" s="123"/>
      <c r="G17" s="124"/>
      <c r="H17" s="125"/>
      <c r="I17" s="104"/>
      <c r="J17" s="125"/>
      <c r="K17" s="124"/>
      <c r="L17" s="105"/>
      <c r="M17" s="124"/>
      <c r="N17" s="125"/>
      <c r="O17" s="106">
        <f t="shared" si="0"/>
        <v>0</v>
      </c>
      <c r="P17" s="107">
        <f t="shared" si="1"/>
        <v>0</v>
      </c>
    </row>
    <row r="18" spans="1:16" s="30" customFormat="1">
      <c r="A18" s="1"/>
      <c r="B18" s="99"/>
      <c r="C18" s="108"/>
      <c r="D18" s="100"/>
      <c r="E18" s="100"/>
      <c r="F18" s="123"/>
      <c r="G18" s="124"/>
      <c r="H18" s="125"/>
      <c r="I18" s="104"/>
      <c r="J18" s="125"/>
      <c r="K18" s="124"/>
      <c r="L18" s="105"/>
      <c r="M18" s="124"/>
      <c r="N18" s="125"/>
      <c r="O18" s="106">
        <f t="shared" si="0"/>
        <v>0</v>
      </c>
      <c r="P18" s="107">
        <f t="shared" si="1"/>
        <v>0</v>
      </c>
    </row>
    <row r="19" spans="1:16">
      <c r="A19" s="38"/>
      <c r="B19" s="109" t="s">
        <v>21</v>
      </c>
      <c r="C19" s="109">
        <f t="shared" ref="C19:P19" si="2">SUM(C9:C18)</f>
        <v>0</v>
      </c>
      <c r="D19" s="109">
        <f t="shared" si="2"/>
        <v>0</v>
      </c>
      <c r="E19" s="109">
        <f t="shared" si="2"/>
        <v>0</v>
      </c>
      <c r="F19" s="109">
        <f t="shared" si="2"/>
        <v>23</v>
      </c>
      <c r="G19" s="109">
        <f t="shared" si="2"/>
        <v>151</v>
      </c>
      <c r="H19" s="109">
        <f t="shared" si="2"/>
        <v>0</v>
      </c>
      <c r="I19" s="109">
        <f t="shared" si="2"/>
        <v>4</v>
      </c>
      <c r="J19" s="109">
        <f t="shared" si="2"/>
        <v>0</v>
      </c>
      <c r="K19" s="109">
        <f t="shared" si="2"/>
        <v>0</v>
      </c>
      <c r="L19" s="109">
        <f t="shared" si="2"/>
        <v>0</v>
      </c>
      <c r="M19" s="109">
        <f t="shared" si="2"/>
        <v>0</v>
      </c>
      <c r="N19" s="109">
        <f t="shared" si="2"/>
        <v>2</v>
      </c>
      <c r="O19" s="109">
        <f t="shared" si="2"/>
        <v>180</v>
      </c>
      <c r="P19" s="109">
        <f t="shared" si="2"/>
        <v>46.05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65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3"/>
      <c r="G9" s="154"/>
      <c r="H9" s="155"/>
      <c r="I9" s="156"/>
      <c r="J9" s="155"/>
      <c r="K9" s="154"/>
      <c r="L9" s="157"/>
      <c r="M9" s="154"/>
      <c r="N9" s="155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71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8"/>
  <sheetViews>
    <sheetView workbookViewId="0">
      <selection activeCell="B47" sqref="B47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81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149</v>
      </c>
      <c r="C8" s="150"/>
      <c r="D8" s="51"/>
      <c r="E8" s="52">
        <v>4</v>
      </c>
      <c r="F8" s="53"/>
      <c r="G8" s="59">
        <v>175</v>
      </c>
      <c r="H8" s="60"/>
      <c r="I8" s="61">
        <v>19</v>
      </c>
      <c r="J8" s="60"/>
      <c r="K8" s="59">
        <v>20</v>
      </c>
      <c r="L8" s="62"/>
      <c r="M8" s="59"/>
      <c r="N8" s="60">
        <v>159</v>
      </c>
      <c r="O8" s="120">
        <f>SUM(F8:N8)</f>
        <v>373</v>
      </c>
      <c r="P8" s="37">
        <f>(C8*$C$4)+(F8*$F$4)+(G8*$G$4)+(H8*$H$4)+(I8*$I$4)+(J8*$J$4)+(K8*$K$4)+(L8*$L$4)+(M8*$M$4)+(N8*$N$4)</f>
        <v>391.25</v>
      </c>
    </row>
    <row r="9" spans="1:16">
      <c r="B9" s="58" t="s">
        <v>150</v>
      </c>
      <c r="C9" s="150"/>
      <c r="D9" s="51"/>
      <c r="E9" s="52"/>
      <c r="F9" s="53">
        <v>12</v>
      </c>
      <c r="G9" s="59">
        <v>12</v>
      </c>
      <c r="H9" s="60"/>
      <c r="I9" s="61">
        <v>1</v>
      </c>
      <c r="J9" s="60"/>
      <c r="K9" s="59">
        <v>7</v>
      </c>
      <c r="L9" s="62"/>
      <c r="M9" s="59"/>
      <c r="N9" s="60">
        <v>4</v>
      </c>
      <c r="O9" s="120">
        <f t="shared" ref="O9:O11" si="0">SUM(F9:N9)</f>
        <v>36</v>
      </c>
      <c r="P9" s="37">
        <f>(F9*$F$4)+(G9*$G$4)+(H9*$H$4)+(I9*$I$4)+(J9*$J$4)+(K9*$K$4)+(L9*$L$4)+(M9*$M$4)+(N9*$N$4)</f>
        <v>19.7</v>
      </c>
    </row>
    <row r="10" spans="1:16">
      <c r="B10" s="58" t="s">
        <v>151</v>
      </c>
      <c r="C10" s="150"/>
      <c r="D10" s="51"/>
      <c r="E10" s="52"/>
      <c r="F10" s="53"/>
      <c r="G10" s="59">
        <v>200</v>
      </c>
      <c r="H10" s="60"/>
      <c r="I10" s="151"/>
      <c r="J10" s="60"/>
      <c r="K10" s="59"/>
      <c r="L10" s="62"/>
      <c r="M10" s="59"/>
      <c r="N10" s="60"/>
      <c r="O10" s="120">
        <f t="shared" si="0"/>
        <v>200</v>
      </c>
      <c r="P10" s="37">
        <f>(F10*$F$4)+(G10*$G$4)+(H10*$H$4)+(I10*$I$4)+(J10*$J$4)+(K10*$K$4)+(L10*$L$4)+(M10*$M$4)+(N10*$N$4)</f>
        <v>50</v>
      </c>
    </row>
    <row r="11" spans="1:16">
      <c r="B11" s="195"/>
      <c r="C11" s="150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20">
        <f t="shared" si="0"/>
        <v>0</v>
      </c>
      <c r="P11" s="37">
        <f>(F11*$F$4)+(G11*$G$4)+(H11*$H$4)+(I11*$I$4)+(J11*$J$4)+(K11*$K$4)+(L11*$L$4)+(M11*$M$4)+(N11*$N$4)</f>
        <v>0</v>
      </c>
    </row>
    <row r="12" spans="1:16">
      <c r="B12" s="58"/>
      <c r="C12" s="150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0">
        <f t="shared" ref="O12" si="1">SUM(F12:N12)</f>
        <v>0</v>
      </c>
      <c r="P12" s="37">
        <f>(F12*$F$4)+(G12*$G$4)+(H12*$H$4)+(I12*$I$4)+(J12*$J$4)+(K12*$K$4)+(L12*$L$4)+(M12*$M$4)+(N12*$N$4)</f>
        <v>0</v>
      </c>
    </row>
    <row r="13" spans="1:16" ht="12" thickBot="1">
      <c r="A13" s="38"/>
      <c r="B13" s="39" t="s">
        <v>21</v>
      </c>
      <c r="C13" s="39">
        <f t="shared" ref="C13:P13" si="2">SUM(C8:C12)</f>
        <v>0</v>
      </c>
      <c r="D13" s="39">
        <f t="shared" si="2"/>
        <v>0</v>
      </c>
      <c r="E13" s="39">
        <f t="shared" si="2"/>
        <v>4</v>
      </c>
      <c r="F13" s="39">
        <f t="shared" si="2"/>
        <v>12</v>
      </c>
      <c r="G13" s="39">
        <f t="shared" si="2"/>
        <v>387</v>
      </c>
      <c r="H13" s="39">
        <f t="shared" si="2"/>
        <v>0</v>
      </c>
      <c r="I13" s="39">
        <f t="shared" si="2"/>
        <v>20</v>
      </c>
      <c r="J13" s="39">
        <f t="shared" si="2"/>
        <v>0</v>
      </c>
      <c r="K13" s="39">
        <f t="shared" si="2"/>
        <v>27</v>
      </c>
      <c r="L13" s="39">
        <f t="shared" si="2"/>
        <v>0</v>
      </c>
      <c r="M13" s="39">
        <f t="shared" si="2"/>
        <v>0</v>
      </c>
      <c r="N13" s="39">
        <f t="shared" si="2"/>
        <v>163</v>
      </c>
      <c r="O13" s="39">
        <f t="shared" si="2"/>
        <v>609</v>
      </c>
      <c r="P13" s="39">
        <f t="shared" si="2"/>
        <v>460.95</v>
      </c>
    </row>
    <row r="14" spans="1:16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>
      <c r="O15" s="38"/>
    </row>
    <row r="16" spans="1:16" ht="12" thickBot="1">
      <c r="B16" s="33" t="s">
        <v>39</v>
      </c>
      <c r="C16" s="33"/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35"/>
    </row>
    <row r="17" spans="2:16" ht="12" customHeight="1">
      <c r="B17" s="167" t="s">
        <v>152</v>
      </c>
      <c r="C17" s="51"/>
      <c r="D17" s="52"/>
      <c r="E17" s="52"/>
      <c r="F17" s="171"/>
      <c r="G17" s="168">
        <v>25</v>
      </c>
      <c r="H17" s="60"/>
      <c r="I17" s="169">
        <v>0</v>
      </c>
      <c r="J17" s="60"/>
      <c r="K17" s="168">
        <v>5</v>
      </c>
      <c r="L17" s="170"/>
      <c r="M17" s="59"/>
      <c r="N17" s="113">
        <v>3</v>
      </c>
      <c r="O17" s="36">
        <f>SUM(F17:N17)</f>
        <v>33</v>
      </c>
      <c r="P17" s="37">
        <f>(F17*$F$4)+(G17*$G$4)+(H17*$H$4)+(I17*$I$4)+(J17*$J$4)+(K17*$K$4)+(L17*$L$4)+(M17*$M$4)+(N17*$N$4)</f>
        <v>17.25</v>
      </c>
    </row>
    <row r="18" spans="2:16">
      <c r="B18" s="167"/>
      <c r="C18" s="51"/>
      <c r="D18" s="52"/>
      <c r="E18" s="52"/>
      <c r="F18" s="114"/>
      <c r="G18" s="116"/>
      <c r="H18" s="115"/>
      <c r="I18" s="116"/>
      <c r="J18" s="117"/>
      <c r="K18" s="116"/>
      <c r="L18" s="117"/>
      <c r="M18" s="118"/>
      <c r="N18" s="113"/>
      <c r="O18" s="36">
        <f>SUM(F18:N18)</f>
        <v>0</v>
      </c>
      <c r="P18" s="37">
        <f>(F18*$F$4)+(G18*$G$4)+(H18*$H$4)+(I18*$I$4)+(J18*$J$4)+(K18*$K$4)+(L18*$L$4)+(M18*$M$4)+(N18*$N$4)</f>
        <v>0</v>
      </c>
    </row>
    <row r="19" spans="2:16" ht="12" thickBot="1">
      <c r="B19" s="39" t="s">
        <v>21</v>
      </c>
      <c r="C19" s="39">
        <f t="shared" ref="C19:P19" si="3">SUM(C17:C18)</f>
        <v>0</v>
      </c>
      <c r="D19" s="39">
        <f t="shared" si="3"/>
        <v>0</v>
      </c>
      <c r="E19" s="39">
        <f t="shared" si="3"/>
        <v>0</v>
      </c>
      <c r="F19" s="39">
        <f t="shared" si="3"/>
        <v>0</v>
      </c>
      <c r="G19" s="39">
        <f t="shared" si="3"/>
        <v>25</v>
      </c>
      <c r="H19" s="39">
        <f t="shared" si="3"/>
        <v>0</v>
      </c>
      <c r="I19" s="39">
        <f t="shared" si="3"/>
        <v>0</v>
      </c>
      <c r="J19" s="39">
        <f t="shared" si="3"/>
        <v>0</v>
      </c>
      <c r="K19" s="39">
        <f t="shared" si="3"/>
        <v>5</v>
      </c>
      <c r="L19" s="39">
        <f t="shared" si="3"/>
        <v>0</v>
      </c>
      <c r="M19" s="39">
        <f t="shared" si="3"/>
        <v>0</v>
      </c>
      <c r="N19" s="39">
        <f t="shared" si="3"/>
        <v>3</v>
      </c>
      <c r="O19" s="39">
        <f t="shared" si="3"/>
        <v>33</v>
      </c>
      <c r="P19" s="119">
        <f t="shared" si="3"/>
        <v>17.25</v>
      </c>
    </row>
    <row r="21" spans="2:16" hidden="1"/>
    <row r="22" spans="2:16" ht="12" hidden="1" thickBot="1">
      <c r="B22" s="33" t="s">
        <v>40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idden="1">
      <c r="B23" s="58"/>
      <c r="C23" s="63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(F24*$F$4)+(G24*$G$4)+(H24*$H$4)+(I24*$I$4)+(J24*$J$4)+(K24*$K$4)+(L24*$L$4)+(M24*$M$4)+(N24*$N$4)</f>
        <v>0</v>
      </c>
    </row>
    <row r="25" spans="2:16" hidden="1"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SUM(C25:N25)</f>
        <v>0</v>
      </c>
      <c r="P25" s="37">
        <f>(C25*$C$4)+(G25*$G$4)+(H25*$H$4)+(I25*$I$4)+(J25*$J$4)+(K25*$K$4)+(L25*$L$4)+(M25*$M$4)+(N25*$N$4)</f>
        <v>0</v>
      </c>
    </row>
    <row r="26" spans="2:16" ht="12" hidden="1" thickBot="1">
      <c r="B26" s="39" t="s">
        <v>21</v>
      </c>
      <c r="C26" s="39">
        <f>SUM(C23:C24)</f>
        <v>0</v>
      </c>
      <c r="D26" s="39">
        <f>SUM(D23:D24)</f>
        <v>0</v>
      </c>
      <c r="E26" s="39">
        <f>SUM(E23:E24)</f>
        <v>0</v>
      </c>
      <c r="F26" s="39">
        <f t="shared" ref="F26:P26" si="4">SUM(F23:F25)</f>
        <v>0</v>
      </c>
      <c r="G26" s="39">
        <f t="shared" si="4"/>
        <v>0</v>
      </c>
      <c r="H26" s="39">
        <f t="shared" si="4"/>
        <v>0</v>
      </c>
      <c r="I26" s="39">
        <f t="shared" si="4"/>
        <v>0</v>
      </c>
      <c r="J26" s="39">
        <f t="shared" si="4"/>
        <v>0</v>
      </c>
      <c r="K26" s="39">
        <f t="shared" si="4"/>
        <v>0</v>
      </c>
      <c r="L26" s="39">
        <f t="shared" si="4"/>
        <v>0</v>
      </c>
      <c r="M26" s="39">
        <f t="shared" si="4"/>
        <v>0</v>
      </c>
      <c r="N26" s="39">
        <f t="shared" si="4"/>
        <v>0</v>
      </c>
      <c r="O26" s="39">
        <f t="shared" si="4"/>
        <v>0</v>
      </c>
      <c r="P26" s="119">
        <f t="shared" si="4"/>
        <v>0</v>
      </c>
    </row>
    <row r="27" spans="2:16"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152"/>
    </row>
    <row r="28" spans="2:16">
      <c r="N28" s="122" t="s">
        <v>29</v>
      </c>
      <c r="O28" s="121">
        <f>SUM(O13+O19+O26)</f>
        <v>642</v>
      </c>
      <c r="P28" s="121">
        <f>SUM(P13+P19+P26)</f>
        <v>478.2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10" sqref="B10"/>
    </sheetView>
  </sheetViews>
  <sheetFormatPr defaultRowHeight="11.25"/>
  <cols>
    <col min="1" max="1" width="3.140625" style="196" customWidth="1"/>
    <col min="2" max="2" width="23.28515625" style="196" customWidth="1"/>
    <col min="3" max="3" width="9.7109375" style="196" customWidth="1"/>
    <col min="4" max="4" width="6.28515625" style="196" customWidth="1"/>
    <col min="5" max="5" width="6" style="196" customWidth="1"/>
    <col min="6" max="6" width="5.7109375" style="196" customWidth="1"/>
    <col min="7" max="7" width="7.42578125" style="196" customWidth="1"/>
    <col min="8" max="9" width="5.7109375" style="196" customWidth="1"/>
    <col min="10" max="10" width="7" style="196" customWidth="1"/>
    <col min="11" max="12" width="5.7109375" style="196" customWidth="1"/>
    <col min="13" max="13" width="7.42578125" style="196" customWidth="1"/>
    <col min="14" max="14" width="6.85546875" style="196" customWidth="1"/>
    <col min="15" max="15" width="6.7109375" style="196" customWidth="1"/>
    <col min="16" max="16" width="9.7109375" style="196" customWidth="1"/>
    <col min="17" max="17" width="10" style="196" customWidth="1"/>
    <col min="18" max="16384" width="9.140625" style="196"/>
  </cols>
  <sheetData>
    <row r="2" spans="1:16" ht="12.75">
      <c r="B2" s="2" t="s">
        <v>77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7" customFormat="1">
      <c r="A6" s="196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7" customFormat="1">
      <c r="A9" s="196"/>
      <c r="B9" s="99" t="s">
        <v>70</v>
      </c>
      <c r="C9" s="108"/>
      <c r="D9" s="100"/>
      <c r="E9" s="100"/>
      <c r="F9" s="123"/>
      <c r="G9" s="124">
        <v>194</v>
      </c>
      <c r="H9" s="125"/>
      <c r="I9" s="104"/>
      <c r="J9" s="125"/>
      <c r="K9" s="124"/>
      <c r="L9" s="105">
        <v>18</v>
      </c>
      <c r="M9" s="124"/>
      <c r="N9" s="125">
        <v>6</v>
      </c>
      <c r="O9" s="106">
        <f t="shared" ref="O9" si="0">SUM(F9:N9)</f>
        <v>218</v>
      </c>
      <c r="P9" s="107">
        <f t="shared" ref="P9" si="1">(F9*$F$5)+(G9*$G$5)+(H9*$H$5)+(I9*$I$5)+(J9*$J$5)+(K9*$K$5)+(L9*$L$5)+(M9*$M$5)+(N9*$N$5)</f>
        <v>78.5</v>
      </c>
    </row>
    <row r="10" spans="1:16" s="197" customFormat="1">
      <c r="A10" s="196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4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194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18</v>
      </c>
      <c r="M11" s="109">
        <f t="shared" si="2"/>
        <v>0</v>
      </c>
      <c r="N11" s="109">
        <f t="shared" si="2"/>
        <v>6</v>
      </c>
      <c r="O11" s="109">
        <f t="shared" si="2"/>
        <v>218</v>
      </c>
      <c r="P11" s="109">
        <f t="shared" si="2"/>
        <v>78.5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4" sqref="B54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158"/>
      <c r="C7" s="159"/>
      <c r="D7" s="160"/>
      <c r="E7" s="160"/>
      <c r="F7" s="161"/>
      <c r="G7" s="162"/>
      <c r="H7" s="163"/>
      <c r="I7" s="164"/>
      <c r="J7" s="163"/>
      <c r="K7" s="162"/>
      <c r="L7" s="165"/>
      <c r="M7" s="162"/>
      <c r="N7" s="163"/>
      <c r="O7" s="36">
        <f t="shared" ref="O7:O15" si="0">SUM(F7:N7)</f>
        <v>0</v>
      </c>
      <c r="P7" s="37">
        <f t="shared" ref="P7:P15" si="1">(F7*$F$3)+(G7*$G$3)+(H7*$H$3)+(I7*$I$3)+(J7*$J$3)+(K7*$K$3)+(L7*$L$3)+(M7*$M$3)+(N7*$N$3)</f>
        <v>0</v>
      </c>
    </row>
    <row r="8" spans="1:16" s="30" customFormat="1" hidden="1">
      <c r="A8" s="1"/>
      <c r="B8" s="158"/>
      <c r="C8" s="166"/>
      <c r="D8" s="160"/>
      <c r="E8" s="160"/>
      <c r="F8" s="161"/>
      <c r="G8" s="162"/>
      <c r="H8" s="163"/>
      <c r="I8" s="164"/>
      <c r="J8" s="163"/>
      <c r="K8" s="162"/>
      <c r="L8" s="165"/>
      <c r="M8" s="162"/>
      <c r="N8" s="163"/>
      <c r="O8" s="36">
        <f t="shared" si="0"/>
        <v>0</v>
      </c>
      <c r="P8" s="37">
        <f t="shared" si="1"/>
        <v>0</v>
      </c>
    </row>
    <row r="9" spans="1:16" s="30" customFormat="1" hidden="1">
      <c r="A9" s="1"/>
      <c r="B9" s="158"/>
      <c r="C9" s="166"/>
      <c r="D9" s="160"/>
      <c r="E9" s="160"/>
      <c r="F9" s="161"/>
      <c r="G9" s="162"/>
      <c r="H9" s="163"/>
      <c r="I9" s="164"/>
      <c r="J9" s="163"/>
      <c r="K9" s="162"/>
      <c r="L9" s="165"/>
      <c r="M9" s="162"/>
      <c r="N9" s="163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158"/>
      <c r="C10" s="166"/>
      <c r="D10" s="160"/>
      <c r="E10" s="160"/>
      <c r="F10" s="161"/>
      <c r="G10" s="162"/>
      <c r="H10" s="163"/>
      <c r="I10" s="164"/>
      <c r="J10" s="163"/>
      <c r="K10" s="162"/>
      <c r="L10" s="165"/>
      <c r="M10" s="162"/>
      <c r="N10" s="163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158"/>
      <c r="C11" s="166"/>
      <c r="D11" s="160"/>
      <c r="E11" s="160"/>
      <c r="F11" s="161"/>
      <c r="G11" s="162"/>
      <c r="H11" s="163"/>
      <c r="I11" s="164"/>
      <c r="J11" s="163"/>
      <c r="K11" s="162"/>
      <c r="L11" s="165"/>
      <c r="M11" s="162"/>
      <c r="N11" s="163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158"/>
      <c r="C12" s="166"/>
      <c r="D12" s="160"/>
      <c r="E12" s="160"/>
      <c r="F12" s="161"/>
      <c r="G12" s="162"/>
      <c r="H12" s="163"/>
      <c r="I12" s="164"/>
      <c r="J12" s="163"/>
      <c r="K12" s="162"/>
      <c r="L12" s="165"/>
      <c r="M12" s="162"/>
      <c r="N12" s="163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158"/>
      <c r="C13" s="166"/>
      <c r="D13" s="160"/>
      <c r="E13" s="160"/>
      <c r="F13" s="161"/>
      <c r="G13" s="162"/>
      <c r="H13" s="163"/>
      <c r="I13" s="164"/>
      <c r="J13" s="163"/>
      <c r="K13" s="162"/>
      <c r="L13" s="165"/>
      <c r="M13" s="162"/>
      <c r="N13" s="163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158"/>
      <c r="C14" s="166"/>
      <c r="D14" s="160"/>
      <c r="E14" s="160"/>
      <c r="F14" s="161"/>
      <c r="G14" s="162"/>
      <c r="H14" s="163"/>
      <c r="I14" s="164"/>
      <c r="J14" s="163"/>
      <c r="K14" s="162"/>
      <c r="L14" s="165"/>
      <c r="M14" s="162"/>
      <c r="N14" s="163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158"/>
      <c r="C15" s="166"/>
      <c r="D15" s="160"/>
      <c r="E15" s="160"/>
      <c r="F15" s="161"/>
      <c r="G15" s="162"/>
      <c r="H15" s="163"/>
      <c r="I15" s="164"/>
      <c r="J15" s="163"/>
      <c r="K15" s="162"/>
      <c r="L15" s="165"/>
      <c r="M15" s="162"/>
      <c r="N15" s="163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158"/>
      <c r="C16" s="166"/>
      <c r="D16" s="160"/>
      <c r="E16" s="160"/>
      <c r="F16" s="161"/>
      <c r="G16" s="162"/>
      <c r="H16" s="163"/>
      <c r="I16" s="164"/>
      <c r="J16" s="163"/>
      <c r="K16" s="162"/>
      <c r="L16" s="165"/>
      <c r="M16" s="162"/>
      <c r="N16" s="163"/>
      <c r="O16" s="36">
        <f t="shared" ref="O16:O22" si="2">SUM(F16:N16)</f>
        <v>0</v>
      </c>
      <c r="P16" s="37">
        <f t="shared" ref="P16:P22" si="3">(F16*$F$3)+(G16*$G$3)+(H16*$H$3)+(I16*$I$3)+(J16*$J$3)+(K16*$K$3)+(L16*$L$3)+(M16*$M$3)+(N16*$N$3)</f>
        <v>0</v>
      </c>
    </row>
    <row r="17" spans="1:16" s="30" customFormat="1" hidden="1">
      <c r="A17" s="1"/>
      <c r="B17" s="158"/>
      <c r="C17" s="166"/>
      <c r="D17" s="160"/>
      <c r="E17" s="160"/>
      <c r="F17" s="161"/>
      <c r="G17" s="162"/>
      <c r="H17" s="163"/>
      <c r="I17" s="164"/>
      <c r="J17" s="163"/>
      <c r="K17" s="162"/>
      <c r="L17" s="165"/>
      <c r="M17" s="162"/>
      <c r="N17" s="163"/>
      <c r="O17" s="36">
        <f t="shared" si="2"/>
        <v>0</v>
      </c>
      <c r="P17" s="37">
        <f t="shared" si="3"/>
        <v>0</v>
      </c>
    </row>
    <row r="18" spans="1:16" s="30" customFormat="1" hidden="1">
      <c r="A18" s="1"/>
      <c r="B18" s="158"/>
      <c r="C18" s="166"/>
      <c r="D18" s="160"/>
      <c r="E18" s="160"/>
      <c r="F18" s="161"/>
      <c r="G18" s="162"/>
      <c r="H18" s="163"/>
      <c r="I18" s="164"/>
      <c r="J18" s="163"/>
      <c r="K18" s="162"/>
      <c r="L18" s="165"/>
      <c r="M18" s="162"/>
      <c r="N18" s="163"/>
      <c r="O18" s="36">
        <f t="shared" si="2"/>
        <v>0</v>
      </c>
      <c r="P18" s="37">
        <f t="shared" si="3"/>
        <v>0</v>
      </c>
    </row>
    <row r="19" spans="1:16" s="30" customFormat="1" hidden="1">
      <c r="A19" s="1"/>
      <c r="B19" s="158"/>
      <c r="C19" s="166"/>
      <c r="D19" s="160"/>
      <c r="E19" s="160"/>
      <c r="F19" s="161"/>
      <c r="G19" s="162"/>
      <c r="H19" s="163"/>
      <c r="I19" s="164"/>
      <c r="J19" s="163"/>
      <c r="K19" s="162"/>
      <c r="L19" s="165"/>
      <c r="M19" s="162"/>
      <c r="N19" s="163"/>
      <c r="O19" s="36">
        <f t="shared" si="2"/>
        <v>0</v>
      </c>
      <c r="P19" s="37">
        <f t="shared" si="3"/>
        <v>0</v>
      </c>
    </row>
    <row r="20" spans="1:16" s="30" customFormat="1" hidden="1">
      <c r="A20" s="1"/>
      <c r="B20" s="158"/>
      <c r="C20" s="166"/>
      <c r="D20" s="160"/>
      <c r="E20" s="160"/>
      <c r="F20" s="161"/>
      <c r="G20" s="162"/>
      <c r="H20" s="163"/>
      <c r="I20" s="164"/>
      <c r="J20" s="163"/>
      <c r="K20" s="162"/>
      <c r="L20" s="165"/>
      <c r="M20" s="162"/>
      <c r="N20" s="163"/>
      <c r="O20" s="36">
        <f t="shared" si="2"/>
        <v>0</v>
      </c>
      <c r="P20" s="37">
        <f t="shared" si="3"/>
        <v>0</v>
      </c>
    </row>
    <row r="21" spans="1:16" s="182" customFormat="1" hidden="1">
      <c r="A21" s="181"/>
      <c r="B21" s="158"/>
      <c r="C21" s="166"/>
      <c r="D21" s="160"/>
      <c r="E21" s="160"/>
      <c r="F21" s="161"/>
      <c r="G21" s="162"/>
      <c r="H21" s="163"/>
      <c r="I21" s="164"/>
      <c r="J21" s="163"/>
      <c r="K21" s="162"/>
      <c r="L21" s="165"/>
      <c r="M21" s="162"/>
      <c r="N21" s="163"/>
      <c r="O21" s="191">
        <f t="shared" si="2"/>
        <v>0</v>
      </c>
      <c r="P21" s="192">
        <f t="shared" si="3"/>
        <v>0</v>
      </c>
    </row>
    <row r="22" spans="1:16" s="182" customFormat="1" hidden="1">
      <c r="A22" s="181"/>
      <c r="B22" s="158"/>
      <c r="C22" s="166"/>
      <c r="D22" s="160"/>
      <c r="E22" s="160"/>
      <c r="F22" s="161"/>
      <c r="G22" s="162"/>
      <c r="H22" s="163"/>
      <c r="I22" s="164"/>
      <c r="J22" s="163"/>
      <c r="K22" s="162"/>
      <c r="L22" s="165"/>
      <c r="M22" s="162"/>
      <c r="N22" s="163"/>
      <c r="O22" s="191">
        <f t="shared" si="2"/>
        <v>0</v>
      </c>
      <c r="P22" s="192">
        <f t="shared" si="3"/>
        <v>0</v>
      </c>
    </row>
    <row r="23" spans="1:16" s="30" customFormat="1" hidden="1">
      <c r="A23" s="1"/>
      <c r="B23" s="139"/>
      <c r="C23" s="146"/>
      <c r="D23" s="140"/>
      <c r="E23" s="140"/>
      <c r="F23" s="141"/>
      <c r="G23" s="142"/>
      <c r="H23" s="143"/>
      <c r="I23" s="144"/>
      <c r="J23" s="143"/>
      <c r="K23" s="142"/>
      <c r="L23" s="145"/>
      <c r="M23" s="142"/>
      <c r="N23" s="143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ht="12" hidden="1" thickBot="1">
      <c r="A24" s="38"/>
      <c r="B24" s="39" t="s">
        <v>21</v>
      </c>
      <c r="C24" s="39">
        <f t="shared" ref="C24:P24" si="4">SUM(C7:C23)</f>
        <v>0</v>
      </c>
      <c r="D24" s="39">
        <f t="shared" si="4"/>
        <v>0</v>
      </c>
      <c r="E24" s="39">
        <f t="shared" si="4"/>
        <v>0</v>
      </c>
      <c r="F24" s="39">
        <f t="shared" si="4"/>
        <v>0</v>
      </c>
      <c r="G24" s="39">
        <f t="shared" si="4"/>
        <v>0</v>
      </c>
      <c r="H24" s="39">
        <f t="shared" si="4"/>
        <v>0</v>
      </c>
      <c r="I24" s="39">
        <f t="shared" si="4"/>
        <v>0</v>
      </c>
      <c r="J24" s="39">
        <f t="shared" si="4"/>
        <v>0</v>
      </c>
      <c r="K24" s="39">
        <f t="shared" si="4"/>
        <v>0</v>
      </c>
      <c r="L24" s="39">
        <f t="shared" si="4"/>
        <v>0</v>
      </c>
      <c r="M24" s="39">
        <f t="shared" si="4"/>
        <v>0</v>
      </c>
      <c r="N24" s="39">
        <f t="shared" si="4"/>
        <v>0</v>
      </c>
      <c r="O24" s="39">
        <f t="shared" si="4"/>
        <v>0</v>
      </c>
      <c r="P24" s="39">
        <f t="shared" si="4"/>
        <v>0</v>
      </c>
    </row>
    <row r="25" spans="1:16" hidden="1">
      <c r="B25" s="38"/>
      <c r="C25" s="38"/>
      <c r="D25" s="38"/>
      <c r="E25" s="38"/>
      <c r="F25" s="40"/>
      <c r="G25" s="40"/>
      <c r="H25" s="40"/>
      <c r="I25" s="40"/>
      <c r="J25" s="40"/>
      <c r="K25" s="40"/>
      <c r="L25" s="40"/>
      <c r="M25" s="40"/>
      <c r="N25" s="40"/>
      <c r="O25" s="38"/>
      <c r="P25" s="38"/>
    </row>
    <row r="26" spans="1:16">
      <c r="B26" s="13"/>
      <c r="C26" s="13"/>
      <c r="D26" s="13"/>
      <c r="E26" s="13"/>
      <c r="F26" s="31"/>
      <c r="G26" s="31"/>
      <c r="H26" s="31"/>
      <c r="I26" s="31"/>
      <c r="J26" s="31"/>
      <c r="K26" s="31"/>
      <c r="L26" s="31"/>
      <c r="M26" s="31"/>
      <c r="N26" s="31"/>
      <c r="O26" s="13"/>
      <c r="P26" s="13"/>
    </row>
    <row r="27" spans="1:16" ht="12" thickBot="1">
      <c r="B27" s="33" t="s">
        <v>31</v>
      </c>
      <c r="C27" s="33"/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</row>
    <row r="28" spans="1:16" s="30" customFormat="1">
      <c r="A28" s="1"/>
      <c r="B28" s="58" t="s">
        <v>70</v>
      </c>
      <c r="C28" s="63"/>
      <c r="D28" s="52"/>
      <c r="E28" s="52"/>
      <c r="F28" s="53"/>
      <c r="G28" s="59">
        <v>385</v>
      </c>
      <c r="H28" s="60"/>
      <c r="I28" s="61">
        <v>24</v>
      </c>
      <c r="J28" s="60"/>
      <c r="K28" s="59">
        <v>60</v>
      </c>
      <c r="L28" s="62"/>
      <c r="M28" s="59"/>
      <c r="N28" s="60"/>
      <c r="O28" s="36">
        <f>SUM(F28:N28)</f>
        <v>469</v>
      </c>
      <c r="P28" s="37">
        <f>(C28*$C$3)+(F28*$F$3)+(G28*$G$3)+(H28*$H$3)+(I28*$I$3)+(J28*$J$3)+(K28*$K$3)+(L28*$L$3)+(M28*$M$3)+(N28*$N$3)</f>
        <v>168.25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37">
        <f>(F30*$F$3)+(G30*$G$3)+(H30*$H$3)+(I30*$I$3)+(J30*$J$3)+(K30*$K$3)+(L30*$L$3)+(M30*$M$3)+(N30*$N$3)</f>
        <v>0</v>
      </c>
    </row>
    <row r="31" spans="1:16" ht="12" thickBot="1">
      <c r="A31" s="38"/>
      <c r="B31" s="39" t="s">
        <v>21</v>
      </c>
      <c r="C31" s="39">
        <f>SUM(C28:C30)</f>
        <v>0</v>
      </c>
      <c r="D31" s="39">
        <f>SUM(D28:D30)</f>
        <v>0</v>
      </c>
      <c r="E31" s="39">
        <f>SUM(E28:E30)</f>
        <v>0</v>
      </c>
      <c r="F31" s="39">
        <f>SUM(F28:F30)</f>
        <v>0</v>
      </c>
      <c r="G31" s="39">
        <f>SUM(G28:G30)</f>
        <v>385</v>
      </c>
      <c r="H31" s="39">
        <f t="shared" ref="H31:P31" si="5">SUM(H28:H30)</f>
        <v>0</v>
      </c>
      <c r="I31" s="39">
        <f t="shared" si="5"/>
        <v>24</v>
      </c>
      <c r="J31" s="39">
        <f t="shared" si="5"/>
        <v>0</v>
      </c>
      <c r="K31" s="39">
        <f t="shared" si="5"/>
        <v>60</v>
      </c>
      <c r="L31" s="39">
        <f t="shared" si="5"/>
        <v>0</v>
      </c>
      <c r="M31" s="39">
        <f t="shared" si="5"/>
        <v>0</v>
      </c>
      <c r="N31" s="39">
        <f t="shared" si="5"/>
        <v>0</v>
      </c>
      <c r="O31" s="41">
        <f t="shared" si="5"/>
        <v>469</v>
      </c>
      <c r="P31" s="41">
        <f t="shared" si="5"/>
        <v>168.25</v>
      </c>
    </row>
    <row r="32" spans="1:16">
      <c r="G32" s="42"/>
    </row>
    <row r="33" spans="2:16" ht="12.75">
      <c r="B33" s="2"/>
      <c r="C33" s="2"/>
      <c r="D33" s="2"/>
      <c r="E33" s="2"/>
      <c r="F33" s="47"/>
      <c r="G33" s="47"/>
      <c r="H33" s="47"/>
      <c r="I33" s="47"/>
      <c r="J33" s="47"/>
      <c r="K33" s="47"/>
      <c r="L33" s="47"/>
      <c r="M33" s="47"/>
      <c r="N33" s="47"/>
      <c r="O33" s="2"/>
      <c r="P33" s="2"/>
    </row>
    <row r="34" spans="2:16">
      <c r="M34" s="48" t="s">
        <v>21</v>
      </c>
      <c r="O34" s="49">
        <f>+O31+O24</f>
        <v>469</v>
      </c>
      <c r="P34" s="50">
        <f>+P31+P24</f>
        <v>168.25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60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59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58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57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56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55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54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53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52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51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50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49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48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47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46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45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44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43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42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9"/>
  <sheetViews>
    <sheetView zoomScaleNormal="100" workbookViewId="0">
      <pane xSplit="2" ySplit="4" topLeftCell="C127" activePane="bottomRight" state="frozen"/>
      <selection pane="topRight" activeCell="C1" sqref="C1"/>
      <selection pane="bottomLeft" activeCell="A5" sqref="A5"/>
      <selection pane="bottomRight" activeCell="S78" sqref="S78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6" customFormat="1" hidden="1">
      <c r="A6" s="204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6" customFormat="1" ht="12" hidden="1" thickBot="1">
      <c r="B7" s="198" t="s">
        <v>79</v>
      </c>
      <c r="C7" s="198"/>
      <c r="D7" s="198"/>
      <c r="E7" s="198"/>
      <c r="F7" s="199"/>
      <c r="G7" s="199"/>
      <c r="H7" s="199"/>
      <c r="I7" s="199"/>
      <c r="J7" s="199"/>
      <c r="K7" s="199"/>
      <c r="L7" s="199"/>
      <c r="M7" s="199"/>
      <c r="N7" s="199"/>
      <c r="O7" s="200"/>
      <c r="P7" s="200"/>
    </row>
    <row r="8" spans="1:16" s="197" customFormat="1" hidden="1">
      <c r="A8" s="196"/>
      <c r="B8" s="195"/>
      <c r="C8" s="201"/>
      <c r="D8" s="201"/>
      <c r="E8" s="201"/>
      <c r="F8" s="202"/>
      <c r="G8" s="187"/>
      <c r="H8" s="188"/>
      <c r="I8" s="189"/>
      <c r="J8" s="188"/>
      <c r="K8" s="187"/>
      <c r="L8" s="190"/>
      <c r="M8" s="187"/>
      <c r="N8" s="188"/>
      <c r="O8" s="191">
        <f>SUM(F8:N8)</f>
        <v>0</v>
      </c>
      <c r="P8" s="203">
        <f>(F8*$F$3)+(G8*$G$3)+(H8*$H$3)+(I8*$I$3)+(J8*$J$3)+(K8*$K$3)+(L8*$L$3)+(M8*$M$3)+(N8*$N$3)</f>
        <v>0</v>
      </c>
    </row>
    <row r="9" spans="1:16" s="197" customFormat="1" hidden="1">
      <c r="A9" s="196"/>
      <c r="B9" s="195"/>
      <c r="C9" s="64"/>
      <c r="D9" s="201"/>
      <c r="E9" s="201"/>
      <c r="F9" s="202"/>
      <c r="G9" s="187"/>
      <c r="H9" s="188"/>
      <c r="I9" s="189"/>
      <c r="J9" s="188"/>
      <c r="K9" s="187"/>
      <c r="L9" s="190"/>
      <c r="M9" s="187"/>
      <c r="N9" s="188"/>
      <c r="O9" s="191">
        <f>SUM(F9:N9)</f>
        <v>0</v>
      </c>
      <c r="P9" s="203">
        <f>(F9*$F$3)+(G9*$G$3)+(H9*$H$3)+(I9*$I$3)+(J9*$J$3)+(K9*$K$3)+(L9*$L$3)+(M9*$M$3)+(N9*$N$3)</f>
        <v>0</v>
      </c>
    </row>
    <row r="10" spans="1:16" s="196" customFormat="1" ht="12" hidden="1" thickBot="1">
      <c r="A10" s="204"/>
      <c r="B10" s="205" t="s">
        <v>21</v>
      </c>
      <c r="C10" s="205">
        <f t="shared" ref="C10:D10" si="0">SUM(C9:C9)</f>
        <v>0</v>
      </c>
      <c r="D10" s="205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205">
        <f>SUM(P8:P9)</f>
        <v>0</v>
      </c>
    </row>
    <row r="11" spans="1:16" s="196" customFormat="1" hidden="1">
      <c r="A11" s="204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6" customFormat="1" hidden="1">
      <c r="A12" s="204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6" customFormat="1" ht="12" hidden="1" thickBot="1">
      <c r="B13" s="198" t="s">
        <v>80</v>
      </c>
      <c r="C13" s="198"/>
      <c r="D13" s="198"/>
      <c r="E13" s="198"/>
      <c r="F13" s="199"/>
      <c r="G13" s="199"/>
      <c r="H13" s="199"/>
      <c r="I13" s="199"/>
      <c r="J13" s="199"/>
      <c r="K13" s="199"/>
      <c r="L13" s="199"/>
      <c r="M13" s="199"/>
      <c r="N13" s="199"/>
      <c r="O13" s="200"/>
      <c r="P13" s="200"/>
    </row>
    <row r="14" spans="1:16" s="197" customFormat="1" hidden="1">
      <c r="A14" s="196"/>
      <c r="B14" s="195"/>
      <c r="C14" s="201"/>
      <c r="D14" s="20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91">
        <f>SUM(F14:N14)</f>
        <v>0</v>
      </c>
      <c r="P14" s="203">
        <f>(F14*$F$3)+(G14*$G$3)+(H14*$H$3)+(I14*$I$3)+(J14*$J$3)+(K14*$K$3)+(L14*$L$3)+(M14*$M$3)+(N14*$N$3)</f>
        <v>0</v>
      </c>
    </row>
    <row r="15" spans="1:16" s="197" customFormat="1" hidden="1">
      <c r="A15" s="196"/>
      <c r="B15" s="195"/>
      <c r="C15" s="64"/>
      <c r="D15" s="201"/>
      <c r="E15" s="201"/>
      <c r="F15" s="202"/>
      <c r="G15" s="187"/>
      <c r="H15" s="188"/>
      <c r="I15" s="189"/>
      <c r="J15" s="188"/>
      <c r="K15" s="187"/>
      <c r="L15" s="190"/>
      <c r="M15" s="187"/>
      <c r="N15" s="188"/>
      <c r="O15" s="191">
        <f>SUM(F15:N15)</f>
        <v>0</v>
      </c>
      <c r="P15" s="203">
        <f>(F15*$F$3)+(G15*$G$3)+(H15*$H$3)+(I15*$I$3)+(J15*$J$3)+(K15*$K$3)+(L15*$L$3)+(M15*$M$3)+(N15*$N$3)</f>
        <v>0</v>
      </c>
    </row>
    <row r="16" spans="1:16" s="196" customFormat="1" ht="12" hidden="1" thickBot="1">
      <c r="A16" s="204"/>
      <c r="B16" s="205" t="s">
        <v>21</v>
      </c>
      <c r="C16" s="205">
        <f t="shared" ref="C16:D16" si="2">SUM(C15:C15)</f>
        <v>0</v>
      </c>
      <c r="D16" s="205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5">
        <f>SUM(P14:P15)</f>
        <v>0</v>
      </c>
    </row>
    <row r="17" spans="1:16" s="196" customFormat="1" hidden="1">
      <c r="A17" s="204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6" customFormat="1">
      <c r="A18" s="204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72" t="s">
        <v>82</v>
      </c>
      <c r="C20" s="173"/>
      <c r="D20" s="174"/>
      <c r="E20" s="174"/>
      <c r="F20" s="175"/>
      <c r="G20" s="176">
        <v>14</v>
      </c>
      <c r="H20" s="177"/>
      <c r="I20" s="178"/>
      <c r="J20" s="177"/>
      <c r="K20" s="176"/>
      <c r="L20" s="179"/>
      <c r="M20" s="176"/>
      <c r="N20" s="177"/>
      <c r="O20" s="36">
        <f>SUM(C20:N20)</f>
        <v>14</v>
      </c>
      <c r="P20" s="37">
        <f>(C20*$C$3)+(F20*$F$3)+(G20*$G$3)+(H20*$H$3)+(I20*$I$3)+(J20*$J$3)+(K20*$K$3)+(L20*$L$3)+(M20*$M$3)+(N20*$N$3)</f>
        <v>3.5</v>
      </c>
    </row>
    <row r="21" spans="1:16" s="30" customFormat="1">
      <c r="A21" s="1"/>
      <c r="B21" s="172" t="s">
        <v>83</v>
      </c>
      <c r="C21" s="180"/>
      <c r="D21" s="174"/>
      <c r="E21" s="174"/>
      <c r="F21" s="175"/>
      <c r="G21" s="176">
        <v>5</v>
      </c>
      <c r="H21" s="177"/>
      <c r="I21" s="178"/>
      <c r="J21" s="177"/>
      <c r="K21" s="176"/>
      <c r="L21" s="179"/>
      <c r="M21" s="176"/>
      <c r="N21" s="177">
        <v>2</v>
      </c>
      <c r="O21" s="36">
        <f>SUM(F21:N21)</f>
        <v>7</v>
      </c>
      <c r="P21" s="37">
        <f>(F21*$F$3)+(G21*$G$3)+(H21*$H$3)+(I21*$I$3)+(J21*$J$3)+(K21*$K$3)+(L21*$L$3)+(M21*$M$3)+(N21*$N$3)</f>
        <v>5.25</v>
      </c>
    </row>
    <row r="22" spans="1:16" s="30" customFormat="1">
      <c r="A22" s="1"/>
      <c r="B22" s="172" t="s">
        <v>84</v>
      </c>
      <c r="C22" s="180"/>
      <c r="D22" s="174"/>
      <c r="E22" s="174"/>
      <c r="F22" s="175"/>
      <c r="G22" s="176">
        <v>8</v>
      </c>
      <c r="H22" s="177"/>
      <c r="I22" s="178">
        <v>3</v>
      </c>
      <c r="J22" s="177"/>
      <c r="K22" s="176">
        <v>2</v>
      </c>
      <c r="L22" s="179"/>
      <c r="M22" s="176"/>
      <c r="N22" s="177">
        <v>2</v>
      </c>
      <c r="O22" s="36">
        <f>SUM(F22:N22)</f>
        <v>15</v>
      </c>
      <c r="P22" s="37">
        <f>(F22*$F$3)+(G22*$G$3)+(H22*$H$3)+(I22*$I$3)+(J22*$J$3)+(K22*$K$3)+(L22*$L$3)+(M22*$M$3)+(N22*$N$3)</f>
        <v>9.5</v>
      </c>
    </row>
    <row r="23" spans="1:16" s="30" customFormat="1">
      <c r="A23" s="1"/>
      <c r="B23" s="58" t="s">
        <v>85</v>
      </c>
      <c r="C23" s="51"/>
      <c r="D23" s="52"/>
      <c r="E23" s="52"/>
      <c r="F23" s="53"/>
      <c r="G23" s="59">
        <v>20</v>
      </c>
      <c r="H23" s="60"/>
      <c r="I23" s="61">
        <v>10</v>
      </c>
      <c r="J23" s="60"/>
      <c r="K23" s="59"/>
      <c r="L23" s="62"/>
      <c r="M23" s="59"/>
      <c r="N23" s="60"/>
      <c r="O23" s="36">
        <f t="shared" ref="O23:O27" si="4">SUM(F23:N23)</f>
        <v>30</v>
      </c>
      <c r="P23" s="37">
        <f t="shared" ref="P23:P27" si="5">(F23*$F$3)+(G23*$G$3)+(H23*$H$3)+(I23*$I$3)+(J23*$J$3)+(K23*$K$3)+(L23*$L$3)+(M23*$M$3)+(N23*$N$3)</f>
        <v>10</v>
      </c>
    </row>
    <row r="24" spans="1:16" s="30" customFormat="1">
      <c r="A24" s="1"/>
      <c r="B24" s="58" t="s">
        <v>86</v>
      </c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>
        <v>5</v>
      </c>
      <c r="O24" s="36">
        <f t="shared" si="4"/>
        <v>5</v>
      </c>
      <c r="P24" s="37">
        <f t="shared" si="5"/>
        <v>10</v>
      </c>
    </row>
    <row r="25" spans="1:16" s="30" customFormat="1">
      <c r="A25" s="1"/>
      <c r="B25" s="58" t="s">
        <v>87</v>
      </c>
      <c r="C25" s="51"/>
      <c r="D25" s="52"/>
      <c r="E25" s="52"/>
      <c r="F25" s="53"/>
      <c r="G25" s="59"/>
      <c r="H25" s="60"/>
      <c r="I25" s="61">
        <v>20</v>
      </c>
      <c r="J25" s="60"/>
      <c r="K25" s="59"/>
      <c r="L25" s="62"/>
      <c r="M25" s="59"/>
      <c r="N25" s="60"/>
      <c r="O25" s="36">
        <f t="shared" si="4"/>
        <v>20</v>
      </c>
      <c r="P25" s="37">
        <f t="shared" si="5"/>
        <v>10</v>
      </c>
    </row>
    <row r="26" spans="1:16" s="30" customFormat="1">
      <c r="A26" s="1"/>
      <c r="B26" s="58" t="s">
        <v>88</v>
      </c>
      <c r="C26" s="51"/>
      <c r="D26" s="52"/>
      <c r="E26" s="52"/>
      <c r="F26" s="53"/>
      <c r="G26" s="59">
        <v>23</v>
      </c>
      <c r="H26" s="60"/>
      <c r="I26" s="61">
        <v>3</v>
      </c>
      <c r="J26" s="60"/>
      <c r="K26" s="59">
        <v>3</v>
      </c>
      <c r="L26" s="62"/>
      <c r="M26" s="59"/>
      <c r="N26" s="60"/>
      <c r="O26" s="36">
        <f t="shared" si="4"/>
        <v>29</v>
      </c>
      <c r="P26" s="37">
        <f t="shared" si="5"/>
        <v>10.25</v>
      </c>
    </row>
    <row r="27" spans="1:16" s="30" customFormat="1">
      <c r="A27" s="1"/>
      <c r="B27" s="58" t="s">
        <v>89</v>
      </c>
      <c r="C27" s="51"/>
      <c r="D27" s="52"/>
      <c r="E27" s="52"/>
      <c r="F27" s="53"/>
      <c r="G27" s="59">
        <v>22</v>
      </c>
      <c r="H27" s="60"/>
      <c r="I27" s="61">
        <v>13</v>
      </c>
      <c r="J27" s="60"/>
      <c r="K27" s="59"/>
      <c r="L27" s="62"/>
      <c r="M27" s="59"/>
      <c r="N27" s="60"/>
      <c r="O27" s="36">
        <f t="shared" si="4"/>
        <v>35</v>
      </c>
      <c r="P27" s="37">
        <f t="shared" si="5"/>
        <v>12</v>
      </c>
    </row>
    <row r="28" spans="1:16" s="30" customFormat="1">
      <c r="A28" s="1"/>
      <c r="B28" s="172" t="s">
        <v>90</v>
      </c>
      <c r="C28" s="180"/>
      <c r="D28" s="174"/>
      <c r="E28" s="174"/>
      <c r="F28" s="175"/>
      <c r="G28" s="176">
        <v>9</v>
      </c>
      <c r="H28" s="177"/>
      <c r="I28" s="178">
        <v>4</v>
      </c>
      <c r="J28" s="177"/>
      <c r="K28" s="176">
        <v>1</v>
      </c>
      <c r="L28" s="179"/>
      <c r="M28" s="176"/>
      <c r="N28" s="177">
        <v>6</v>
      </c>
      <c r="O28" s="36">
        <f>SUM(F28:N28)</f>
        <v>20</v>
      </c>
      <c r="P28" s="37">
        <f>(F28*$F$3)+(G28*$G$3)+(H28*$H$3)+(I28*$I$3)+(J28*$J$3)+(K28*$K$3)+(L28*$L$3)+(M28*$M$3)+(N28*$N$3)</f>
        <v>17.25</v>
      </c>
    </row>
    <row r="29" spans="1:16" s="30" customFormat="1">
      <c r="A29" s="1"/>
      <c r="B29" s="172" t="s">
        <v>91</v>
      </c>
      <c r="C29" s="180"/>
      <c r="D29" s="174"/>
      <c r="E29" s="174"/>
      <c r="F29" s="175"/>
      <c r="G29" s="176">
        <v>30</v>
      </c>
      <c r="H29" s="177"/>
      <c r="I29" s="178">
        <v>8</v>
      </c>
      <c r="J29" s="177"/>
      <c r="K29" s="176">
        <v>3</v>
      </c>
      <c r="L29" s="179"/>
      <c r="M29" s="176"/>
      <c r="N29" s="177">
        <v>2</v>
      </c>
      <c r="O29" s="36">
        <f>SUM(F29:N29)</f>
        <v>43</v>
      </c>
      <c r="P29" s="37">
        <f>(F29*$F$3)+(G29*$G$3)+(H29*$H$3)+(I29*$I$3)+(J29*$J$3)+(K29*$K$3)+(L29*$L$3)+(M29*$M$3)+(N29*$N$3)</f>
        <v>18.5</v>
      </c>
    </row>
    <row r="30" spans="1:16" s="30" customFormat="1">
      <c r="A30" s="1"/>
      <c r="B30" s="58" t="s">
        <v>92</v>
      </c>
      <c r="C30" s="51"/>
      <c r="D30" s="52"/>
      <c r="E30" s="52"/>
      <c r="F30" s="53"/>
      <c r="G30" s="59">
        <v>15</v>
      </c>
      <c r="H30" s="60"/>
      <c r="I30" s="61">
        <v>10</v>
      </c>
      <c r="J30" s="60"/>
      <c r="K30" s="59"/>
      <c r="L30" s="62"/>
      <c r="M30" s="59">
        <v>9</v>
      </c>
      <c r="N30" s="60"/>
      <c r="O30" s="36">
        <f t="shared" ref="O30:O33" si="6">SUM(F30:N30)</f>
        <v>34</v>
      </c>
      <c r="P30" s="37">
        <f t="shared" ref="P30:P33" si="7">(F30*$F$3)+(G30*$G$3)+(H30*$H$3)+(I30*$I$3)+(J30*$J$3)+(K30*$K$3)+(L30*$L$3)+(M30*$M$3)+(N30*$N$3)</f>
        <v>26.75</v>
      </c>
    </row>
    <row r="31" spans="1:16" s="30" customFormat="1">
      <c r="A31" s="1"/>
      <c r="B31" s="58" t="s">
        <v>93</v>
      </c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>
        <v>3</v>
      </c>
      <c r="N31" s="60"/>
      <c r="O31" s="36">
        <f t="shared" si="6"/>
        <v>3</v>
      </c>
      <c r="P31" s="37">
        <f t="shared" si="7"/>
        <v>6</v>
      </c>
    </row>
    <row r="32" spans="1:16" s="30" customFormat="1">
      <c r="A32" s="1"/>
      <c r="B32" s="58" t="s">
        <v>94</v>
      </c>
      <c r="C32" s="51"/>
      <c r="D32" s="52"/>
      <c r="E32" s="52"/>
      <c r="F32" s="53"/>
      <c r="G32" s="59">
        <v>8</v>
      </c>
      <c r="H32" s="60"/>
      <c r="I32" s="61">
        <v>2</v>
      </c>
      <c r="J32" s="60"/>
      <c r="K32" s="59">
        <v>1</v>
      </c>
      <c r="L32" s="62"/>
      <c r="M32" s="59"/>
      <c r="N32" s="60"/>
      <c r="O32" s="36">
        <f t="shared" si="6"/>
        <v>11</v>
      </c>
      <c r="P32" s="37">
        <f t="shared" si="7"/>
        <v>4</v>
      </c>
    </row>
    <row r="33" spans="1:16" s="30" customFormat="1">
      <c r="A33" s="1"/>
      <c r="B33" s="58" t="s">
        <v>95</v>
      </c>
      <c r="C33" s="51"/>
      <c r="D33" s="52"/>
      <c r="E33" s="52"/>
      <c r="F33" s="53"/>
      <c r="G33" s="59">
        <v>5</v>
      </c>
      <c r="H33" s="60"/>
      <c r="I33" s="61">
        <v>10</v>
      </c>
      <c r="J33" s="60"/>
      <c r="K33" s="59">
        <v>4</v>
      </c>
      <c r="L33" s="62"/>
      <c r="M33" s="59"/>
      <c r="N33" s="60"/>
      <c r="O33" s="36">
        <f t="shared" si="6"/>
        <v>19</v>
      </c>
      <c r="P33" s="37">
        <f t="shared" si="7"/>
        <v>10.25</v>
      </c>
    </row>
    <row r="34" spans="1:16" s="30" customFormat="1">
      <c r="A34" s="1"/>
      <c r="B34" s="158"/>
      <c r="C34" s="166"/>
      <c r="D34" s="160"/>
      <c r="E34" s="160"/>
      <c r="F34" s="161"/>
      <c r="G34" s="162"/>
      <c r="H34" s="163"/>
      <c r="I34" s="164"/>
      <c r="J34" s="163"/>
      <c r="K34" s="162"/>
      <c r="L34" s="165"/>
      <c r="M34" s="162"/>
      <c r="N34" s="163"/>
      <c r="O34" s="36">
        <f>SUM(F34:N34)</f>
        <v>0</v>
      </c>
      <c r="P34" s="37">
        <f>(F34*$F$3)+(G34*$G$3)+(H34*$H$3)+(I34*$I$3)+(J34*$J$3)+(K34*$K$3)+(L34*$L$3)+(M34*$M$3)+(N34*$N$3)</f>
        <v>0</v>
      </c>
    </row>
    <row r="35" spans="1:16" ht="12" thickBot="1">
      <c r="A35" s="38"/>
      <c r="B35" s="39" t="s">
        <v>21</v>
      </c>
      <c r="C35" s="39">
        <f t="shared" ref="C35:P35" si="8">SUM(C20:C34)</f>
        <v>0</v>
      </c>
      <c r="D35" s="39">
        <f t="shared" si="8"/>
        <v>0</v>
      </c>
      <c r="E35" s="39">
        <f t="shared" si="8"/>
        <v>0</v>
      </c>
      <c r="F35" s="39">
        <f t="shared" si="8"/>
        <v>0</v>
      </c>
      <c r="G35" s="39">
        <f t="shared" si="8"/>
        <v>159</v>
      </c>
      <c r="H35" s="39">
        <f t="shared" si="8"/>
        <v>0</v>
      </c>
      <c r="I35" s="39">
        <f t="shared" si="8"/>
        <v>83</v>
      </c>
      <c r="J35" s="39">
        <f t="shared" si="8"/>
        <v>0</v>
      </c>
      <c r="K35" s="39">
        <f t="shared" si="8"/>
        <v>14</v>
      </c>
      <c r="L35" s="39">
        <f t="shared" si="8"/>
        <v>0</v>
      </c>
      <c r="M35" s="39">
        <f t="shared" si="8"/>
        <v>12</v>
      </c>
      <c r="N35" s="39">
        <f t="shared" si="8"/>
        <v>17</v>
      </c>
      <c r="O35" s="110">
        <f t="shared" si="8"/>
        <v>285</v>
      </c>
      <c r="P35" s="39">
        <f t="shared" si="8"/>
        <v>153.25</v>
      </c>
    </row>
    <row r="36" spans="1:16">
      <c r="B36" s="38"/>
      <c r="C36" s="38"/>
      <c r="D36" s="38"/>
      <c r="E36" s="38"/>
      <c r="F36" s="40"/>
      <c r="G36" s="40"/>
      <c r="H36" s="40"/>
      <c r="I36" s="40"/>
      <c r="J36" s="40"/>
      <c r="K36" s="40"/>
      <c r="L36" s="40"/>
      <c r="M36" s="40"/>
      <c r="N36" s="40"/>
      <c r="O36" s="38"/>
      <c r="P36" s="38"/>
    </row>
    <row r="37" spans="1:16">
      <c r="B37" s="13"/>
      <c r="C37" s="13"/>
      <c r="D37" s="13"/>
      <c r="E37" s="13"/>
      <c r="F37" s="31"/>
      <c r="G37" s="31"/>
      <c r="H37" s="31"/>
      <c r="I37" s="31"/>
      <c r="J37" s="31"/>
      <c r="K37" s="31"/>
      <c r="L37" s="31"/>
      <c r="M37" s="31"/>
      <c r="N37" s="31"/>
      <c r="O37" s="13"/>
      <c r="P37" s="13"/>
    </row>
    <row r="38" spans="1:16" ht="12" thickBot="1">
      <c r="B38" s="33" t="s">
        <v>22</v>
      </c>
      <c r="C38" s="33"/>
      <c r="D38" s="33"/>
      <c r="E38" s="33"/>
      <c r="F38" s="34"/>
      <c r="G38" s="34"/>
      <c r="H38" s="34"/>
      <c r="I38" s="34"/>
      <c r="J38" s="34"/>
      <c r="K38" s="34"/>
      <c r="L38" s="34"/>
      <c r="M38" s="34"/>
      <c r="N38" s="34"/>
      <c r="O38" s="35"/>
      <c r="P38" s="35"/>
    </row>
    <row r="39" spans="1:16" s="30" customFormat="1" ht="11.25" customHeight="1">
      <c r="A39" s="130"/>
      <c r="B39" s="131" t="s">
        <v>120</v>
      </c>
      <c r="C39" s="64"/>
      <c r="D39" s="52"/>
      <c r="E39" s="52"/>
      <c r="F39" s="53"/>
      <c r="G39" s="126">
        <v>51</v>
      </c>
      <c r="H39" s="127"/>
      <c r="I39" s="126">
        <v>46</v>
      </c>
      <c r="J39" s="132"/>
      <c r="K39" s="126">
        <v>46</v>
      </c>
      <c r="L39" s="127"/>
      <c r="M39" s="126"/>
      <c r="N39" s="133">
        <v>22</v>
      </c>
      <c r="O39" s="36">
        <f t="shared" ref="O39" si="9">SUM(F39:N39)</f>
        <v>165</v>
      </c>
      <c r="P39" s="37">
        <f t="shared" ref="P39" si="10">(F39*$F$3)+(G39*$G$3)+(H39*$H$3)+(I39*$I$3)+(J39*$J$3)+(K39*$K$3)+(L39*$L$3)+(M39*$M$3)+(N39*$N$3)</f>
        <v>125.75</v>
      </c>
    </row>
    <row r="40" spans="1:16" s="182" customFormat="1" ht="11.25" customHeight="1">
      <c r="A40" s="130"/>
      <c r="B40" s="131" t="s">
        <v>121</v>
      </c>
      <c r="C40" s="64"/>
      <c r="D40" s="185"/>
      <c r="E40" s="185"/>
      <c r="F40" s="186"/>
      <c r="G40" s="126">
        <v>144</v>
      </c>
      <c r="H40" s="127"/>
      <c r="I40" s="126">
        <v>21</v>
      </c>
      <c r="J40" s="132"/>
      <c r="K40" s="126">
        <v>16</v>
      </c>
      <c r="L40" s="127"/>
      <c r="M40" s="126"/>
      <c r="N40" s="133">
        <v>4</v>
      </c>
      <c r="O40" s="191">
        <f t="shared" ref="O40:O58" si="11">SUM(F40:N40)</f>
        <v>185</v>
      </c>
      <c r="P40" s="192">
        <f t="shared" ref="P40:P58" si="12">(F40*$F$3)+(G40*$G$3)+(H40*$H$3)+(I40*$I$3)+(J40*$J$3)+(K40*$K$3)+(L40*$L$3)+(M40*$M$3)+(N40*$N$3)</f>
        <v>70.5</v>
      </c>
    </row>
    <row r="41" spans="1:16" s="182" customFormat="1" ht="11.25" customHeight="1">
      <c r="A41" s="130"/>
      <c r="B41" s="65" t="s">
        <v>122</v>
      </c>
      <c r="C41" s="64"/>
      <c r="D41" s="185"/>
      <c r="E41" s="185"/>
      <c r="F41" s="186"/>
      <c r="G41" s="126">
        <v>90</v>
      </c>
      <c r="H41" s="127"/>
      <c r="I41" s="126">
        <v>1</v>
      </c>
      <c r="J41" s="132"/>
      <c r="K41" s="126">
        <v>29</v>
      </c>
      <c r="L41" s="127"/>
      <c r="M41" s="126"/>
      <c r="N41" s="133">
        <v>8</v>
      </c>
      <c r="O41" s="191">
        <f t="shared" si="11"/>
        <v>128</v>
      </c>
      <c r="P41" s="192">
        <f t="shared" si="12"/>
        <v>68</v>
      </c>
    </row>
    <row r="42" spans="1:16" s="182" customFormat="1" ht="11.25" customHeight="1">
      <c r="A42" s="130"/>
      <c r="B42" s="131" t="s">
        <v>123</v>
      </c>
      <c r="C42" s="64"/>
      <c r="D42" s="185"/>
      <c r="E42" s="185"/>
      <c r="F42" s="186"/>
      <c r="G42" s="126"/>
      <c r="H42" s="127"/>
      <c r="I42" s="126"/>
      <c r="J42" s="132"/>
      <c r="K42" s="126"/>
      <c r="L42" s="127"/>
      <c r="M42" s="126"/>
      <c r="N42" s="133">
        <v>30</v>
      </c>
      <c r="O42" s="191">
        <f t="shared" si="11"/>
        <v>30</v>
      </c>
      <c r="P42" s="192">
        <f t="shared" si="12"/>
        <v>60</v>
      </c>
    </row>
    <row r="43" spans="1:16" s="182" customFormat="1" ht="11.25" customHeight="1">
      <c r="A43" s="130"/>
      <c r="B43" s="65" t="s">
        <v>124</v>
      </c>
      <c r="C43" s="64"/>
      <c r="D43" s="185"/>
      <c r="E43" s="185"/>
      <c r="F43" s="186"/>
      <c r="G43" s="126">
        <v>71</v>
      </c>
      <c r="H43" s="127"/>
      <c r="I43" s="126">
        <v>9</v>
      </c>
      <c r="J43" s="132"/>
      <c r="K43" s="126">
        <v>9</v>
      </c>
      <c r="L43" s="127"/>
      <c r="M43" s="126"/>
      <c r="N43" s="133"/>
      <c r="O43" s="191">
        <f t="shared" si="11"/>
        <v>89</v>
      </c>
      <c r="P43" s="192">
        <f t="shared" si="12"/>
        <v>31.25</v>
      </c>
    </row>
    <row r="44" spans="1:16" s="182" customFormat="1" ht="11.25" customHeight="1">
      <c r="A44" s="130"/>
      <c r="B44" s="131" t="s">
        <v>125</v>
      </c>
      <c r="C44" s="64"/>
      <c r="D44" s="185">
        <v>1</v>
      </c>
      <c r="E44" s="185"/>
      <c r="F44" s="186"/>
      <c r="G44" s="126"/>
      <c r="H44" s="127"/>
      <c r="I44" s="126"/>
      <c r="J44" s="132"/>
      <c r="K44" s="126"/>
      <c r="L44" s="127"/>
      <c r="M44" s="126"/>
      <c r="N44" s="133">
        <v>11</v>
      </c>
      <c r="O44" s="191">
        <f t="shared" si="11"/>
        <v>11</v>
      </c>
      <c r="P44" s="192">
        <f t="shared" si="12"/>
        <v>22</v>
      </c>
    </row>
    <row r="45" spans="1:16" s="182" customFormat="1" ht="11.25" customHeight="1">
      <c r="A45" s="130"/>
      <c r="B45" s="65" t="s">
        <v>126</v>
      </c>
      <c r="C45" s="64"/>
      <c r="D45" s="185"/>
      <c r="E45" s="185"/>
      <c r="F45" s="186"/>
      <c r="G45" s="126"/>
      <c r="H45" s="127"/>
      <c r="I45" s="126">
        <v>10</v>
      </c>
      <c r="J45" s="132"/>
      <c r="K45" s="126">
        <v>9</v>
      </c>
      <c r="L45" s="127"/>
      <c r="M45" s="126"/>
      <c r="N45" s="133">
        <v>2</v>
      </c>
      <c r="O45" s="191">
        <f t="shared" si="11"/>
        <v>21</v>
      </c>
      <c r="P45" s="192">
        <f t="shared" si="12"/>
        <v>18</v>
      </c>
    </row>
    <row r="46" spans="1:16" s="182" customFormat="1" ht="11.25" customHeight="1">
      <c r="A46" s="130"/>
      <c r="B46" s="131" t="s">
        <v>127</v>
      </c>
      <c r="C46" s="64"/>
      <c r="D46" s="185">
        <v>1</v>
      </c>
      <c r="E46" s="185"/>
      <c r="F46" s="186"/>
      <c r="G46" s="126"/>
      <c r="H46" s="127"/>
      <c r="I46" s="126"/>
      <c r="J46" s="132"/>
      <c r="K46" s="126"/>
      <c r="L46" s="127"/>
      <c r="M46" s="126"/>
      <c r="N46" s="133">
        <v>9</v>
      </c>
      <c r="O46" s="191">
        <f t="shared" si="11"/>
        <v>9</v>
      </c>
      <c r="P46" s="192">
        <f t="shared" si="12"/>
        <v>18</v>
      </c>
    </row>
    <row r="47" spans="1:16" s="182" customFormat="1" ht="11.25" customHeight="1">
      <c r="A47" s="130"/>
      <c r="B47" s="65" t="s">
        <v>128</v>
      </c>
      <c r="C47" s="64"/>
      <c r="D47" s="185"/>
      <c r="E47" s="185"/>
      <c r="F47" s="186"/>
      <c r="G47" s="126">
        <v>46</v>
      </c>
      <c r="H47" s="127"/>
      <c r="I47" s="126">
        <v>6</v>
      </c>
      <c r="J47" s="132"/>
      <c r="K47" s="126">
        <v>1</v>
      </c>
      <c r="L47" s="127"/>
      <c r="M47" s="126"/>
      <c r="N47" s="133"/>
      <c r="O47" s="191">
        <f t="shared" si="11"/>
        <v>53</v>
      </c>
      <c r="P47" s="192">
        <f t="shared" si="12"/>
        <v>15.5</v>
      </c>
    </row>
    <row r="48" spans="1:16" s="182" customFormat="1" ht="11.25" customHeight="1">
      <c r="A48" s="130"/>
      <c r="B48" s="131" t="s">
        <v>129</v>
      </c>
      <c r="C48" s="64"/>
      <c r="D48" s="185"/>
      <c r="E48" s="185"/>
      <c r="F48" s="186"/>
      <c r="G48" s="126">
        <v>34</v>
      </c>
      <c r="H48" s="127"/>
      <c r="I48" s="126">
        <v>3</v>
      </c>
      <c r="J48" s="132"/>
      <c r="K48" s="126">
        <v>2</v>
      </c>
      <c r="L48" s="127"/>
      <c r="M48" s="126"/>
      <c r="N48" s="133"/>
      <c r="O48" s="191">
        <f t="shared" si="11"/>
        <v>39</v>
      </c>
      <c r="P48" s="192">
        <f t="shared" si="12"/>
        <v>12</v>
      </c>
    </row>
    <row r="49" spans="1:16" s="182" customFormat="1" ht="11.25" customHeight="1">
      <c r="A49" s="130"/>
      <c r="B49" s="65" t="s">
        <v>130</v>
      </c>
      <c r="C49" s="64"/>
      <c r="D49" s="185"/>
      <c r="E49" s="185"/>
      <c r="F49" s="186"/>
      <c r="G49" s="126"/>
      <c r="H49" s="127"/>
      <c r="I49" s="126"/>
      <c r="J49" s="132"/>
      <c r="K49" s="126"/>
      <c r="L49" s="127"/>
      <c r="M49" s="126"/>
      <c r="N49" s="133">
        <v>3</v>
      </c>
      <c r="O49" s="191">
        <f t="shared" si="11"/>
        <v>3</v>
      </c>
      <c r="P49" s="192">
        <f t="shared" si="12"/>
        <v>6</v>
      </c>
    </row>
    <row r="50" spans="1:16" s="182" customFormat="1" ht="11.25" customHeight="1">
      <c r="A50" s="130"/>
      <c r="B50" s="131" t="s">
        <v>131</v>
      </c>
      <c r="C50" s="64"/>
      <c r="D50" s="185"/>
      <c r="E50" s="185"/>
      <c r="F50" s="186"/>
      <c r="G50" s="126">
        <v>4</v>
      </c>
      <c r="H50" s="127"/>
      <c r="I50" s="126"/>
      <c r="J50" s="132"/>
      <c r="K50" s="126">
        <v>1</v>
      </c>
      <c r="L50" s="127"/>
      <c r="M50" s="126"/>
      <c r="N50" s="133">
        <v>2</v>
      </c>
      <c r="O50" s="191">
        <f t="shared" si="11"/>
        <v>7</v>
      </c>
      <c r="P50" s="192">
        <f t="shared" si="12"/>
        <v>6</v>
      </c>
    </row>
    <row r="51" spans="1:16" s="182" customFormat="1" ht="11.25" customHeight="1">
      <c r="A51" s="130"/>
      <c r="B51" s="65" t="s">
        <v>132</v>
      </c>
      <c r="C51" s="64"/>
      <c r="D51" s="185"/>
      <c r="E51" s="185"/>
      <c r="F51" s="186"/>
      <c r="G51" s="126">
        <v>15</v>
      </c>
      <c r="H51" s="127"/>
      <c r="I51" s="126"/>
      <c r="J51" s="132"/>
      <c r="K51" s="126"/>
      <c r="L51" s="127"/>
      <c r="M51" s="126"/>
      <c r="N51" s="133">
        <v>1</v>
      </c>
      <c r="O51" s="191">
        <f t="shared" si="11"/>
        <v>16</v>
      </c>
      <c r="P51" s="192">
        <f t="shared" si="12"/>
        <v>5.75</v>
      </c>
    </row>
    <row r="52" spans="1:16" s="182" customFormat="1" ht="11.25" customHeight="1">
      <c r="A52" s="130"/>
      <c r="B52" s="131" t="s">
        <v>133</v>
      </c>
      <c r="C52" s="64"/>
      <c r="D52" s="185"/>
      <c r="E52" s="185"/>
      <c r="F52" s="186"/>
      <c r="G52" s="126">
        <v>4</v>
      </c>
      <c r="H52" s="127"/>
      <c r="I52" s="126"/>
      <c r="J52" s="132"/>
      <c r="K52" s="126"/>
      <c r="L52" s="127"/>
      <c r="M52" s="126"/>
      <c r="N52" s="133">
        <v>1</v>
      </c>
      <c r="O52" s="191">
        <f t="shared" si="11"/>
        <v>5</v>
      </c>
      <c r="P52" s="192">
        <f t="shared" si="12"/>
        <v>3</v>
      </c>
    </row>
    <row r="53" spans="1:16" s="182" customFormat="1" ht="11.25" customHeight="1">
      <c r="A53" s="130"/>
      <c r="B53" s="65" t="s">
        <v>134</v>
      </c>
      <c r="C53" s="64"/>
      <c r="D53" s="185"/>
      <c r="E53" s="185"/>
      <c r="F53" s="186"/>
      <c r="G53" s="126"/>
      <c r="H53" s="127"/>
      <c r="I53" s="126"/>
      <c r="J53" s="132"/>
      <c r="K53" s="126"/>
      <c r="L53" s="127"/>
      <c r="M53" s="126"/>
      <c r="N53" s="133">
        <v>1</v>
      </c>
      <c r="O53" s="191">
        <f t="shared" si="11"/>
        <v>1</v>
      </c>
      <c r="P53" s="192">
        <f t="shared" si="12"/>
        <v>2</v>
      </c>
    </row>
    <row r="54" spans="1:16" s="182" customFormat="1" ht="11.25" customHeight="1">
      <c r="A54" s="130"/>
      <c r="B54" s="131" t="s">
        <v>135</v>
      </c>
      <c r="C54" s="64"/>
      <c r="D54" s="185"/>
      <c r="E54" s="185"/>
      <c r="F54" s="186"/>
      <c r="G54" s="126"/>
      <c r="H54" s="127"/>
      <c r="I54" s="126"/>
      <c r="J54" s="132"/>
      <c r="K54" s="126"/>
      <c r="L54" s="127"/>
      <c r="M54" s="126"/>
      <c r="N54" s="133">
        <v>1</v>
      </c>
      <c r="O54" s="191">
        <f t="shared" si="11"/>
        <v>1</v>
      </c>
      <c r="P54" s="192">
        <f t="shared" si="12"/>
        <v>2</v>
      </c>
    </row>
    <row r="55" spans="1:16" s="182" customFormat="1" ht="11.25" customHeight="1">
      <c r="A55" s="130"/>
      <c r="B55" s="65" t="s">
        <v>136</v>
      </c>
      <c r="C55" s="64"/>
      <c r="D55" s="185"/>
      <c r="E55" s="185"/>
      <c r="F55" s="186"/>
      <c r="G55" s="126"/>
      <c r="H55" s="127"/>
      <c r="I55" s="126"/>
      <c r="J55" s="132"/>
      <c r="K55" s="126"/>
      <c r="L55" s="127"/>
      <c r="M55" s="126"/>
      <c r="N55" s="133">
        <v>1</v>
      </c>
      <c r="O55" s="191">
        <f t="shared" si="11"/>
        <v>1</v>
      </c>
      <c r="P55" s="192">
        <f t="shared" si="12"/>
        <v>2</v>
      </c>
    </row>
    <row r="56" spans="1:16" s="182" customFormat="1" ht="11.25" customHeight="1">
      <c r="A56" s="130"/>
      <c r="B56" s="131" t="s">
        <v>137</v>
      </c>
      <c r="C56" s="64"/>
      <c r="D56" s="185"/>
      <c r="E56" s="185"/>
      <c r="F56" s="186"/>
      <c r="G56" s="126"/>
      <c r="H56" s="127"/>
      <c r="I56" s="126"/>
      <c r="J56" s="132"/>
      <c r="K56" s="126"/>
      <c r="L56" s="127"/>
      <c r="M56" s="126"/>
      <c r="N56" s="133">
        <v>1</v>
      </c>
      <c r="O56" s="191">
        <f t="shared" si="11"/>
        <v>1</v>
      </c>
      <c r="P56" s="192">
        <f t="shared" si="12"/>
        <v>2</v>
      </c>
    </row>
    <row r="57" spans="1:16" s="182" customFormat="1" ht="11.25" customHeight="1">
      <c r="A57" s="130"/>
      <c r="B57" s="65" t="s">
        <v>138</v>
      </c>
      <c r="C57" s="64"/>
      <c r="D57" s="185"/>
      <c r="E57" s="185"/>
      <c r="F57" s="186"/>
      <c r="G57" s="126"/>
      <c r="H57" s="127"/>
      <c r="I57" s="126"/>
      <c r="J57" s="132"/>
      <c r="K57" s="126"/>
      <c r="L57" s="127"/>
      <c r="M57" s="126"/>
      <c r="N57" s="133">
        <v>1</v>
      </c>
      <c r="O57" s="191">
        <f t="shared" si="11"/>
        <v>1</v>
      </c>
      <c r="P57" s="192">
        <f t="shared" si="12"/>
        <v>2</v>
      </c>
    </row>
    <row r="58" spans="1:16" s="182" customFormat="1" ht="11.25" customHeight="1">
      <c r="A58" s="130"/>
      <c r="B58" s="131" t="s">
        <v>139</v>
      </c>
      <c r="C58" s="64"/>
      <c r="D58" s="185"/>
      <c r="E58" s="185"/>
      <c r="F58" s="186"/>
      <c r="G58" s="126">
        <v>5</v>
      </c>
      <c r="H58" s="127"/>
      <c r="I58" s="126"/>
      <c r="J58" s="132"/>
      <c r="K58" s="126"/>
      <c r="L58" s="127"/>
      <c r="M58" s="126"/>
      <c r="N58" s="133"/>
      <c r="O58" s="191">
        <f t="shared" si="11"/>
        <v>5</v>
      </c>
      <c r="P58" s="192">
        <f t="shared" si="12"/>
        <v>1.25</v>
      </c>
    </row>
    <row r="59" spans="1:16" s="30" customFormat="1">
      <c r="A59" s="130"/>
      <c r="B59" s="65"/>
      <c r="C59" s="64"/>
      <c r="D59" s="52"/>
      <c r="E59" s="52"/>
      <c r="F59" s="53"/>
      <c r="G59" s="136"/>
      <c r="H59" s="137"/>
      <c r="I59" s="134"/>
      <c r="J59" s="1"/>
      <c r="K59" s="134"/>
      <c r="L59" s="111"/>
      <c r="M59" s="134"/>
      <c r="N59" s="1"/>
      <c r="O59" s="129">
        <f t="shared" ref="O59" si="13">SUM(F59:N59)</f>
        <v>0</v>
      </c>
      <c r="P59" s="37">
        <f t="shared" ref="P59" si="14">(F59*$F$3)+(G59*$G$3)+(H59*$H$3)+(I59*$I$3)+(J59*$J$3)+(K59*$K$3)+(L59*$L$3)+(M59*$M$3)+(N59*$N$3)</f>
        <v>0</v>
      </c>
    </row>
    <row r="60" spans="1:16" ht="12" thickBot="1">
      <c r="A60" s="38"/>
      <c r="B60" s="39"/>
      <c r="C60" s="43">
        <f t="shared" ref="C60:P60" si="15">SUM(C39:C59)</f>
        <v>0</v>
      </c>
      <c r="D60" s="43">
        <f t="shared" si="15"/>
        <v>2</v>
      </c>
      <c r="E60" s="43">
        <f t="shared" si="15"/>
        <v>0</v>
      </c>
      <c r="F60" s="43">
        <f t="shared" si="15"/>
        <v>0</v>
      </c>
      <c r="G60" s="43">
        <f t="shared" si="15"/>
        <v>464</v>
      </c>
      <c r="H60" s="43">
        <f t="shared" si="15"/>
        <v>0</v>
      </c>
      <c r="I60" s="43">
        <f t="shared" si="15"/>
        <v>96</v>
      </c>
      <c r="J60" s="43">
        <f t="shared" si="15"/>
        <v>0</v>
      </c>
      <c r="K60" s="43">
        <f t="shared" si="15"/>
        <v>113</v>
      </c>
      <c r="L60" s="43">
        <f t="shared" si="15"/>
        <v>0</v>
      </c>
      <c r="M60" s="43">
        <f t="shared" si="15"/>
        <v>0</v>
      </c>
      <c r="N60" s="43">
        <f t="shared" si="15"/>
        <v>98</v>
      </c>
      <c r="O60" s="44">
        <f t="shared" si="15"/>
        <v>771</v>
      </c>
      <c r="P60" s="45">
        <f t="shared" si="15"/>
        <v>473</v>
      </c>
    </row>
    <row r="61" spans="1:16">
      <c r="G61" s="42"/>
    </row>
    <row r="62" spans="1:16" hidden="1">
      <c r="G62" s="42"/>
    </row>
    <row r="63" spans="1:16" ht="12" hidden="1" thickBot="1">
      <c r="B63" s="33" t="s">
        <v>73</v>
      </c>
      <c r="C63" s="33"/>
      <c r="D63" s="33"/>
      <c r="E63" s="33"/>
      <c r="F63" s="34"/>
      <c r="G63" s="34"/>
      <c r="H63" s="34"/>
      <c r="I63" s="34"/>
      <c r="J63" s="34"/>
      <c r="K63" s="34"/>
      <c r="L63" s="34"/>
      <c r="M63" s="34"/>
      <c r="N63" s="34"/>
      <c r="O63" s="35"/>
      <c r="P63" s="35"/>
    </row>
    <row r="64" spans="1:16" s="30" customFormat="1" hidden="1">
      <c r="A64" s="130"/>
      <c r="B64" s="131"/>
      <c r="C64" s="64"/>
      <c r="D64" s="52"/>
      <c r="E64" s="52"/>
      <c r="F64" s="53"/>
      <c r="G64" s="126"/>
      <c r="H64" s="127"/>
      <c r="I64" s="126"/>
      <c r="J64" s="132"/>
      <c r="K64" s="126"/>
      <c r="L64" s="127"/>
      <c r="M64" s="126"/>
      <c r="N64" s="133"/>
      <c r="O64" s="128">
        <f t="shared" ref="O64:O70" si="16">SUM(F64:N64)</f>
        <v>0</v>
      </c>
      <c r="P64" s="37">
        <f t="shared" ref="P64:P70" si="17">(F64*$F$3)+(G64*$G$3)+(H64*$H$3)+(I64*$I$3)+(J64*$J$3)+(K64*$K$3)+(L64*$L$3)+(M64*$M$3)+(N64*$N$3)</f>
        <v>0</v>
      </c>
    </row>
    <row r="65" spans="1:16" s="30" customFormat="1" hidden="1">
      <c r="A65" s="130"/>
      <c r="B65" s="65"/>
      <c r="C65" s="64"/>
      <c r="D65" s="52"/>
      <c r="E65" s="52"/>
      <c r="F65" s="53"/>
      <c r="G65" s="126"/>
      <c r="H65" s="127"/>
      <c r="I65" s="126"/>
      <c r="J65" s="132"/>
      <c r="K65" s="126"/>
      <c r="L65" s="127"/>
      <c r="M65" s="126"/>
      <c r="N65" s="133"/>
      <c r="O65" s="128">
        <f t="shared" si="16"/>
        <v>0</v>
      </c>
      <c r="P65" s="37">
        <f t="shared" si="17"/>
        <v>0</v>
      </c>
    </row>
    <row r="66" spans="1:16" s="30" customFormat="1" hidden="1">
      <c r="A66" s="130"/>
      <c r="B66" s="131"/>
      <c r="C66" s="64"/>
      <c r="D66" s="52"/>
      <c r="E66" s="52"/>
      <c r="F66" s="53"/>
      <c r="G66" s="126"/>
      <c r="H66" s="127"/>
      <c r="I66" s="126"/>
      <c r="J66" s="132"/>
      <c r="K66" s="126"/>
      <c r="L66" s="127"/>
      <c r="M66" s="126"/>
      <c r="N66" s="133"/>
      <c r="O66" s="128">
        <f t="shared" si="16"/>
        <v>0</v>
      </c>
      <c r="P66" s="37">
        <f t="shared" si="17"/>
        <v>0</v>
      </c>
    </row>
    <row r="67" spans="1:16" s="30" customFormat="1" hidden="1">
      <c r="A67" s="130"/>
      <c r="B67" s="65"/>
      <c r="C67" s="64"/>
      <c r="D67" s="52"/>
      <c r="E67" s="52"/>
      <c r="F67" s="53"/>
      <c r="G67" s="126"/>
      <c r="H67" s="127"/>
      <c r="I67" s="126"/>
      <c r="J67" s="132"/>
      <c r="K67" s="126"/>
      <c r="L67" s="127"/>
      <c r="M67" s="126"/>
      <c r="N67" s="133"/>
      <c r="O67" s="128">
        <f t="shared" si="16"/>
        <v>0</v>
      </c>
      <c r="P67" s="37">
        <f t="shared" si="17"/>
        <v>0</v>
      </c>
    </row>
    <row r="68" spans="1:16" s="197" customFormat="1" hidden="1">
      <c r="A68" s="130"/>
      <c r="B68" s="65"/>
      <c r="C68" s="64"/>
      <c r="D68" s="201"/>
      <c r="E68" s="201"/>
      <c r="F68" s="202"/>
      <c r="G68" s="126"/>
      <c r="H68" s="127"/>
      <c r="I68" s="126"/>
      <c r="J68" s="132"/>
      <c r="K68" s="126"/>
      <c r="L68" s="127"/>
      <c r="M68" s="126"/>
      <c r="N68" s="133"/>
      <c r="O68" s="128">
        <f t="shared" si="16"/>
        <v>0</v>
      </c>
      <c r="P68" s="203">
        <f t="shared" si="17"/>
        <v>0</v>
      </c>
    </row>
    <row r="69" spans="1:16" s="197" customFormat="1" hidden="1">
      <c r="A69" s="130"/>
      <c r="B69" s="131"/>
      <c r="C69" s="64"/>
      <c r="D69" s="201"/>
      <c r="E69" s="201"/>
      <c r="F69" s="202"/>
      <c r="G69" s="126"/>
      <c r="H69" s="127"/>
      <c r="I69" s="126"/>
      <c r="J69" s="132"/>
      <c r="K69" s="126"/>
      <c r="L69" s="127"/>
      <c r="M69" s="126"/>
      <c r="N69" s="133"/>
      <c r="O69" s="128">
        <f t="shared" si="16"/>
        <v>0</v>
      </c>
      <c r="P69" s="203">
        <f t="shared" si="17"/>
        <v>0</v>
      </c>
    </row>
    <row r="70" spans="1:16" s="30" customFormat="1" ht="12.75" hidden="1" customHeight="1">
      <c r="A70" s="130"/>
      <c r="B70" s="65"/>
      <c r="C70" s="64"/>
      <c r="D70" s="52"/>
      <c r="E70" s="52"/>
      <c r="F70" s="53"/>
      <c r="G70" s="136"/>
      <c r="H70" s="137"/>
      <c r="I70" s="134"/>
      <c r="J70" s="1"/>
      <c r="K70" s="134"/>
      <c r="L70" s="111"/>
      <c r="M70" s="134"/>
      <c r="N70" s="1"/>
      <c r="O70" s="129">
        <f t="shared" si="16"/>
        <v>0</v>
      </c>
      <c r="P70" s="37">
        <f t="shared" si="17"/>
        <v>0</v>
      </c>
    </row>
    <row r="71" spans="1:16" ht="12" hidden="1" thickBot="1">
      <c r="A71" s="38"/>
      <c r="B71" s="39" t="s">
        <v>21</v>
      </c>
      <c r="C71" s="39">
        <f t="shared" ref="C71:P71" si="18">SUM(C64:C70)</f>
        <v>0</v>
      </c>
      <c r="D71" s="39">
        <f t="shared" si="18"/>
        <v>0</v>
      </c>
      <c r="E71" s="39">
        <f t="shared" si="18"/>
        <v>0</v>
      </c>
      <c r="F71" s="39">
        <f t="shared" si="18"/>
        <v>0</v>
      </c>
      <c r="G71" s="135">
        <f t="shared" si="18"/>
        <v>0</v>
      </c>
      <c r="H71" s="135">
        <f t="shared" si="18"/>
        <v>0</v>
      </c>
      <c r="I71" s="43">
        <f t="shared" si="18"/>
        <v>0</v>
      </c>
      <c r="J71" s="43">
        <f t="shared" si="18"/>
        <v>0</v>
      </c>
      <c r="K71" s="43">
        <f t="shared" si="18"/>
        <v>0</v>
      </c>
      <c r="L71" s="43">
        <f t="shared" si="18"/>
        <v>0</v>
      </c>
      <c r="M71" s="43">
        <f t="shared" si="18"/>
        <v>0</v>
      </c>
      <c r="N71" s="43">
        <f t="shared" si="18"/>
        <v>0</v>
      </c>
      <c r="O71" s="44">
        <f t="shared" si="18"/>
        <v>0</v>
      </c>
      <c r="P71" s="45">
        <f t="shared" si="18"/>
        <v>0</v>
      </c>
    </row>
    <row r="72" spans="1:16" hidden="1">
      <c r="A72" s="38"/>
      <c r="B72" s="54"/>
      <c r="C72" s="54"/>
      <c r="D72" s="54"/>
      <c r="E72" s="54"/>
      <c r="F72" s="54"/>
      <c r="G72" s="55"/>
      <c r="H72" s="55"/>
      <c r="I72" s="55"/>
      <c r="J72" s="55"/>
      <c r="K72" s="55"/>
      <c r="L72" s="55"/>
      <c r="M72" s="55"/>
      <c r="N72" s="55"/>
      <c r="O72" s="56"/>
      <c r="P72" s="57"/>
    </row>
    <row r="73" spans="1:16" s="196" customFormat="1">
      <c r="G73" s="42"/>
    </row>
    <row r="74" spans="1:16" s="196" customFormat="1" ht="12" thickBot="1">
      <c r="B74" s="198" t="s">
        <v>75</v>
      </c>
      <c r="C74" s="198"/>
      <c r="D74" s="198"/>
      <c r="E74" s="198"/>
      <c r="F74" s="199"/>
      <c r="G74" s="199"/>
      <c r="H74" s="199"/>
      <c r="I74" s="199"/>
      <c r="J74" s="199"/>
      <c r="K74" s="199"/>
      <c r="L74" s="199"/>
      <c r="M74" s="199"/>
      <c r="N74" s="199"/>
      <c r="O74" s="200"/>
      <c r="P74" s="200"/>
    </row>
    <row r="75" spans="1:16" s="197" customFormat="1">
      <c r="A75" s="130"/>
      <c r="B75" s="131" t="s">
        <v>141</v>
      </c>
      <c r="C75" s="64"/>
      <c r="D75" s="201"/>
      <c r="E75" s="201"/>
      <c r="F75" s="202"/>
      <c r="G75" s="126">
        <v>110</v>
      </c>
      <c r="H75" s="127"/>
      <c r="I75" s="126">
        <v>55</v>
      </c>
      <c r="J75" s="132"/>
      <c r="K75" s="126"/>
      <c r="L75" s="127"/>
      <c r="M75" s="126"/>
      <c r="N75" s="133">
        <v>9</v>
      </c>
      <c r="O75" s="128">
        <f t="shared" ref="O75:O85" si="19">SUM(F75:N75)</f>
        <v>174</v>
      </c>
      <c r="P75" s="203">
        <f t="shared" ref="P75:P85" si="20">(F75*$F$3)+(G75*$G$3)+(H75*$H$3)+(I75*$I$3)+(J75*$J$3)+(K75*$K$3)+(L75*$L$3)+(M75*$M$3)+(N75*$N$3)</f>
        <v>73</v>
      </c>
    </row>
    <row r="76" spans="1:16" s="197" customFormat="1">
      <c r="A76" s="130"/>
      <c r="B76" s="65" t="s">
        <v>142</v>
      </c>
      <c r="C76" s="64"/>
      <c r="D76" s="201"/>
      <c r="E76" s="201"/>
      <c r="F76" s="202">
        <v>536</v>
      </c>
      <c r="G76" s="126"/>
      <c r="H76" s="127"/>
      <c r="I76" s="126"/>
      <c r="J76" s="132"/>
      <c r="K76" s="126"/>
      <c r="L76" s="127"/>
      <c r="M76" s="126"/>
      <c r="N76" s="133"/>
      <c r="O76" s="128">
        <f t="shared" si="19"/>
        <v>536</v>
      </c>
      <c r="P76" s="203">
        <f t="shared" si="20"/>
        <v>53.6</v>
      </c>
    </row>
    <row r="77" spans="1:16" s="197" customFormat="1">
      <c r="A77" s="130"/>
      <c r="B77" s="131" t="s">
        <v>143</v>
      </c>
      <c r="C77" s="64"/>
      <c r="D77" s="201"/>
      <c r="E77" s="201"/>
      <c r="F77" s="202"/>
      <c r="G77" s="126">
        <v>63</v>
      </c>
      <c r="H77" s="127">
        <v>16</v>
      </c>
      <c r="I77" s="126">
        <v>17</v>
      </c>
      <c r="J77" s="132"/>
      <c r="K77" s="126"/>
      <c r="L77" s="127">
        <v>1</v>
      </c>
      <c r="M77" s="126"/>
      <c r="N77" s="133">
        <v>7</v>
      </c>
      <c r="O77" s="128">
        <f t="shared" si="19"/>
        <v>104</v>
      </c>
      <c r="P77" s="203">
        <f t="shared" si="20"/>
        <v>43.25</v>
      </c>
    </row>
    <row r="78" spans="1:16" s="197" customFormat="1">
      <c r="A78" s="130"/>
      <c r="B78" s="65" t="s">
        <v>144</v>
      </c>
      <c r="C78" s="64"/>
      <c r="D78" s="201"/>
      <c r="E78" s="201"/>
      <c r="F78" s="202">
        <v>2</v>
      </c>
      <c r="G78" s="126">
        <v>55</v>
      </c>
      <c r="H78" s="127"/>
      <c r="I78" s="126">
        <v>2</v>
      </c>
      <c r="J78" s="132"/>
      <c r="K78" s="126"/>
      <c r="L78" s="127">
        <v>1</v>
      </c>
      <c r="M78" s="126"/>
      <c r="N78" s="133">
        <v>2</v>
      </c>
      <c r="O78" s="128">
        <f t="shared" si="19"/>
        <v>62</v>
      </c>
      <c r="P78" s="203">
        <f t="shared" si="20"/>
        <v>19.95</v>
      </c>
    </row>
    <row r="79" spans="1:16" s="197" customFormat="1">
      <c r="A79" s="130"/>
      <c r="B79" s="131" t="s">
        <v>145</v>
      </c>
      <c r="C79" s="64"/>
      <c r="D79" s="201"/>
      <c r="E79" s="201"/>
      <c r="F79" s="202"/>
      <c r="G79" s="126">
        <v>13</v>
      </c>
      <c r="H79" s="127"/>
      <c r="I79" s="126">
        <v>5</v>
      </c>
      <c r="J79" s="132"/>
      <c r="K79" s="126"/>
      <c r="L79" s="127"/>
      <c r="M79" s="126"/>
      <c r="N79" s="133"/>
      <c r="O79" s="128">
        <f t="shared" ref="O79:O84" si="21">SUM(F79:N79)</f>
        <v>18</v>
      </c>
      <c r="P79" s="203">
        <f t="shared" ref="P79:P84" si="22">(F79*$F$3)+(G79*$G$3)+(H79*$H$3)+(I79*$I$3)+(J79*$J$3)+(K79*$K$3)+(L79*$L$3)+(M79*$M$3)+(N79*$N$3)</f>
        <v>5.75</v>
      </c>
    </row>
    <row r="80" spans="1:16" s="197" customFormat="1">
      <c r="A80" s="130"/>
      <c r="B80" s="131" t="s">
        <v>146</v>
      </c>
      <c r="C80" s="64"/>
      <c r="D80" s="201"/>
      <c r="E80" s="201"/>
      <c r="F80" s="202"/>
      <c r="G80" s="126"/>
      <c r="H80" s="127"/>
      <c r="I80" s="126">
        <v>8</v>
      </c>
      <c r="J80" s="132"/>
      <c r="K80" s="126"/>
      <c r="L80" s="127"/>
      <c r="M80" s="126"/>
      <c r="N80" s="133"/>
      <c r="O80" s="128">
        <f t="shared" ref="O80:O81" si="23">SUM(F80:N80)</f>
        <v>8</v>
      </c>
      <c r="P80" s="203">
        <f t="shared" si="22"/>
        <v>4</v>
      </c>
    </row>
    <row r="81" spans="1:16" s="197" customFormat="1">
      <c r="A81" s="130"/>
      <c r="B81" s="65" t="s">
        <v>147</v>
      </c>
      <c r="C81" s="64"/>
      <c r="D81" s="201"/>
      <c r="E81" s="201"/>
      <c r="F81" s="202"/>
      <c r="G81" s="126"/>
      <c r="H81" s="127"/>
      <c r="I81" s="126">
        <v>1</v>
      </c>
      <c r="J81" s="132"/>
      <c r="K81" s="126"/>
      <c r="L81" s="127"/>
      <c r="M81" s="126"/>
      <c r="N81" s="133">
        <v>1</v>
      </c>
      <c r="O81" s="128">
        <f t="shared" si="23"/>
        <v>2</v>
      </c>
      <c r="P81" s="203">
        <f t="shared" si="22"/>
        <v>2.5</v>
      </c>
    </row>
    <row r="82" spans="1:16" s="197" customFormat="1">
      <c r="A82" s="130"/>
      <c r="B82" s="131" t="s">
        <v>148</v>
      </c>
      <c r="C82" s="64"/>
      <c r="D82" s="201"/>
      <c r="E82" s="201"/>
      <c r="F82" s="202"/>
      <c r="G82" s="126"/>
      <c r="H82" s="127"/>
      <c r="I82" s="126">
        <v>1</v>
      </c>
      <c r="J82" s="132"/>
      <c r="K82" s="126"/>
      <c r="L82" s="127">
        <v>1</v>
      </c>
      <c r="M82" s="126"/>
      <c r="N82" s="133"/>
      <c r="O82" s="128">
        <f t="shared" ref="O82" si="24">SUM(F82:N82)</f>
        <v>2</v>
      </c>
      <c r="P82" s="203">
        <f t="shared" ref="P82" si="25">(F82*$F$3)+(G82*$G$3)+(H82*$H$3)+(I82*$I$3)+(J82*$J$3)+(K82*$K$3)+(L82*$L$3)+(M82*$M$3)+(N82*$N$3)</f>
        <v>1.5</v>
      </c>
    </row>
    <row r="83" spans="1:16" s="197" customFormat="1">
      <c r="A83" s="130"/>
      <c r="B83" s="65"/>
      <c r="C83" s="64"/>
      <c r="D83" s="201"/>
      <c r="E83" s="201"/>
      <c r="F83" s="202"/>
      <c r="G83" s="126"/>
      <c r="H83" s="127"/>
      <c r="I83" s="126"/>
      <c r="J83" s="132"/>
      <c r="K83" s="126"/>
      <c r="L83" s="127"/>
      <c r="M83" s="126"/>
      <c r="N83" s="133"/>
      <c r="O83" s="128">
        <f t="shared" si="21"/>
        <v>0</v>
      </c>
      <c r="P83" s="203">
        <f t="shared" si="22"/>
        <v>0</v>
      </c>
    </row>
    <row r="84" spans="1:16" s="197" customFormat="1">
      <c r="A84" s="130"/>
      <c r="B84" s="131"/>
      <c r="C84" s="64"/>
      <c r="D84" s="201"/>
      <c r="E84" s="201"/>
      <c r="F84" s="202"/>
      <c r="G84" s="126"/>
      <c r="H84" s="127"/>
      <c r="I84" s="126"/>
      <c r="J84" s="132"/>
      <c r="K84" s="126"/>
      <c r="L84" s="127"/>
      <c r="M84" s="126"/>
      <c r="N84" s="133"/>
      <c r="O84" s="128">
        <f t="shared" si="21"/>
        <v>0</v>
      </c>
      <c r="P84" s="203">
        <f t="shared" si="22"/>
        <v>0</v>
      </c>
    </row>
    <row r="85" spans="1:16" s="197" customFormat="1" ht="12.75" customHeight="1">
      <c r="A85" s="130"/>
      <c r="B85" s="65"/>
      <c r="C85" s="64"/>
      <c r="D85" s="201"/>
      <c r="E85" s="201"/>
      <c r="F85" s="202"/>
      <c r="G85" s="136"/>
      <c r="H85" s="137"/>
      <c r="I85" s="134"/>
      <c r="J85" s="196"/>
      <c r="K85" s="134"/>
      <c r="L85" s="111"/>
      <c r="M85" s="134"/>
      <c r="N85" s="196"/>
      <c r="O85" s="129">
        <f t="shared" si="19"/>
        <v>0</v>
      </c>
      <c r="P85" s="203">
        <f t="shared" si="20"/>
        <v>0</v>
      </c>
    </row>
    <row r="86" spans="1:16" s="196" customFormat="1" ht="12" thickBot="1">
      <c r="A86" s="204"/>
      <c r="B86" s="205" t="s">
        <v>21</v>
      </c>
      <c r="C86" s="205">
        <f t="shared" ref="C86:P86" si="26">SUM(C75:C85)</f>
        <v>0</v>
      </c>
      <c r="D86" s="205">
        <f t="shared" si="26"/>
        <v>0</v>
      </c>
      <c r="E86" s="205">
        <f t="shared" si="26"/>
        <v>0</v>
      </c>
      <c r="F86" s="205">
        <f t="shared" si="26"/>
        <v>538</v>
      </c>
      <c r="G86" s="135">
        <f t="shared" si="26"/>
        <v>241</v>
      </c>
      <c r="H86" s="135">
        <f t="shared" si="26"/>
        <v>16</v>
      </c>
      <c r="I86" s="43">
        <f t="shared" si="26"/>
        <v>89</v>
      </c>
      <c r="J86" s="43">
        <f t="shared" si="26"/>
        <v>0</v>
      </c>
      <c r="K86" s="43">
        <f t="shared" si="26"/>
        <v>0</v>
      </c>
      <c r="L86" s="43">
        <f t="shared" si="26"/>
        <v>3</v>
      </c>
      <c r="M86" s="43">
        <f t="shared" si="26"/>
        <v>0</v>
      </c>
      <c r="N86" s="43">
        <f t="shared" si="26"/>
        <v>19</v>
      </c>
      <c r="O86" s="44">
        <f t="shared" si="26"/>
        <v>906</v>
      </c>
      <c r="P86" s="45">
        <f t="shared" si="26"/>
        <v>203.54999999999998</v>
      </c>
    </row>
    <row r="87" spans="1:16" s="196" customFormat="1">
      <c r="A87" s="204"/>
      <c r="B87" s="54"/>
      <c r="C87" s="54"/>
      <c r="D87" s="54"/>
      <c r="E87" s="54"/>
      <c r="F87" s="54"/>
      <c r="G87" s="55"/>
      <c r="H87" s="55"/>
      <c r="I87" s="55"/>
      <c r="J87" s="55"/>
      <c r="K87" s="55"/>
      <c r="L87" s="55"/>
      <c r="M87" s="55"/>
      <c r="N87" s="55"/>
      <c r="O87" s="56"/>
      <c r="P87" s="57"/>
    </row>
    <row r="88" spans="1:16" hidden="1">
      <c r="A88" s="38"/>
      <c r="B88" s="54"/>
      <c r="C88" s="54"/>
      <c r="D88" s="54"/>
      <c r="E88" s="54"/>
      <c r="F88" s="54"/>
      <c r="G88" s="55"/>
      <c r="H88" s="55"/>
      <c r="I88" s="55"/>
      <c r="J88" s="55"/>
      <c r="K88" s="55"/>
      <c r="L88" s="55"/>
      <c r="M88" s="55"/>
      <c r="N88" s="55"/>
      <c r="O88" s="56"/>
      <c r="P88" s="57"/>
    </row>
    <row r="89" spans="1:16" ht="12" hidden="1" thickBot="1">
      <c r="B89" s="33" t="s">
        <v>23</v>
      </c>
      <c r="C89" s="183"/>
      <c r="D89" s="33"/>
      <c r="E89" s="33"/>
      <c r="F89" s="34"/>
      <c r="G89" s="34"/>
      <c r="H89" s="34"/>
      <c r="I89" s="34"/>
      <c r="J89" s="34"/>
      <c r="K89" s="34"/>
      <c r="L89" s="34"/>
      <c r="M89" s="34"/>
      <c r="N89" s="34"/>
      <c r="O89" s="35"/>
      <c r="P89" s="35"/>
    </row>
    <row r="90" spans="1:16" s="182" customFormat="1" hidden="1">
      <c r="A90" s="181"/>
      <c r="B90" s="184"/>
      <c r="C90" s="185"/>
      <c r="D90" s="185"/>
      <c r="E90" s="185"/>
      <c r="F90" s="186"/>
      <c r="G90" s="187"/>
      <c r="H90" s="188"/>
      <c r="I90" s="189"/>
      <c r="J90" s="188"/>
      <c r="K90" s="187"/>
      <c r="L90" s="190"/>
      <c r="M90" s="187"/>
      <c r="N90" s="188"/>
      <c r="O90" s="191">
        <f>SUM(F90:N90)</f>
        <v>0</v>
      </c>
      <c r="P90" s="192">
        <f>(F90*$F$3)+(G90*$G$3)+(H90*$H$3)+(I90*$I$3)+(J90*$J$3)+(K90*$K$3)+(L90*$L$3)+(M90*$M$3)+(N90*$N$3)</f>
        <v>0</v>
      </c>
    </row>
    <row r="91" spans="1:16" s="30" customFormat="1" hidden="1">
      <c r="A91" s="1"/>
      <c r="B91" s="184"/>
      <c r="C91" s="64"/>
      <c r="D91" s="185"/>
      <c r="E91" s="185"/>
      <c r="F91" s="186"/>
      <c r="G91" s="187"/>
      <c r="H91" s="188"/>
      <c r="I91" s="189"/>
      <c r="J91" s="188"/>
      <c r="K91" s="187"/>
      <c r="L91" s="62"/>
      <c r="M91" s="59"/>
      <c r="N91" s="60"/>
      <c r="O91" s="36">
        <f>SUM(F91:N91)</f>
        <v>0</v>
      </c>
      <c r="P91" s="37">
        <f>(F91*$F$3)+(G91*$G$3)+(H91*$H$3)+(I91*$I$3)+(J91*$J$3)+(K91*$K$3)+(L91*$L$3)+(M91*$M$3)+(N91*$N$3)</f>
        <v>0</v>
      </c>
    </row>
    <row r="92" spans="1:16" ht="12" hidden="1" thickBot="1">
      <c r="A92" s="38"/>
      <c r="B92" s="39" t="s">
        <v>21</v>
      </c>
      <c r="C92" s="39">
        <f t="shared" ref="C92:D92" si="27">SUM(C91:C91)</f>
        <v>0</v>
      </c>
      <c r="D92" s="39">
        <f t="shared" si="27"/>
        <v>0</v>
      </c>
      <c r="E92" s="44">
        <f t="shared" ref="E92:N92" si="28">SUM(E90:E91)</f>
        <v>0</v>
      </c>
      <c r="F92" s="44">
        <f t="shared" si="28"/>
        <v>0</v>
      </c>
      <c r="G92" s="44">
        <f t="shared" si="28"/>
        <v>0</v>
      </c>
      <c r="H92" s="44">
        <f t="shared" si="28"/>
        <v>0</v>
      </c>
      <c r="I92" s="44">
        <f t="shared" si="28"/>
        <v>0</v>
      </c>
      <c r="J92" s="44">
        <f t="shared" si="28"/>
        <v>0</v>
      </c>
      <c r="K92" s="44">
        <f t="shared" si="28"/>
        <v>0</v>
      </c>
      <c r="L92" s="44">
        <f t="shared" si="28"/>
        <v>0</v>
      </c>
      <c r="M92" s="44">
        <f t="shared" si="28"/>
        <v>0</v>
      </c>
      <c r="N92" s="44">
        <f t="shared" si="28"/>
        <v>0</v>
      </c>
      <c r="O92" s="44">
        <f>SUM(O90:O91)</f>
        <v>0</v>
      </c>
      <c r="P92" s="45">
        <f>SUM(P90:P91)</f>
        <v>0</v>
      </c>
    </row>
    <row r="93" spans="1:16" hidden="1">
      <c r="A93" s="38"/>
      <c r="B93" s="54"/>
      <c r="C93" s="54"/>
      <c r="D93" s="54"/>
      <c r="E93" s="54"/>
      <c r="F93" s="54"/>
      <c r="G93" s="55"/>
      <c r="H93" s="55"/>
      <c r="I93" s="55"/>
      <c r="J93" s="55"/>
      <c r="K93" s="55"/>
      <c r="L93" s="55"/>
      <c r="M93" s="55"/>
      <c r="N93" s="55"/>
      <c r="O93" s="56"/>
      <c r="P93" s="57"/>
    </row>
    <row r="94" spans="1:16">
      <c r="A94" s="38"/>
      <c r="B94" s="54"/>
      <c r="C94" s="54"/>
      <c r="D94" s="54"/>
      <c r="E94" s="54"/>
      <c r="F94" s="54"/>
      <c r="G94" s="55"/>
      <c r="H94" s="55"/>
      <c r="I94" s="55"/>
      <c r="J94" s="55"/>
      <c r="K94" s="55"/>
      <c r="L94" s="55"/>
      <c r="M94" s="55"/>
      <c r="N94" s="55"/>
      <c r="O94" s="56"/>
      <c r="P94" s="57"/>
    </row>
    <row r="95" spans="1:16" ht="12" thickBot="1">
      <c r="B95" s="33" t="s">
        <v>63</v>
      </c>
      <c r="C95" s="33"/>
      <c r="D95" s="33"/>
      <c r="E95" s="33"/>
      <c r="F95" s="34"/>
      <c r="G95" s="34"/>
      <c r="H95" s="34"/>
      <c r="I95" s="34"/>
      <c r="J95" s="34"/>
      <c r="K95" s="34"/>
      <c r="L95" s="34"/>
      <c r="M95" s="34"/>
      <c r="N95" s="34"/>
      <c r="O95" s="35"/>
      <c r="P95" s="35"/>
    </row>
    <row r="96" spans="1:16" s="30" customFormat="1" ht="11.25" customHeight="1">
      <c r="A96" s="1"/>
      <c r="B96" s="58" t="s">
        <v>106</v>
      </c>
      <c r="C96" s="51"/>
      <c r="D96" s="160"/>
      <c r="E96" s="160"/>
      <c r="F96" s="161"/>
      <c r="G96" s="162"/>
      <c r="H96" s="163"/>
      <c r="I96" s="164"/>
      <c r="J96" s="163"/>
      <c r="K96" s="162"/>
      <c r="L96" s="165">
        <v>1</v>
      </c>
      <c r="M96" s="162"/>
      <c r="N96" s="163"/>
      <c r="O96" s="36">
        <v>1</v>
      </c>
      <c r="P96" s="37">
        <f t="shared" ref="P96:P101" si="29">(F96*$F$3)+(G96*$G$3)+(H96*$H$3)+(I96*$I$3)+(J96*$J$3)+(K96*$K$3)+(L96*$L$3)+(M96*$M$3)+(N96*$N$3)</f>
        <v>1</v>
      </c>
    </row>
    <row r="97" spans="1:16" s="30" customFormat="1" ht="11.25" customHeight="1">
      <c r="A97" s="1"/>
      <c r="B97" s="58" t="s">
        <v>107</v>
      </c>
      <c r="C97" s="51"/>
      <c r="D97" s="52"/>
      <c r="E97" s="52"/>
      <c r="F97" s="53"/>
      <c r="G97" s="59">
        <v>10</v>
      </c>
      <c r="H97" s="60"/>
      <c r="I97" s="61"/>
      <c r="J97" s="60"/>
      <c r="K97" s="59"/>
      <c r="L97" s="62"/>
      <c r="M97" s="59"/>
      <c r="N97" s="60"/>
      <c r="O97" s="36">
        <v>10</v>
      </c>
      <c r="P97" s="37">
        <f t="shared" si="29"/>
        <v>2.5</v>
      </c>
    </row>
    <row r="98" spans="1:16" s="30" customFormat="1" ht="11.25" customHeight="1">
      <c r="A98" s="1"/>
      <c r="B98" s="58" t="s">
        <v>108</v>
      </c>
      <c r="C98" s="51"/>
      <c r="D98" s="52"/>
      <c r="E98" s="52"/>
      <c r="F98" s="53"/>
      <c r="G98" s="59">
        <v>36</v>
      </c>
      <c r="H98" s="60"/>
      <c r="I98" s="61">
        <v>10</v>
      </c>
      <c r="J98" s="60"/>
      <c r="K98" s="59">
        <v>16</v>
      </c>
      <c r="L98" s="62"/>
      <c r="M98" s="59"/>
      <c r="N98" s="60">
        <v>16</v>
      </c>
      <c r="O98" s="36">
        <v>78</v>
      </c>
      <c r="P98" s="37">
        <f t="shared" si="29"/>
        <v>62</v>
      </c>
    </row>
    <row r="99" spans="1:16" s="30" customFormat="1" ht="11.25" customHeight="1">
      <c r="A99" s="1"/>
      <c r="B99" s="58" t="s">
        <v>109</v>
      </c>
      <c r="C99" s="51"/>
      <c r="D99" s="52"/>
      <c r="E99" s="52"/>
      <c r="F99" s="53"/>
      <c r="G99" s="59">
        <v>2</v>
      </c>
      <c r="H99" s="60"/>
      <c r="I99" s="61">
        <v>1</v>
      </c>
      <c r="J99" s="60"/>
      <c r="K99" s="59"/>
      <c r="L99" s="62"/>
      <c r="M99" s="59"/>
      <c r="N99" s="60">
        <v>1</v>
      </c>
      <c r="O99" s="36">
        <v>4</v>
      </c>
      <c r="P99" s="37">
        <f t="shared" si="29"/>
        <v>3</v>
      </c>
    </row>
    <row r="100" spans="1:16" s="30" customFormat="1" ht="11.25" customHeight="1">
      <c r="A100" s="1"/>
      <c r="B100" s="58"/>
      <c r="C100" s="51"/>
      <c r="D100" s="52"/>
      <c r="E100" s="52"/>
      <c r="F100" s="53"/>
      <c r="G100" s="59"/>
      <c r="H100" s="60"/>
      <c r="I100" s="61"/>
      <c r="J100" s="60"/>
      <c r="K100" s="59"/>
      <c r="L100" s="62"/>
      <c r="M100" s="59"/>
      <c r="N100" s="60"/>
      <c r="O100" s="36">
        <f t="shared" ref="O100:O101" si="30">SUM(F100:N100)</f>
        <v>0</v>
      </c>
      <c r="P100" s="37">
        <f t="shared" si="29"/>
        <v>0</v>
      </c>
    </row>
    <row r="101" spans="1:16" s="30" customFormat="1" ht="11.25" customHeight="1">
      <c r="A101" s="1"/>
      <c r="B101" s="58"/>
      <c r="C101" s="51"/>
      <c r="D101" s="52"/>
      <c r="E101" s="52"/>
      <c r="F101" s="53"/>
      <c r="G101" s="59"/>
      <c r="H101" s="60"/>
      <c r="I101" s="61"/>
      <c r="J101" s="60"/>
      <c r="K101" s="59"/>
      <c r="L101" s="62"/>
      <c r="M101" s="59"/>
      <c r="N101" s="60"/>
      <c r="O101" s="36">
        <f t="shared" si="30"/>
        <v>0</v>
      </c>
      <c r="P101" s="37">
        <f t="shared" si="29"/>
        <v>0</v>
      </c>
    </row>
    <row r="102" spans="1:16" ht="12" thickBot="1">
      <c r="A102" s="38"/>
      <c r="B102" s="39" t="s">
        <v>21</v>
      </c>
      <c r="C102" s="39">
        <f t="shared" ref="C102:P102" si="31">SUM(C96:C101)</f>
        <v>0</v>
      </c>
      <c r="D102" s="39">
        <f t="shared" si="31"/>
        <v>0</v>
      </c>
      <c r="E102" s="39">
        <f t="shared" si="31"/>
        <v>0</v>
      </c>
      <c r="F102" s="39">
        <f t="shared" si="31"/>
        <v>0</v>
      </c>
      <c r="G102" s="43">
        <f t="shared" si="31"/>
        <v>48</v>
      </c>
      <c r="H102" s="43">
        <f t="shared" si="31"/>
        <v>0</v>
      </c>
      <c r="I102" s="43">
        <f t="shared" si="31"/>
        <v>11</v>
      </c>
      <c r="J102" s="43">
        <f t="shared" si="31"/>
        <v>0</v>
      </c>
      <c r="K102" s="43">
        <f t="shared" si="31"/>
        <v>16</v>
      </c>
      <c r="L102" s="43">
        <f t="shared" si="31"/>
        <v>1</v>
      </c>
      <c r="M102" s="43">
        <f t="shared" si="31"/>
        <v>0</v>
      </c>
      <c r="N102" s="43">
        <f t="shared" si="31"/>
        <v>17</v>
      </c>
      <c r="O102" s="44">
        <f t="shared" si="31"/>
        <v>93</v>
      </c>
      <c r="P102" s="45">
        <f t="shared" si="31"/>
        <v>68.5</v>
      </c>
    </row>
    <row r="103" spans="1:16" ht="11.25" customHeight="1">
      <c r="A103" s="38"/>
      <c r="B103" s="54"/>
      <c r="C103" s="54"/>
      <c r="D103" s="54"/>
      <c r="E103" s="54"/>
      <c r="F103" s="54"/>
      <c r="G103" s="55"/>
      <c r="H103" s="55"/>
      <c r="I103" s="55"/>
      <c r="J103" s="55"/>
      <c r="K103" s="55"/>
      <c r="L103" s="55"/>
      <c r="M103" s="55"/>
      <c r="N103" s="55"/>
      <c r="O103" s="56"/>
      <c r="P103" s="57"/>
    </row>
    <row r="105" spans="1:16" ht="12" thickBot="1">
      <c r="B105" s="33" t="s">
        <v>30</v>
      </c>
      <c r="C105" s="33"/>
      <c r="D105" s="33"/>
      <c r="E105" s="33"/>
      <c r="F105" s="34"/>
      <c r="G105" s="34"/>
      <c r="H105" s="34"/>
      <c r="I105" s="34"/>
      <c r="J105" s="34"/>
      <c r="K105" s="34"/>
      <c r="L105" s="34"/>
      <c r="M105" s="34"/>
      <c r="N105" s="34"/>
      <c r="O105" s="35"/>
      <c r="P105" s="35"/>
    </row>
    <row r="106" spans="1:16" s="30" customFormat="1" ht="11.25" customHeight="1">
      <c r="A106" s="1"/>
      <c r="B106" s="58" t="s">
        <v>140</v>
      </c>
      <c r="C106" s="51"/>
      <c r="D106" s="52"/>
      <c r="E106" s="52"/>
      <c r="F106" s="53"/>
      <c r="G106" s="59">
        <v>26</v>
      </c>
      <c r="H106" s="60"/>
      <c r="I106" s="61">
        <v>2</v>
      </c>
      <c r="J106" s="60">
        <v>4</v>
      </c>
      <c r="K106" s="59">
        <v>8</v>
      </c>
      <c r="L106" s="62"/>
      <c r="M106" s="59"/>
      <c r="N106" s="60"/>
      <c r="O106" s="36">
        <f>SUM(F106:N106)</f>
        <v>40</v>
      </c>
      <c r="P106" s="37">
        <f>(F106*$F$3)+(G106*$G$3)+(H106*$H$3)+(I106*$I$3)+(J106*$J$3)+(K106*$K$3)+(L106*$L$3)+(M106*$M$3)+(N106*$N$3)</f>
        <v>17.5</v>
      </c>
    </row>
    <row r="107" spans="1:16" s="30" customFormat="1" ht="11.25" customHeight="1">
      <c r="A107" s="1"/>
      <c r="B107" s="58"/>
      <c r="C107" s="51"/>
      <c r="D107" s="52"/>
      <c r="E107" s="52"/>
      <c r="F107" s="53"/>
      <c r="G107" s="59"/>
      <c r="H107" s="60"/>
      <c r="I107" s="61"/>
      <c r="J107" s="60"/>
      <c r="K107" s="59"/>
      <c r="L107" s="62"/>
      <c r="M107" s="59"/>
      <c r="N107" s="60"/>
      <c r="O107" s="36">
        <f>SUM(F107:N107)</f>
        <v>0</v>
      </c>
      <c r="P107" s="37">
        <f>(F107*$F$3)+(G107*$G$3)+(H107*$H$3)+(I107*$I$3)+(J107*$J$3)+(K107*$K$3)+(L107*$L$3)+(M107*$M$3)+(N107*$N$3)</f>
        <v>0</v>
      </c>
    </row>
    <row r="108" spans="1:16" ht="12" thickBot="1">
      <c r="A108" s="38"/>
      <c r="B108" s="39" t="s">
        <v>21</v>
      </c>
      <c r="C108" s="39">
        <f t="shared" ref="C108:P108" si="32">SUM(C106:C107)</f>
        <v>0</v>
      </c>
      <c r="D108" s="39">
        <f t="shared" si="32"/>
        <v>0</v>
      </c>
      <c r="E108" s="39">
        <f t="shared" si="32"/>
        <v>0</v>
      </c>
      <c r="F108" s="39">
        <f t="shared" si="32"/>
        <v>0</v>
      </c>
      <c r="G108" s="43">
        <f t="shared" si="32"/>
        <v>26</v>
      </c>
      <c r="H108" s="43">
        <f t="shared" si="32"/>
        <v>0</v>
      </c>
      <c r="I108" s="43">
        <f t="shared" si="32"/>
        <v>2</v>
      </c>
      <c r="J108" s="43">
        <f t="shared" si="32"/>
        <v>4</v>
      </c>
      <c r="K108" s="43">
        <f t="shared" si="32"/>
        <v>8</v>
      </c>
      <c r="L108" s="43">
        <f t="shared" si="32"/>
        <v>0</v>
      </c>
      <c r="M108" s="43">
        <f t="shared" si="32"/>
        <v>0</v>
      </c>
      <c r="N108" s="43">
        <f t="shared" si="32"/>
        <v>0</v>
      </c>
      <c r="O108" s="44">
        <f t="shared" si="32"/>
        <v>40</v>
      </c>
      <c r="P108" s="45">
        <f t="shared" si="32"/>
        <v>17.5</v>
      </c>
    </row>
    <row r="109" spans="1:16" ht="11.25" customHeight="1">
      <c r="A109" s="38"/>
      <c r="B109" s="54"/>
      <c r="C109" s="54"/>
      <c r="D109" s="54"/>
      <c r="E109" s="54"/>
      <c r="F109" s="54"/>
      <c r="G109" s="55"/>
      <c r="H109" s="55"/>
      <c r="I109" s="55"/>
      <c r="J109" s="55"/>
      <c r="K109" s="55"/>
      <c r="L109" s="55"/>
      <c r="M109" s="55"/>
      <c r="N109" s="55"/>
      <c r="O109" s="56"/>
      <c r="P109" s="57"/>
    </row>
    <row r="110" spans="1:16" s="193" customFormat="1"/>
    <row r="111" spans="1:16" s="193" customFormat="1" ht="12" thickBot="1">
      <c r="B111" s="183" t="s">
        <v>74</v>
      </c>
      <c r="C111" s="183"/>
      <c r="D111" s="183"/>
      <c r="E111" s="183"/>
      <c r="F111" s="34"/>
      <c r="G111" s="34"/>
      <c r="H111" s="34"/>
      <c r="I111" s="34"/>
      <c r="J111" s="34"/>
      <c r="K111" s="34"/>
      <c r="L111" s="34"/>
      <c r="M111" s="34"/>
      <c r="N111" s="34"/>
      <c r="O111" s="35"/>
      <c r="P111" s="35"/>
    </row>
    <row r="112" spans="1:16" s="194" customFormat="1">
      <c r="A112" s="193"/>
      <c r="B112" s="195" t="s">
        <v>113</v>
      </c>
      <c r="C112" s="63"/>
      <c r="D112" s="185"/>
      <c r="E112" s="185"/>
      <c r="F112" s="186"/>
      <c r="G112" s="187">
        <v>2</v>
      </c>
      <c r="H112" s="188"/>
      <c r="I112" s="189"/>
      <c r="J112" s="188"/>
      <c r="K112" s="187">
        <v>1</v>
      </c>
      <c r="L112" s="190"/>
      <c r="M112" s="187"/>
      <c r="N112" s="188"/>
      <c r="O112" s="191">
        <f t="shared" ref="O112:O120" si="33">SUM(F112:N112)</f>
        <v>3</v>
      </c>
      <c r="P112" s="192">
        <f t="shared" ref="P112:P120" si="34">(F112*$F$3)+(G112*$G$3)+(H112*$H$3)+(I112*$I$3)+(J112*$J$3)+(K112*$K$3)+(L112*$L$3)+(M112*$M$3)+(N112*$N$3)</f>
        <v>1.5</v>
      </c>
    </row>
    <row r="113" spans="1:16" s="194" customFormat="1">
      <c r="A113" s="193"/>
      <c r="B113" s="195" t="s">
        <v>114</v>
      </c>
      <c r="C113" s="51"/>
      <c r="D113" s="185"/>
      <c r="E113" s="185"/>
      <c r="F113" s="186"/>
      <c r="G113" s="187">
        <v>8</v>
      </c>
      <c r="H113" s="188"/>
      <c r="I113" s="189">
        <v>7</v>
      </c>
      <c r="J113" s="188"/>
      <c r="K113" s="187">
        <v>5</v>
      </c>
      <c r="L113" s="190"/>
      <c r="M113" s="187"/>
      <c r="N113" s="188">
        <v>22</v>
      </c>
      <c r="O113" s="191">
        <f t="shared" si="33"/>
        <v>42</v>
      </c>
      <c r="P113" s="192">
        <f t="shared" si="34"/>
        <v>54.5</v>
      </c>
    </row>
    <row r="114" spans="1:16" s="194" customFormat="1">
      <c r="A114" s="193"/>
      <c r="B114" s="195" t="s">
        <v>115</v>
      </c>
      <c r="C114" s="51"/>
      <c r="D114" s="185"/>
      <c r="E114" s="185"/>
      <c r="F114" s="186"/>
      <c r="G114" s="187">
        <v>10</v>
      </c>
      <c r="H114" s="188"/>
      <c r="I114" s="189"/>
      <c r="J114" s="188"/>
      <c r="K114" s="187"/>
      <c r="L114" s="190"/>
      <c r="M114" s="187"/>
      <c r="N114" s="188"/>
      <c r="O114" s="191">
        <f t="shared" si="33"/>
        <v>10</v>
      </c>
      <c r="P114" s="192">
        <f t="shared" si="34"/>
        <v>2.5</v>
      </c>
    </row>
    <row r="115" spans="1:16" s="194" customFormat="1">
      <c r="A115" s="193"/>
      <c r="B115" s="195" t="s">
        <v>116</v>
      </c>
      <c r="C115" s="51"/>
      <c r="D115" s="185"/>
      <c r="E115" s="185"/>
      <c r="F115" s="186"/>
      <c r="G115" s="187">
        <v>2</v>
      </c>
      <c r="H115" s="188"/>
      <c r="I115" s="189">
        <v>1</v>
      </c>
      <c r="J115" s="188"/>
      <c r="K115" s="187"/>
      <c r="L115" s="190"/>
      <c r="M115" s="187"/>
      <c r="N115" s="188">
        <v>2</v>
      </c>
      <c r="O115" s="191">
        <f t="shared" si="33"/>
        <v>5</v>
      </c>
      <c r="P115" s="192">
        <f t="shared" si="34"/>
        <v>5</v>
      </c>
    </row>
    <row r="116" spans="1:16" s="194" customFormat="1">
      <c r="A116" s="193"/>
      <c r="B116" s="195" t="s">
        <v>117</v>
      </c>
      <c r="C116" s="51"/>
      <c r="D116" s="185"/>
      <c r="E116" s="185"/>
      <c r="F116" s="186"/>
      <c r="G116" s="187">
        <v>10</v>
      </c>
      <c r="H116" s="188"/>
      <c r="I116" s="189"/>
      <c r="J116" s="188"/>
      <c r="K116" s="187"/>
      <c r="L116" s="190"/>
      <c r="M116" s="187"/>
      <c r="N116" s="188"/>
      <c r="O116" s="191">
        <f t="shared" si="33"/>
        <v>10</v>
      </c>
      <c r="P116" s="192">
        <f t="shared" si="34"/>
        <v>2.5</v>
      </c>
    </row>
    <row r="117" spans="1:16" s="194" customFormat="1">
      <c r="A117" s="193"/>
      <c r="B117" s="195" t="s">
        <v>118</v>
      </c>
      <c r="C117" s="51"/>
      <c r="D117" s="185"/>
      <c r="E117" s="185"/>
      <c r="F117" s="186"/>
      <c r="G117" s="187"/>
      <c r="H117" s="188"/>
      <c r="I117" s="189"/>
      <c r="J117" s="188"/>
      <c r="K117" s="187"/>
      <c r="L117" s="190"/>
      <c r="M117" s="187"/>
      <c r="N117" s="188">
        <v>20</v>
      </c>
      <c r="O117" s="191">
        <f t="shared" si="33"/>
        <v>20</v>
      </c>
      <c r="P117" s="192">
        <f t="shared" si="34"/>
        <v>40</v>
      </c>
    </row>
    <row r="118" spans="1:16" s="194" customFormat="1">
      <c r="A118" s="193"/>
      <c r="B118" s="195" t="s">
        <v>119</v>
      </c>
      <c r="C118" s="51"/>
      <c r="D118" s="185"/>
      <c r="E118" s="185"/>
      <c r="F118" s="186"/>
      <c r="G118" s="187">
        <v>10</v>
      </c>
      <c r="H118" s="188"/>
      <c r="I118" s="189"/>
      <c r="J118" s="188"/>
      <c r="K118" s="187">
        <v>1</v>
      </c>
      <c r="L118" s="190"/>
      <c r="M118" s="187"/>
      <c r="N118" s="188">
        <v>1</v>
      </c>
      <c r="O118" s="191">
        <f t="shared" si="33"/>
        <v>12</v>
      </c>
      <c r="P118" s="192">
        <f t="shared" si="34"/>
        <v>5.5</v>
      </c>
    </row>
    <row r="119" spans="1:16" s="194" customFormat="1">
      <c r="A119" s="193"/>
      <c r="B119" s="195"/>
      <c r="C119" s="51"/>
      <c r="D119" s="185"/>
      <c r="E119" s="185"/>
      <c r="F119" s="186"/>
      <c r="G119" s="187"/>
      <c r="H119" s="188"/>
      <c r="I119" s="189"/>
      <c r="J119" s="188"/>
      <c r="K119" s="187"/>
      <c r="L119" s="190"/>
      <c r="M119" s="187"/>
      <c r="N119" s="188"/>
      <c r="O119" s="191">
        <f t="shared" si="33"/>
        <v>0</v>
      </c>
      <c r="P119" s="192">
        <f t="shared" si="34"/>
        <v>0</v>
      </c>
    </row>
    <row r="120" spans="1:16" s="194" customFormat="1">
      <c r="A120" s="193"/>
      <c r="B120" s="195"/>
      <c r="C120" s="51"/>
      <c r="D120" s="185"/>
      <c r="E120" s="185"/>
      <c r="F120" s="186"/>
      <c r="G120" s="187"/>
      <c r="H120" s="188"/>
      <c r="I120" s="189"/>
      <c r="J120" s="188"/>
      <c r="K120" s="187"/>
      <c r="L120" s="190"/>
      <c r="M120" s="187"/>
      <c r="N120" s="188"/>
      <c r="O120" s="191">
        <f t="shared" si="33"/>
        <v>0</v>
      </c>
      <c r="P120" s="192">
        <f t="shared" si="34"/>
        <v>0</v>
      </c>
    </row>
    <row r="121" spans="1:16" s="193" customFormat="1" ht="12" thickBot="1">
      <c r="A121" s="38"/>
      <c r="B121" s="39" t="s">
        <v>21</v>
      </c>
      <c r="C121" s="39">
        <f>SUM(C120:C120)</f>
        <v>0</v>
      </c>
      <c r="D121" s="39">
        <f>SUM(D112:D120)</f>
        <v>0</v>
      </c>
      <c r="E121" s="39">
        <f>SUM(E112:E120)</f>
        <v>0</v>
      </c>
      <c r="F121" s="39">
        <f>SUM(F120:F120)</f>
        <v>0</v>
      </c>
      <c r="G121" s="43">
        <f t="shared" ref="G121:P121" si="35">SUM(G112:G120)</f>
        <v>42</v>
      </c>
      <c r="H121" s="43">
        <f t="shared" si="35"/>
        <v>0</v>
      </c>
      <c r="I121" s="43">
        <f t="shared" si="35"/>
        <v>8</v>
      </c>
      <c r="J121" s="43">
        <f t="shared" si="35"/>
        <v>0</v>
      </c>
      <c r="K121" s="43">
        <f t="shared" si="35"/>
        <v>7</v>
      </c>
      <c r="L121" s="43">
        <f t="shared" si="35"/>
        <v>0</v>
      </c>
      <c r="M121" s="43">
        <f t="shared" si="35"/>
        <v>0</v>
      </c>
      <c r="N121" s="43">
        <f t="shared" si="35"/>
        <v>45</v>
      </c>
      <c r="O121" s="44">
        <f t="shared" si="35"/>
        <v>102</v>
      </c>
      <c r="P121" s="45">
        <f t="shared" si="35"/>
        <v>111.5</v>
      </c>
    </row>
    <row r="122" spans="1:16" s="193" customFormat="1"/>
    <row r="124" spans="1:16" ht="12" thickBot="1">
      <c r="B124" s="33" t="s">
        <v>96</v>
      </c>
      <c r="C124" s="33"/>
      <c r="D124" s="33"/>
      <c r="E124" s="33"/>
      <c r="F124" s="34"/>
      <c r="G124" s="34"/>
      <c r="H124" s="34"/>
      <c r="I124" s="34"/>
      <c r="J124" s="34"/>
      <c r="K124" s="34"/>
      <c r="L124" s="34"/>
      <c r="M124" s="34"/>
      <c r="N124" s="34"/>
      <c r="O124" s="35"/>
      <c r="P124" s="35"/>
    </row>
    <row r="125" spans="1:16" s="30" customFormat="1">
      <c r="A125" s="1"/>
      <c r="B125" s="206" t="s">
        <v>37</v>
      </c>
      <c r="C125" s="213"/>
      <c r="D125" s="207"/>
      <c r="E125" s="207"/>
      <c r="F125" s="208">
        <v>25</v>
      </c>
      <c r="G125" s="209">
        <v>1</v>
      </c>
      <c r="H125" s="210"/>
      <c r="I125" s="211"/>
      <c r="J125" s="210">
        <v>1</v>
      </c>
      <c r="K125" s="209"/>
      <c r="L125" s="212"/>
      <c r="M125" s="209"/>
      <c r="N125" s="210">
        <v>3</v>
      </c>
      <c r="O125" s="36">
        <f t="shared" ref="O125:O127" si="36">SUM(F125:N125)</f>
        <v>30</v>
      </c>
      <c r="P125" s="37">
        <f t="shared" ref="P125:P127" si="37">(F125*$F$3)+(G125*$G$3)+(H125*$H$3)+(I125*$I$3)+(J125*$J$3)+(K125*$K$3)+(L125*$L$3)+(M125*$M$3)+(N125*$N$3)</f>
        <v>9.25</v>
      </c>
    </row>
    <row r="126" spans="1:16" s="197" customFormat="1">
      <c r="A126" s="196"/>
      <c r="B126" s="195"/>
      <c r="C126" s="51"/>
      <c r="D126" s="201"/>
      <c r="E126" s="201"/>
      <c r="F126" s="202"/>
      <c r="G126" s="187"/>
      <c r="H126" s="188"/>
      <c r="I126" s="189"/>
      <c r="J126" s="188"/>
      <c r="K126" s="187"/>
      <c r="L126" s="190"/>
      <c r="M126" s="187"/>
      <c r="N126" s="188"/>
      <c r="O126" s="191">
        <f t="shared" si="36"/>
        <v>0</v>
      </c>
      <c r="P126" s="203">
        <f t="shared" si="37"/>
        <v>0</v>
      </c>
    </row>
    <row r="127" spans="1:16" s="30" customFormat="1">
      <c r="A127" s="1"/>
      <c r="B127" s="58"/>
      <c r="C127" s="51"/>
      <c r="D127" s="52"/>
      <c r="E127" s="52"/>
      <c r="F127" s="53"/>
      <c r="G127" s="59"/>
      <c r="H127" s="60"/>
      <c r="I127" s="61"/>
      <c r="J127" s="60"/>
      <c r="K127" s="59"/>
      <c r="L127" s="62"/>
      <c r="M127" s="59"/>
      <c r="N127" s="60"/>
      <c r="O127" s="36">
        <f t="shared" si="36"/>
        <v>0</v>
      </c>
      <c r="P127" s="37">
        <f t="shared" si="37"/>
        <v>0</v>
      </c>
    </row>
    <row r="128" spans="1:16" ht="12" thickBot="1">
      <c r="A128" s="38"/>
      <c r="B128" s="39" t="s">
        <v>21</v>
      </c>
      <c r="C128" s="39">
        <f>SUM(C127:C127)</f>
        <v>0</v>
      </c>
      <c r="D128" s="39">
        <f>SUM(D125:D127)</f>
        <v>0</v>
      </c>
      <c r="E128" s="39">
        <f>SUM(E125:E127)</f>
        <v>0</v>
      </c>
      <c r="F128" s="39">
        <f>SUM(F127:F127)</f>
        <v>0</v>
      </c>
      <c r="G128" s="43">
        <f t="shared" ref="G128:P128" si="38">SUM(G125:G127)</f>
        <v>1</v>
      </c>
      <c r="H128" s="43">
        <f t="shared" si="38"/>
        <v>0</v>
      </c>
      <c r="I128" s="43">
        <f t="shared" si="38"/>
        <v>0</v>
      </c>
      <c r="J128" s="43">
        <f t="shared" si="38"/>
        <v>1</v>
      </c>
      <c r="K128" s="43">
        <f t="shared" si="38"/>
        <v>0</v>
      </c>
      <c r="L128" s="43">
        <f t="shared" si="38"/>
        <v>0</v>
      </c>
      <c r="M128" s="43">
        <f t="shared" si="38"/>
        <v>0</v>
      </c>
      <c r="N128" s="43">
        <f t="shared" si="38"/>
        <v>3</v>
      </c>
      <c r="O128" s="44">
        <f t="shared" si="38"/>
        <v>30</v>
      </c>
      <c r="P128" s="45">
        <f t="shared" si="38"/>
        <v>9.25</v>
      </c>
    </row>
    <row r="130" spans="1:16" s="196" customFormat="1"/>
    <row r="131" spans="1:16" s="196" customFormat="1" ht="12" thickBot="1">
      <c r="B131" s="198" t="s">
        <v>69</v>
      </c>
      <c r="C131" s="198"/>
      <c r="D131" s="198"/>
      <c r="E131" s="198"/>
      <c r="F131" s="199"/>
      <c r="G131" s="199"/>
      <c r="H131" s="199"/>
      <c r="I131" s="199"/>
      <c r="J131" s="199"/>
      <c r="K131" s="199"/>
      <c r="L131" s="199"/>
      <c r="M131" s="199"/>
      <c r="N131" s="199"/>
      <c r="O131" s="200"/>
      <c r="P131" s="200"/>
    </row>
    <row r="132" spans="1:16" s="197" customFormat="1">
      <c r="A132" s="196"/>
      <c r="B132" s="195" t="s">
        <v>70</v>
      </c>
      <c r="C132" s="63"/>
      <c r="D132" s="201"/>
      <c r="E132" s="201"/>
      <c r="F132" s="202">
        <v>33</v>
      </c>
      <c r="G132" s="187">
        <v>1</v>
      </c>
      <c r="H132" s="188"/>
      <c r="I132" s="189">
        <v>2</v>
      </c>
      <c r="J132" s="188"/>
      <c r="K132" s="187">
        <v>6</v>
      </c>
      <c r="L132" s="190"/>
      <c r="M132" s="187"/>
      <c r="N132" s="188"/>
      <c r="O132" s="191">
        <f t="shared" ref="O132:O133" si="39">SUM(F132:N132)</f>
        <v>42</v>
      </c>
      <c r="P132" s="203">
        <f t="shared" ref="P132:P133" si="40">(F132*$F$3)+(G132*$G$3)+(H132*$H$3)+(I132*$I$3)+(J132*$J$3)+(K132*$K$3)+(L132*$L$3)+(M132*$M$3)+(N132*$N$3)</f>
        <v>10.55</v>
      </c>
    </row>
    <row r="133" spans="1:16" s="197" customFormat="1">
      <c r="A133" s="196"/>
      <c r="B133" s="195"/>
      <c r="C133" s="51"/>
      <c r="D133" s="201"/>
      <c r="E133" s="201"/>
      <c r="F133" s="202"/>
      <c r="G133" s="187"/>
      <c r="H133" s="188"/>
      <c r="I133" s="189"/>
      <c r="J133" s="188"/>
      <c r="K133" s="187"/>
      <c r="L133" s="190"/>
      <c r="M133" s="187"/>
      <c r="N133" s="188"/>
      <c r="O133" s="191">
        <f t="shared" si="39"/>
        <v>0</v>
      </c>
      <c r="P133" s="203">
        <f t="shared" si="40"/>
        <v>0</v>
      </c>
    </row>
    <row r="134" spans="1:16" s="196" customFormat="1" ht="12" thickBot="1">
      <c r="A134" s="204"/>
      <c r="B134" s="205" t="s">
        <v>21</v>
      </c>
      <c r="C134" s="205">
        <f>SUM(C133:C133)</f>
        <v>0</v>
      </c>
      <c r="D134" s="205">
        <f>SUM(D132:D133)</f>
        <v>0</v>
      </c>
      <c r="E134" s="205">
        <f>SUM(E132:E133)</f>
        <v>0</v>
      </c>
      <c r="F134" s="205">
        <f>SUM(F133:F133)</f>
        <v>0</v>
      </c>
      <c r="G134" s="43">
        <f t="shared" ref="G134:P134" si="41">SUM(G132:G133)</f>
        <v>1</v>
      </c>
      <c r="H134" s="43">
        <f t="shared" si="41"/>
        <v>0</v>
      </c>
      <c r="I134" s="43">
        <f t="shared" si="41"/>
        <v>2</v>
      </c>
      <c r="J134" s="43">
        <f t="shared" si="41"/>
        <v>0</v>
      </c>
      <c r="K134" s="43">
        <f t="shared" si="41"/>
        <v>6</v>
      </c>
      <c r="L134" s="43">
        <f t="shared" si="41"/>
        <v>0</v>
      </c>
      <c r="M134" s="43">
        <f t="shared" si="41"/>
        <v>0</v>
      </c>
      <c r="N134" s="43">
        <f t="shared" si="41"/>
        <v>0</v>
      </c>
      <c r="O134" s="44">
        <f t="shared" si="41"/>
        <v>42</v>
      </c>
      <c r="P134" s="45">
        <f t="shared" si="41"/>
        <v>10.55</v>
      </c>
    </row>
    <row r="135" spans="1:16" s="196" customFormat="1"/>
    <row r="137" spans="1:16" ht="12" thickBot="1">
      <c r="B137" s="33" t="s">
        <v>76</v>
      </c>
      <c r="C137" s="33"/>
      <c r="D137" s="33"/>
      <c r="E137" s="33"/>
      <c r="F137" s="34"/>
      <c r="G137" s="34"/>
      <c r="H137" s="34"/>
      <c r="I137" s="34"/>
      <c r="J137" s="34"/>
      <c r="K137" s="34"/>
      <c r="L137" s="34"/>
      <c r="M137" s="34"/>
      <c r="N137" s="34"/>
      <c r="O137" s="35"/>
      <c r="P137" s="35"/>
    </row>
    <row r="138" spans="1:16" s="30" customFormat="1" ht="11.25" customHeight="1">
      <c r="A138" s="1"/>
      <c r="B138" s="58" t="s">
        <v>110</v>
      </c>
      <c r="C138" s="51"/>
      <c r="D138" s="52"/>
      <c r="E138" s="52"/>
      <c r="F138" s="53">
        <v>8</v>
      </c>
      <c r="G138" s="59">
        <v>83</v>
      </c>
      <c r="H138" s="60"/>
      <c r="I138" s="61">
        <v>27</v>
      </c>
      <c r="J138" s="60"/>
      <c r="K138" s="59">
        <v>12</v>
      </c>
      <c r="L138" s="62"/>
      <c r="M138" s="59"/>
      <c r="N138" s="60"/>
      <c r="O138" s="36">
        <f>SUM(F138:N138)</f>
        <v>130</v>
      </c>
      <c r="P138" s="37">
        <f>(F138*$F$3)+(G138*$G$3)+(H138*$H$3)+(I138*$I$3)+(J138*$J$3)+(K138*$K$3)+(L138*$L$3)+(M138*$M$3)+(N138*$N$3)</f>
        <v>47.05</v>
      </c>
    </row>
    <row r="139" spans="1:16" s="30" customFormat="1" ht="11.25" customHeight="1">
      <c r="A139" s="1"/>
      <c r="B139" s="58"/>
      <c r="C139" s="51"/>
      <c r="D139" s="52"/>
      <c r="E139" s="52"/>
      <c r="F139" s="53"/>
      <c r="G139" s="59"/>
      <c r="H139" s="60"/>
      <c r="I139" s="61"/>
      <c r="J139" s="60"/>
      <c r="K139" s="59"/>
      <c r="L139" s="62"/>
      <c r="M139" s="59"/>
      <c r="N139" s="60"/>
      <c r="O139" s="36">
        <f>SUM(F139:N139)</f>
        <v>0</v>
      </c>
      <c r="P139" s="37">
        <f>(F139*$F$3)+(G139*$G$3)+(H139*$H$3)+(I139*$I$3)+(J139*$J$3)+(K139*$K$3)+(L139*$L$3)+(M139*$M$3)+(N139*$N$3)</f>
        <v>0</v>
      </c>
    </row>
    <row r="140" spans="1:16" ht="12" thickBot="1">
      <c r="A140" s="38"/>
      <c r="B140" s="39" t="s">
        <v>21</v>
      </c>
      <c r="C140" s="39">
        <f t="shared" ref="C140:P140" si="42">SUM(C138:C139)</f>
        <v>0</v>
      </c>
      <c r="D140" s="39">
        <f t="shared" si="42"/>
        <v>0</v>
      </c>
      <c r="E140" s="39">
        <f t="shared" si="42"/>
        <v>0</v>
      </c>
      <c r="F140" s="39">
        <f t="shared" si="42"/>
        <v>8</v>
      </c>
      <c r="G140" s="43">
        <f t="shared" si="42"/>
        <v>83</v>
      </c>
      <c r="H140" s="43">
        <f t="shared" si="42"/>
        <v>0</v>
      </c>
      <c r="I140" s="43">
        <f t="shared" si="42"/>
        <v>27</v>
      </c>
      <c r="J140" s="43">
        <f t="shared" si="42"/>
        <v>0</v>
      </c>
      <c r="K140" s="43">
        <f t="shared" si="42"/>
        <v>12</v>
      </c>
      <c r="L140" s="43">
        <f t="shared" si="42"/>
        <v>0</v>
      </c>
      <c r="M140" s="43">
        <f t="shared" si="42"/>
        <v>0</v>
      </c>
      <c r="N140" s="43">
        <f t="shared" si="42"/>
        <v>0</v>
      </c>
      <c r="O140" s="44">
        <f t="shared" si="42"/>
        <v>130</v>
      </c>
      <c r="P140" s="45">
        <f t="shared" si="42"/>
        <v>47.05</v>
      </c>
    </row>
    <row r="141" spans="1:16" ht="11.25" customHeight="1">
      <c r="A141" s="38"/>
      <c r="B141" s="54"/>
      <c r="C141" s="54"/>
      <c r="D141" s="54"/>
      <c r="E141" s="54"/>
      <c r="F141" s="54"/>
      <c r="G141" s="55"/>
      <c r="H141" s="55"/>
      <c r="I141" s="55"/>
      <c r="J141" s="55"/>
      <c r="K141" s="55"/>
      <c r="L141" s="55"/>
      <c r="M141" s="55"/>
      <c r="N141" s="55"/>
      <c r="O141" s="56"/>
      <c r="P141" s="57"/>
    </row>
    <row r="142" spans="1:16" ht="11.25" customHeight="1"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</row>
    <row r="143" spans="1:16" ht="12" thickBot="1">
      <c r="B143" s="33" t="s">
        <v>68</v>
      </c>
      <c r="C143" s="33"/>
      <c r="D143" s="33"/>
      <c r="E143" s="33"/>
      <c r="F143" s="34"/>
      <c r="G143" s="34"/>
      <c r="H143" s="34"/>
      <c r="I143" s="34"/>
      <c r="J143" s="34"/>
      <c r="K143" s="34"/>
      <c r="L143" s="34"/>
      <c r="M143" s="34"/>
      <c r="N143" s="34"/>
      <c r="O143" s="35"/>
      <c r="P143" s="35"/>
    </row>
    <row r="144" spans="1:16" s="30" customFormat="1">
      <c r="A144" s="1"/>
      <c r="B144" s="58" t="s">
        <v>111</v>
      </c>
      <c r="C144" s="51"/>
      <c r="D144" s="52"/>
      <c r="E144" s="52"/>
      <c r="F144" s="53"/>
      <c r="G144" s="59">
        <v>10</v>
      </c>
      <c r="H144" s="60"/>
      <c r="I144" s="61">
        <v>3</v>
      </c>
      <c r="J144" s="60"/>
      <c r="K144" s="59">
        <v>1</v>
      </c>
      <c r="L144" s="62"/>
      <c r="M144" s="59"/>
      <c r="N144" s="60">
        <v>1</v>
      </c>
      <c r="O144" s="36">
        <f>SUM(F144:N144)</f>
        <v>15</v>
      </c>
      <c r="P144" s="37">
        <f>(F144*$F$3)+(G144*$G$3)+(H144*$H$3)+(I144*$I$3)+(J144*$J$3)+(K144*$K$3)+(L144*$L$3)+(M144*$M$3)+(N144*$N$3)</f>
        <v>7</v>
      </c>
    </row>
    <row r="145" spans="1:16" s="30" customFormat="1">
      <c r="A145" s="1"/>
      <c r="B145" s="58" t="s">
        <v>112</v>
      </c>
      <c r="C145" s="51"/>
      <c r="D145" s="52"/>
      <c r="E145" s="52"/>
      <c r="F145" s="53"/>
      <c r="G145" s="59">
        <v>24</v>
      </c>
      <c r="H145" s="60"/>
      <c r="I145" s="61"/>
      <c r="J145" s="60">
        <v>2</v>
      </c>
      <c r="K145" s="59">
        <v>8</v>
      </c>
      <c r="L145" s="62">
        <v>2</v>
      </c>
      <c r="M145" s="59"/>
      <c r="N145" s="60">
        <v>1</v>
      </c>
      <c r="O145" s="36">
        <f>SUM(F145:N145)</f>
        <v>37</v>
      </c>
      <c r="P145" s="37">
        <f>(F145*$F$3)+(G145*$G$3)+(H145*$H$3)+(I145*$I$3)+(J145*$J$3)+(K145*$K$3)+(L145*$L$3)+(M145*$M$3)+(N145*$N$3)</f>
        <v>19</v>
      </c>
    </row>
    <row r="146" spans="1:16" s="30" customFormat="1">
      <c r="A146" s="1"/>
      <c r="B146" s="58"/>
      <c r="C146" s="51"/>
      <c r="D146" s="52"/>
      <c r="E146" s="52"/>
      <c r="F146" s="53"/>
      <c r="G146" s="59"/>
      <c r="H146" s="60"/>
      <c r="I146" s="61"/>
      <c r="J146" s="60"/>
      <c r="K146" s="59"/>
      <c r="L146" s="62"/>
      <c r="M146" s="59"/>
      <c r="N146" s="60"/>
      <c r="O146" s="36">
        <f>SUM(F146:N146)</f>
        <v>0</v>
      </c>
      <c r="P146" s="37">
        <f>(F146*$F$3)+(G146*$G$3)+(H146*$H$3)+(I146*$I$3)+(J146*$J$3)+(K146*$K$3)+(L146*$L$3)+(M146*$M$3)+(N146*$N$3)</f>
        <v>0</v>
      </c>
    </row>
    <row r="147" spans="1:16" ht="12" thickBot="1">
      <c r="A147" s="38"/>
      <c r="B147" s="39" t="s">
        <v>21</v>
      </c>
      <c r="C147" s="39">
        <f t="shared" ref="C147:O147" si="43">SUM(C144:C146)</f>
        <v>0</v>
      </c>
      <c r="D147" s="39">
        <f t="shared" si="43"/>
        <v>0</v>
      </c>
      <c r="E147" s="39">
        <f t="shared" si="43"/>
        <v>0</v>
      </c>
      <c r="F147" s="39">
        <f t="shared" si="43"/>
        <v>0</v>
      </c>
      <c r="G147" s="43">
        <f t="shared" si="43"/>
        <v>34</v>
      </c>
      <c r="H147" s="43">
        <f t="shared" si="43"/>
        <v>0</v>
      </c>
      <c r="I147" s="43">
        <f t="shared" si="43"/>
        <v>3</v>
      </c>
      <c r="J147" s="43">
        <f t="shared" si="43"/>
        <v>2</v>
      </c>
      <c r="K147" s="43">
        <f t="shared" si="43"/>
        <v>9</v>
      </c>
      <c r="L147" s="43">
        <f t="shared" si="43"/>
        <v>2</v>
      </c>
      <c r="M147" s="43">
        <f t="shared" si="43"/>
        <v>0</v>
      </c>
      <c r="N147" s="43">
        <f t="shared" si="43"/>
        <v>2</v>
      </c>
      <c r="O147" s="44">
        <f t="shared" si="43"/>
        <v>52</v>
      </c>
      <c r="P147" s="45">
        <f>SUM(P144:P146)</f>
        <v>26</v>
      </c>
    </row>
    <row r="148" spans="1:16" ht="12.75">
      <c r="B148" s="2"/>
      <c r="C148" s="2"/>
      <c r="D148" s="2"/>
      <c r="E148" s="2"/>
      <c r="F148" s="47"/>
      <c r="G148" s="47"/>
      <c r="H148" s="47"/>
      <c r="I148" s="47"/>
      <c r="J148" s="47"/>
      <c r="K148" s="47"/>
      <c r="L148" s="47"/>
      <c r="M148" s="47"/>
      <c r="N148" s="47"/>
      <c r="O148" s="2"/>
      <c r="P148" s="2"/>
    </row>
    <row r="149" spans="1:16">
      <c r="M149" s="48" t="s">
        <v>21</v>
      </c>
      <c r="O149" s="49">
        <f>O147+O140+O134+O128+O121+O108+O102+O92+O86+O71+O60+O35+O16+O10</f>
        <v>2451</v>
      </c>
      <c r="P149" s="50">
        <f>P147+P140+P134+P128+P121+P108+P102+P92+P86+P71+P60+P35+P16+P10</f>
        <v>1120.1500000000001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81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/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38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1"/>
      <c r="N19" s="121"/>
      <c r="O19" s="121"/>
      <c r="P19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10" sqref="B1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64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70</v>
      </c>
      <c r="C9" s="108"/>
      <c r="D9" s="100"/>
      <c r="E9" s="100"/>
      <c r="F9" s="123">
        <v>40</v>
      </c>
      <c r="G9" s="124"/>
      <c r="H9" s="125"/>
      <c r="I9" s="104"/>
      <c r="J9" s="125"/>
      <c r="K9" s="124"/>
      <c r="L9" s="105">
        <v>2</v>
      </c>
      <c r="M9" s="124"/>
      <c r="N9" s="125">
        <v>7</v>
      </c>
      <c r="O9" s="106">
        <f t="shared" ref="O9:O11" si="0">SUM(F9:N9)</f>
        <v>49</v>
      </c>
      <c r="P9" s="107">
        <f t="shared" ref="P9:P11" si="1">(F9*$F$5)+(G9*$G$5)+(H9*$H$5)+(I9*$I$5)+(J9*$J$5)+(K9*$K$5)+(L9*$L$5)+(M9*$M$5)+(N9*$N$5)</f>
        <v>20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40</v>
      </c>
      <c r="G12" s="109">
        <f t="shared" si="2"/>
        <v>0</v>
      </c>
      <c r="H12" s="109">
        <f t="shared" si="2"/>
        <v>0</v>
      </c>
      <c r="I12" s="109">
        <f t="shared" si="2"/>
        <v>0</v>
      </c>
      <c r="J12" s="109">
        <f t="shared" si="2"/>
        <v>0</v>
      </c>
      <c r="K12" s="109">
        <f t="shared" si="2"/>
        <v>0</v>
      </c>
      <c r="L12" s="109">
        <f t="shared" si="2"/>
        <v>2</v>
      </c>
      <c r="M12" s="109">
        <f t="shared" si="2"/>
        <v>0</v>
      </c>
      <c r="N12" s="109">
        <f t="shared" si="2"/>
        <v>7</v>
      </c>
      <c r="O12" s="109">
        <f t="shared" si="2"/>
        <v>49</v>
      </c>
      <c r="P12" s="109">
        <f t="shared" si="2"/>
        <v>20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G31" sqref="G31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105</v>
      </c>
      <c r="B4" s="76">
        <f>SUM(Botswana!O19)</f>
        <v>180</v>
      </c>
      <c r="C4" s="148">
        <f>SUM(Botswana!P19)</f>
        <v>46.05</v>
      </c>
    </row>
    <row r="5" spans="1:3" ht="15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5" hidden="1">
      <c r="A6" s="75" t="s">
        <v>72</v>
      </c>
      <c r="B6" s="76">
        <f>SUM('Ivory Coast'!O14)</f>
        <v>0</v>
      </c>
      <c r="C6" s="148">
        <f>SUM('Ivory Coast'!P14)</f>
        <v>0</v>
      </c>
    </row>
    <row r="7" spans="1:3" ht="15">
      <c r="A7" s="75" t="s">
        <v>26</v>
      </c>
      <c r="B7" s="76">
        <f>SUM(Kenya!O28)</f>
        <v>642</v>
      </c>
      <c r="C7" s="148">
        <f>SUM(Kenya!P28)</f>
        <v>478.2</v>
      </c>
    </row>
    <row r="8" spans="1:3" ht="15">
      <c r="A8" s="76" t="s">
        <v>78</v>
      </c>
      <c r="B8" s="147">
        <f>SUM(Malawi!O11)</f>
        <v>218</v>
      </c>
      <c r="C8" s="148">
        <f>SUM(Malawi!P11)</f>
        <v>78.5</v>
      </c>
    </row>
    <row r="9" spans="1:3" ht="15">
      <c r="A9" s="76" t="s">
        <v>27</v>
      </c>
      <c r="B9" s="147">
        <f>SUM(Mauritius!O34)</f>
        <v>469</v>
      </c>
      <c r="C9" s="148">
        <f>SUM(Mauritius!P34)</f>
        <v>168.25</v>
      </c>
    </row>
    <row r="10" spans="1:3" ht="15" hidden="1">
      <c r="A10" s="76" t="s">
        <v>36</v>
      </c>
      <c r="B10" s="147">
        <f>SUM(Nigeria!O76)</f>
        <v>0</v>
      </c>
      <c r="C10" s="148">
        <f>SUM(Nigeria!P76)</f>
        <v>0</v>
      </c>
    </row>
    <row r="11" spans="1:3" ht="15">
      <c r="A11" s="76" t="s">
        <v>28</v>
      </c>
      <c r="B11" s="147">
        <f>SUM('South Africa'!O149)</f>
        <v>2451</v>
      </c>
      <c r="C11" s="148">
        <f>SUM('South Africa'!P149)</f>
        <v>1120.1500000000001</v>
      </c>
    </row>
    <row r="12" spans="1:3" ht="15" hidden="1">
      <c r="A12" s="76" t="s">
        <v>41</v>
      </c>
      <c r="B12" s="76">
        <f>SUM(Togo!O15)</f>
        <v>0</v>
      </c>
      <c r="C12" s="148">
        <f>SUM(Togo!P15)</f>
        <v>0</v>
      </c>
    </row>
    <row r="13" spans="1:3" ht="15">
      <c r="A13" s="76" t="s">
        <v>67</v>
      </c>
      <c r="B13" s="76">
        <f>SUM(Zambia!O12)</f>
        <v>49</v>
      </c>
      <c r="C13" s="148">
        <f>SUM(Zambia!P12)</f>
        <v>20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4009</v>
      </c>
      <c r="C15" s="149">
        <f>SUM(C4:C14)</f>
        <v>1911.15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2018-06-30T19:08:26Z</dcterms:modified>
</cp:coreProperties>
</file>