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8\"/>
    </mc:Choice>
  </mc:AlternateContent>
  <bookViews>
    <workbookView xWindow="5130" yWindow="1755" windowWidth="10230" windowHeight="6060" tabRatio="930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80" i="19" l="1"/>
  <c r="O80" i="19"/>
  <c r="O81" i="19"/>
  <c r="P81" i="19"/>
  <c r="P171" i="19" l="1"/>
  <c r="O171" i="19"/>
  <c r="O11" i="10"/>
  <c r="O10" i="10"/>
  <c r="O9" i="10"/>
  <c r="O8" i="10"/>
  <c r="P173" i="19"/>
  <c r="O173" i="19"/>
  <c r="P172" i="19"/>
  <c r="O172" i="19"/>
  <c r="P170" i="19"/>
  <c r="O170" i="19"/>
  <c r="P169" i="19"/>
  <c r="O169" i="19"/>
  <c r="P174" i="19"/>
  <c r="O174" i="19"/>
  <c r="P11" i="11" l="1"/>
  <c r="O11" i="11"/>
  <c r="P10" i="11"/>
  <c r="O10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55" i="19"/>
  <c r="O155" i="19"/>
  <c r="P154" i="19"/>
  <c r="O154" i="19"/>
  <c r="P153" i="19"/>
  <c r="O153" i="19"/>
  <c r="P152" i="19"/>
  <c r="O152" i="19"/>
  <c r="P156" i="19"/>
  <c r="O156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/>
  <c r="B8" i="4" s="1"/>
  <c r="N164" i="19"/>
  <c r="M164" i="19"/>
  <c r="L164" i="19"/>
  <c r="K164" i="19"/>
  <c r="J164" i="19"/>
  <c r="I164" i="19"/>
  <c r="H164" i="19"/>
  <c r="G164" i="19"/>
  <c r="F164" i="19"/>
  <c r="E164" i="19"/>
  <c r="D164" i="19"/>
  <c r="C164" i="19"/>
  <c r="P163" i="19"/>
  <c r="O163" i="19"/>
  <c r="P162" i="19"/>
  <c r="O162" i="19"/>
  <c r="P83" i="19"/>
  <c r="O83" i="19"/>
  <c r="P82" i="19"/>
  <c r="O82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P84" i="19"/>
  <c r="O84" i="19"/>
  <c r="P79" i="19"/>
  <c r="O79" i="19"/>
  <c r="P78" i="19"/>
  <c r="O78" i="19"/>
  <c r="P77" i="19"/>
  <c r="O77" i="19"/>
  <c r="P76" i="19"/>
  <c r="O76" i="19"/>
  <c r="N123" i="19"/>
  <c r="M123" i="19"/>
  <c r="L123" i="19"/>
  <c r="K123" i="19"/>
  <c r="J123" i="19"/>
  <c r="I123" i="19"/>
  <c r="H123" i="19"/>
  <c r="G123" i="19"/>
  <c r="F123" i="19"/>
  <c r="E123" i="19"/>
  <c r="D123" i="19"/>
  <c r="C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N61" i="19"/>
  <c r="M61" i="19"/>
  <c r="L61" i="19"/>
  <c r="K61" i="19"/>
  <c r="J61" i="19"/>
  <c r="H61" i="19"/>
  <c r="G61" i="19"/>
  <c r="F61" i="19"/>
  <c r="E61" i="19"/>
  <c r="D61" i="19"/>
  <c r="C61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22" i="8"/>
  <c r="O22" i="8"/>
  <c r="P21" i="8"/>
  <c r="O21" i="8"/>
  <c r="N91" i="19"/>
  <c r="M91" i="19"/>
  <c r="L91" i="19"/>
  <c r="K91" i="19"/>
  <c r="J91" i="19"/>
  <c r="I91" i="19"/>
  <c r="H91" i="19"/>
  <c r="G91" i="19"/>
  <c r="F91" i="19"/>
  <c r="E91" i="19"/>
  <c r="P89" i="19"/>
  <c r="O89" i="19"/>
  <c r="N176" i="19"/>
  <c r="M176" i="19"/>
  <c r="L176" i="19"/>
  <c r="K176" i="19"/>
  <c r="J176" i="19"/>
  <c r="I176" i="19"/>
  <c r="H176" i="19"/>
  <c r="G176" i="19"/>
  <c r="F176" i="19"/>
  <c r="E176" i="19"/>
  <c r="D176" i="19"/>
  <c r="C176" i="19"/>
  <c r="P175" i="19"/>
  <c r="O175" i="19"/>
  <c r="P168" i="19"/>
  <c r="O168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02" i="19"/>
  <c r="O102" i="19"/>
  <c r="P99" i="19"/>
  <c r="O99" i="19"/>
  <c r="P98" i="19"/>
  <c r="O98" i="19"/>
  <c r="P97" i="19"/>
  <c r="O97" i="19"/>
  <c r="P96" i="19"/>
  <c r="O96" i="19"/>
  <c r="P101" i="19"/>
  <c r="O101" i="19"/>
  <c r="P100" i="19"/>
  <c r="O100" i="19"/>
  <c r="P9" i="16"/>
  <c r="O9" i="16"/>
  <c r="P11" i="12"/>
  <c r="O11" i="12"/>
  <c r="O15" i="12" s="1"/>
  <c r="B12" i="4" s="1"/>
  <c r="P10" i="12"/>
  <c r="O10" i="12"/>
  <c r="P12" i="12"/>
  <c r="O12" i="12"/>
  <c r="N183" i="19"/>
  <c r="M183" i="19"/>
  <c r="L183" i="19"/>
  <c r="K183" i="19"/>
  <c r="J183" i="19"/>
  <c r="I183" i="19"/>
  <c r="H183" i="19"/>
  <c r="G183" i="19"/>
  <c r="F183" i="19"/>
  <c r="E183" i="19"/>
  <c r="D183" i="19"/>
  <c r="C183" i="19"/>
  <c r="P182" i="19"/>
  <c r="O182" i="19"/>
  <c r="P181" i="19"/>
  <c r="O181" i="19"/>
  <c r="P180" i="19"/>
  <c r="O180" i="19"/>
  <c r="N158" i="19"/>
  <c r="M158" i="19"/>
  <c r="L158" i="19"/>
  <c r="K158" i="19"/>
  <c r="J158" i="19"/>
  <c r="I158" i="19"/>
  <c r="H158" i="19"/>
  <c r="G158" i="19"/>
  <c r="F158" i="19"/>
  <c r="E158" i="19"/>
  <c r="D158" i="19"/>
  <c r="C158" i="19"/>
  <c r="P157" i="19"/>
  <c r="O157" i="19"/>
  <c r="P127" i="19"/>
  <c r="O127" i="19"/>
  <c r="N110" i="19"/>
  <c r="M110" i="19"/>
  <c r="L110" i="19"/>
  <c r="K110" i="19"/>
  <c r="J110" i="19"/>
  <c r="I110" i="19"/>
  <c r="H110" i="19"/>
  <c r="G110" i="19"/>
  <c r="F110" i="19"/>
  <c r="E110" i="19"/>
  <c r="D110" i="19"/>
  <c r="C110" i="19"/>
  <c r="P109" i="19"/>
  <c r="O109" i="19"/>
  <c r="P108" i="19"/>
  <c r="O108" i="19"/>
  <c r="N104" i="19"/>
  <c r="M104" i="19"/>
  <c r="L104" i="19"/>
  <c r="K104" i="19"/>
  <c r="J104" i="19"/>
  <c r="I104" i="19"/>
  <c r="H104" i="19"/>
  <c r="G104" i="19"/>
  <c r="F104" i="19"/>
  <c r="E104" i="19"/>
  <c r="D104" i="19"/>
  <c r="C104" i="19"/>
  <c r="P103" i="19"/>
  <c r="O103" i="19"/>
  <c r="P95" i="19"/>
  <c r="O95" i="19"/>
  <c r="D91" i="19"/>
  <c r="C91" i="19"/>
  <c r="P90" i="19"/>
  <c r="O90" i="19"/>
  <c r="N72" i="19"/>
  <c r="M72" i="19"/>
  <c r="L72" i="19"/>
  <c r="K72" i="19"/>
  <c r="J72" i="19"/>
  <c r="I72" i="19"/>
  <c r="H72" i="19"/>
  <c r="G72" i="19"/>
  <c r="F72" i="19"/>
  <c r="E72" i="19"/>
  <c r="D72" i="19"/>
  <c r="C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I61" i="19"/>
  <c r="P60" i="19"/>
  <c r="O60" i="19"/>
  <c r="P45" i="19"/>
  <c r="O45" i="19"/>
  <c r="P44" i="19"/>
  <c r="O44" i="19"/>
  <c r="P43" i="19"/>
  <c r="O43" i="19"/>
  <c r="N39" i="19"/>
  <c r="M39" i="19"/>
  <c r="L39" i="19"/>
  <c r="K39" i="19"/>
  <c r="J39" i="19"/>
  <c r="I39" i="19"/>
  <c r="H39" i="19"/>
  <c r="G39" i="19"/>
  <c r="F39" i="19"/>
  <c r="E39" i="19"/>
  <c r="D39" i="19"/>
  <c r="C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 s="1"/>
  <c r="B13" i="4" s="1"/>
  <c r="G2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P25" i="10" s="1"/>
  <c r="O22" i="10"/>
  <c r="O25" i="10" s="1"/>
  <c r="P10" i="10"/>
  <c r="P9" i="10"/>
  <c r="P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 s="1"/>
  <c r="B6" i="4" s="1"/>
  <c r="P23" i="8"/>
  <c r="O23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O18" i="10" s="1"/>
  <c r="P16" i="10"/>
  <c r="O16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P12" i="11"/>
  <c r="O12" i="11"/>
  <c r="P9" i="11"/>
  <c r="P13" i="11" s="1"/>
  <c r="C4" i="4" s="1"/>
  <c r="O9" i="11"/>
  <c r="O13" i="11" s="1"/>
  <c r="B4" i="4" s="1"/>
  <c r="N31" i="8"/>
  <c r="M31" i="8"/>
  <c r="L31" i="8"/>
  <c r="K31" i="8"/>
  <c r="J31" i="8"/>
  <c r="I31" i="8"/>
  <c r="H31" i="8"/>
  <c r="G31" i="8"/>
  <c r="F31" i="8"/>
  <c r="E31" i="8"/>
  <c r="D31" i="8"/>
  <c r="C31" i="8"/>
  <c r="P30" i="8"/>
  <c r="O30" i="8"/>
  <c r="P29" i="8"/>
  <c r="O29" i="8"/>
  <c r="P28" i="8"/>
  <c r="P31" i="8" s="1"/>
  <c r="O28" i="8"/>
  <c r="N24" i="8"/>
  <c r="M24" i="8"/>
  <c r="L24" i="8"/>
  <c r="K24" i="8"/>
  <c r="J24" i="8"/>
  <c r="I24" i="8"/>
  <c r="H24" i="8"/>
  <c r="F24" i="8"/>
  <c r="E24" i="8"/>
  <c r="D24" i="8"/>
  <c r="C24" i="8"/>
  <c r="P7" i="8"/>
  <c r="P24" i="8" s="1"/>
  <c r="O7" i="8"/>
  <c r="P44" i="18"/>
  <c r="P15" i="12"/>
  <c r="C12" i="4"/>
  <c r="P12" i="17"/>
  <c r="C13" i="4" s="1"/>
  <c r="P14" i="14"/>
  <c r="C6" i="4" s="1"/>
  <c r="O12" i="10"/>
  <c r="O31" i="8"/>
  <c r="O24" i="8" l="1"/>
  <c r="O104" i="19"/>
  <c r="P123" i="19"/>
  <c r="P12" i="10"/>
  <c r="P18" i="10"/>
  <c r="P72" i="19"/>
  <c r="O39" i="19"/>
  <c r="P91" i="19"/>
  <c r="O85" i="19"/>
  <c r="O164" i="19"/>
  <c r="O183" i="19"/>
  <c r="P61" i="19"/>
  <c r="O91" i="19"/>
  <c r="P176" i="19"/>
  <c r="O158" i="19"/>
  <c r="O110" i="19"/>
  <c r="P110" i="19"/>
  <c r="P85" i="19"/>
  <c r="O72" i="19"/>
  <c r="P158" i="19"/>
  <c r="O61" i="19"/>
  <c r="O176" i="19"/>
  <c r="P164" i="19"/>
  <c r="P183" i="19"/>
  <c r="P104" i="19"/>
  <c r="O123" i="19"/>
  <c r="O10" i="19"/>
  <c r="P39" i="19"/>
  <c r="P10" i="19"/>
  <c r="O34" i="8"/>
  <c r="B9" i="4" s="1"/>
  <c r="P34" i="8"/>
  <c r="C9" i="4" s="1"/>
  <c r="O27" i="10"/>
  <c r="B7" i="4" s="1"/>
  <c r="P27" i="10"/>
  <c r="C7" i="4" s="1"/>
  <c r="O185" i="19" l="1"/>
  <c r="B11" i="4" s="1"/>
  <c r="B15" i="4" s="1"/>
  <c r="P185" i="19"/>
  <c r="C11" i="4" s="1"/>
  <c r="C15" i="4" s="1"/>
</calcChain>
</file>

<file path=xl/sharedStrings.xml><?xml version="1.0" encoding="utf-8"?>
<sst xmlns="http://schemas.openxmlformats.org/spreadsheetml/2006/main" count="391" uniqueCount="172">
  <si>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</si>
  <si>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</si>
  <si>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</si>
  <si>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</si>
  <si>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</si>
  <si>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</si>
  <si>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</si>
  <si>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</si>
  <si>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</si>
  <si>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</si>
  <si>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</si>
  <si>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</si>
  <si>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</si>
  <si>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</si>
  <si>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</si>
  <si>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</si>
  <si>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</si>
  <si>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</si>
  <si>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</si>
  <si>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</si>
  <si>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</si>
  <si>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</si>
  <si>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</si>
  <si>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</si>
  <si>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</si>
  <si>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</si>
  <si>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</si>
  <si>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</si>
  <si>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</si>
  <si>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</si>
  <si>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</si>
  <si>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</si>
  <si>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</si>
  <si>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</si>
  <si>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</si>
  <si>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</si>
  <si>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</si>
  <si>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</si>
  <si>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</si>
  <si>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</si>
  <si>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</si>
  <si>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</si>
  <si>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</si>
  <si>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</si>
  <si>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</si>
  <si>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</si>
  <si>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</si>
  <si>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</si>
  <si>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</si>
  <si>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</si>
  <si>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</si>
  <si>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</si>
  <si>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</si>
  <si>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</si>
  <si>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</si>
  <si>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</si>
  <si>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</si>
  <si>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</si>
  <si>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</si>
  <si>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</si>
  <si>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</si>
  <si>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</si>
  <si>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</si>
  <si>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</si>
  <si>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</si>
  <si>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</si>
  <si>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</si>
  <si>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</si>
  <si>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</si>
  <si>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</si>
  <si>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</si>
  <si>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</si>
  <si>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</si>
  <si>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</si>
  <si>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</si>
  <si>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</si>
  <si>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</si>
  <si>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</si>
  <si>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</si>
  <si>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</si>
  <si>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</si>
  <si>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</si>
  <si>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April 2018</t>
  </si>
  <si>
    <t>Radhakanta Dasa</t>
  </si>
  <si>
    <t>Devakinandan das</t>
  </si>
  <si>
    <t>Rama Priya Devi Dasi</t>
  </si>
  <si>
    <t>Keshavanand Das</t>
  </si>
  <si>
    <t>TEMPLE: Botswana</t>
  </si>
  <si>
    <t>Botswana</t>
  </si>
  <si>
    <t>Temple Scores</t>
  </si>
  <si>
    <t>BTG OFFICE</t>
  </si>
  <si>
    <t>MONTHLY SANKIRTAN FESTIVAL</t>
  </si>
  <si>
    <t>RADHADHYUTI DD</t>
  </si>
  <si>
    <t>BOOK COUNTER</t>
  </si>
  <si>
    <t>VIBHU CAITANYA DAS</t>
  </si>
  <si>
    <t>PRIYA KISHORI DASI</t>
  </si>
  <si>
    <t>ROSHNI NAGESAR</t>
  </si>
  <si>
    <t>SMITHA KRSNA DAS</t>
  </si>
  <si>
    <t>SAHIL MOONILAL</t>
  </si>
  <si>
    <t>ANAND GOVINDEN</t>
  </si>
  <si>
    <t>HITEN NARAN</t>
  </si>
  <si>
    <t>BRIAN SATHYAMUN</t>
  </si>
  <si>
    <t>AVIN MAHARAJ</t>
  </si>
  <si>
    <t>REMISHA NAIDOO</t>
  </si>
  <si>
    <t>SHEENA RAMKISSOON</t>
  </si>
  <si>
    <t>SHAMILLA MAGHRAJH</t>
  </si>
  <si>
    <t>SARNIA/PINETOWN NAMAHATTA</t>
  </si>
  <si>
    <t>Yogi</t>
  </si>
  <si>
    <t>Saunaka Rsi Prabhu</t>
  </si>
  <si>
    <t>Kamal Krsna Prabhu</t>
  </si>
  <si>
    <t>Bala Krsna Prabhu</t>
  </si>
  <si>
    <t>Bhakta Vyanan</t>
  </si>
  <si>
    <t>Bhakta Jerry</t>
  </si>
  <si>
    <t>Bhakta Shyam</t>
  </si>
  <si>
    <t>VAISHNAVI SANGA</t>
  </si>
  <si>
    <t>GIFT SHOP</t>
  </si>
  <si>
    <t>PARTH PREM DASA</t>
  </si>
  <si>
    <t>Jayadeva Prabhu</t>
  </si>
  <si>
    <t>Midrand BTG team</t>
  </si>
  <si>
    <t xml:space="preserve">Ashveer Singh </t>
  </si>
  <si>
    <t>Charlene and Kamalasen Naidoo</t>
  </si>
  <si>
    <t>Damodar das (BCAIS)</t>
  </si>
  <si>
    <t xml:space="preserve">Radhakund devi dasi </t>
  </si>
  <si>
    <t xml:space="preserve">Radhika Kripa devi dasi </t>
  </si>
  <si>
    <t xml:space="preserve">Sonali Singh </t>
  </si>
  <si>
    <t>Ratha Yatra</t>
  </si>
  <si>
    <t>Monthly Sankirtan Festival</t>
  </si>
  <si>
    <t>Gift Shop</t>
  </si>
  <si>
    <t>BTG Magazine</t>
  </si>
  <si>
    <t>Krishna Morarjee</t>
  </si>
  <si>
    <t>Tony Tongaat Namahatta</t>
  </si>
  <si>
    <t>Kumaran Durgia</t>
  </si>
  <si>
    <t>Narad Risi das(Cornubia Mall)</t>
  </si>
  <si>
    <t>Bhakta Bongani</t>
  </si>
  <si>
    <t>Mukundanghri dasa</t>
  </si>
  <si>
    <t>Cumulativie Scores</t>
  </si>
  <si>
    <t>Ramanandini Roy</t>
  </si>
  <si>
    <t>Govardhana Sila</t>
  </si>
  <si>
    <t>Shohana Roberts</t>
  </si>
  <si>
    <t xml:space="preserve">Thando </t>
  </si>
  <si>
    <t>Adhokshaj Jugmohan</t>
  </si>
  <si>
    <t>Medhavi Prabhu</t>
  </si>
  <si>
    <t>Christian Bangala</t>
  </si>
  <si>
    <t>Tulsi Finlay</t>
  </si>
  <si>
    <t>Meena Kasiram</t>
  </si>
  <si>
    <t xml:space="preserve">Devon </t>
  </si>
  <si>
    <t>Dale Wastell</t>
  </si>
  <si>
    <t>Gopa Kumar</t>
  </si>
  <si>
    <t>Bhavananda Das</t>
  </si>
  <si>
    <t>Murari Gupta Das</t>
  </si>
  <si>
    <t>Vasanti Devi Dasi</t>
  </si>
  <si>
    <t>Craig Kanyangarara</t>
  </si>
  <si>
    <t>Danniel Chenga</t>
  </si>
  <si>
    <t>Mt Satyabhama/Mt Vinata/Mt Akuti</t>
  </si>
  <si>
    <t>Mt Hari Priya Dasi</t>
  </si>
  <si>
    <t>Mt Ruma</t>
  </si>
  <si>
    <t>Pr Ghanshyam Dasa</t>
  </si>
  <si>
    <t>Pr Vibhisana Dasa</t>
  </si>
  <si>
    <t>Mt Taruna</t>
  </si>
  <si>
    <t>Mt Chandra Prabha</t>
  </si>
  <si>
    <t>Mt Janaki Devi Dasi</t>
  </si>
  <si>
    <t>Mt Deviani</t>
  </si>
  <si>
    <t>Mt Naina</t>
  </si>
  <si>
    <t>Mt Mahaganga Devi Dasi</t>
  </si>
  <si>
    <t xml:space="preserve"> BTG Office </t>
  </si>
  <si>
    <t xml:space="preserve"> Lenasia Weekend Warriors-Luxmi's </t>
  </si>
  <si>
    <t xml:space="preserve"> Syama Kunda das </t>
  </si>
  <si>
    <t xml:space="preserve"> Festival: Lord Nrsingadeva's Appearance Day </t>
  </si>
  <si>
    <t xml:space="preserve"> Sasolburg Namahatta </t>
  </si>
  <si>
    <t xml:space="preserve"> Madhavi Manjari &amp; Sahadev </t>
  </si>
  <si>
    <t xml:space="preserve"> Amrita Radhika dd </t>
  </si>
  <si>
    <t xml:space="preserve"> Sudevi dd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</si>
</sst>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"/>
  <sheetViews>
    <sheetView tabSelected="1" workbookViewId="0">
      <selection activeCell="C25" sqref="C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87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3" customFormat="1">
      <c r="A9" s="192"/>
      <c r="B9" s="99" t="s">
        <v>84</v>
      </c>
      <c r="C9" s="108"/>
      <c r="D9" s="100"/>
      <c r="E9" s="100"/>
      <c r="F9" s="123">
        <v>25</v>
      </c>
      <c r="G9" s="124">
        <v>82</v>
      </c>
      <c r="H9" s="125"/>
      <c r="I9" s="104"/>
      <c r="J9" s="125"/>
      <c r="K9" s="124"/>
      <c r="L9" s="105"/>
      <c r="M9" s="124"/>
      <c r="N9" s="125"/>
      <c r="O9" s="106">
        <f>SUM(F9:N9)</f>
        <v>107</v>
      </c>
      <c r="P9" s="107">
        <f>(F9*$F$5)+(G9*$G$5)+(H9*$H$5)+(I9*$I$5)+(J9*$J$5)+(K9*$K$5)+(L9*$L$5)+(M9*$M$5)+(N9*$N$5)</f>
        <v>23</v>
      </c>
    </row>
    <row r="10" spans="1:16" s="196" customFormat="1">
      <c r="A10" s="195"/>
      <c r="B10" s="99" t="s">
        <v>85</v>
      </c>
      <c r="C10" s="108"/>
      <c r="D10" s="100"/>
      <c r="E10" s="100"/>
      <c r="F10" s="123"/>
      <c r="G10" s="124">
        <v>18</v>
      </c>
      <c r="H10" s="125"/>
      <c r="I10" s="104"/>
      <c r="J10" s="125"/>
      <c r="K10" s="124"/>
      <c r="L10" s="105"/>
      <c r="M10" s="124"/>
      <c r="N10" s="125"/>
      <c r="O10" s="106">
        <f>SUM(F10:N10)</f>
        <v>18</v>
      </c>
      <c r="P10" s="107">
        <f>(F10*$F$5)+(G10*$G$5)+(H10*$H$5)+(I10*$I$5)+(J10*$J$5)+(K10*$K$5)+(L10*$L$5)+(M10*$M$5)+(N10*$N$5)</f>
        <v>4.5</v>
      </c>
    </row>
    <row r="11" spans="1:16" s="196" customFormat="1">
      <c r="A11" s="195"/>
      <c r="B11" s="99" t="s">
        <v>86</v>
      </c>
      <c r="C11" s="108"/>
      <c r="D11" s="100"/>
      <c r="E11" s="100"/>
      <c r="F11" s="123"/>
      <c r="G11" s="124">
        <v>2</v>
      </c>
      <c r="H11" s="125"/>
      <c r="I11" s="104"/>
      <c r="J11" s="125"/>
      <c r="K11" s="124"/>
      <c r="L11" s="105"/>
      <c r="M11" s="124"/>
      <c r="N11" s="125">
        <v>1</v>
      </c>
      <c r="O11" s="106">
        <f>SUM(F11:N11)</f>
        <v>3</v>
      </c>
      <c r="P11" s="107">
        <f>(F11*$F$5)+(G11*$G$5)+(H11*$H$5)+(I11*$I$5)+(J11*$J$5)+(K11*$K$5)+(L11*$L$5)+(M11*$M$5)+(N11*$N$5)</f>
        <v>2.5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>SUM(F12:N12)</f>
        <v>0</v>
      </c>
      <c r="P12" s="107">
        <f>(F12*$F$5)+(G12*$G$5)+(H12*$H$5)+(I12*$I$5)+(J12*$J$5)+(K12*$K$5)+(L12*$L$5)+(M12*$M$5)+(N12*$N$5)</f>
        <v>0</v>
      </c>
    </row>
    <row r="13" spans="1:16">
      <c r="A13" s="38"/>
      <c r="B13" s="109" t="s">
        <v>21</v>
      </c>
      <c r="C13" s="109">
        <f t="shared" ref="C13:P13" si="0">SUM(C9:C12)</f>
        <v>0</v>
      </c>
      <c r="D13" s="109">
        <f t="shared" si="0"/>
        <v>0</v>
      </c>
      <c r="E13" s="109">
        <f t="shared" si="0"/>
        <v>0</v>
      </c>
      <c r="F13" s="109">
        <f t="shared" si="0"/>
        <v>25</v>
      </c>
      <c r="G13" s="109">
        <f t="shared" si="0"/>
        <v>102</v>
      </c>
      <c r="H13" s="109">
        <f t="shared" si="0"/>
        <v>0</v>
      </c>
      <c r="I13" s="109">
        <f t="shared" si="0"/>
        <v>0</v>
      </c>
      <c r="J13" s="109">
        <f t="shared" si="0"/>
        <v>0</v>
      </c>
      <c r="K13" s="109">
        <f t="shared" si="0"/>
        <v>0</v>
      </c>
      <c r="L13" s="109">
        <f t="shared" si="0"/>
        <v>0</v>
      </c>
      <c r="M13" s="109">
        <f t="shared" si="0"/>
        <v>0</v>
      </c>
      <c r="N13" s="109">
        <f t="shared" si="0"/>
        <v>1</v>
      </c>
      <c r="O13" s="109">
        <f t="shared" si="0"/>
        <v>128</v>
      </c>
      <c r="P13" s="109">
        <f t="shared" si="0"/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2"/>
      <c r="G9" s="153"/>
      <c r="H9" s="154"/>
      <c r="I9" s="155"/>
      <c r="J9" s="154"/>
      <c r="K9" s="153"/>
      <c r="L9" s="156"/>
      <c r="M9" s="153"/>
      <c r="N9" s="154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workbookViewId="0">
      <selection activeCell="B32" sqref="B32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82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114</v>
      </c>
      <c r="C8" s="150"/>
      <c r="D8" s="51"/>
      <c r="E8" s="52">
        <v>1</v>
      </c>
      <c r="F8" s="53"/>
      <c r="G8" s="59">
        <v>367</v>
      </c>
      <c r="H8" s="60"/>
      <c r="I8" s="61">
        <v>57</v>
      </c>
      <c r="J8" s="60"/>
      <c r="K8" s="59">
        <v>35</v>
      </c>
      <c r="L8" s="62"/>
      <c r="M8" s="59"/>
      <c r="N8" s="60">
        <v>113</v>
      </c>
      <c r="O8" s="120">
        <f>SUM(F8:N8)</f>
        <v>572</v>
      </c>
      <c r="P8" s="37">
        <f>(C8*$C$4)+(F8*$F$4)+(G8*$G$4)+(H8*$H$4)+(I8*$I$4)+(J8*$J$4)+(K8*$K$4)+(L8*$L$4)+(M8*$M$4)+(N8*$N$4)</f>
        <v>381.25</v>
      </c>
    </row>
    <row r="9" spans="1:16">
      <c r="B9" s="58" t="s">
        <v>115</v>
      </c>
      <c r="C9" s="150"/>
      <c r="D9" s="51"/>
      <c r="E9" s="52"/>
      <c r="F9" s="53">
        <v>12</v>
      </c>
      <c r="G9" s="59">
        <v>12</v>
      </c>
      <c r="H9" s="60"/>
      <c r="I9" s="61">
        <v>1</v>
      </c>
      <c r="J9" s="60"/>
      <c r="K9" s="59">
        <v>7</v>
      </c>
      <c r="L9" s="62"/>
      <c r="M9" s="59"/>
      <c r="N9" s="60">
        <v>4</v>
      </c>
      <c r="O9" s="120">
        <f t="shared" ref="O9:O11" si="0">SUM(F9:N9)</f>
        <v>36</v>
      </c>
      <c r="P9" s="37">
        <f>(F9*$F$4)+(G9*$G$4)+(H9*$H$4)+(I9*$I$4)+(J9*$J$4)+(K9*$K$4)+(L9*$L$4)+(M9*$M$4)+(N9*$N$4)</f>
        <v>19.7</v>
      </c>
    </row>
    <row r="10" spans="1:16">
      <c r="B10" s="194"/>
      <c r="C10" s="150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0">
        <f t="shared" si="0"/>
        <v>0</v>
      </c>
      <c r="P10" s="37">
        <f>(F10*$F$4)+(G10*$G$4)+(H10*$H$4)+(I10*$I$4)+(J10*$J$4)+(K10*$K$4)+(L10*$L$4)+(M10*$M$4)+(N10*$N$4)</f>
        <v>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si="0"/>
        <v>0</v>
      </c>
      <c r="P11" s="37">
        <f>(F11*$F$4)+(G11*$G$4)+(H11*$H$4)+(I11*$I$4)+(J11*$J$4)+(K11*$K$4)+(L11*$L$4)+(M11*$M$4)+(N11*$N$4)</f>
        <v>0</v>
      </c>
    </row>
    <row r="12" spans="1:16" ht="12" thickBot="1">
      <c r="A12" s="38"/>
      <c r="B12" s="39" t="s">
        <v>21</v>
      </c>
      <c r="C12" s="39">
        <f t="shared" ref="C12:P12" si="1">SUM(C8:C11)</f>
        <v>0</v>
      </c>
      <c r="D12" s="39">
        <f t="shared" si="1"/>
        <v>0</v>
      </c>
      <c r="E12" s="39">
        <f t="shared" si="1"/>
        <v>1</v>
      </c>
      <c r="F12" s="39">
        <f t="shared" si="1"/>
        <v>12</v>
      </c>
      <c r="G12" s="39">
        <f t="shared" si="1"/>
        <v>379</v>
      </c>
      <c r="H12" s="39">
        <f t="shared" si="1"/>
        <v>0</v>
      </c>
      <c r="I12" s="39">
        <f t="shared" si="1"/>
        <v>58</v>
      </c>
      <c r="J12" s="39">
        <f t="shared" si="1"/>
        <v>0</v>
      </c>
      <c r="K12" s="39">
        <f t="shared" si="1"/>
        <v>42</v>
      </c>
      <c r="L12" s="39">
        <f t="shared" si="1"/>
        <v>0</v>
      </c>
      <c r="M12" s="39">
        <f t="shared" si="1"/>
        <v>0</v>
      </c>
      <c r="N12" s="39">
        <f t="shared" si="1"/>
        <v>117</v>
      </c>
      <c r="O12" s="39">
        <f t="shared" si="1"/>
        <v>608</v>
      </c>
      <c r="P12" s="39">
        <f t="shared" si="1"/>
        <v>400.95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2" thickBot="1">
      <c r="B15" s="33" t="s">
        <v>39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customHeight="1">
      <c r="B16" s="166" t="s">
        <v>116</v>
      </c>
      <c r="C16" s="51"/>
      <c r="D16" s="52"/>
      <c r="E16" s="52"/>
      <c r="F16" s="170"/>
      <c r="G16" s="167">
        <v>282</v>
      </c>
      <c r="H16" s="60"/>
      <c r="I16" s="168">
        <v>15</v>
      </c>
      <c r="J16" s="60"/>
      <c r="K16" s="167">
        <v>18</v>
      </c>
      <c r="L16" s="169"/>
      <c r="M16" s="59"/>
      <c r="N16" s="113">
        <v>5</v>
      </c>
      <c r="O16" s="36">
        <f>SUM(F16:N16)</f>
        <v>320</v>
      </c>
      <c r="P16" s="37">
        <f>(F16*$F$4)+(G16*$G$4)+(H16*$H$4)+(I16*$I$4)+(J16*$J$4)+(K16*$K$4)+(L16*$L$4)+(M16*$M$4)+(N16*$N$4)</f>
        <v>106</v>
      </c>
    </row>
    <row r="17" spans="2:16">
      <c r="B17" s="166"/>
      <c r="C17" s="51"/>
      <c r="D17" s="52"/>
      <c r="E17" s="52"/>
      <c r="F17" s="114"/>
      <c r="G17" s="116"/>
      <c r="H17" s="115"/>
      <c r="I17" s="116"/>
      <c r="J17" s="117"/>
      <c r="K17" s="116"/>
      <c r="L17" s="117"/>
      <c r="M17" s="118"/>
      <c r="N17" s="113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2" thickBot="1">
      <c r="B18" s="39" t="s">
        <v>21</v>
      </c>
      <c r="C18" s="39">
        <f t="shared" ref="C18:P18" si="2">SUM(C16:C17)</f>
        <v>0</v>
      </c>
      <c r="D18" s="39">
        <f t="shared" si="2"/>
        <v>0</v>
      </c>
      <c r="E18" s="39">
        <f t="shared" si="2"/>
        <v>0</v>
      </c>
      <c r="F18" s="39">
        <f t="shared" si="2"/>
        <v>0</v>
      </c>
      <c r="G18" s="39">
        <f t="shared" si="2"/>
        <v>282</v>
      </c>
      <c r="H18" s="39">
        <f t="shared" si="2"/>
        <v>0</v>
      </c>
      <c r="I18" s="39">
        <f t="shared" si="2"/>
        <v>15</v>
      </c>
      <c r="J18" s="39">
        <f t="shared" si="2"/>
        <v>0</v>
      </c>
      <c r="K18" s="39">
        <f t="shared" si="2"/>
        <v>18</v>
      </c>
      <c r="L18" s="39">
        <f t="shared" si="2"/>
        <v>0</v>
      </c>
      <c r="M18" s="39">
        <f t="shared" si="2"/>
        <v>0</v>
      </c>
      <c r="N18" s="39">
        <f t="shared" si="2"/>
        <v>5</v>
      </c>
      <c r="O18" s="39">
        <f t="shared" si="2"/>
        <v>320</v>
      </c>
      <c r="P18" s="119">
        <f t="shared" si="2"/>
        <v>106</v>
      </c>
    </row>
    <row r="20" spans="2:16" hidden="1"/>
    <row r="21" spans="2:16" ht="12" hidden="1" thickBot="1">
      <c r="B21" s="33" t="s">
        <v>40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3">SUM(F22:F24)</f>
        <v>0</v>
      </c>
      <c r="G25" s="39">
        <f t="shared" si="3"/>
        <v>0</v>
      </c>
      <c r="H25" s="39">
        <f t="shared" si="3"/>
        <v>0</v>
      </c>
      <c r="I25" s="39">
        <f t="shared" si="3"/>
        <v>0</v>
      </c>
      <c r="J25" s="39">
        <f t="shared" si="3"/>
        <v>0</v>
      </c>
      <c r="K25" s="39">
        <f t="shared" si="3"/>
        <v>0</v>
      </c>
      <c r="L25" s="39">
        <f t="shared" si="3"/>
        <v>0</v>
      </c>
      <c r="M25" s="39">
        <f t="shared" si="3"/>
        <v>0</v>
      </c>
      <c r="N25" s="39">
        <f t="shared" si="3"/>
        <v>0</v>
      </c>
      <c r="O25" s="39">
        <f t="shared" si="3"/>
        <v>0</v>
      </c>
      <c r="P25" s="119">
        <f t="shared" si="3"/>
        <v>0</v>
      </c>
    </row>
    <row r="26" spans="2:16" hidden="1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51"/>
    </row>
    <row r="27" spans="2:16">
      <c r="N27" s="122" t="s">
        <v>29</v>
      </c>
      <c r="O27" s="121">
        <f>SUM(O12+O18+O25)</f>
        <v>928</v>
      </c>
      <c r="P27" s="121">
        <f>SUM(P12+P18+P25)</f>
        <v>506.95</v>
      </c>
    </row>
  </sheetData>
  <pageMargins left="0.7" right="0.7" top="0.75" bottom="0.75" header="0.3" footer="0.3"/>
  <pageSetup paperSize="9" orientation="portrait" r:id="rId1"/>
  <ignoredErrors>
    <ignoredError sqref="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95" customWidth="1"/>
    <col min="2" max="2" width="23.28515625" style="195" customWidth="1"/>
    <col min="3" max="3" width="9.7109375" style="195" customWidth="1"/>
    <col min="4" max="4" width="6.28515625" style="195" customWidth="1"/>
    <col min="5" max="5" width="6" style="195" customWidth="1"/>
    <col min="6" max="6" width="5.7109375" style="195" customWidth="1"/>
    <col min="7" max="7" width="7.42578125" style="195" customWidth="1"/>
    <col min="8" max="9" width="5.7109375" style="195" customWidth="1"/>
    <col min="10" max="10" width="7" style="195" customWidth="1"/>
    <col min="11" max="12" width="5.7109375" style="195" customWidth="1"/>
    <col min="13" max="13" width="7.42578125" style="195" customWidth="1"/>
    <col min="14" max="14" width="6.85546875" style="195" customWidth="1"/>
    <col min="15" max="15" width="6.7109375" style="195" customWidth="1"/>
    <col min="16" max="16" width="9.7109375" style="195" customWidth="1"/>
    <col min="17" max="17" width="10" style="195" customWidth="1"/>
    <col min="18" max="16384" width="9.140625" style="195"/>
  </cols>
  <sheetData>
    <row r="2" spans="1:16" ht="12.75">
      <c r="B2" s="2" t="s">
        <v>78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6" customFormat="1">
      <c r="A6" s="195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6" customFormat="1">
      <c r="A9" s="195"/>
      <c r="B9" s="99" t="s">
        <v>83</v>
      </c>
      <c r="C9" s="108"/>
      <c r="D9" s="100"/>
      <c r="E9" s="100"/>
      <c r="F9" s="123"/>
      <c r="G9" s="124">
        <v>284</v>
      </c>
      <c r="H9" s="125"/>
      <c r="I9" s="104"/>
      <c r="J9" s="125"/>
      <c r="K9" s="124"/>
      <c r="L9" s="105">
        <v>20</v>
      </c>
      <c r="M9" s="124"/>
      <c r="N9" s="125">
        <v>6</v>
      </c>
      <c r="O9" s="106">
        <f t="shared" ref="O9" si="0">SUM(F9:N9)</f>
        <v>310</v>
      </c>
      <c r="P9" s="107">
        <f t="shared" ref="P9" si="1">(F9*$F$5)+(G9*$G$5)+(H9*$H$5)+(I9*$I$5)+(J9*$J$5)+(K9*$K$5)+(L9*$L$5)+(M9*$M$5)+(N9*$N$5)</f>
        <v>103</v>
      </c>
    </row>
    <row r="10" spans="1:16" s="196" customFormat="1">
      <c r="A10" s="195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3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284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20</v>
      </c>
      <c r="M11" s="109">
        <f t="shared" si="2"/>
        <v>0</v>
      </c>
      <c r="N11" s="109">
        <f t="shared" si="2"/>
        <v>6</v>
      </c>
      <c r="O11" s="109">
        <f t="shared" si="2"/>
        <v>310</v>
      </c>
      <c r="P11" s="109">
        <f t="shared" si="2"/>
        <v>103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6" sqref="B36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7" t="s">
        <v>153</v>
      </c>
      <c r="C7" s="158"/>
      <c r="D7" s="159"/>
      <c r="E7" s="159"/>
      <c r="F7" s="160">
        <v>1</v>
      </c>
      <c r="G7" s="161">
        <v>1900</v>
      </c>
      <c r="H7" s="162"/>
      <c r="I7" s="163">
        <v>1</v>
      </c>
      <c r="J7" s="162"/>
      <c r="K7" s="161"/>
      <c r="L7" s="164"/>
      <c r="M7" s="161">
        <v>21</v>
      </c>
      <c r="N7" s="162"/>
      <c r="O7" s="36">
        <f t="shared" ref="O7:O15" si="0">SUM(F7:N7)</f>
        <v>1923</v>
      </c>
      <c r="P7" s="37">
        <f t="shared" ref="P7:P15" si="1">(F7*$F$3)+(G7*$G$3)+(H7*$H$3)+(I7*$I$3)+(J7*$J$3)+(K7*$K$3)+(L7*$L$3)+(M7*$M$3)+(N7*$N$3)</f>
        <v>517.6</v>
      </c>
    </row>
    <row r="8" spans="1:16" s="30" customFormat="1">
      <c r="A8" s="1"/>
      <c r="B8" s="157" t="s">
        <v>154</v>
      </c>
      <c r="C8" s="165"/>
      <c r="D8" s="159"/>
      <c r="E8" s="159"/>
      <c r="F8" s="160"/>
      <c r="G8" s="161">
        <v>800</v>
      </c>
      <c r="H8" s="162"/>
      <c r="I8" s="163"/>
      <c r="J8" s="162"/>
      <c r="K8" s="161"/>
      <c r="L8" s="164"/>
      <c r="M8" s="161">
        <v>6</v>
      </c>
      <c r="N8" s="162"/>
      <c r="O8" s="36">
        <f t="shared" si="0"/>
        <v>806</v>
      </c>
      <c r="P8" s="37">
        <f t="shared" si="1"/>
        <v>212</v>
      </c>
    </row>
    <row r="9" spans="1:16" s="30" customFormat="1">
      <c r="A9" s="1"/>
      <c r="B9" s="157" t="s">
        <v>155</v>
      </c>
      <c r="C9" s="165"/>
      <c r="D9" s="159"/>
      <c r="E9" s="159"/>
      <c r="F9" s="160"/>
      <c r="G9" s="161">
        <v>350</v>
      </c>
      <c r="H9" s="162"/>
      <c r="I9" s="163"/>
      <c r="J9" s="162"/>
      <c r="K9" s="161"/>
      <c r="L9" s="164"/>
      <c r="M9" s="161">
        <v>40</v>
      </c>
      <c r="N9" s="162"/>
      <c r="O9" s="36">
        <f t="shared" si="0"/>
        <v>390</v>
      </c>
      <c r="P9" s="37">
        <f t="shared" si="1"/>
        <v>167.5</v>
      </c>
    </row>
    <row r="10" spans="1:16" s="30" customFormat="1">
      <c r="A10" s="1"/>
      <c r="B10" s="157" t="s">
        <v>126</v>
      </c>
      <c r="C10" s="165"/>
      <c r="D10" s="159"/>
      <c r="E10" s="159"/>
      <c r="F10" s="160"/>
      <c r="G10" s="161">
        <v>188</v>
      </c>
      <c r="H10" s="162"/>
      <c r="I10" s="163"/>
      <c r="J10" s="162"/>
      <c r="K10" s="161"/>
      <c r="L10" s="164"/>
      <c r="M10" s="161">
        <v>1</v>
      </c>
      <c r="N10" s="162"/>
      <c r="O10" s="36">
        <f t="shared" si="0"/>
        <v>189</v>
      </c>
      <c r="P10" s="37">
        <f t="shared" si="1"/>
        <v>49</v>
      </c>
    </row>
    <row r="11" spans="1:16" s="30" customFormat="1">
      <c r="A11" s="1"/>
      <c r="B11" s="157" t="s">
        <v>156</v>
      </c>
      <c r="C11" s="165"/>
      <c r="D11" s="159"/>
      <c r="E11" s="159"/>
      <c r="F11" s="160"/>
      <c r="G11" s="161">
        <v>170</v>
      </c>
      <c r="H11" s="162"/>
      <c r="I11" s="163"/>
      <c r="J11" s="162"/>
      <c r="K11" s="161"/>
      <c r="L11" s="164"/>
      <c r="M11" s="161"/>
      <c r="N11" s="162"/>
      <c r="O11" s="36">
        <f t="shared" si="0"/>
        <v>170</v>
      </c>
      <c r="P11" s="37">
        <f t="shared" si="1"/>
        <v>42.5</v>
      </c>
    </row>
    <row r="12" spans="1:16" s="30" customFormat="1">
      <c r="A12" s="1"/>
      <c r="B12" s="157" t="s">
        <v>157</v>
      </c>
      <c r="C12" s="165"/>
      <c r="D12" s="159"/>
      <c r="E12" s="159"/>
      <c r="F12" s="160"/>
      <c r="G12" s="161">
        <v>30</v>
      </c>
      <c r="H12" s="162"/>
      <c r="I12" s="163">
        <v>7</v>
      </c>
      <c r="J12" s="162"/>
      <c r="K12" s="161"/>
      <c r="L12" s="164"/>
      <c r="M12" s="161">
        <v>10</v>
      </c>
      <c r="N12" s="162"/>
      <c r="O12" s="36">
        <f t="shared" si="0"/>
        <v>47</v>
      </c>
      <c r="P12" s="37">
        <f t="shared" si="1"/>
        <v>31</v>
      </c>
    </row>
    <row r="13" spans="1:16" s="30" customFormat="1">
      <c r="A13" s="1"/>
      <c r="B13" s="157" t="s">
        <v>158</v>
      </c>
      <c r="C13" s="165"/>
      <c r="D13" s="159"/>
      <c r="E13" s="159"/>
      <c r="F13" s="160"/>
      <c r="G13" s="161">
        <v>43</v>
      </c>
      <c r="H13" s="162"/>
      <c r="I13" s="163"/>
      <c r="J13" s="162"/>
      <c r="K13" s="161"/>
      <c r="L13" s="164"/>
      <c r="M13" s="161">
        <v>12</v>
      </c>
      <c r="N13" s="162"/>
      <c r="O13" s="36">
        <f t="shared" si="0"/>
        <v>55</v>
      </c>
      <c r="P13" s="37">
        <f t="shared" si="1"/>
        <v>34.75</v>
      </c>
    </row>
    <row r="14" spans="1:16" s="30" customFormat="1">
      <c r="A14" s="1"/>
      <c r="B14" s="157" t="s">
        <v>159</v>
      </c>
      <c r="C14" s="165"/>
      <c r="D14" s="159"/>
      <c r="E14" s="159"/>
      <c r="F14" s="160">
        <v>5</v>
      </c>
      <c r="G14" s="161">
        <v>46</v>
      </c>
      <c r="H14" s="162"/>
      <c r="I14" s="163">
        <v>9</v>
      </c>
      <c r="J14" s="162"/>
      <c r="K14" s="161">
        <v>7</v>
      </c>
      <c r="L14" s="164"/>
      <c r="M14" s="161">
        <v>2</v>
      </c>
      <c r="N14" s="162"/>
      <c r="O14" s="36">
        <f t="shared" si="0"/>
        <v>69</v>
      </c>
      <c r="P14" s="37">
        <f t="shared" si="1"/>
        <v>27.5</v>
      </c>
    </row>
    <row r="15" spans="1:16" s="30" customFormat="1">
      <c r="A15" s="1"/>
      <c r="B15" s="157" t="s">
        <v>160</v>
      </c>
      <c r="C15" s="165"/>
      <c r="D15" s="159"/>
      <c r="E15" s="159"/>
      <c r="F15" s="160"/>
      <c r="G15" s="161">
        <v>13</v>
      </c>
      <c r="H15" s="162"/>
      <c r="I15" s="163">
        <v>3</v>
      </c>
      <c r="J15" s="162"/>
      <c r="K15" s="161"/>
      <c r="L15" s="164"/>
      <c r="M15" s="161"/>
      <c r="N15" s="162"/>
      <c r="O15" s="36">
        <f t="shared" si="0"/>
        <v>16</v>
      </c>
      <c r="P15" s="37">
        <f t="shared" si="1"/>
        <v>4.75</v>
      </c>
    </row>
    <row r="16" spans="1:16" s="30" customFormat="1">
      <c r="A16" s="1"/>
      <c r="B16" s="157" t="s">
        <v>161</v>
      </c>
      <c r="C16" s="165"/>
      <c r="D16" s="159"/>
      <c r="E16" s="159"/>
      <c r="F16" s="160">
        <v>2</v>
      </c>
      <c r="G16" s="161">
        <v>4</v>
      </c>
      <c r="H16" s="162"/>
      <c r="I16" s="163">
        <v>1</v>
      </c>
      <c r="J16" s="162"/>
      <c r="K16" s="161"/>
      <c r="L16" s="164"/>
      <c r="M16" s="161"/>
      <c r="N16" s="162"/>
      <c r="O16" s="36">
        <f t="shared" ref="O16:O22" si="2">SUM(F16:N16)</f>
        <v>7</v>
      </c>
      <c r="P16" s="37">
        <f t="shared" ref="P16:P22" si="3">(F16*$F$3)+(G16*$G$3)+(H16*$H$3)+(I16*$I$3)+(J16*$J$3)+(K16*$K$3)+(L16*$L$3)+(M16*$M$3)+(N16*$N$3)</f>
        <v>1.7</v>
      </c>
    </row>
    <row r="17" spans="1:16" s="30" customFormat="1">
      <c r="A17" s="1"/>
      <c r="B17" s="157" t="s">
        <v>162</v>
      </c>
      <c r="C17" s="165"/>
      <c r="D17" s="159"/>
      <c r="E17" s="159"/>
      <c r="F17" s="160"/>
      <c r="G17" s="161"/>
      <c r="H17" s="162"/>
      <c r="I17" s="163">
        <v>2</v>
      </c>
      <c r="J17" s="162"/>
      <c r="K17" s="161"/>
      <c r="L17" s="164"/>
      <c r="M17" s="161"/>
      <c r="N17" s="162"/>
      <c r="O17" s="36">
        <f t="shared" si="2"/>
        <v>2</v>
      </c>
      <c r="P17" s="37">
        <f t="shared" si="3"/>
        <v>1</v>
      </c>
    </row>
    <row r="18" spans="1:16" s="30" customFormat="1">
      <c r="A18" s="1"/>
      <c r="B18" s="157" t="s">
        <v>163</v>
      </c>
      <c r="C18" s="165"/>
      <c r="D18" s="159"/>
      <c r="E18" s="159"/>
      <c r="F18" s="160"/>
      <c r="G18" s="161">
        <v>1</v>
      </c>
      <c r="H18" s="162"/>
      <c r="I18" s="163"/>
      <c r="J18" s="162"/>
      <c r="K18" s="161"/>
      <c r="L18" s="164"/>
      <c r="M18" s="161"/>
      <c r="N18" s="162"/>
      <c r="O18" s="36">
        <f t="shared" si="2"/>
        <v>1</v>
      </c>
      <c r="P18" s="37">
        <f t="shared" si="3"/>
        <v>0.25</v>
      </c>
    </row>
    <row r="19" spans="1:16" s="30" customFormat="1">
      <c r="A19" s="1"/>
      <c r="B19" s="157"/>
      <c r="C19" s="165"/>
      <c r="D19" s="159"/>
      <c r="E19" s="159"/>
      <c r="F19" s="160"/>
      <c r="G19" s="161"/>
      <c r="H19" s="162"/>
      <c r="I19" s="163"/>
      <c r="J19" s="162"/>
      <c r="K19" s="161"/>
      <c r="L19" s="164"/>
      <c r="M19" s="161"/>
      <c r="N19" s="162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57"/>
      <c r="C20" s="165"/>
      <c r="D20" s="159"/>
      <c r="E20" s="159"/>
      <c r="F20" s="160"/>
      <c r="G20" s="161"/>
      <c r="H20" s="162"/>
      <c r="I20" s="163"/>
      <c r="J20" s="162"/>
      <c r="K20" s="161"/>
      <c r="L20" s="164"/>
      <c r="M20" s="161"/>
      <c r="N20" s="162"/>
      <c r="O20" s="36">
        <f t="shared" si="2"/>
        <v>0</v>
      </c>
      <c r="P20" s="37">
        <f t="shared" si="3"/>
        <v>0</v>
      </c>
    </row>
    <row r="21" spans="1:16" s="181" customFormat="1">
      <c r="A21" s="180"/>
      <c r="B21" s="157"/>
      <c r="C21" s="165"/>
      <c r="D21" s="159"/>
      <c r="E21" s="159"/>
      <c r="F21" s="160"/>
      <c r="G21" s="161"/>
      <c r="H21" s="162"/>
      <c r="I21" s="163"/>
      <c r="J21" s="162"/>
      <c r="K21" s="161"/>
      <c r="L21" s="164"/>
      <c r="M21" s="161"/>
      <c r="N21" s="162"/>
      <c r="O21" s="190">
        <f t="shared" si="2"/>
        <v>0</v>
      </c>
      <c r="P21" s="191">
        <f t="shared" si="3"/>
        <v>0</v>
      </c>
    </row>
    <row r="22" spans="1:16" s="181" customFormat="1">
      <c r="A22" s="180"/>
      <c r="B22" s="157"/>
      <c r="C22" s="165"/>
      <c r="D22" s="159"/>
      <c r="E22" s="159"/>
      <c r="F22" s="160"/>
      <c r="G22" s="161"/>
      <c r="H22" s="162"/>
      <c r="I22" s="163"/>
      <c r="J22" s="162"/>
      <c r="K22" s="161"/>
      <c r="L22" s="164"/>
      <c r="M22" s="161"/>
      <c r="N22" s="162"/>
      <c r="O22" s="190">
        <f t="shared" si="2"/>
        <v>0</v>
      </c>
      <c r="P22" s="191">
        <f t="shared" si="3"/>
        <v>0</v>
      </c>
    </row>
    <row r="23" spans="1:16" s="30" customFormat="1">
      <c r="A23" s="1"/>
      <c r="B23" s="139"/>
      <c r="C23" s="146"/>
      <c r="D23" s="140"/>
      <c r="E23" s="140"/>
      <c r="F23" s="141"/>
      <c r="G23" s="142"/>
      <c r="H23" s="143"/>
      <c r="I23" s="144"/>
      <c r="J23" s="143"/>
      <c r="K23" s="142"/>
      <c r="L23" s="145"/>
      <c r="M23" s="142"/>
      <c r="N23" s="143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 t="shared" ref="C24:P24" si="4">SUM(C7:C23)</f>
        <v>0</v>
      </c>
      <c r="D24" s="39">
        <f t="shared" si="4"/>
        <v>0</v>
      </c>
      <c r="E24" s="39">
        <f t="shared" si="4"/>
        <v>0</v>
      </c>
      <c r="F24" s="39">
        <f t="shared" si="4"/>
        <v>8</v>
      </c>
      <c r="G24" s="39">
        <f t="shared" si="4"/>
        <v>3545</v>
      </c>
      <c r="H24" s="39">
        <f t="shared" si="4"/>
        <v>0</v>
      </c>
      <c r="I24" s="39">
        <f t="shared" si="4"/>
        <v>23</v>
      </c>
      <c r="J24" s="39">
        <f t="shared" si="4"/>
        <v>0</v>
      </c>
      <c r="K24" s="39">
        <f t="shared" si="4"/>
        <v>7</v>
      </c>
      <c r="L24" s="39">
        <f t="shared" si="4"/>
        <v>0</v>
      </c>
      <c r="M24" s="39">
        <f t="shared" si="4"/>
        <v>92</v>
      </c>
      <c r="N24" s="39">
        <f t="shared" si="4"/>
        <v>0</v>
      </c>
      <c r="O24" s="39">
        <f t="shared" si="4"/>
        <v>3675</v>
      </c>
      <c r="P24" s="39">
        <f t="shared" si="4"/>
        <v>1089.55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 hidden="1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2" hidden="1" thickBot="1">
      <c r="B27" s="33" t="s">
        <v>31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 hidden="1">
      <c r="A28" s="1"/>
      <c r="B28" s="58" t="s">
        <v>71</v>
      </c>
      <c r="C28" s="63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(C28*$C$3)+(F28*$F$3)+(G28*$G$3)+(H28*$H$3)+(I28*$I$3)+(J28*$J$3)+(K28*$K$3)+(L28*$L$3)+(M28*$M$3)+(N28*$N$3)</f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(F30*$F$3)+(G30*$G$3)+(H30*$H$3)+(I30*$I$3)+(J30*$J$3)+(K30*$K$3)+(L30*$L$3)+(M30*$M$3)+(N30*$N$3)</f>
        <v>0</v>
      </c>
    </row>
    <row r="31" spans="1:16" ht="12" hidden="1" thickBot="1">
      <c r="A31" s="38"/>
      <c r="B31" s="39" t="s">
        <v>21</v>
      </c>
      <c r="C31" s="39">
        <f>SUM(C28:C30)</f>
        <v>0</v>
      </c>
      <c r="D31" s="39">
        <f>SUM(D28:D30)</f>
        <v>0</v>
      </c>
      <c r="E31" s="39">
        <f>SUM(E28:E30)</f>
        <v>0</v>
      </c>
      <c r="F31" s="39">
        <f>SUM(F28:F30)</f>
        <v>0</v>
      </c>
      <c r="G31" s="39">
        <f>SUM(G28:G30)</f>
        <v>0</v>
      </c>
      <c r="H31" s="39">
        <f t="shared" ref="H31:P31" si="5">SUM(H28:H30)</f>
        <v>0</v>
      </c>
      <c r="I31" s="39">
        <f t="shared" si="5"/>
        <v>0</v>
      </c>
      <c r="J31" s="39">
        <f t="shared" si="5"/>
        <v>0</v>
      </c>
      <c r="K31" s="39">
        <f t="shared" si="5"/>
        <v>0</v>
      </c>
      <c r="L31" s="39">
        <f t="shared" si="5"/>
        <v>0</v>
      </c>
      <c r="M31" s="39">
        <f t="shared" si="5"/>
        <v>0</v>
      </c>
      <c r="N31" s="39">
        <f t="shared" si="5"/>
        <v>0</v>
      </c>
      <c r="O31" s="41">
        <f t="shared" si="5"/>
        <v>0</v>
      </c>
      <c r="P31" s="41">
        <f t="shared" si="5"/>
        <v>0</v>
      </c>
    </row>
    <row r="32" spans="1:16" hidden="1">
      <c r="G32" s="42"/>
    </row>
    <row r="33" spans="2:16" ht="12.75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+O31+O24</f>
        <v>3675</v>
      </c>
      <c r="P34" s="50">
        <f>+P31+P24</f>
        <v>1089.55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87" sqref="A87:XFD92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5" customFormat="1">
      <c r="A6" s="203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5" customFormat="1" ht="12" thickBot="1">
      <c r="B7" s="197" t="s">
        <v>80</v>
      </c>
      <c r="C7" s="197"/>
      <c r="D7" s="197"/>
      <c r="E7" s="197"/>
      <c r="F7" s="198"/>
      <c r="G7" s="198"/>
      <c r="H7" s="198"/>
      <c r="I7" s="198"/>
      <c r="J7" s="198"/>
      <c r="K7" s="198"/>
      <c r="L7" s="198"/>
      <c r="M7" s="198"/>
      <c r="N7" s="198"/>
      <c r="O7" s="199"/>
      <c r="P7" s="199"/>
    </row>
    <row r="8" spans="1:16" s="196" customFormat="1">
      <c r="A8" s="195"/>
      <c r="B8" s="194" t="s">
        <v>133</v>
      </c>
      <c r="C8" s="200"/>
      <c r="D8" s="200"/>
      <c r="E8" s="200"/>
      <c r="F8" s="201"/>
      <c r="G8" s="186">
        <v>7</v>
      </c>
      <c r="H8" s="187"/>
      <c r="I8" s="188">
        <v>7</v>
      </c>
      <c r="J8" s="187"/>
      <c r="K8" s="186"/>
      <c r="L8" s="189"/>
      <c r="M8" s="186"/>
      <c r="N8" s="187"/>
      <c r="O8" s="190">
        <f>SUM(F8:N8)</f>
        <v>14</v>
      </c>
      <c r="P8" s="202">
        <f>(F8*$F$3)+(G8*$G$3)+(H8*$H$3)+(I8*$I$3)+(J8*$J$3)+(K8*$K$3)+(L8*$L$3)+(M8*$M$3)+(N8*$N$3)</f>
        <v>5.25</v>
      </c>
    </row>
    <row r="9" spans="1:16" s="196" customFormat="1">
      <c r="A9" s="195"/>
      <c r="B9" s="194" t="s">
        <v>134</v>
      </c>
      <c r="C9" s="64"/>
      <c r="D9" s="200"/>
      <c r="E9" s="200"/>
      <c r="F9" s="201"/>
      <c r="G9" s="186">
        <v>1</v>
      </c>
      <c r="H9" s="187">
        <v>1</v>
      </c>
      <c r="I9" s="188"/>
      <c r="J9" s="187"/>
      <c r="K9" s="186"/>
      <c r="L9" s="189"/>
      <c r="M9" s="186"/>
      <c r="N9" s="187"/>
      <c r="O9" s="190">
        <f>SUM(F9:N9)</f>
        <v>2</v>
      </c>
      <c r="P9" s="202">
        <f>(F9*$F$3)+(G9*$G$3)+(H9*$H$3)+(I9*$I$3)+(J9*$J$3)+(K9*$K$3)+(L9*$L$3)+(M9*$M$3)+(N9*$N$3)</f>
        <v>0.5</v>
      </c>
    </row>
    <row r="10" spans="1:16" s="195" customFormat="1" ht="12" thickBot="1">
      <c r="A10" s="203"/>
      <c r="B10" s="204" t="s">
        <v>21</v>
      </c>
      <c r="C10" s="204">
        <f t="shared" ref="C10:D10" si="0">SUM(C9:C9)</f>
        <v>0</v>
      </c>
      <c r="D10" s="204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8</v>
      </c>
      <c r="H10" s="44">
        <f t="shared" si="1"/>
        <v>1</v>
      </c>
      <c r="I10" s="44">
        <f t="shared" si="1"/>
        <v>7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16</v>
      </c>
      <c r="P10" s="204">
        <f>SUM(P8:P9)</f>
        <v>5.75</v>
      </c>
    </row>
    <row r="11" spans="1:16" s="195" customFormat="1">
      <c r="A11" s="203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5" customFormat="1" hidden="1">
      <c r="A12" s="203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5" customFormat="1" ht="12" hidden="1" thickBot="1">
      <c r="B13" s="197" t="s">
        <v>81</v>
      </c>
      <c r="C13" s="197"/>
      <c r="D13" s="197"/>
      <c r="E13" s="197"/>
      <c r="F13" s="198"/>
      <c r="G13" s="198"/>
      <c r="H13" s="198"/>
      <c r="I13" s="198"/>
      <c r="J13" s="198"/>
      <c r="K13" s="198"/>
      <c r="L13" s="198"/>
      <c r="M13" s="198"/>
      <c r="N13" s="198"/>
      <c r="O13" s="199"/>
      <c r="P13" s="199"/>
    </row>
    <row r="14" spans="1:16" s="196" customFormat="1" hidden="1">
      <c r="A14" s="195"/>
      <c r="B14" s="194"/>
      <c r="C14" s="200"/>
      <c r="D14" s="200"/>
      <c r="E14" s="200"/>
      <c r="F14" s="201"/>
      <c r="G14" s="186"/>
      <c r="H14" s="187"/>
      <c r="I14" s="188"/>
      <c r="J14" s="187"/>
      <c r="K14" s="186"/>
      <c r="L14" s="189"/>
      <c r="M14" s="186"/>
      <c r="N14" s="187"/>
      <c r="O14" s="190">
        <f>SUM(F14:N14)</f>
        <v>0</v>
      </c>
      <c r="P14" s="202">
        <f>(F14*$F$3)+(G14*$G$3)+(H14*$H$3)+(I14*$I$3)+(J14*$J$3)+(K14*$K$3)+(L14*$L$3)+(M14*$M$3)+(N14*$N$3)</f>
        <v>0</v>
      </c>
    </row>
    <row r="15" spans="1:16" s="196" customFormat="1" hidden="1">
      <c r="A15" s="195"/>
      <c r="B15" s="194"/>
      <c r="C15" s="64"/>
      <c r="D15" s="200"/>
      <c r="E15" s="200"/>
      <c r="F15" s="201"/>
      <c r="G15" s="186"/>
      <c r="H15" s="187"/>
      <c r="I15" s="188"/>
      <c r="J15" s="187"/>
      <c r="K15" s="186"/>
      <c r="L15" s="189"/>
      <c r="M15" s="186"/>
      <c r="N15" s="187"/>
      <c r="O15" s="190">
        <f>SUM(F15:N15)</f>
        <v>0</v>
      </c>
      <c r="P15" s="202">
        <f>(F15*$F$3)+(G15*$G$3)+(H15*$H$3)+(I15*$I$3)+(J15*$J$3)+(K15*$K$3)+(L15*$L$3)+(M15*$M$3)+(N15*$N$3)</f>
        <v>0</v>
      </c>
    </row>
    <row r="16" spans="1:16" s="195" customFormat="1" ht="12" hidden="1" thickBot="1">
      <c r="A16" s="203"/>
      <c r="B16" s="204" t="s">
        <v>21</v>
      </c>
      <c r="C16" s="204">
        <f t="shared" ref="C16:D16" si="2">SUM(C15:C15)</f>
        <v>0</v>
      </c>
      <c r="D16" s="204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4">
        <f>SUM(P14:P15)</f>
        <v>0</v>
      </c>
    </row>
    <row r="17" spans="1:16" s="195" customFormat="1" hidden="1">
      <c r="A17" s="203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5" customFormat="1">
      <c r="A18" s="203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1" t="s">
        <v>136</v>
      </c>
      <c r="C20" s="172"/>
      <c r="D20" s="173"/>
      <c r="E20" s="173"/>
      <c r="F20" s="174"/>
      <c r="G20" s="175">
        <v>14</v>
      </c>
      <c r="H20" s="176"/>
      <c r="I20" s="177"/>
      <c r="J20" s="176"/>
      <c r="K20" s="175"/>
      <c r="L20" s="178"/>
      <c r="M20" s="175"/>
      <c r="N20" s="176"/>
      <c r="O20" s="36">
        <f>SUM(C20:N20)</f>
        <v>14</v>
      </c>
      <c r="P20" s="37">
        <f>(C20*$C$3)+(F20*$F$3)+(G20*$G$3)+(H20*$H$3)+(I20*$I$3)+(J20*$J$3)+(K20*$K$3)+(L20*$L$3)+(M20*$M$3)+(N20*$N$3)</f>
        <v>3.5</v>
      </c>
    </row>
    <row r="21" spans="1:16" s="30" customFormat="1">
      <c r="A21" s="1"/>
      <c r="B21" s="171" t="s">
        <v>137</v>
      </c>
      <c r="C21" s="179"/>
      <c r="D21" s="173"/>
      <c r="E21" s="173"/>
      <c r="F21" s="174"/>
      <c r="G21" s="175">
        <v>5</v>
      </c>
      <c r="H21" s="176"/>
      <c r="I21" s="177"/>
      <c r="J21" s="176"/>
      <c r="K21" s="175"/>
      <c r="L21" s="178"/>
      <c r="M21" s="175"/>
      <c r="N21" s="176">
        <v>2</v>
      </c>
      <c r="O21" s="36">
        <f>SUM(F21:N21)</f>
        <v>7</v>
      </c>
      <c r="P21" s="37">
        <f>(F21*$F$3)+(G21*$G$3)+(H21*$H$3)+(I21*$I$3)+(J21*$J$3)+(K21*$K$3)+(L21*$L$3)+(M21*$M$3)+(N21*$N$3)</f>
        <v>5.25</v>
      </c>
    </row>
    <row r="22" spans="1:16" s="30" customFormat="1">
      <c r="A22" s="1"/>
      <c r="B22" s="171" t="s">
        <v>138</v>
      </c>
      <c r="C22" s="179"/>
      <c r="D22" s="173"/>
      <c r="E22" s="173"/>
      <c r="F22" s="174"/>
      <c r="G22" s="175">
        <v>8</v>
      </c>
      <c r="H22" s="176"/>
      <c r="I22" s="177">
        <v>3</v>
      </c>
      <c r="J22" s="176"/>
      <c r="K22" s="175">
        <v>2</v>
      </c>
      <c r="L22" s="178"/>
      <c r="M22" s="175"/>
      <c r="N22" s="176">
        <v>2</v>
      </c>
      <c r="O22" s="36">
        <f>SUM(F22:N22)</f>
        <v>15</v>
      </c>
      <c r="P22" s="37">
        <f>(F22*$F$3)+(G22*$G$3)+(H22*$H$3)+(I22*$I$3)+(J22*$J$3)+(K22*$K$3)+(L22*$L$3)+(M22*$M$3)+(N22*$N$3)</f>
        <v>9.5</v>
      </c>
    </row>
    <row r="23" spans="1:16" s="30" customFormat="1">
      <c r="A23" s="1"/>
      <c r="B23" s="58" t="s">
        <v>139</v>
      </c>
      <c r="C23" s="51"/>
      <c r="D23" s="52"/>
      <c r="E23" s="52"/>
      <c r="F23" s="53"/>
      <c r="G23" s="59">
        <v>20</v>
      </c>
      <c r="H23" s="60"/>
      <c r="I23" s="61">
        <v>10</v>
      </c>
      <c r="J23" s="60"/>
      <c r="K23" s="59"/>
      <c r="L23" s="62"/>
      <c r="M23" s="59"/>
      <c r="N23" s="60"/>
      <c r="O23" s="36">
        <f t="shared" ref="O23:O36" si="4">SUM(F23:N23)</f>
        <v>30</v>
      </c>
      <c r="P23" s="37">
        <f t="shared" ref="P23:P36" si="5">(F23*$F$3)+(G23*$G$3)+(H23*$H$3)+(I23*$I$3)+(J23*$J$3)+(K23*$K$3)+(L23*$L$3)+(M23*$M$3)+(N23*$N$3)</f>
        <v>10</v>
      </c>
    </row>
    <row r="24" spans="1:16" s="30" customFormat="1">
      <c r="A24" s="1"/>
      <c r="B24" s="58" t="s">
        <v>140</v>
      </c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>
        <v>5</v>
      </c>
      <c r="O24" s="36">
        <f t="shared" si="4"/>
        <v>5</v>
      </c>
      <c r="P24" s="37">
        <f t="shared" si="5"/>
        <v>10</v>
      </c>
    </row>
    <row r="25" spans="1:16" s="30" customFormat="1">
      <c r="A25" s="1"/>
      <c r="B25" s="58" t="s">
        <v>141</v>
      </c>
      <c r="C25" s="51"/>
      <c r="D25" s="52"/>
      <c r="E25" s="52"/>
      <c r="F25" s="53"/>
      <c r="G25" s="59"/>
      <c r="H25" s="60"/>
      <c r="I25" s="61">
        <v>20</v>
      </c>
      <c r="J25" s="60"/>
      <c r="K25" s="59"/>
      <c r="L25" s="62"/>
      <c r="M25" s="59"/>
      <c r="N25" s="60"/>
      <c r="O25" s="36">
        <f t="shared" si="4"/>
        <v>20</v>
      </c>
      <c r="P25" s="37">
        <f t="shared" si="5"/>
        <v>10</v>
      </c>
    </row>
    <row r="26" spans="1:16" s="30" customFormat="1">
      <c r="A26" s="1"/>
      <c r="B26" s="58" t="s">
        <v>142</v>
      </c>
      <c r="C26" s="51"/>
      <c r="D26" s="52"/>
      <c r="E26" s="52"/>
      <c r="F26" s="53"/>
      <c r="G26" s="59">
        <v>23</v>
      </c>
      <c r="H26" s="60"/>
      <c r="I26" s="61">
        <v>3</v>
      </c>
      <c r="J26" s="60"/>
      <c r="K26" s="59">
        <v>3</v>
      </c>
      <c r="L26" s="62"/>
      <c r="M26" s="59"/>
      <c r="N26" s="60"/>
      <c r="O26" s="36">
        <f t="shared" si="4"/>
        <v>29</v>
      </c>
      <c r="P26" s="37">
        <f t="shared" si="5"/>
        <v>10.25</v>
      </c>
    </row>
    <row r="27" spans="1:16" s="30" customFormat="1">
      <c r="A27" s="1"/>
      <c r="B27" s="58" t="s">
        <v>143</v>
      </c>
      <c r="C27" s="51"/>
      <c r="D27" s="52"/>
      <c r="E27" s="52"/>
      <c r="F27" s="53"/>
      <c r="G27" s="59">
        <v>22</v>
      </c>
      <c r="H27" s="60"/>
      <c r="I27" s="61">
        <v>13</v>
      </c>
      <c r="J27" s="60"/>
      <c r="K27" s="59"/>
      <c r="L27" s="62"/>
      <c r="M27" s="59"/>
      <c r="N27" s="60"/>
      <c r="O27" s="36">
        <f t="shared" si="4"/>
        <v>35</v>
      </c>
      <c r="P27" s="37">
        <f t="shared" si="5"/>
        <v>12</v>
      </c>
    </row>
    <row r="28" spans="1:16" s="30" customFormat="1">
      <c r="A28" s="1"/>
      <c r="B28" s="171" t="s">
        <v>144</v>
      </c>
      <c r="C28" s="179"/>
      <c r="D28" s="173"/>
      <c r="E28" s="173"/>
      <c r="F28" s="174"/>
      <c r="G28" s="175">
        <v>9</v>
      </c>
      <c r="H28" s="176"/>
      <c r="I28" s="177">
        <v>4</v>
      </c>
      <c r="J28" s="176"/>
      <c r="K28" s="175">
        <v>1</v>
      </c>
      <c r="L28" s="178"/>
      <c r="M28" s="175"/>
      <c r="N28" s="176">
        <v>6</v>
      </c>
      <c r="O28" s="36">
        <f>SUM(F28:N28)</f>
        <v>20</v>
      </c>
      <c r="P28" s="37">
        <f>(F28*$F$3)+(G28*$G$3)+(H28*$H$3)+(I28*$I$3)+(J28*$J$3)+(K28*$K$3)+(L28*$L$3)+(M28*$M$3)+(N28*$N$3)</f>
        <v>17.25</v>
      </c>
    </row>
    <row r="29" spans="1:16" s="30" customFormat="1">
      <c r="A29" s="1"/>
      <c r="B29" s="171" t="s">
        <v>145</v>
      </c>
      <c r="C29" s="179"/>
      <c r="D29" s="173"/>
      <c r="E29" s="173"/>
      <c r="F29" s="174"/>
      <c r="G29" s="175">
        <v>30</v>
      </c>
      <c r="H29" s="176"/>
      <c r="I29" s="177">
        <v>8</v>
      </c>
      <c r="J29" s="176"/>
      <c r="K29" s="175">
        <v>3</v>
      </c>
      <c r="L29" s="178"/>
      <c r="M29" s="175"/>
      <c r="N29" s="176">
        <v>2</v>
      </c>
      <c r="O29" s="36">
        <f>SUM(F29:N29)</f>
        <v>43</v>
      </c>
      <c r="P29" s="37">
        <f>(F29*$F$3)+(G29*$G$3)+(H29*$H$3)+(I29*$I$3)+(J29*$J$3)+(K29*$K$3)+(L29*$L$3)+(M29*$M$3)+(N29*$N$3)</f>
        <v>18.5</v>
      </c>
    </row>
    <row r="30" spans="1:16" s="30" customFormat="1">
      <c r="A30" s="1"/>
      <c r="B30" s="58" t="s">
        <v>146</v>
      </c>
      <c r="C30" s="51"/>
      <c r="D30" s="52"/>
      <c r="E30" s="52"/>
      <c r="F30" s="53"/>
      <c r="G30" s="59">
        <v>16</v>
      </c>
      <c r="H30" s="60"/>
      <c r="I30" s="61">
        <v>1</v>
      </c>
      <c r="J30" s="60"/>
      <c r="K30" s="59"/>
      <c r="L30" s="62"/>
      <c r="M30" s="59">
        <v>1</v>
      </c>
      <c r="N30" s="60"/>
      <c r="O30" s="36">
        <f t="shared" ref="O30:O34" si="6">SUM(F30:N30)</f>
        <v>18</v>
      </c>
      <c r="P30" s="37">
        <f t="shared" ref="P30:P34" si="7">(F30*$F$3)+(G30*$G$3)+(H30*$H$3)+(I30*$I$3)+(J30*$J$3)+(K30*$K$3)+(L30*$L$3)+(M30*$M$3)+(N30*$N$3)</f>
        <v>6.5</v>
      </c>
    </row>
    <row r="31" spans="1:16" s="30" customFormat="1">
      <c r="A31" s="1"/>
      <c r="B31" s="58" t="s">
        <v>147</v>
      </c>
      <c r="C31" s="51"/>
      <c r="D31" s="52"/>
      <c r="E31" s="52"/>
      <c r="F31" s="53"/>
      <c r="G31" s="59">
        <v>160</v>
      </c>
      <c r="H31" s="60"/>
      <c r="I31" s="61"/>
      <c r="J31" s="60"/>
      <c r="K31" s="59"/>
      <c r="L31" s="62"/>
      <c r="M31" s="59"/>
      <c r="N31" s="60"/>
      <c r="O31" s="36">
        <f t="shared" si="6"/>
        <v>160</v>
      </c>
      <c r="P31" s="37">
        <f t="shared" si="7"/>
        <v>40</v>
      </c>
    </row>
    <row r="32" spans="1:16" s="30" customFormat="1">
      <c r="A32" s="1"/>
      <c r="B32" s="58" t="s">
        <v>148</v>
      </c>
      <c r="C32" s="51"/>
      <c r="D32" s="52"/>
      <c r="E32" s="52"/>
      <c r="F32" s="53"/>
      <c r="G32" s="59">
        <v>8</v>
      </c>
      <c r="H32" s="60"/>
      <c r="I32" s="61"/>
      <c r="J32" s="60"/>
      <c r="K32" s="59"/>
      <c r="L32" s="62"/>
      <c r="M32" s="59"/>
      <c r="N32" s="60"/>
      <c r="O32" s="36">
        <f t="shared" si="6"/>
        <v>8</v>
      </c>
      <c r="P32" s="37">
        <f t="shared" si="7"/>
        <v>2</v>
      </c>
    </row>
    <row r="33" spans="1:16" s="30" customFormat="1">
      <c r="A33" s="1"/>
      <c r="B33" s="58" t="s">
        <v>149</v>
      </c>
      <c r="C33" s="51"/>
      <c r="D33" s="52"/>
      <c r="E33" s="52"/>
      <c r="F33" s="53"/>
      <c r="G33" s="59">
        <v>20</v>
      </c>
      <c r="H33" s="60"/>
      <c r="I33" s="61"/>
      <c r="J33" s="60"/>
      <c r="K33" s="59"/>
      <c r="L33" s="62"/>
      <c r="M33" s="59"/>
      <c r="N33" s="60"/>
      <c r="O33" s="36">
        <f t="shared" si="6"/>
        <v>20</v>
      </c>
      <c r="P33" s="37">
        <f t="shared" si="7"/>
        <v>5</v>
      </c>
    </row>
    <row r="34" spans="1:16" s="30" customFormat="1">
      <c r="A34" s="1"/>
      <c r="B34" s="58" t="s">
        <v>150</v>
      </c>
      <c r="C34" s="51"/>
      <c r="D34" s="52"/>
      <c r="E34" s="52"/>
      <c r="F34" s="53"/>
      <c r="G34" s="59">
        <v>23</v>
      </c>
      <c r="H34" s="60"/>
      <c r="I34" s="61"/>
      <c r="J34" s="60"/>
      <c r="K34" s="59"/>
      <c r="L34" s="62"/>
      <c r="M34" s="59">
        <v>4</v>
      </c>
      <c r="N34" s="60"/>
      <c r="O34" s="36">
        <f t="shared" si="6"/>
        <v>27</v>
      </c>
      <c r="P34" s="37">
        <f t="shared" si="7"/>
        <v>13.75</v>
      </c>
    </row>
    <row r="35" spans="1:16" s="30" customFormat="1">
      <c r="A35" s="1"/>
      <c r="B35" s="58" t="s">
        <v>151</v>
      </c>
      <c r="C35" s="51"/>
      <c r="D35" s="52"/>
      <c r="E35" s="52"/>
      <c r="F35" s="53"/>
      <c r="G35" s="59">
        <v>20</v>
      </c>
      <c r="H35" s="60"/>
      <c r="I35" s="61">
        <v>5</v>
      </c>
      <c r="J35" s="60"/>
      <c r="K35" s="59"/>
      <c r="L35" s="62"/>
      <c r="M35" s="59"/>
      <c r="N35" s="60"/>
      <c r="O35" s="36">
        <f t="shared" si="4"/>
        <v>25</v>
      </c>
      <c r="P35" s="37">
        <f t="shared" si="5"/>
        <v>7.5</v>
      </c>
    </row>
    <row r="36" spans="1:16" s="30" customFormat="1">
      <c r="A36" s="1"/>
      <c r="B36" s="58" t="s">
        <v>152</v>
      </c>
      <c r="C36" s="51"/>
      <c r="D36" s="52"/>
      <c r="E36" s="52"/>
      <c r="F36" s="53"/>
      <c r="G36" s="59">
        <v>33</v>
      </c>
      <c r="H36" s="60"/>
      <c r="I36" s="61"/>
      <c r="J36" s="60"/>
      <c r="K36" s="59"/>
      <c r="L36" s="62"/>
      <c r="M36" s="59"/>
      <c r="N36" s="60"/>
      <c r="O36" s="36">
        <f t="shared" si="4"/>
        <v>33</v>
      </c>
      <c r="P36" s="37">
        <f t="shared" si="5"/>
        <v>8.25</v>
      </c>
    </row>
    <row r="37" spans="1:16" s="30" customFormat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>
      <c r="A38" s="1"/>
      <c r="B38" s="157"/>
      <c r="C38" s="165"/>
      <c r="D38" s="159"/>
      <c r="E38" s="159"/>
      <c r="F38" s="160"/>
      <c r="G38" s="161"/>
      <c r="H38" s="162"/>
      <c r="I38" s="163"/>
      <c r="J38" s="162"/>
      <c r="K38" s="161"/>
      <c r="L38" s="164"/>
      <c r="M38" s="161"/>
      <c r="N38" s="162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>
      <c r="A39" s="38"/>
      <c r="B39" s="39" t="s">
        <v>21</v>
      </c>
      <c r="C39" s="39">
        <f t="shared" ref="C39:P39" si="8">SUM(C20:C38)</f>
        <v>0</v>
      </c>
      <c r="D39" s="39">
        <f t="shared" si="8"/>
        <v>0</v>
      </c>
      <c r="E39" s="39">
        <f t="shared" si="8"/>
        <v>0</v>
      </c>
      <c r="F39" s="39">
        <f t="shared" si="8"/>
        <v>0</v>
      </c>
      <c r="G39" s="39">
        <f t="shared" si="8"/>
        <v>411</v>
      </c>
      <c r="H39" s="39">
        <f t="shared" si="8"/>
        <v>0</v>
      </c>
      <c r="I39" s="39">
        <f t="shared" si="8"/>
        <v>67</v>
      </c>
      <c r="J39" s="39">
        <f t="shared" si="8"/>
        <v>0</v>
      </c>
      <c r="K39" s="39">
        <f t="shared" si="8"/>
        <v>9</v>
      </c>
      <c r="L39" s="39">
        <f t="shared" si="8"/>
        <v>0</v>
      </c>
      <c r="M39" s="39">
        <f t="shared" si="8"/>
        <v>5</v>
      </c>
      <c r="N39" s="39">
        <f t="shared" si="8"/>
        <v>17</v>
      </c>
      <c r="O39" s="110">
        <f t="shared" si="8"/>
        <v>509</v>
      </c>
      <c r="P39" s="39">
        <f t="shared" si="8"/>
        <v>189.25</v>
      </c>
    </row>
    <row r="40" spans="1:16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2" thickBot="1">
      <c r="B42" s="33" t="s">
        <v>22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30"/>
      <c r="B43" s="65" t="s">
        <v>90</v>
      </c>
      <c r="C43" s="64"/>
      <c r="D43" s="52"/>
      <c r="E43" s="52"/>
      <c r="F43" s="53">
        <v>2874</v>
      </c>
      <c r="G43" s="126"/>
      <c r="H43" s="127"/>
      <c r="I43" s="126"/>
      <c r="J43" s="132"/>
      <c r="K43" s="126"/>
      <c r="L43" s="127"/>
      <c r="M43" s="126"/>
      <c r="N43" s="133"/>
      <c r="O43" s="36">
        <f t="shared" ref="O43:O45" si="9">SUM(F43:N43)</f>
        <v>2874</v>
      </c>
      <c r="P43" s="37">
        <f t="shared" ref="P43:P45" si="10">(F43*$F$3)+(G43*$G$3)+(H43*$H$3)+(I43*$I$3)+(J43*$J$3)+(K43*$K$3)+(L43*$L$3)+(M43*$M$3)+(N43*$N$3)</f>
        <v>287.40000000000003</v>
      </c>
    </row>
    <row r="44" spans="1:16" s="30" customFormat="1">
      <c r="A44" s="130"/>
      <c r="B44" s="65" t="s">
        <v>91</v>
      </c>
      <c r="C44" s="64"/>
      <c r="D44" s="52"/>
      <c r="E44" s="52"/>
      <c r="F44" s="53"/>
      <c r="G44" s="126">
        <v>255</v>
      </c>
      <c r="H44" s="127"/>
      <c r="I44" s="126">
        <v>41</v>
      </c>
      <c r="J44" s="132"/>
      <c r="K44" s="126">
        <v>36</v>
      </c>
      <c r="L44" s="127"/>
      <c r="M44" s="126"/>
      <c r="N44" s="133">
        <v>9</v>
      </c>
      <c r="O44" s="36">
        <f t="shared" si="9"/>
        <v>341</v>
      </c>
      <c r="P44" s="37">
        <f t="shared" si="10"/>
        <v>138.25</v>
      </c>
    </row>
    <row r="45" spans="1:16" s="30" customFormat="1" ht="11.25" customHeight="1">
      <c r="A45" s="130"/>
      <c r="B45" s="131" t="s">
        <v>92</v>
      </c>
      <c r="C45" s="64"/>
      <c r="D45" s="52"/>
      <c r="E45" s="52"/>
      <c r="F45" s="53"/>
      <c r="G45" s="126">
        <v>40</v>
      </c>
      <c r="H45" s="127"/>
      <c r="I45" s="126"/>
      <c r="J45" s="132"/>
      <c r="K45" s="126"/>
      <c r="L45" s="127"/>
      <c r="M45" s="126"/>
      <c r="N45" s="133">
        <v>40</v>
      </c>
      <c r="O45" s="36">
        <f t="shared" si="9"/>
        <v>80</v>
      </c>
      <c r="P45" s="37">
        <f t="shared" si="10"/>
        <v>90</v>
      </c>
    </row>
    <row r="46" spans="1:16" s="181" customFormat="1" ht="11.25" customHeight="1">
      <c r="A46" s="130"/>
      <c r="B46" s="131" t="s">
        <v>93</v>
      </c>
      <c r="C46" s="64"/>
      <c r="D46" s="184"/>
      <c r="E46" s="184"/>
      <c r="F46" s="185"/>
      <c r="G46" s="126">
        <v>115</v>
      </c>
      <c r="H46" s="127"/>
      <c r="I46" s="126">
        <v>5</v>
      </c>
      <c r="J46" s="132"/>
      <c r="K46" s="126">
        <v>11</v>
      </c>
      <c r="L46" s="127"/>
      <c r="M46" s="126"/>
      <c r="N46" s="133">
        <v>5</v>
      </c>
      <c r="O46" s="190">
        <f t="shared" ref="O46:O59" si="11">SUM(F46:N46)</f>
        <v>136</v>
      </c>
      <c r="P46" s="191">
        <f t="shared" ref="P46:P59" si="12">(F46*$F$3)+(G46*$G$3)+(H46*$H$3)+(I46*$I$3)+(J46*$J$3)+(K46*$K$3)+(L46*$L$3)+(M46*$M$3)+(N46*$N$3)</f>
        <v>52.25</v>
      </c>
    </row>
    <row r="47" spans="1:16" s="181" customFormat="1" ht="11.25" customHeight="1">
      <c r="A47" s="130"/>
      <c r="B47" s="65" t="s">
        <v>94</v>
      </c>
      <c r="C47" s="64"/>
      <c r="D47" s="184"/>
      <c r="E47" s="184"/>
      <c r="F47" s="185"/>
      <c r="G47" s="126">
        <v>100</v>
      </c>
      <c r="H47" s="127"/>
      <c r="I47" s="126"/>
      <c r="J47" s="132"/>
      <c r="K47" s="126">
        <v>8</v>
      </c>
      <c r="L47" s="127"/>
      <c r="M47" s="126"/>
      <c r="N47" s="133">
        <v>8</v>
      </c>
      <c r="O47" s="190">
        <f t="shared" si="11"/>
        <v>116</v>
      </c>
      <c r="P47" s="191">
        <f t="shared" si="12"/>
        <v>49</v>
      </c>
    </row>
    <row r="48" spans="1:16" s="181" customFormat="1" ht="11.25" customHeight="1">
      <c r="A48" s="130"/>
      <c r="B48" s="131" t="s">
        <v>95</v>
      </c>
      <c r="C48" s="64"/>
      <c r="D48" s="184"/>
      <c r="E48" s="184"/>
      <c r="F48" s="185"/>
      <c r="G48" s="126">
        <v>80</v>
      </c>
      <c r="H48" s="127"/>
      <c r="I48" s="126">
        <v>4</v>
      </c>
      <c r="J48" s="132"/>
      <c r="K48" s="126">
        <v>1</v>
      </c>
      <c r="L48" s="127"/>
      <c r="M48" s="126"/>
      <c r="N48" s="133"/>
      <c r="O48" s="190">
        <f t="shared" si="11"/>
        <v>85</v>
      </c>
      <c r="P48" s="191">
        <f t="shared" si="12"/>
        <v>23</v>
      </c>
    </row>
    <row r="49" spans="1:16" s="181" customFormat="1" ht="11.25" customHeight="1">
      <c r="A49" s="130"/>
      <c r="B49" s="65" t="s">
        <v>96</v>
      </c>
      <c r="C49" s="64"/>
      <c r="D49" s="184"/>
      <c r="E49" s="184"/>
      <c r="F49" s="185"/>
      <c r="G49" s="126"/>
      <c r="H49" s="127"/>
      <c r="I49" s="126">
        <v>45</v>
      </c>
      <c r="J49" s="132"/>
      <c r="K49" s="126"/>
      <c r="L49" s="127"/>
      <c r="M49" s="126"/>
      <c r="N49" s="133"/>
      <c r="O49" s="190">
        <f t="shared" si="11"/>
        <v>45</v>
      </c>
      <c r="P49" s="191">
        <f t="shared" si="12"/>
        <v>22.5</v>
      </c>
    </row>
    <row r="50" spans="1:16" s="181" customFormat="1" ht="11.25" customHeight="1">
      <c r="A50" s="130"/>
      <c r="B50" s="131" t="s">
        <v>97</v>
      </c>
      <c r="C50" s="64"/>
      <c r="D50" s="184"/>
      <c r="E50" s="184"/>
      <c r="F50" s="185"/>
      <c r="G50" s="126"/>
      <c r="H50" s="127"/>
      <c r="I50" s="126"/>
      <c r="J50" s="132"/>
      <c r="K50" s="126">
        <v>6</v>
      </c>
      <c r="L50" s="127"/>
      <c r="M50" s="126"/>
      <c r="N50" s="133">
        <v>6</v>
      </c>
      <c r="O50" s="190">
        <f t="shared" si="11"/>
        <v>12</v>
      </c>
      <c r="P50" s="191">
        <f t="shared" si="12"/>
        <v>18</v>
      </c>
    </row>
    <row r="51" spans="1:16" s="181" customFormat="1" ht="11.25" customHeight="1">
      <c r="A51" s="130"/>
      <c r="B51" s="65" t="s">
        <v>98</v>
      </c>
      <c r="C51" s="64"/>
      <c r="D51" s="184"/>
      <c r="E51" s="184"/>
      <c r="F51" s="185"/>
      <c r="G51" s="126"/>
      <c r="H51" s="127"/>
      <c r="I51" s="126">
        <v>1</v>
      </c>
      <c r="J51" s="132"/>
      <c r="K51" s="126">
        <v>8</v>
      </c>
      <c r="L51" s="127"/>
      <c r="M51" s="126"/>
      <c r="N51" s="133"/>
      <c r="O51" s="190">
        <f t="shared" si="11"/>
        <v>9</v>
      </c>
      <c r="P51" s="191">
        <f t="shared" si="12"/>
        <v>8.5</v>
      </c>
    </row>
    <row r="52" spans="1:16" s="181" customFormat="1" ht="11.25" customHeight="1">
      <c r="A52" s="130"/>
      <c r="B52" s="131" t="s">
        <v>99</v>
      </c>
      <c r="C52" s="64"/>
      <c r="D52" s="184"/>
      <c r="E52" s="184"/>
      <c r="F52" s="185"/>
      <c r="G52" s="126">
        <v>20</v>
      </c>
      <c r="H52" s="127"/>
      <c r="I52" s="126"/>
      <c r="J52" s="132"/>
      <c r="K52" s="126"/>
      <c r="L52" s="127"/>
      <c r="M52" s="126"/>
      <c r="N52" s="133">
        <v>1</v>
      </c>
      <c r="O52" s="190">
        <f t="shared" si="11"/>
        <v>21</v>
      </c>
      <c r="P52" s="191">
        <f t="shared" si="12"/>
        <v>7</v>
      </c>
    </row>
    <row r="53" spans="1:16" s="181" customFormat="1" ht="11.25" customHeight="1">
      <c r="A53" s="130"/>
      <c r="B53" s="65" t="s">
        <v>100</v>
      </c>
      <c r="C53" s="64"/>
      <c r="D53" s="184"/>
      <c r="E53" s="184"/>
      <c r="F53" s="185"/>
      <c r="G53" s="126"/>
      <c r="H53" s="127"/>
      <c r="I53" s="126"/>
      <c r="J53" s="132"/>
      <c r="K53" s="126">
        <v>7</v>
      </c>
      <c r="L53" s="127"/>
      <c r="M53" s="126"/>
      <c r="N53" s="133"/>
      <c r="O53" s="190">
        <f t="shared" si="11"/>
        <v>7</v>
      </c>
      <c r="P53" s="191">
        <f t="shared" si="12"/>
        <v>7</v>
      </c>
    </row>
    <row r="54" spans="1:16" s="181" customFormat="1" ht="11.25" customHeight="1">
      <c r="A54" s="130"/>
      <c r="B54" s="131" t="s">
        <v>101</v>
      </c>
      <c r="C54" s="64"/>
      <c r="D54" s="184"/>
      <c r="E54" s="184"/>
      <c r="F54" s="185"/>
      <c r="G54" s="126">
        <v>2</v>
      </c>
      <c r="H54" s="127"/>
      <c r="I54" s="126"/>
      <c r="J54" s="132"/>
      <c r="K54" s="126">
        <v>1</v>
      </c>
      <c r="L54" s="127"/>
      <c r="M54" s="126"/>
      <c r="N54" s="133">
        <v>1</v>
      </c>
      <c r="O54" s="190">
        <f t="shared" si="11"/>
        <v>4</v>
      </c>
      <c r="P54" s="191">
        <f t="shared" si="12"/>
        <v>3.5</v>
      </c>
    </row>
    <row r="55" spans="1:16" s="181" customFormat="1" ht="11.25" customHeight="1">
      <c r="A55" s="130"/>
      <c r="B55" s="65" t="s">
        <v>102</v>
      </c>
      <c r="C55" s="64"/>
      <c r="D55" s="184"/>
      <c r="E55" s="184"/>
      <c r="F55" s="185"/>
      <c r="G55" s="126"/>
      <c r="H55" s="127"/>
      <c r="I55" s="126"/>
      <c r="J55" s="132"/>
      <c r="K55" s="126">
        <v>1</v>
      </c>
      <c r="L55" s="127"/>
      <c r="M55" s="126"/>
      <c r="N55" s="133">
        <v>1</v>
      </c>
      <c r="O55" s="190">
        <f t="shared" si="11"/>
        <v>2</v>
      </c>
      <c r="P55" s="191">
        <f t="shared" si="12"/>
        <v>3</v>
      </c>
    </row>
    <row r="56" spans="1:16" s="181" customFormat="1" ht="11.25" customHeight="1">
      <c r="A56" s="130"/>
      <c r="B56" s="131" t="s">
        <v>103</v>
      </c>
      <c r="C56" s="64"/>
      <c r="D56" s="184"/>
      <c r="E56" s="184"/>
      <c r="F56" s="185"/>
      <c r="G56" s="126">
        <v>12</v>
      </c>
      <c r="H56" s="127"/>
      <c r="I56" s="126"/>
      <c r="J56" s="132"/>
      <c r="K56" s="126"/>
      <c r="L56" s="127"/>
      <c r="M56" s="126"/>
      <c r="N56" s="133"/>
      <c r="O56" s="190">
        <f t="shared" si="11"/>
        <v>12</v>
      </c>
      <c r="P56" s="191">
        <f t="shared" si="12"/>
        <v>3</v>
      </c>
    </row>
    <row r="57" spans="1:16" s="181" customFormat="1" ht="11.25" customHeight="1">
      <c r="A57" s="130"/>
      <c r="B57" s="65" t="s">
        <v>104</v>
      </c>
      <c r="C57" s="64"/>
      <c r="D57" s="184"/>
      <c r="E57" s="184"/>
      <c r="F57" s="185"/>
      <c r="G57" s="126"/>
      <c r="H57" s="127"/>
      <c r="I57" s="126"/>
      <c r="J57" s="132"/>
      <c r="K57" s="126"/>
      <c r="L57" s="127"/>
      <c r="M57" s="126"/>
      <c r="N57" s="133">
        <v>1</v>
      </c>
      <c r="O57" s="190">
        <f t="shared" si="11"/>
        <v>1</v>
      </c>
      <c r="P57" s="191">
        <f t="shared" si="12"/>
        <v>2</v>
      </c>
    </row>
    <row r="58" spans="1:16" s="181" customFormat="1" ht="11.25" customHeight="1">
      <c r="A58" s="130"/>
      <c r="B58" s="131" t="s">
        <v>105</v>
      </c>
      <c r="C58" s="64"/>
      <c r="D58" s="184"/>
      <c r="E58" s="184"/>
      <c r="F58" s="185"/>
      <c r="G58" s="126"/>
      <c r="H58" s="127"/>
      <c r="I58" s="126">
        <v>2</v>
      </c>
      <c r="J58" s="132"/>
      <c r="K58" s="126"/>
      <c r="L58" s="127"/>
      <c r="M58" s="126"/>
      <c r="N58" s="133"/>
      <c r="O58" s="190">
        <f t="shared" si="11"/>
        <v>2</v>
      </c>
      <c r="P58" s="191">
        <f t="shared" si="12"/>
        <v>1</v>
      </c>
    </row>
    <row r="59" spans="1:16" s="181" customFormat="1" ht="11.25" customHeight="1">
      <c r="A59" s="130"/>
      <c r="B59" s="65" t="s">
        <v>106</v>
      </c>
      <c r="C59" s="64"/>
      <c r="D59" s="184"/>
      <c r="E59" s="184"/>
      <c r="F59" s="185"/>
      <c r="G59" s="126"/>
      <c r="H59" s="127"/>
      <c r="I59" s="126"/>
      <c r="J59" s="132"/>
      <c r="K59" s="126">
        <v>1</v>
      </c>
      <c r="L59" s="127"/>
      <c r="M59" s="126"/>
      <c r="N59" s="133"/>
      <c r="O59" s="190">
        <f t="shared" si="11"/>
        <v>1</v>
      </c>
      <c r="P59" s="191">
        <f t="shared" si="12"/>
        <v>1</v>
      </c>
    </row>
    <row r="60" spans="1:16" s="30" customFormat="1">
      <c r="A60" s="130"/>
      <c r="B60" s="65"/>
      <c r="C60" s="64"/>
      <c r="D60" s="52"/>
      <c r="E60" s="52"/>
      <c r="F60" s="53"/>
      <c r="G60" s="136"/>
      <c r="H60" s="137"/>
      <c r="I60" s="134"/>
      <c r="J60" s="1"/>
      <c r="K60" s="134"/>
      <c r="L60" s="111"/>
      <c r="M60" s="134"/>
      <c r="N60" s="1"/>
      <c r="O60" s="129">
        <f t="shared" ref="O60" si="13">SUM(F60:N60)</f>
        <v>0</v>
      </c>
      <c r="P60" s="37">
        <f t="shared" ref="P60" si="14">(F60*$F$3)+(G60*$G$3)+(H60*$H$3)+(I60*$I$3)+(J60*$J$3)+(K60*$K$3)+(L60*$L$3)+(M60*$M$3)+(N60*$N$3)</f>
        <v>0</v>
      </c>
    </row>
    <row r="61" spans="1:16" ht="12" thickBot="1">
      <c r="A61" s="38"/>
      <c r="B61" s="39"/>
      <c r="C61" s="43">
        <f t="shared" ref="C61:P61" si="15">SUM(C43:C60)</f>
        <v>0</v>
      </c>
      <c r="D61" s="43">
        <f t="shared" si="15"/>
        <v>0</v>
      </c>
      <c r="E61" s="43">
        <f t="shared" si="15"/>
        <v>0</v>
      </c>
      <c r="F61" s="43">
        <f t="shared" si="15"/>
        <v>2874</v>
      </c>
      <c r="G61" s="43">
        <f t="shared" si="15"/>
        <v>624</v>
      </c>
      <c r="H61" s="43">
        <f t="shared" si="15"/>
        <v>0</v>
      </c>
      <c r="I61" s="43">
        <f t="shared" si="15"/>
        <v>98</v>
      </c>
      <c r="J61" s="43">
        <f t="shared" si="15"/>
        <v>0</v>
      </c>
      <c r="K61" s="43">
        <f t="shared" si="15"/>
        <v>80</v>
      </c>
      <c r="L61" s="43">
        <f t="shared" si="15"/>
        <v>0</v>
      </c>
      <c r="M61" s="43">
        <f t="shared" si="15"/>
        <v>0</v>
      </c>
      <c r="N61" s="43">
        <f t="shared" si="15"/>
        <v>72</v>
      </c>
      <c r="O61" s="44">
        <f t="shared" si="15"/>
        <v>3748</v>
      </c>
      <c r="P61" s="45">
        <f t="shared" si="15"/>
        <v>716.40000000000009</v>
      </c>
    </row>
    <row r="62" spans="1:16">
      <c r="G62" s="42"/>
    </row>
    <row r="63" spans="1:16" hidden="1">
      <c r="G63" s="42"/>
    </row>
    <row r="64" spans="1:16" ht="12" hidden="1" thickBot="1">
      <c r="B64" s="33" t="s">
        <v>74</v>
      </c>
      <c r="C64" s="33"/>
      <c r="D64" s="33"/>
      <c r="E64" s="33"/>
      <c r="F64" s="34"/>
      <c r="G64" s="34"/>
      <c r="H64" s="34"/>
      <c r="I64" s="34"/>
      <c r="J64" s="34"/>
      <c r="K64" s="34"/>
      <c r="L64" s="34"/>
      <c r="M64" s="34"/>
      <c r="N64" s="34"/>
      <c r="O64" s="35"/>
      <c r="P64" s="35"/>
    </row>
    <row r="65" spans="1:16" s="30" customFormat="1" hidden="1">
      <c r="A65" s="130"/>
      <c r="B65" s="131"/>
      <c r="C65" s="64"/>
      <c r="D65" s="52"/>
      <c r="E65" s="52"/>
      <c r="F65" s="53"/>
      <c r="G65" s="126"/>
      <c r="H65" s="127"/>
      <c r="I65" s="126"/>
      <c r="J65" s="132"/>
      <c r="K65" s="126"/>
      <c r="L65" s="127"/>
      <c r="M65" s="126"/>
      <c r="N65" s="133"/>
      <c r="O65" s="128">
        <f t="shared" ref="O65:O71" si="16">SUM(F65:N65)</f>
        <v>0</v>
      </c>
      <c r="P65" s="37">
        <f t="shared" ref="P65:P71" si="17">(F65*$F$3)+(G65*$G$3)+(H65*$H$3)+(I65*$I$3)+(J65*$J$3)+(K65*$K$3)+(L65*$L$3)+(M65*$M$3)+(N65*$N$3)</f>
        <v>0</v>
      </c>
    </row>
    <row r="66" spans="1:16" s="30" customFormat="1" hidden="1">
      <c r="A66" s="130"/>
      <c r="B66" s="65"/>
      <c r="C66" s="64"/>
      <c r="D66" s="52"/>
      <c r="E66" s="52"/>
      <c r="F66" s="53"/>
      <c r="G66" s="126"/>
      <c r="H66" s="127"/>
      <c r="I66" s="126"/>
      <c r="J66" s="132"/>
      <c r="K66" s="126"/>
      <c r="L66" s="127"/>
      <c r="M66" s="126"/>
      <c r="N66" s="133"/>
      <c r="O66" s="128">
        <f t="shared" si="16"/>
        <v>0</v>
      </c>
      <c r="P66" s="37">
        <f t="shared" si="17"/>
        <v>0</v>
      </c>
    </row>
    <row r="67" spans="1:16" s="30" customFormat="1" hidden="1">
      <c r="A67" s="130"/>
      <c r="B67" s="131"/>
      <c r="C67" s="64"/>
      <c r="D67" s="52"/>
      <c r="E67" s="52"/>
      <c r="F67" s="53"/>
      <c r="G67" s="126"/>
      <c r="H67" s="127"/>
      <c r="I67" s="126"/>
      <c r="J67" s="132"/>
      <c r="K67" s="126"/>
      <c r="L67" s="127"/>
      <c r="M67" s="126"/>
      <c r="N67" s="133"/>
      <c r="O67" s="128">
        <f t="shared" si="16"/>
        <v>0</v>
      </c>
      <c r="P67" s="37">
        <f t="shared" si="17"/>
        <v>0</v>
      </c>
    </row>
    <row r="68" spans="1:16" s="30" customFormat="1" hidden="1">
      <c r="A68" s="130"/>
      <c r="B68" s="65"/>
      <c r="C68" s="64"/>
      <c r="D68" s="52"/>
      <c r="E68" s="52"/>
      <c r="F68" s="53"/>
      <c r="G68" s="126"/>
      <c r="H68" s="127"/>
      <c r="I68" s="126"/>
      <c r="J68" s="132"/>
      <c r="K68" s="126"/>
      <c r="L68" s="127"/>
      <c r="M68" s="126"/>
      <c r="N68" s="133"/>
      <c r="O68" s="128">
        <f t="shared" si="16"/>
        <v>0</v>
      </c>
      <c r="P68" s="37">
        <f t="shared" si="17"/>
        <v>0</v>
      </c>
    </row>
    <row r="69" spans="1:16" s="196" customFormat="1" hidden="1">
      <c r="A69" s="130"/>
      <c r="B69" s="65"/>
      <c r="C69" s="64"/>
      <c r="D69" s="200"/>
      <c r="E69" s="200"/>
      <c r="F69" s="201"/>
      <c r="G69" s="126"/>
      <c r="H69" s="127"/>
      <c r="I69" s="126"/>
      <c r="J69" s="132"/>
      <c r="K69" s="126"/>
      <c r="L69" s="127"/>
      <c r="M69" s="126"/>
      <c r="N69" s="133"/>
      <c r="O69" s="128">
        <f t="shared" si="16"/>
        <v>0</v>
      </c>
      <c r="P69" s="202">
        <f t="shared" si="17"/>
        <v>0</v>
      </c>
    </row>
    <row r="70" spans="1:16" s="196" customFormat="1" hidden="1">
      <c r="A70" s="130"/>
      <c r="B70" s="131"/>
      <c r="C70" s="64"/>
      <c r="D70" s="200"/>
      <c r="E70" s="200"/>
      <c r="F70" s="201"/>
      <c r="G70" s="126"/>
      <c r="H70" s="127"/>
      <c r="I70" s="126"/>
      <c r="J70" s="132"/>
      <c r="K70" s="126"/>
      <c r="L70" s="127"/>
      <c r="M70" s="126"/>
      <c r="N70" s="133"/>
      <c r="O70" s="128">
        <f t="shared" si="16"/>
        <v>0</v>
      </c>
      <c r="P70" s="202">
        <f t="shared" si="17"/>
        <v>0</v>
      </c>
    </row>
    <row r="71" spans="1:16" s="30" customFormat="1" ht="12.75" hidden="1" customHeight="1">
      <c r="A71" s="130"/>
      <c r="B71" s="65"/>
      <c r="C71" s="64"/>
      <c r="D71" s="52"/>
      <c r="E71" s="52"/>
      <c r="F71" s="53"/>
      <c r="G71" s="136"/>
      <c r="H71" s="137"/>
      <c r="I71" s="134"/>
      <c r="J71" s="1"/>
      <c r="K71" s="134"/>
      <c r="L71" s="111"/>
      <c r="M71" s="134"/>
      <c r="N71" s="1"/>
      <c r="O71" s="129">
        <f t="shared" si="16"/>
        <v>0</v>
      </c>
      <c r="P71" s="37">
        <f t="shared" si="17"/>
        <v>0</v>
      </c>
    </row>
    <row r="72" spans="1:16" ht="12" hidden="1" thickBot="1">
      <c r="A72" s="38"/>
      <c r="B72" s="39" t="s">
        <v>21</v>
      </c>
      <c r="C72" s="39">
        <f t="shared" ref="C72:P72" si="18">SUM(C65:C71)</f>
        <v>0</v>
      </c>
      <c r="D72" s="39">
        <f t="shared" si="18"/>
        <v>0</v>
      </c>
      <c r="E72" s="39">
        <f t="shared" si="18"/>
        <v>0</v>
      </c>
      <c r="F72" s="39">
        <f t="shared" si="18"/>
        <v>0</v>
      </c>
      <c r="G72" s="135">
        <f t="shared" si="18"/>
        <v>0</v>
      </c>
      <c r="H72" s="135">
        <f t="shared" si="18"/>
        <v>0</v>
      </c>
      <c r="I72" s="43">
        <f t="shared" si="18"/>
        <v>0</v>
      </c>
      <c r="J72" s="43">
        <f t="shared" si="18"/>
        <v>0</v>
      </c>
      <c r="K72" s="43">
        <f t="shared" si="18"/>
        <v>0</v>
      </c>
      <c r="L72" s="43">
        <f t="shared" si="18"/>
        <v>0</v>
      </c>
      <c r="M72" s="43">
        <f t="shared" si="18"/>
        <v>0</v>
      </c>
      <c r="N72" s="43">
        <f t="shared" si="18"/>
        <v>0</v>
      </c>
      <c r="O72" s="44">
        <f t="shared" si="18"/>
        <v>0</v>
      </c>
      <c r="P72" s="45">
        <f t="shared" si="18"/>
        <v>0</v>
      </c>
    </row>
    <row r="73" spans="1:16" hidden="1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s="195" customFormat="1">
      <c r="G74" s="42"/>
    </row>
    <row r="75" spans="1:16" s="195" customFormat="1" ht="12" thickBot="1">
      <c r="B75" s="197" t="s">
        <v>76</v>
      </c>
      <c r="C75" s="197"/>
      <c r="D75" s="197"/>
      <c r="E75" s="197"/>
      <c r="F75" s="198"/>
      <c r="G75" s="198"/>
      <c r="H75" s="198"/>
      <c r="I75" s="198"/>
      <c r="J75" s="198"/>
      <c r="K75" s="198"/>
      <c r="L75" s="198"/>
      <c r="M75" s="198"/>
      <c r="N75" s="198"/>
      <c r="O75" s="199"/>
      <c r="P75" s="199"/>
    </row>
    <row r="76" spans="1:16" s="196" customFormat="1">
      <c r="A76" s="130"/>
      <c r="B76" s="131" t="s">
        <v>164</v>
      </c>
      <c r="C76" s="64"/>
      <c r="D76" s="200"/>
      <c r="E76" s="200"/>
      <c r="F76" s="201">
        <v>536</v>
      </c>
      <c r="G76" s="126"/>
      <c r="H76" s="127"/>
      <c r="I76" s="126"/>
      <c r="J76" s="132"/>
      <c r="K76" s="126"/>
      <c r="L76" s="127"/>
      <c r="M76" s="126"/>
      <c r="N76" s="133"/>
      <c r="O76" s="128">
        <f t="shared" ref="O76:O84" si="19">SUM(F76:N76)</f>
        <v>536</v>
      </c>
      <c r="P76" s="202">
        <f t="shared" ref="P76:P84" si="20">(F76*$F$3)+(G76*$G$3)+(H76*$H$3)+(I76*$I$3)+(J76*$J$3)+(K76*$K$3)+(L76*$L$3)+(M76*$M$3)+(N76*$N$3)</f>
        <v>53.6</v>
      </c>
    </row>
    <row r="77" spans="1:16" s="196" customFormat="1">
      <c r="A77" s="130"/>
      <c r="B77" s="65" t="s">
        <v>165</v>
      </c>
      <c r="C77" s="64"/>
      <c r="D77" s="200"/>
      <c r="E77" s="200"/>
      <c r="F77" s="201"/>
      <c r="G77" s="126">
        <v>30</v>
      </c>
      <c r="H77" s="127">
        <v>8</v>
      </c>
      <c r="I77" s="126">
        <v>16</v>
      </c>
      <c r="J77" s="132">
        <v>1</v>
      </c>
      <c r="K77" s="126"/>
      <c r="L77" s="127">
        <v>3</v>
      </c>
      <c r="M77" s="126"/>
      <c r="N77" s="133">
        <v>3</v>
      </c>
      <c r="O77" s="128">
        <f t="shared" si="19"/>
        <v>61</v>
      </c>
      <c r="P77" s="202">
        <f t="shared" si="20"/>
        <v>27</v>
      </c>
    </row>
    <row r="78" spans="1:16" s="196" customFormat="1">
      <c r="A78" s="130"/>
      <c r="B78" s="131" t="s">
        <v>166</v>
      </c>
      <c r="C78" s="64"/>
      <c r="D78" s="200">
        <v>1</v>
      </c>
      <c r="E78" s="200"/>
      <c r="F78" s="201"/>
      <c r="G78" s="126"/>
      <c r="H78" s="127"/>
      <c r="I78" s="126"/>
      <c r="J78" s="132"/>
      <c r="K78" s="126"/>
      <c r="L78" s="127">
        <v>7</v>
      </c>
      <c r="M78" s="126"/>
      <c r="N78" s="133">
        <v>10</v>
      </c>
      <c r="O78" s="128">
        <f t="shared" si="19"/>
        <v>17</v>
      </c>
      <c r="P78" s="202">
        <f t="shared" si="20"/>
        <v>27</v>
      </c>
    </row>
    <row r="79" spans="1:16" s="196" customFormat="1">
      <c r="A79" s="130"/>
      <c r="B79" s="65" t="s">
        <v>167</v>
      </c>
      <c r="C79" s="64"/>
      <c r="D79" s="200"/>
      <c r="E79" s="200"/>
      <c r="F79" s="201"/>
      <c r="G79" s="126">
        <v>44</v>
      </c>
      <c r="H79" s="127"/>
      <c r="I79" s="126">
        <v>22</v>
      </c>
      <c r="J79" s="132"/>
      <c r="K79" s="126"/>
      <c r="L79" s="127"/>
      <c r="M79" s="126"/>
      <c r="N79" s="133"/>
      <c r="O79" s="128">
        <f t="shared" si="19"/>
        <v>66</v>
      </c>
      <c r="P79" s="202">
        <f t="shared" si="20"/>
        <v>22</v>
      </c>
    </row>
    <row r="80" spans="1:16" s="196" customFormat="1">
      <c r="A80" s="130"/>
      <c r="B80" s="65" t="s">
        <v>168</v>
      </c>
      <c r="C80" s="64"/>
      <c r="D80" s="200"/>
      <c r="E80" s="200"/>
      <c r="F80" s="201"/>
      <c r="G80" s="126">
        <v>20</v>
      </c>
      <c r="H80" s="127"/>
      <c r="I80" s="126"/>
      <c r="J80" s="132"/>
      <c r="K80" s="126"/>
      <c r="L80" s="127"/>
      <c r="M80" s="126"/>
      <c r="N80" s="133"/>
      <c r="O80" s="128">
        <f t="shared" ref="O80" si="21">SUM(F80:N80)</f>
        <v>20</v>
      </c>
      <c r="P80" s="202">
        <f t="shared" ref="P80" si="22">(F80*$F$3)+(G80*$G$3)+(H80*$H$3)+(I80*$I$3)+(J80*$J$3)+(K80*$K$3)+(L80*$L$3)+(M80*$M$3)+(N80*$N$3)</f>
        <v>5</v>
      </c>
    </row>
    <row r="81" spans="1:16" s="196" customFormat="1">
      <c r="A81" s="130"/>
      <c r="B81" s="131" t="s">
        <v>169</v>
      </c>
      <c r="C81" s="64"/>
      <c r="D81" s="200"/>
      <c r="E81" s="200"/>
      <c r="F81" s="201"/>
      <c r="G81" s="126"/>
      <c r="H81" s="127"/>
      <c r="I81" s="126"/>
      <c r="J81" s="132"/>
      <c r="K81" s="126">
        <v>1</v>
      </c>
      <c r="L81" s="127"/>
      <c r="M81" s="126"/>
      <c r="N81" s="133">
        <v>1</v>
      </c>
      <c r="O81" s="128">
        <f t="shared" ref="O81:O83" si="23">SUM(F81:N81)</f>
        <v>2</v>
      </c>
      <c r="P81" s="202">
        <f t="shared" ref="P81:P83" si="24">(F81*$F$3)+(G81*$G$3)+(H81*$H$3)+(I81*$I$3)+(J81*$J$3)+(K81*$K$3)+(L81*$L$3)+(M81*$M$3)+(N81*$N$3)</f>
        <v>3</v>
      </c>
    </row>
    <row r="82" spans="1:16" s="196" customFormat="1">
      <c r="A82" s="130"/>
      <c r="B82" s="65" t="s">
        <v>170</v>
      </c>
      <c r="C82" s="64"/>
      <c r="D82" s="200"/>
      <c r="E82" s="200"/>
      <c r="F82" s="201"/>
      <c r="G82" s="126">
        <v>1</v>
      </c>
      <c r="H82" s="127"/>
      <c r="I82" s="126"/>
      <c r="J82" s="132"/>
      <c r="K82" s="126"/>
      <c r="L82" s="127"/>
      <c r="M82" s="126"/>
      <c r="N82" s="133">
        <v>1</v>
      </c>
      <c r="O82" s="128">
        <f t="shared" si="23"/>
        <v>2</v>
      </c>
      <c r="P82" s="202">
        <f t="shared" si="24"/>
        <v>2.25</v>
      </c>
    </row>
    <row r="83" spans="1:16" s="196" customFormat="1">
      <c r="A83" s="130"/>
      <c r="B83" s="131" t="s">
        <v>171</v>
      </c>
      <c r="C83" s="64"/>
      <c r="D83" s="200"/>
      <c r="E83" s="200"/>
      <c r="F83" s="201"/>
      <c r="G83" s="126"/>
      <c r="H83" s="127"/>
      <c r="I83" s="126"/>
      <c r="J83" s="132"/>
      <c r="K83" s="126"/>
      <c r="L83" s="127">
        <v>1</v>
      </c>
      <c r="M83" s="126"/>
      <c r="N83" s="133"/>
      <c r="O83" s="128">
        <f t="shared" si="23"/>
        <v>1</v>
      </c>
      <c r="P83" s="202">
        <f t="shared" si="24"/>
        <v>1</v>
      </c>
    </row>
    <row r="84" spans="1:16" s="196" customFormat="1" ht="12.75" customHeight="1">
      <c r="A84" s="130"/>
      <c r="B84" s="65"/>
      <c r="C84" s="64"/>
      <c r="D84" s="200"/>
      <c r="E84" s="200"/>
      <c r="F84" s="201"/>
      <c r="G84" s="136"/>
      <c r="H84" s="137"/>
      <c r="I84" s="134"/>
      <c r="J84" s="195"/>
      <c r="K84" s="134"/>
      <c r="L84" s="111"/>
      <c r="M84" s="134"/>
      <c r="N84" s="195"/>
      <c r="O84" s="129">
        <f t="shared" si="19"/>
        <v>0</v>
      </c>
      <c r="P84" s="202">
        <f t="shared" si="20"/>
        <v>0</v>
      </c>
    </row>
    <row r="85" spans="1:16" s="195" customFormat="1" ht="12" thickBot="1">
      <c r="A85" s="203"/>
      <c r="B85" s="204" t="s">
        <v>21</v>
      </c>
      <c r="C85" s="204">
        <f t="shared" ref="C85:P85" si="25">SUM(C76:C84)</f>
        <v>0</v>
      </c>
      <c r="D85" s="204">
        <f t="shared" si="25"/>
        <v>1</v>
      </c>
      <c r="E85" s="204">
        <f t="shared" si="25"/>
        <v>0</v>
      </c>
      <c r="F85" s="204">
        <f t="shared" si="25"/>
        <v>536</v>
      </c>
      <c r="G85" s="135">
        <f t="shared" si="25"/>
        <v>95</v>
      </c>
      <c r="H85" s="135">
        <f t="shared" si="25"/>
        <v>8</v>
      </c>
      <c r="I85" s="43">
        <f t="shared" si="25"/>
        <v>38</v>
      </c>
      <c r="J85" s="43">
        <f t="shared" si="25"/>
        <v>1</v>
      </c>
      <c r="K85" s="43">
        <f t="shared" si="25"/>
        <v>1</v>
      </c>
      <c r="L85" s="43">
        <f t="shared" si="25"/>
        <v>11</v>
      </c>
      <c r="M85" s="43">
        <f t="shared" si="25"/>
        <v>0</v>
      </c>
      <c r="N85" s="43">
        <f t="shared" si="25"/>
        <v>15</v>
      </c>
      <c r="O85" s="44">
        <f t="shared" si="25"/>
        <v>705</v>
      </c>
      <c r="P85" s="45">
        <f t="shared" si="25"/>
        <v>140.85</v>
      </c>
    </row>
    <row r="86" spans="1:16" s="195" customFormat="1">
      <c r="A86" s="203"/>
      <c r="B86" s="54"/>
      <c r="C86" s="54"/>
      <c r="D86" s="54"/>
      <c r="E86" s="54"/>
      <c r="F86" s="54"/>
      <c r="G86" s="55"/>
      <c r="H86" s="55"/>
      <c r="I86" s="55"/>
      <c r="J86" s="55"/>
      <c r="K86" s="55"/>
      <c r="L86" s="55"/>
      <c r="M86" s="55"/>
      <c r="N86" s="55"/>
      <c r="O86" s="56"/>
      <c r="P86" s="57"/>
    </row>
    <row r="87" spans="1:16" hidden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ht="12" hidden="1" thickBot="1">
      <c r="B88" s="33" t="s">
        <v>23</v>
      </c>
      <c r="C88" s="182"/>
      <c r="D88" s="33"/>
      <c r="E88" s="33"/>
      <c r="F88" s="34"/>
      <c r="G88" s="34"/>
      <c r="H88" s="34"/>
      <c r="I88" s="34"/>
      <c r="J88" s="34"/>
      <c r="K88" s="34"/>
      <c r="L88" s="34"/>
      <c r="M88" s="34"/>
      <c r="N88" s="34"/>
      <c r="O88" s="35"/>
      <c r="P88" s="35"/>
    </row>
    <row r="89" spans="1:16" s="181" customFormat="1" hidden="1">
      <c r="A89" s="180"/>
      <c r="B89" s="183"/>
      <c r="C89" s="184"/>
      <c r="D89" s="184"/>
      <c r="E89" s="184"/>
      <c r="F89" s="185"/>
      <c r="G89" s="186"/>
      <c r="H89" s="187"/>
      <c r="I89" s="188"/>
      <c r="J89" s="187"/>
      <c r="K89" s="186"/>
      <c r="L89" s="189"/>
      <c r="M89" s="186"/>
      <c r="N89" s="187"/>
      <c r="O89" s="190">
        <f>SUM(F89:N89)</f>
        <v>0</v>
      </c>
      <c r="P89" s="191">
        <f>(F89*$F$3)+(G89*$G$3)+(H89*$H$3)+(I89*$I$3)+(J89*$J$3)+(K89*$K$3)+(L89*$L$3)+(M89*$M$3)+(N89*$N$3)</f>
        <v>0</v>
      </c>
    </row>
    <row r="90" spans="1:16" s="30" customFormat="1" hidden="1">
      <c r="A90" s="1"/>
      <c r="B90" s="183"/>
      <c r="C90" s="64"/>
      <c r="D90" s="184"/>
      <c r="E90" s="184"/>
      <c r="F90" s="185"/>
      <c r="G90" s="186"/>
      <c r="H90" s="187"/>
      <c r="I90" s="188"/>
      <c r="J90" s="187"/>
      <c r="K90" s="186"/>
      <c r="L90" s="62"/>
      <c r="M90" s="59"/>
      <c r="N90" s="60"/>
      <c r="O90" s="36">
        <f>SUM(F90:N90)</f>
        <v>0</v>
      </c>
      <c r="P90" s="37">
        <f>(F90*$F$3)+(G90*$G$3)+(H90*$H$3)+(I90*$I$3)+(J90*$J$3)+(K90*$K$3)+(L90*$L$3)+(M90*$M$3)+(N90*$N$3)</f>
        <v>0</v>
      </c>
    </row>
    <row r="91" spans="1:16" ht="12" hidden="1" thickBot="1">
      <c r="A91" s="38"/>
      <c r="B91" s="39" t="s">
        <v>21</v>
      </c>
      <c r="C91" s="39">
        <f t="shared" ref="C91:D91" si="26">SUM(C90:C90)</f>
        <v>0</v>
      </c>
      <c r="D91" s="39">
        <f t="shared" si="26"/>
        <v>0</v>
      </c>
      <c r="E91" s="44">
        <f t="shared" ref="E91:N91" si="27">SUM(E89:E90)</f>
        <v>0</v>
      </c>
      <c r="F91" s="44">
        <f t="shared" si="27"/>
        <v>0</v>
      </c>
      <c r="G91" s="44">
        <f t="shared" si="27"/>
        <v>0</v>
      </c>
      <c r="H91" s="44">
        <f t="shared" si="27"/>
        <v>0</v>
      </c>
      <c r="I91" s="44">
        <f t="shared" si="27"/>
        <v>0</v>
      </c>
      <c r="J91" s="44">
        <f t="shared" si="27"/>
        <v>0</v>
      </c>
      <c r="K91" s="44">
        <f t="shared" si="27"/>
        <v>0</v>
      </c>
      <c r="L91" s="44">
        <f t="shared" si="27"/>
        <v>0</v>
      </c>
      <c r="M91" s="44">
        <f t="shared" si="27"/>
        <v>0</v>
      </c>
      <c r="N91" s="44">
        <f t="shared" si="27"/>
        <v>0</v>
      </c>
      <c r="O91" s="44">
        <f>SUM(O89:O90)</f>
        <v>0</v>
      </c>
      <c r="P91" s="45">
        <f>SUM(P89:P90)</f>
        <v>0</v>
      </c>
    </row>
    <row r="92" spans="1:16" hidden="1">
      <c r="A92" s="38"/>
      <c r="B92" s="54"/>
      <c r="C92" s="54"/>
      <c r="D92" s="54"/>
      <c r="E92" s="54"/>
      <c r="F92" s="54"/>
      <c r="G92" s="55"/>
      <c r="H92" s="55"/>
      <c r="I92" s="55"/>
      <c r="J92" s="55"/>
      <c r="K92" s="55"/>
      <c r="L92" s="55"/>
      <c r="M92" s="55"/>
      <c r="N92" s="55"/>
      <c r="O92" s="56"/>
      <c r="P92" s="57"/>
    </row>
    <row r="93" spans="1:16">
      <c r="A93" s="38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4" spans="1:16" ht="12" thickBot="1">
      <c r="B94" s="33" t="s">
        <v>63</v>
      </c>
      <c r="C94" s="33"/>
      <c r="D94" s="33"/>
      <c r="E94" s="33"/>
      <c r="F94" s="34"/>
      <c r="G94" s="34"/>
      <c r="H94" s="34"/>
      <c r="I94" s="34"/>
      <c r="J94" s="34"/>
      <c r="K94" s="34"/>
      <c r="L94" s="34"/>
      <c r="M94" s="34"/>
      <c r="N94" s="34"/>
      <c r="O94" s="35"/>
      <c r="P94" s="35"/>
    </row>
    <row r="95" spans="1:16" s="30" customFormat="1" ht="11.25" customHeight="1">
      <c r="A95" s="1"/>
      <c r="B95" s="58" t="s">
        <v>118</v>
      </c>
      <c r="C95" s="51"/>
      <c r="D95" s="159"/>
      <c r="E95" s="159"/>
      <c r="F95" s="160">
        <v>242</v>
      </c>
      <c r="G95" s="161"/>
      <c r="H95" s="162"/>
      <c r="I95" s="163"/>
      <c r="J95" s="162"/>
      <c r="K95" s="161"/>
      <c r="L95" s="164"/>
      <c r="M95" s="161"/>
      <c r="N95" s="162"/>
      <c r="O95" s="36">
        <f t="shared" ref="O95:O103" si="28">SUM(F95:N95)</f>
        <v>242</v>
      </c>
      <c r="P95" s="37">
        <f t="shared" ref="P95:P103" si="29">(F95*$F$3)+(G95*$G$3)+(H95*$H$3)+(I95*$I$3)+(J95*$J$3)+(K95*$K$3)+(L95*$L$3)+(M95*$M$3)+(N95*$N$3)</f>
        <v>24.200000000000003</v>
      </c>
    </row>
    <row r="96" spans="1:16" s="30" customFormat="1" ht="11.25" customHeight="1">
      <c r="A96" s="1"/>
      <c r="B96" s="58" t="s">
        <v>119</v>
      </c>
      <c r="C96" s="51"/>
      <c r="D96" s="52"/>
      <c r="E96" s="52"/>
      <c r="F96" s="53"/>
      <c r="G96" s="59">
        <v>1</v>
      </c>
      <c r="H96" s="60"/>
      <c r="I96" s="61"/>
      <c r="J96" s="60"/>
      <c r="K96" s="59"/>
      <c r="L96" s="62"/>
      <c r="M96" s="59"/>
      <c r="N96" s="60"/>
      <c r="O96" s="36">
        <f t="shared" si="28"/>
        <v>1</v>
      </c>
      <c r="P96" s="37">
        <f t="shared" si="29"/>
        <v>0.25</v>
      </c>
    </row>
    <row r="97" spans="1:16" s="30" customFormat="1" ht="11.25" customHeight="1">
      <c r="A97" s="1"/>
      <c r="B97" s="58" t="s">
        <v>120</v>
      </c>
      <c r="C97" s="51"/>
      <c r="D97" s="52"/>
      <c r="E97" s="52"/>
      <c r="F97" s="53"/>
      <c r="G97" s="59">
        <v>6</v>
      </c>
      <c r="H97" s="60"/>
      <c r="I97" s="61">
        <v>3</v>
      </c>
      <c r="J97" s="60"/>
      <c r="K97" s="59">
        <v>1</v>
      </c>
      <c r="L97" s="62"/>
      <c r="M97" s="59"/>
      <c r="N97" s="60">
        <v>1</v>
      </c>
      <c r="O97" s="36">
        <f t="shared" si="28"/>
        <v>11</v>
      </c>
      <c r="P97" s="37">
        <f t="shared" si="29"/>
        <v>6</v>
      </c>
    </row>
    <row r="98" spans="1:16" s="30" customFormat="1" ht="11.25" customHeight="1">
      <c r="A98" s="1"/>
      <c r="B98" s="58" t="s">
        <v>121</v>
      </c>
      <c r="C98" s="51"/>
      <c r="D98" s="52"/>
      <c r="E98" s="52"/>
      <c r="F98" s="53">
        <v>1</v>
      </c>
      <c r="G98" s="59">
        <v>4</v>
      </c>
      <c r="H98" s="60"/>
      <c r="I98" s="61">
        <v>1</v>
      </c>
      <c r="J98" s="60">
        <v>1</v>
      </c>
      <c r="K98" s="59"/>
      <c r="L98" s="62"/>
      <c r="M98" s="59"/>
      <c r="N98" s="60">
        <v>1</v>
      </c>
      <c r="O98" s="36">
        <f t="shared" si="28"/>
        <v>8</v>
      </c>
      <c r="P98" s="37">
        <f t="shared" si="29"/>
        <v>4.0999999999999996</v>
      </c>
    </row>
    <row r="99" spans="1:16" s="30" customFormat="1" ht="11.25" customHeight="1">
      <c r="A99" s="1"/>
      <c r="B99" s="58" t="s">
        <v>122</v>
      </c>
      <c r="C99" s="51"/>
      <c r="D99" s="52"/>
      <c r="E99" s="52"/>
      <c r="F99" s="53">
        <v>17</v>
      </c>
      <c r="G99" s="59">
        <v>22</v>
      </c>
      <c r="H99" s="60"/>
      <c r="I99" s="61">
        <v>68</v>
      </c>
      <c r="J99" s="60"/>
      <c r="K99" s="59"/>
      <c r="L99" s="62"/>
      <c r="M99" s="59"/>
      <c r="N99" s="60">
        <v>1</v>
      </c>
      <c r="O99" s="36">
        <f t="shared" si="28"/>
        <v>108</v>
      </c>
      <c r="P99" s="37">
        <f t="shared" si="29"/>
        <v>43.2</v>
      </c>
    </row>
    <row r="100" spans="1:16" s="30" customFormat="1" ht="11.25" customHeight="1">
      <c r="A100" s="1"/>
      <c r="B100" s="58" t="s">
        <v>123</v>
      </c>
      <c r="C100" s="51"/>
      <c r="D100" s="52"/>
      <c r="E100" s="52"/>
      <c r="F100" s="53">
        <v>3</v>
      </c>
      <c r="G100" s="59">
        <v>2</v>
      </c>
      <c r="H100" s="60"/>
      <c r="I100" s="61">
        <v>4</v>
      </c>
      <c r="J100" s="60">
        <v>1</v>
      </c>
      <c r="K100" s="59"/>
      <c r="L100" s="62"/>
      <c r="M100" s="59"/>
      <c r="N100" s="60">
        <v>3</v>
      </c>
      <c r="O100" s="36">
        <f t="shared" si="28"/>
        <v>13</v>
      </c>
      <c r="P100" s="37">
        <f t="shared" si="29"/>
        <v>9.3000000000000007</v>
      </c>
    </row>
    <row r="101" spans="1:16" s="30" customFormat="1" ht="11.25" customHeight="1">
      <c r="A101" s="1"/>
      <c r="B101" s="58" t="s">
        <v>124</v>
      </c>
      <c r="C101" s="51"/>
      <c r="D101" s="52"/>
      <c r="E101" s="52"/>
      <c r="F101" s="53"/>
      <c r="G101" s="59">
        <v>7</v>
      </c>
      <c r="H101" s="60"/>
      <c r="I101" s="61">
        <v>4</v>
      </c>
      <c r="J101" s="60">
        <v>1</v>
      </c>
      <c r="K101" s="59"/>
      <c r="L101" s="62"/>
      <c r="M101" s="59"/>
      <c r="N101" s="60"/>
      <c r="O101" s="36">
        <f t="shared" si="28"/>
        <v>12</v>
      </c>
      <c r="P101" s="37">
        <f t="shared" si="29"/>
        <v>4.25</v>
      </c>
    </row>
    <row r="102" spans="1:16" s="30" customFormat="1" ht="11.25" customHeight="1">
      <c r="A102" s="1"/>
      <c r="B102" s="58"/>
      <c r="C102" s="51"/>
      <c r="D102" s="52"/>
      <c r="E102" s="52"/>
      <c r="F102" s="53"/>
      <c r="G102" s="59"/>
      <c r="H102" s="60"/>
      <c r="I102" s="61"/>
      <c r="J102" s="60"/>
      <c r="K102" s="59"/>
      <c r="L102" s="62"/>
      <c r="M102" s="59"/>
      <c r="N102" s="60"/>
      <c r="O102" s="36">
        <f t="shared" si="28"/>
        <v>0</v>
      </c>
      <c r="P102" s="37">
        <f t="shared" si="29"/>
        <v>0</v>
      </c>
    </row>
    <row r="103" spans="1:16" s="30" customFormat="1" ht="11.25" customHeight="1">
      <c r="A103" s="1"/>
      <c r="B103" s="58"/>
      <c r="C103" s="51"/>
      <c r="D103" s="52"/>
      <c r="E103" s="52"/>
      <c r="F103" s="53"/>
      <c r="G103" s="59"/>
      <c r="H103" s="60"/>
      <c r="I103" s="61"/>
      <c r="J103" s="60"/>
      <c r="K103" s="59"/>
      <c r="L103" s="62"/>
      <c r="M103" s="59"/>
      <c r="N103" s="60"/>
      <c r="O103" s="36">
        <f t="shared" si="28"/>
        <v>0</v>
      </c>
      <c r="P103" s="37">
        <f t="shared" si="29"/>
        <v>0</v>
      </c>
    </row>
    <row r="104" spans="1:16" ht="12" thickBot="1">
      <c r="A104" s="38"/>
      <c r="B104" s="39" t="s">
        <v>21</v>
      </c>
      <c r="C104" s="39">
        <f t="shared" ref="C104:P104" si="30">SUM(C95:C103)</f>
        <v>0</v>
      </c>
      <c r="D104" s="39">
        <f t="shared" si="30"/>
        <v>0</v>
      </c>
      <c r="E104" s="39">
        <f t="shared" si="30"/>
        <v>0</v>
      </c>
      <c r="F104" s="39">
        <f t="shared" si="30"/>
        <v>263</v>
      </c>
      <c r="G104" s="43">
        <f t="shared" si="30"/>
        <v>42</v>
      </c>
      <c r="H104" s="43">
        <f t="shared" si="30"/>
        <v>0</v>
      </c>
      <c r="I104" s="43">
        <f t="shared" si="30"/>
        <v>80</v>
      </c>
      <c r="J104" s="43">
        <f t="shared" si="30"/>
        <v>3</v>
      </c>
      <c r="K104" s="43">
        <f t="shared" si="30"/>
        <v>1</v>
      </c>
      <c r="L104" s="43">
        <f t="shared" si="30"/>
        <v>0</v>
      </c>
      <c r="M104" s="43">
        <f t="shared" si="30"/>
        <v>0</v>
      </c>
      <c r="N104" s="43">
        <f t="shared" si="30"/>
        <v>6</v>
      </c>
      <c r="O104" s="44">
        <f t="shared" si="30"/>
        <v>395</v>
      </c>
      <c r="P104" s="45">
        <f t="shared" si="30"/>
        <v>91.3</v>
      </c>
    </row>
    <row r="105" spans="1:16" ht="11.25" customHeight="1">
      <c r="A105" s="38"/>
      <c r="B105" s="54"/>
      <c r="C105" s="54"/>
      <c r="D105" s="54"/>
      <c r="E105" s="54"/>
      <c r="F105" s="54"/>
      <c r="G105" s="55"/>
      <c r="H105" s="55"/>
      <c r="I105" s="55"/>
      <c r="J105" s="55"/>
      <c r="K105" s="55"/>
      <c r="L105" s="55"/>
      <c r="M105" s="55"/>
      <c r="N105" s="55"/>
      <c r="O105" s="56"/>
      <c r="P105" s="57"/>
    </row>
    <row r="107" spans="1:16" ht="12" thickBot="1">
      <c r="B107" s="33" t="s">
        <v>30</v>
      </c>
      <c r="C107" s="33"/>
      <c r="D107" s="33"/>
      <c r="E107" s="33"/>
      <c r="F107" s="34"/>
      <c r="G107" s="34"/>
      <c r="H107" s="34"/>
      <c r="I107" s="34"/>
      <c r="J107" s="34"/>
      <c r="K107" s="34"/>
      <c r="L107" s="34"/>
      <c r="M107" s="34"/>
      <c r="N107" s="34"/>
      <c r="O107" s="35"/>
      <c r="P107" s="35"/>
    </row>
    <row r="108" spans="1:16" s="30" customFormat="1" ht="11.25" customHeight="1">
      <c r="A108" s="1"/>
      <c r="B108" s="58" t="s">
        <v>89</v>
      </c>
      <c r="C108" s="51"/>
      <c r="D108" s="52"/>
      <c r="E108" s="52"/>
      <c r="F108" s="53"/>
      <c r="G108" s="59">
        <v>46</v>
      </c>
      <c r="H108" s="60"/>
      <c r="I108" s="61"/>
      <c r="J108" s="60"/>
      <c r="K108" s="59"/>
      <c r="L108" s="62">
        <v>7</v>
      </c>
      <c r="M108" s="59"/>
      <c r="N108" s="60"/>
      <c r="O108" s="36">
        <f>SUM(F108:N108)</f>
        <v>53</v>
      </c>
      <c r="P108" s="37">
        <f>(F108*$F$3)+(G108*$G$3)+(H108*$H$3)+(I108*$I$3)+(J108*$J$3)+(K108*$K$3)+(L108*$L$3)+(M108*$M$3)+(N108*$N$3)</f>
        <v>18.5</v>
      </c>
    </row>
    <row r="109" spans="1:16" s="30" customFormat="1" ht="11.25" customHeight="1">
      <c r="A109" s="1"/>
      <c r="B109" s="58"/>
      <c r="C109" s="51"/>
      <c r="D109" s="52"/>
      <c r="E109" s="52"/>
      <c r="F109" s="53"/>
      <c r="G109" s="59"/>
      <c r="H109" s="60"/>
      <c r="I109" s="61"/>
      <c r="J109" s="60"/>
      <c r="K109" s="59"/>
      <c r="L109" s="62"/>
      <c r="M109" s="59"/>
      <c r="N109" s="60"/>
      <c r="O109" s="36">
        <f>SUM(F109:N109)</f>
        <v>0</v>
      </c>
      <c r="P109" s="37">
        <f>(F109*$F$3)+(G109*$G$3)+(H109*$H$3)+(I109*$I$3)+(J109*$J$3)+(K109*$K$3)+(L109*$L$3)+(M109*$M$3)+(N109*$N$3)</f>
        <v>0</v>
      </c>
    </row>
    <row r="110" spans="1:16" ht="12" thickBot="1">
      <c r="A110" s="38"/>
      <c r="B110" s="39" t="s">
        <v>21</v>
      </c>
      <c r="C110" s="39">
        <f t="shared" ref="C110:P110" si="31">SUM(C108:C109)</f>
        <v>0</v>
      </c>
      <c r="D110" s="39">
        <f t="shared" si="31"/>
        <v>0</v>
      </c>
      <c r="E110" s="39">
        <f t="shared" si="31"/>
        <v>0</v>
      </c>
      <c r="F110" s="39">
        <f t="shared" si="31"/>
        <v>0</v>
      </c>
      <c r="G110" s="43">
        <f t="shared" si="31"/>
        <v>46</v>
      </c>
      <c r="H110" s="43">
        <f t="shared" si="31"/>
        <v>0</v>
      </c>
      <c r="I110" s="43">
        <f t="shared" si="31"/>
        <v>0</v>
      </c>
      <c r="J110" s="43">
        <f t="shared" si="31"/>
        <v>0</v>
      </c>
      <c r="K110" s="43">
        <f t="shared" si="31"/>
        <v>0</v>
      </c>
      <c r="L110" s="43">
        <f t="shared" si="31"/>
        <v>7</v>
      </c>
      <c r="M110" s="43">
        <f t="shared" si="31"/>
        <v>0</v>
      </c>
      <c r="N110" s="43">
        <f t="shared" si="31"/>
        <v>0</v>
      </c>
      <c r="O110" s="44">
        <f t="shared" si="31"/>
        <v>53</v>
      </c>
      <c r="P110" s="45">
        <f t="shared" si="31"/>
        <v>18.5</v>
      </c>
    </row>
    <row r="111" spans="1:16" ht="11.25" customHeight="1">
      <c r="A111" s="38"/>
      <c r="B111" s="54"/>
      <c r="C111" s="54"/>
      <c r="D111" s="54"/>
      <c r="E111" s="54"/>
      <c r="F111" s="54"/>
      <c r="G111" s="55"/>
      <c r="H111" s="55"/>
      <c r="I111" s="55"/>
      <c r="J111" s="55"/>
      <c r="K111" s="55"/>
      <c r="L111" s="55"/>
      <c r="M111" s="55"/>
      <c r="N111" s="55"/>
      <c r="O111" s="56"/>
      <c r="P111" s="57"/>
    </row>
    <row r="112" spans="1:16" s="192" customFormat="1"/>
    <row r="113" spans="1:16" s="192" customFormat="1" ht="12" thickBot="1">
      <c r="B113" s="182" t="s">
        <v>75</v>
      </c>
      <c r="C113" s="182"/>
      <c r="D113" s="182"/>
      <c r="E113" s="182"/>
      <c r="F113" s="34"/>
      <c r="G113" s="34"/>
      <c r="H113" s="34"/>
      <c r="I113" s="34"/>
      <c r="J113" s="34"/>
      <c r="K113" s="34"/>
      <c r="L113" s="34"/>
      <c r="M113" s="34"/>
      <c r="N113" s="34"/>
      <c r="O113" s="35"/>
      <c r="P113" s="35"/>
    </row>
    <row r="114" spans="1:16" s="193" customFormat="1">
      <c r="A114" s="192"/>
      <c r="B114" s="194" t="s">
        <v>125</v>
      </c>
      <c r="C114" s="63"/>
      <c r="D114" s="184"/>
      <c r="E114" s="184"/>
      <c r="F114" s="185"/>
      <c r="G114" s="186">
        <v>353</v>
      </c>
      <c r="H114" s="187"/>
      <c r="I114" s="188">
        <v>42</v>
      </c>
      <c r="J114" s="187">
        <v>32</v>
      </c>
      <c r="K114" s="186">
        <v>104</v>
      </c>
      <c r="L114" s="189">
        <v>19</v>
      </c>
      <c r="M114" s="186"/>
      <c r="N114" s="187">
        <v>40</v>
      </c>
      <c r="O114" s="190">
        <f t="shared" ref="O114:O122" si="32">SUM(F114:N114)</f>
        <v>590</v>
      </c>
      <c r="P114" s="191">
        <f t="shared" ref="P114:P122" si="33">(F114*$F$3)+(G114*$G$3)+(H114*$H$3)+(I114*$I$3)+(J114*$J$3)+(K114*$K$3)+(L114*$L$3)+(M114*$M$3)+(N114*$N$3)</f>
        <v>328.25</v>
      </c>
    </row>
    <row r="115" spans="1:16" s="193" customFormat="1">
      <c r="A115" s="192"/>
      <c r="B115" s="194" t="s">
        <v>126</v>
      </c>
      <c r="C115" s="51"/>
      <c r="D115" s="184"/>
      <c r="E115" s="184"/>
      <c r="F115" s="185"/>
      <c r="G115" s="186">
        <v>38</v>
      </c>
      <c r="H115" s="187"/>
      <c r="I115" s="188"/>
      <c r="J115" s="187"/>
      <c r="K115" s="186"/>
      <c r="L115" s="189"/>
      <c r="M115" s="186"/>
      <c r="N115" s="187"/>
      <c r="O115" s="190">
        <f t="shared" si="32"/>
        <v>38</v>
      </c>
      <c r="P115" s="191">
        <f t="shared" si="33"/>
        <v>9.5</v>
      </c>
    </row>
    <row r="116" spans="1:16" s="193" customFormat="1">
      <c r="A116" s="192"/>
      <c r="B116" s="194" t="s">
        <v>127</v>
      </c>
      <c r="C116" s="51"/>
      <c r="D116" s="184"/>
      <c r="E116" s="184"/>
      <c r="F116" s="185"/>
      <c r="G116" s="186">
        <v>12</v>
      </c>
      <c r="H116" s="187"/>
      <c r="I116" s="188">
        <v>1</v>
      </c>
      <c r="J116" s="187"/>
      <c r="K116" s="186">
        <v>3</v>
      </c>
      <c r="L116" s="189"/>
      <c r="M116" s="186">
        <v>1</v>
      </c>
      <c r="N116" s="187">
        <v>3</v>
      </c>
      <c r="O116" s="190">
        <f t="shared" si="32"/>
        <v>20</v>
      </c>
      <c r="P116" s="191">
        <f t="shared" si="33"/>
        <v>14.5</v>
      </c>
    </row>
    <row r="117" spans="1:16" s="193" customFormat="1">
      <c r="A117" s="192"/>
      <c r="B117" s="194" t="s">
        <v>128</v>
      </c>
      <c r="C117" s="51"/>
      <c r="D117" s="184"/>
      <c r="E117" s="184"/>
      <c r="F117" s="185">
        <v>800</v>
      </c>
      <c r="G117" s="186"/>
      <c r="H117" s="187"/>
      <c r="I117" s="188"/>
      <c r="J117" s="187"/>
      <c r="K117" s="186"/>
      <c r="L117" s="189"/>
      <c r="M117" s="186"/>
      <c r="N117" s="187"/>
      <c r="O117" s="190">
        <f t="shared" si="32"/>
        <v>800</v>
      </c>
      <c r="P117" s="191">
        <f t="shared" si="33"/>
        <v>80</v>
      </c>
    </row>
    <row r="118" spans="1:16" s="193" customFormat="1">
      <c r="A118" s="192"/>
      <c r="B118" s="194" t="s">
        <v>129</v>
      </c>
      <c r="C118" s="51"/>
      <c r="D118" s="184"/>
      <c r="E118" s="184"/>
      <c r="F118" s="185"/>
      <c r="G118" s="186">
        <v>34</v>
      </c>
      <c r="H118" s="187"/>
      <c r="I118" s="188"/>
      <c r="J118" s="187"/>
      <c r="K118" s="186"/>
      <c r="L118" s="189"/>
      <c r="M118" s="186"/>
      <c r="N118" s="187">
        <v>2</v>
      </c>
      <c r="O118" s="190">
        <f t="shared" si="32"/>
        <v>36</v>
      </c>
      <c r="P118" s="191">
        <f t="shared" si="33"/>
        <v>12.5</v>
      </c>
    </row>
    <row r="119" spans="1:16" s="193" customFormat="1">
      <c r="A119" s="192"/>
      <c r="B119" s="194" t="s">
        <v>130</v>
      </c>
      <c r="C119" s="51"/>
      <c r="D119" s="184"/>
      <c r="E119" s="184"/>
      <c r="F119" s="185"/>
      <c r="G119" s="186">
        <v>4</v>
      </c>
      <c r="H119" s="187"/>
      <c r="I119" s="188"/>
      <c r="J119" s="187"/>
      <c r="K119" s="186"/>
      <c r="L119" s="189"/>
      <c r="M119" s="186"/>
      <c r="N119" s="187"/>
      <c r="O119" s="190">
        <f t="shared" si="32"/>
        <v>4</v>
      </c>
      <c r="P119" s="191">
        <f t="shared" si="33"/>
        <v>1</v>
      </c>
    </row>
    <row r="120" spans="1:16" s="193" customFormat="1">
      <c r="A120" s="192"/>
      <c r="B120" s="194" t="s">
        <v>131</v>
      </c>
      <c r="C120" s="51"/>
      <c r="D120" s="184"/>
      <c r="E120" s="184"/>
      <c r="F120" s="185"/>
      <c r="G120" s="186">
        <v>15</v>
      </c>
      <c r="H120" s="187"/>
      <c r="I120" s="188"/>
      <c r="J120" s="187"/>
      <c r="K120" s="186"/>
      <c r="L120" s="189"/>
      <c r="M120" s="186"/>
      <c r="N120" s="187"/>
      <c r="O120" s="190">
        <f t="shared" si="32"/>
        <v>15</v>
      </c>
      <c r="P120" s="191">
        <f t="shared" si="33"/>
        <v>3.75</v>
      </c>
    </row>
    <row r="121" spans="1:16" s="193" customFormat="1">
      <c r="A121" s="192"/>
      <c r="B121" s="194" t="s">
        <v>132</v>
      </c>
      <c r="C121" s="51"/>
      <c r="D121" s="184"/>
      <c r="E121" s="184"/>
      <c r="F121" s="185"/>
      <c r="G121" s="186">
        <v>30</v>
      </c>
      <c r="H121" s="187"/>
      <c r="I121" s="188"/>
      <c r="J121" s="187"/>
      <c r="K121" s="186">
        <v>10</v>
      </c>
      <c r="L121" s="189"/>
      <c r="M121" s="186"/>
      <c r="N121" s="187">
        <v>4</v>
      </c>
      <c r="O121" s="190">
        <f t="shared" si="32"/>
        <v>44</v>
      </c>
      <c r="P121" s="191">
        <f t="shared" si="33"/>
        <v>25.5</v>
      </c>
    </row>
    <row r="122" spans="1:16" s="193" customFormat="1">
      <c r="A122" s="192"/>
      <c r="B122" s="194"/>
      <c r="C122" s="51"/>
      <c r="D122" s="184"/>
      <c r="E122" s="184"/>
      <c r="F122" s="185"/>
      <c r="G122" s="186"/>
      <c r="H122" s="187"/>
      <c r="I122" s="188"/>
      <c r="J122" s="187"/>
      <c r="K122" s="186"/>
      <c r="L122" s="189"/>
      <c r="M122" s="186"/>
      <c r="N122" s="187"/>
      <c r="O122" s="190">
        <f t="shared" si="32"/>
        <v>0</v>
      </c>
      <c r="P122" s="191">
        <f t="shared" si="33"/>
        <v>0</v>
      </c>
    </row>
    <row r="123" spans="1:16" s="192" customFormat="1" ht="12" thickBot="1">
      <c r="A123" s="38"/>
      <c r="B123" s="39" t="s">
        <v>21</v>
      </c>
      <c r="C123" s="39">
        <f>SUM(C122:C122)</f>
        <v>0</v>
      </c>
      <c r="D123" s="39">
        <f>SUM(D114:D122)</f>
        <v>0</v>
      </c>
      <c r="E123" s="39">
        <f>SUM(E114:E122)</f>
        <v>0</v>
      </c>
      <c r="F123" s="39">
        <f>SUM(F122:F122)</f>
        <v>0</v>
      </c>
      <c r="G123" s="43">
        <f t="shared" ref="G123:P123" si="34">SUM(G114:G122)</f>
        <v>486</v>
      </c>
      <c r="H123" s="43">
        <f t="shared" si="34"/>
        <v>0</v>
      </c>
      <c r="I123" s="43">
        <f t="shared" si="34"/>
        <v>43</v>
      </c>
      <c r="J123" s="43">
        <f t="shared" si="34"/>
        <v>32</v>
      </c>
      <c r="K123" s="43">
        <f t="shared" si="34"/>
        <v>117</v>
      </c>
      <c r="L123" s="43">
        <f t="shared" si="34"/>
        <v>19</v>
      </c>
      <c r="M123" s="43">
        <f t="shared" si="34"/>
        <v>1</v>
      </c>
      <c r="N123" s="43">
        <f t="shared" si="34"/>
        <v>49</v>
      </c>
      <c r="O123" s="44">
        <f t="shared" si="34"/>
        <v>1547</v>
      </c>
      <c r="P123" s="45">
        <f t="shared" si="34"/>
        <v>475</v>
      </c>
    </row>
    <row r="124" spans="1:16" s="192" customFormat="1"/>
    <row r="125" spans="1:16" hidden="1"/>
    <row r="126" spans="1:16" ht="12" hidden="1" thickBot="1">
      <c r="B126" s="33" t="s">
        <v>64</v>
      </c>
      <c r="C126" s="33"/>
      <c r="D126" s="33"/>
      <c r="E126" s="33"/>
      <c r="F126" s="34"/>
      <c r="G126" s="34"/>
      <c r="H126" s="34"/>
      <c r="I126" s="34"/>
      <c r="J126" s="34"/>
      <c r="K126" s="34"/>
      <c r="L126" s="34"/>
      <c r="M126" s="34"/>
      <c r="N126" s="34"/>
      <c r="O126" s="35"/>
      <c r="P126" s="35"/>
    </row>
    <row r="127" spans="1:16" s="30" customFormat="1" hidden="1">
      <c r="A127" s="1"/>
      <c r="B127" s="58"/>
      <c r="C127" s="63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ref="O127:O157" si="35">SUM(F127:N127)</f>
        <v>0</v>
      </c>
      <c r="P127" s="37">
        <f t="shared" ref="P127:P157" si="36">(F127*$F$3)+(G127*$G$3)+(H127*$H$3)+(I127*$I$3)+(J127*$J$3)+(K127*$K$3)+(L127*$L$3)+(M127*$M$3)+(N127*$N$3)</f>
        <v>0</v>
      </c>
    </row>
    <row r="128" spans="1:16" s="196" customFormat="1" hidden="1">
      <c r="A128" s="195"/>
      <c r="B128" s="194"/>
      <c r="C128" s="51"/>
      <c r="D128" s="200"/>
      <c r="E128" s="200"/>
      <c r="F128" s="201"/>
      <c r="G128" s="186"/>
      <c r="H128" s="187"/>
      <c r="I128" s="188"/>
      <c r="J128" s="187"/>
      <c r="K128" s="186"/>
      <c r="L128" s="189"/>
      <c r="M128" s="186"/>
      <c r="N128" s="187"/>
      <c r="O128" s="190">
        <f t="shared" ref="O128:O143" si="37">SUM(F128:N128)</f>
        <v>0</v>
      </c>
      <c r="P128" s="202">
        <f t="shared" ref="P128:P143" si="38">(F128*$F$3)+(G128*$G$3)+(H128*$H$3)+(I128*$I$3)+(J128*$J$3)+(K128*$K$3)+(L128*$L$3)+(M128*$M$3)+(N128*$N$3)</f>
        <v>0</v>
      </c>
    </row>
    <row r="129" spans="1:16" s="196" customFormat="1" hidden="1">
      <c r="A129" s="195"/>
      <c r="B129" s="194"/>
      <c r="C129" s="51"/>
      <c r="D129" s="200"/>
      <c r="E129" s="200"/>
      <c r="F129" s="201"/>
      <c r="G129" s="186"/>
      <c r="H129" s="187"/>
      <c r="I129" s="188"/>
      <c r="J129" s="187"/>
      <c r="K129" s="186"/>
      <c r="L129" s="189"/>
      <c r="M129" s="186"/>
      <c r="N129" s="187"/>
      <c r="O129" s="190">
        <f t="shared" si="37"/>
        <v>0</v>
      </c>
      <c r="P129" s="202">
        <f t="shared" si="38"/>
        <v>0</v>
      </c>
    </row>
    <row r="130" spans="1:16" s="196" customFormat="1" hidden="1">
      <c r="A130" s="195"/>
      <c r="B130" s="194"/>
      <c r="C130" s="51"/>
      <c r="D130" s="200"/>
      <c r="E130" s="200"/>
      <c r="F130" s="201"/>
      <c r="G130" s="186"/>
      <c r="H130" s="187"/>
      <c r="I130" s="188"/>
      <c r="J130" s="187"/>
      <c r="K130" s="186"/>
      <c r="L130" s="189"/>
      <c r="M130" s="186"/>
      <c r="N130" s="187"/>
      <c r="O130" s="190">
        <f t="shared" si="37"/>
        <v>0</v>
      </c>
      <c r="P130" s="202">
        <f t="shared" si="38"/>
        <v>0</v>
      </c>
    </row>
    <row r="131" spans="1:16" s="196" customFormat="1" hidden="1">
      <c r="A131" s="195"/>
      <c r="B131" s="194"/>
      <c r="C131" s="51"/>
      <c r="D131" s="200"/>
      <c r="E131" s="200"/>
      <c r="F131" s="201"/>
      <c r="G131" s="186"/>
      <c r="H131" s="187"/>
      <c r="I131" s="188"/>
      <c r="J131" s="187"/>
      <c r="K131" s="186"/>
      <c r="L131" s="189"/>
      <c r="M131" s="186"/>
      <c r="N131" s="187"/>
      <c r="O131" s="190">
        <f t="shared" si="37"/>
        <v>0</v>
      </c>
      <c r="P131" s="202">
        <f t="shared" si="38"/>
        <v>0</v>
      </c>
    </row>
    <row r="132" spans="1:16" s="196" customFormat="1" hidden="1">
      <c r="A132" s="195"/>
      <c r="B132" s="194"/>
      <c r="C132" s="51"/>
      <c r="D132" s="200"/>
      <c r="E132" s="200"/>
      <c r="F132" s="201"/>
      <c r="G132" s="186"/>
      <c r="H132" s="187"/>
      <c r="I132" s="188"/>
      <c r="J132" s="187"/>
      <c r="K132" s="186"/>
      <c r="L132" s="189"/>
      <c r="M132" s="186"/>
      <c r="N132" s="187"/>
      <c r="O132" s="190">
        <f t="shared" si="37"/>
        <v>0</v>
      </c>
      <c r="P132" s="202">
        <f t="shared" si="38"/>
        <v>0</v>
      </c>
    </row>
    <row r="133" spans="1:16" s="196" customFormat="1" hidden="1">
      <c r="A133" s="195"/>
      <c r="B133" s="194"/>
      <c r="C133" s="51"/>
      <c r="D133" s="200"/>
      <c r="E133" s="200"/>
      <c r="F133" s="201"/>
      <c r="G133" s="186"/>
      <c r="H133" s="187"/>
      <c r="I133" s="188"/>
      <c r="J133" s="187"/>
      <c r="K133" s="186"/>
      <c r="L133" s="189"/>
      <c r="M133" s="186"/>
      <c r="N133" s="187"/>
      <c r="O133" s="190">
        <f t="shared" si="37"/>
        <v>0</v>
      </c>
      <c r="P133" s="202">
        <f t="shared" si="38"/>
        <v>0</v>
      </c>
    </row>
    <row r="134" spans="1:16" s="196" customFormat="1" hidden="1">
      <c r="A134" s="195"/>
      <c r="B134" s="194"/>
      <c r="C134" s="51"/>
      <c r="D134" s="200"/>
      <c r="E134" s="200"/>
      <c r="F134" s="201"/>
      <c r="G134" s="186"/>
      <c r="H134" s="187"/>
      <c r="I134" s="188"/>
      <c r="J134" s="187"/>
      <c r="K134" s="186"/>
      <c r="L134" s="189"/>
      <c r="M134" s="186"/>
      <c r="N134" s="187"/>
      <c r="O134" s="190">
        <f t="shared" si="37"/>
        <v>0</v>
      </c>
      <c r="P134" s="202">
        <f t="shared" si="38"/>
        <v>0</v>
      </c>
    </row>
    <row r="135" spans="1:16" s="196" customFormat="1" hidden="1">
      <c r="A135" s="195"/>
      <c r="B135" s="194"/>
      <c r="C135" s="51"/>
      <c r="D135" s="200"/>
      <c r="E135" s="200"/>
      <c r="F135" s="201"/>
      <c r="G135" s="186"/>
      <c r="H135" s="187"/>
      <c r="I135" s="188"/>
      <c r="J135" s="187"/>
      <c r="K135" s="186"/>
      <c r="L135" s="189"/>
      <c r="M135" s="186"/>
      <c r="N135" s="187"/>
      <c r="O135" s="190">
        <f t="shared" si="37"/>
        <v>0</v>
      </c>
      <c r="P135" s="202">
        <f t="shared" si="38"/>
        <v>0</v>
      </c>
    </row>
    <row r="136" spans="1:16" s="196" customFormat="1" hidden="1">
      <c r="A136" s="195"/>
      <c r="B136" s="194"/>
      <c r="C136" s="51"/>
      <c r="D136" s="200"/>
      <c r="E136" s="200"/>
      <c r="F136" s="201"/>
      <c r="G136" s="186"/>
      <c r="H136" s="187"/>
      <c r="I136" s="188"/>
      <c r="J136" s="187"/>
      <c r="K136" s="186"/>
      <c r="L136" s="189"/>
      <c r="M136" s="186"/>
      <c r="N136" s="187"/>
      <c r="O136" s="190">
        <f t="shared" si="37"/>
        <v>0</v>
      </c>
      <c r="P136" s="202">
        <f t="shared" si="38"/>
        <v>0</v>
      </c>
    </row>
    <row r="137" spans="1:16" s="196" customFormat="1" hidden="1">
      <c r="A137" s="195"/>
      <c r="B137" s="194"/>
      <c r="C137" s="51"/>
      <c r="D137" s="200"/>
      <c r="E137" s="200"/>
      <c r="F137" s="201"/>
      <c r="G137" s="186"/>
      <c r="H137" s="187"/>
      <c r="I137" s="188"/>
      <c r="J137" s="187"/>
      <c r="K137" s="186"/>
      <c r="L137" s="189"/>
      <c r="M137" s="186"/>
      <c r="N137" s="187"/>
      <c r="O137" s="190">
        <f t="shared" si="37"/>
        <v>0</v>
      </c>
      <c r="P137" s="202">
        <f t="shared" si="38"/>
        <v>0</v>
      </c>
    </row>
    <row r="138" spans="1:16" s="196" customFormat="1" hidden="1">
      <c r="A138" s="195"/>
      <c r="B138" s="194"/>
      <c r="C138" s="51"/>
      <c r="D138" s="200"/>
      <c r="E138" s="200"/>
      <c r="F138" s="201"/>
      <c r="G138" s="186"/>
      <c r="H138" s="187"/>
      <c r="I138" s="188"/>
      <c r="J138" s="187"/>
      <c r="K138" s="186"/>
      <c r="L138" s="189"/>
      <c r="M138" s="186"/>
      <c r="N138" s="187"/>
      <c r="O138" s="190">
        <f t="shared" si="37"/>
        <v>0</v>
      </c>
      <c r="P138" s="202">
        <f t="shared" si="38"/>
        <v>0</v>
      </c>
    </row>
    <row r="139" spans="1:16" s="196" customFormat="1" hidden="1">
      <c r="A139" s="195"/>
      <c r="B139" s="194"/>
      <c r="C139" s="51"/>
      <c r="D139" s="200"/>
      <c r="E139" s="200"/>
      <c r="F139" s="201"/>
      <c r="G139" s="186"/>
      <c r="H139" s="187"/>
      <c r="I139" s="188"/>
      <c r="J139" s="187"/>
      <c r="K139" s="186"/>
      <c r="L139" s="189"/>
      <c r="M139" s="186"/>
      <c r="N139" s="187"/>
      <c r="O139" s="190">
        <f t="shared" si="37"/>
        <v>0</v>
      </c>
      <c r="P139" s="202">
        <f t="shared" si="38"/>
        <v>0</v>
      </c>
    </row>
    <row r="140" spans="1:16" s="196" customFormat="1" hidden="1">
      <c r="A140" s="195"/>
      <c r="B140" s="194"/>
      <c r="C140" s="51"/>
      <c r="D140" s="200"/>
      <c r="E140" s="200"/>
      <c r="F140" s="201"/>
      <c r="G140" s="186"/>
      <c r="H140" s="187"/>
      <c r="I140" s="188"/>
      <c r="J140" s="187"/>
      <c r="K140" s="186"/>
      <c r="L140" s="189"/>
      <c r="M140" s="186"/>
      <c r="N140" s="187"/>
      <c r="O140" s="190">
        <f t="shared" si="37"/>
        <v>0</v>
      </c>
      <c r="P140" s="202">
        <f t="shared" si="38"/>
        <v>0</v>
      </c>
    </row>
    <row r="141" spans="1:16" s="196" customFormat="1" hidden="1">
      <c r="A141" s="195"/>
      <c r="B141" s="194"/>
      <c r="C141" s="51"/>
      <c r="D141" s="200"/>
      <c r="E141" s="200"/>
      <c r="F141" s="201"/>
      <c r="G141" s="186"/>
      <c r="H141" s="187"/>
      <c r="I141" s="188"/>
      <c r="J141" s="187"/>
      <c r="K141" s="186"/>
      <c r="L141" s="189"/>
      <c r="M141" s="186"/>
      <c r="N141" s="187"/>
      <c r="O141" s="190">
        <f t="shared" si="37"/>
        <v>0</v>
      </c>
      <c r="P141" s="202">
        <f t="shared" si="38"/>
        <v>0</v>
      </c>
    </row>
    <row r="142" spans="1:16" s="196" customFormat="1" hidden="1">
      <c r="A142" s="195"/>
      <c r="B142" s="194"/>
      <c r="C142" s="51"/>
      <c r="D142" s="200"/>
      <c r="E142" s="200"/>
      <c r="F142" s="201"/>
      <c r="G142" s="186"/>
      <c r="H142" s="187"/>
      <c r="I142" s="188"/>
      <c r="J142" s="187"/>
      <c r="K142" s="186"/>
      <c r="L142" s="189"/>
      <c r="M142" s="186"/>
      <c r="N142" s="187"/>
      <c r="O142" s="190">
        <f t="shared" si="37"/>
        <v>0</v>
      </c>
      <c r="P142" s="202">
        <f t="shared" si="38"/>
        <v>0</v>
      </c>
    </row>
    <row r="143" spans="1:16" s="196" customFormat="1" hidden="1">
      <c r="A143" s="195"/>
      <c r="B143" s="194"/>
      <c r="C143" s="51"/>
      <c r="D143" s="200"/>
      <c r="E143" s="200"/>
      <c r="F143" s="201"/>
      <c r="G143" s="186"/>
      <c r="H143" s="187"/>
      <c r="I143" s="188"/>
      <c r="J143" s="187"/>
      <c r="K143" s="186"/>
      <c r="L143" s="189"/>
      <c r="M143" s="186"/>
      <c r="N143" s="187"/>
      <c r="O143" s="190">
        <f t="shared" si="37"/>
        <v>0</v>
      </c>
      <c r="P143" s="202">
        <f t="shared" si="38"/>
        <v>0</v>
      </c>
    </row>
    <row r="144" spans="1:16" s="196" customFormat="1" hidden="1">
      <c r="A144" s="195"/>
      <c r="B144" s="194"/>
      <c r="C144" s="51"/>
      <c r="D144" s="200"/>
      <c r="E144" s="200"/>
      <c r="F144" s="201"/>
      <c r="G144" s="186"/>
      <c r="H144" s="187"/>
      <c r="I144" s="188"/>
      <c r="J144" s="187"/>
      <c r="K144" s="186"/>
      <c r="L144" s="189"/>
      <c r="M144" s="186"/>
      <c r="N144" s="187"/>
      <c r="O144" s="190">
        <f t="shared" si="35"/>
        <v>0</v>
      </c>
      <c r="P144" s="202">
        <f t="shared" si="36"/>
        <v>0</v>
      </c>
    </row>
    <row r="145" spans="1:16" s="196" customFormat="1" hidden="1">
      <c r="A145" s="195"/>
      <c r="B145" s="194"/>
      <c r="C145" s="51"/>
      <c r="D145" s="200"/>
      <c r="E145" s="200"/>
      <c r="F145" s="201"/>
      <c r="G145" s="186"/>
      <c r="H145" s="187"/>
      <c r="I145" s="188"/>
      <c r="J145" s="187"/>
      <c r="K145" s="186"/>
      <c r="L145" s="189"/>
      <c r="M145" s="186"/>
      <c r="N145" s="187"/>
      <c r="O145" s="190">
        <f t="shared" si="35"/>
        <v>0</v>
      </c>
      <c r="P145" s="202">
        <f t="shared" si="36"/>
        <v>0</v>
      </c>
    </row>
    <row r="146" spans="1:16" s="196" customFormat="1" hidden="1">
      <c r="A146" s="195"/>
      <c r="B146" s="194"/>
      <c r="C146" s="51"/>
      <c r="D146" s="200"/>
      <c r="E146" s="200"/>
      <c r="F146" s="201"/>
      <c r="G146" s="186"/>
      <c r="H146" s="187"/>
      <c r="I146" s="188"/>
      <c r="J146" s="187"/>
      <c r="K146" s="186"/>
      <c r="L146" s="189"/>
      <c r="M146" s="186"/>
      <c r="N146" s="187"/>
      <c r="O146" s="190">
        <f t="shared" si="35"/>
        <v>0</v>
      </c>
      <c r="P146" s="202">
        <f t="shared" si="36"/>
        <v>0</v>
      </c>
    </row>
    <row r="147" spans="1:16" s="196" customFormat="1" hidden="1">
      <c r="A147" s="195"/>
      <c r="B147" s="194"/>
      <c r="C147" s="51"/>
      <c r="D147" s="200"/>
      <c r="E147" s="200"/>
      <c r="F147" s="201"/>
      <c r="G147" s="186"/>
      <c r="H147" s="187"/>
      <c r="I147" s="188"/>
      <c r="J147" s="187"/>
      <c r="K147" s="186"/>
      <c r="L147" s="189"/>
      <c r="M147" s="186"/>
      <c r="N147" s="187"/>
      <c r="O147" s="190">
        <f t="shared" si="35"/>
        <v>0</v>
      </c>
      <c r="P147" s="202">
        <f t="shared" si="36"/>
        <v>0</v>
      </c>
    </row>
    <row r="148" spans="1:16" s="196" customFormat="1" hidden="1">
      <c r="A148" s="195"/>
      <c r="B148" s="194"/>
      <c r="C148" s="51"/>
      <c r="D148" s="200"/>
      <c r="E148" s="200"/>
      <c r="F148" s="201"/>
      <c r="G148" s="186"/>
      <c r="H148" s="187"/>
      <c r="I148" s="188"/>
      <c r="J148" s="187"/>
      <c r="K148" s="186"/>
      <c r="L148" s="189"/>
      <c r="M148" s="186"/>
      <c r="N148" s="187"/>
      <c r="O148" s="190">
        <f t="shared" ref="O148:O151" si="39">SUM(F148:N148)</f>
        <v>0</v>
      </c>
      <c r="P148" s="202">
        <f t="shared" ref="P148:P151" si="40">(F148*$F$3)+(G148*$G$3)+(H148*$H$3)+(I148*$I$3)+(J148*$J$3)+(K148*$K$3)+(L148*$L$3)+(M148*$M$3)+(N148*$N$3)</f>
        <v>0</v>
      </c>
    </row>
    <row r="149" spans="1:16" s="196" customFormat="1" hidden="1">
      <c r="A149" s="195"/>
      <c r="B149" s="194"/>
      <c r="C149" s="51"/>
      <c r="D149" s="200"/>
      <c r="E149" s="200"/>
      <c r="F149" s="201"/>
      <c r="G149" s="186"/>
      <c r="H149" s="187"/>
      <c r="I149" s="188"/>
      <c r="J149" s="187"/>
      <c r="K149" s="186"/>
      <c r="L149" s="189"/>
      <c r="M149" s="186"/>
      <c r="N149" s="187"/>
      <c r="O149" s="190">
        <f t="shared" si="39"/>
        <v>0</v>
      </c>
      <c r="P149" s="202">
        <f t="shared" si="40"/>
        <v>0</v>
      </c>
    </row>
    <row r="150" spans="1:16" s="196" customFormat="1" hidden="1">
      <c r="A150" s="195"/>
      <c r="B150" s="194"/>
      <c r="C150" s="51"/>
      <c r="D150" s="200"/>
      <c r="E150" s="200"/>
      <c r="F150" s="201"/>
      <c r="G150" s="186"/>
      <c r="H150" s="187"/>
      <c r="I150" s="188"/>
      <c r="J150" s="187"/>
      <c r="K150" s="186"/>
      <c r="L150" s="189"/>
      <c r="M150" s="186"/>
      <c r="N150" s="187"/>
      <c r="O150" s="190">
        <f t="shared" si="39"/>
        <v>0</v>
      </c>
      <c r="P150" s="202">
        <f t="shared" si="40"/>
        <v>0</v>
      </c>
    </row>
    <row r="151" spans="1:16" s="196" customFormat="1" hidden="1">
      <c r="A151" s="195"/>
      <c r="B151" s="194"/>
      <c r="C151" s="51"/>
      <c r="D151" s="200"/>
      <c r="E151" s="200"/>
      <c r="F151" s="201"/>
      <c r="G151" s="186"/>
      <c r="H151" s="187"/>
      <c r="I151" s="188"/>
      <c r="J151" s="187"/>
      <c r="K151" s="186"/>
      <c r="L151" s="189"/>
      <c r="M151" s="186"/>
      <c r="N151" s="187"/>
      <c r="O151" s="190">
        <f t="shared" si="39"/>
        <v>0</v>
      </c>
      <c r="P151" s="202">
        <f t="shared" si="40"/>
        <v>0</v>
      </c>
    </row>
    <row r="152" spans="1:16" s="196" customFormat="1" hidden="1">
      <c r="A152" s="195"/>
      <c r="B152" s="194"/>
      <c r="C152" s="51"/>
      <c r="D152" s="200"/>
      <c r="E152" s="200"/>
      <c r="F152" s="201"/>
      <c r="G152" s="186"/>
      <c r="H152" s="187"/>
      <c r="I152" s="188"/>
      <c r="J152" s="187"/>
      <c r="K152" s="186"/>
      <c r="L152" s="189"/>
      <c r="M152" s="186"/>
      <c r="N152" s="187"/>
      <c r="O152" s="190">
        <f t="shared" ref="O152:O155" si="41">SUM(F152:N152)</f>
        <v>0</v>
      </c>
      <c r="P152" s="202">
        <f t="shared" ref="P152:P155" si="42">(F152*$F$3)+(G152*$G$3)+(H152*$H$3)+(I152*$I$3)+(J152*$J$3)+(K152*$K$3)+(L152*$L$3)+(M152*$M$3)+(N152*$N$3)</f>
        <v>0</v>
      </c>
    </row>
    <row r="153" spans="1:16" s="196" customFormat="1" hidden="1">
      <c r="A153" s="195"/>
      <c r="B153" s="194"/>
      <c r="C153" s="51"/>
      <c r="D153" s="200"/>
      <c r="E153" s="200"/>
      <c r="F153" s="201"/>
      <c r="G153" s="186"/>
      <c r="H153" s="187"/>
      <c r="I153" s="188"/>
      <c r="J153" s="187"/>
      <c r="K153" s="186"/>
      <c r="L153" s="189"/>
      <c r="M153" s="186"/>
      <c r="N153" s="187"/>
      <c r="O153" s="190">
        <f t="shared" si="41"/>
        <v>0</v>
      </c>
      <c r="P153" s="202">
        <f t="shared" si="42"/>
        <v>0</v>
      </c>
    </row>
    <row r="154" spans="1:16" s="196" customFormat="1" hidden="1">
      <c r="A154" s="195"/>
      <c r="B154" s="194"/>
      <c r="C154" s="51"/>
      <c r="D154" s="200"/>
      <c r="E154" s="200"/>
      <c r="F154" s="201"/>
      <c r="G154" s="186"/>
      <c r="H154" s="187"/>
      <c r="I154" s="188"/>
      <c r="J154" s="187"/>
      <c r="K154" s="186"/>
      <c r="L154" s="189"/>
      <c r="M154" s="186"/>
      <c r="N154" s="187"/>
      <c r="O154" s="190">
        <f t="shared" si="41"/>
        <v>0</v>
      </c>
      <c r="P154" s="202">
        <f t="shared" si="42"/>
        <v>0</v>
      </c>
    </row>
    <row r="155" spans="1:16" s="196" customFormat="1" hidden="1">
      <c r="A155" s="195"/>
      <c r="B155" s="194"/>
      <c r="C155" s="51"/>
      <c r="D155" s="200"/>
      <c r="E155" s="200"/>
      <c r="F155" s="201"/>
      <c r="G155" s="186"/>
      <c r="H155" s="187"/>
      <c r="I155" s="188"/>
      <c r="J155" s="187"/>
      <c r="K155" s="186"/>
      <c r="L155" s="189"/>
      <c r="M155" s="186"/>
      <c r="N155" s="187"/>
      <c r="O155" s="190">
        <f t="shared" si="41"/>
        <v>0</v>
      </c>
      <c r="P155" s="202">
        <f t="shared" si="42"/>
        <v>0</v>
      </c>
    </row>
    <row r="156" spans="1:16" s="196" customFormat="1" hidden="1">
      <c r="A156" s="195"/>
      <c r="B156" s="194"/>
      <c r="C156" s="51"/>
      <c r="D156" s="200"/>
      <c r="E156" s="200"/>
      <c r="F156" s="201"/>
      <c r="G156" s="186"/>
      <c r="H156" s="187"/>
      <c r="I156" s="188"/>
      <c r="J156" s="187"/>
      <c r="K156" s="186"/>
      <c r="L156" s="189"/>
      <c r="M156" s="186"/>
      <c r="N156" s="187"/>
      <c r="O156" s="190">
        <f t="shared" si="35"/>
        <v>0</v>
      </c>
      <c r="P156" s="202">
        <f t="shared" si="36"/>
        <v>0</v>
      </c>
    </row>
    <row r="157" spans="1:16" s="30" customFormat="1" hidden="1">
      <c r="A157" s="1"/>
      <c r="B157" s="58"/>
      <c r="C157" s="51"/>
      <c r="D157" s="52"/>
      <c r="E157" s="52"/>
      <c r="F157" s="53"/>
      <c r="G157" s="59"/>
      <c r="H157" s="60"/>
      <c r="I157" s="61"/>
      <c r="J157" s="60"/>
      <c r="K157" s="59"/>
      <c r="L157" s="62"/>
      <c r="M157" s="59"/>
      <c r="N157" s="60"/>
      <c r="O157" s="36">
        <f t="shared" si="35"/>
        <v>0</v>
      </c>
      <c r="P157" s="37">
        <f t="shared" si="36"/>
        <v>0</v>
      </c>
    </row>
    <row r="158" spans="1:16" ht="12" hidden="1" thickBot="1">
      <c r="A158" s="38"/>
      <c r="B158" s="39" t="s">
        <v>21</v>
      </c>
      <c r="C158" s="39">
        <f>SUM(C157:C157)</f>
        <v>0</v>
      </c>
      <c r="D158" s="39">
        <f>SUM(D127:D157)</f>
        <v>0</v>
      </c>
      <c r="E158" s="39">
        <f>SUM(E127:E157)</f>
        <v>0</v>
      </c>
      <c r="F158" s="39">
        <f>SUM(F157:F157)</f>
        <v>0</v>
      </c>
      <c r="G158" s="43">
        <f t="shared" ref="G158:P158" si="43">SUM(G127:G157)</f>
        <v>0</v>
      </c>
      <c r="H158" s="43">
        <f t="shared" si="43"/>
        <v>0</v>
      </c>
      <c r="I158" s="43">
        <f t="shared" si="43"/>
        <v>0</v>
      </c>
      <c r="J158" s="43">
        <f t="shared" si="43"/>
        <v>0</v>
      </c>
      <c r="K158" s="43">
        <f t="shared" si="43"/>
        <v>0</v>
      </c>
      <c r="L158" s="43">
        <f t="shared" si="43"/>
        <v>0</v>
      </c>
      <c r="M158" s="43">
        <f t="shared" si="43"/>
        <v>0</v>
      </c>
      <c r="N158" s="43">
        <f t="shared" si="43"/>
        <v>0</v>
      </c>
      <c r="O158" s="44">
        <f t="shared" si="43"/>
        <v>0</v>
      </c>
      <c r="P158" s="45">
        <f t="shared" si="43"/>
        <v>0</v>
      </c>
    </row>
    <row r="159" spans="1:16" hidden="1"/>
    <row r="160" spans="1:16" s="195" customFormat="1"/>
    <row r="161" spans="1:16" s="195" customFormat="1" ht="12" thickBot="1">
      <c r="B161" s="197" t="s">
        <v>70</v>
      </c>
      <c r="C161" s="197"/>
      <c r="D161" s="197"/>
      <c r="E161" s="197"/>
      <c r="F161" s="198"/>
      <c r="G161" s="198"/>
      <c r="H161" s="198"/>
      <c r="I161" s="198"/>
      <c r="J161" s="198"/>
      <c r="K161" s="198"/>
      <c r="L161" s="198"/>
      <c r="M161" s="198"/>
      <c r="N161" s="198"/>
      <c r="O161" s="199"/>
      <c r="P161" s="199"/>
    </row>
    <row r="162" spans="1:16" s="196" customFormat="1">
      <c r="A162" s="195"/>
      <c r="B162" s="194" t="s">
        <v>107</v>
      </c>
      <c r="C162" s="63"/>
      <c r="D162" s="200"/>
      <c r="E162" s="200"/>
      <c r="F162" s="201"/>
      <c r="G162" s="186"/>
      <c r="H162" s="187"/>
      <c r="I162" s="188"/>
      <c r="J162" s="187"/>
      <c r="K162" s="186"/>
      <c r="L162" s="189"/>
      <c r="M162" s="186"/>
      <c r="N162" s="187">
        <v>1</v>
      </c>
      <c r="O162" s="190">
        <f t="shared" ref="O162:O163" si="44">SUM(F162:N162)</f>
        <v>1</v>
      </c>
      <c r="P162" s="202">
        <f t="shared" ref="P162:P163" si="45">(F162*$F$3)+(G162*$G$3)+(H162*$H$3)+(I162*$I$3)+(J162*$J$3)+(K162*$K$3)+(L162*$L$3)+(M162*$M$3)+(N162*$N$3)</f>
        <v>2</v>
      </c>
    </row>
    <row r="163" spans="1:16" s="196" customFormat="1">
      <c r="A163" s="195"/>
      <c r="B163" s="194"/>
      <c r="C163" s="51"/>
      <c r="D163" s="200"/>
      <c r="E163" s="200"/>
      <c r="F163" s="201"/>
      <c r="G163" s="186"/>
      <c r="H163" s="187"/>
      <c r="I163" s="188"/>
      <c r="J163" s="187"/>
      <c r="K163" s="186"/>
      <c r="L163" s="189"/>
      <c r="M163" s="186"/>
      <c r="N163" s="187"/>
      <c r="O163" s="190">
        <f t="shared" si="44"/>
        <v>0</v>
      </c>
      <c r="P163" s="202">
        <f t="shared" si="45"/>
        <v>0</v>
      </c>
    </row>
    <row r="164" spans="1:16" s="195" customFormat="1" ht="12" thickBot="1">
      <c r="A164" s="203"/>
      <c r="B164" s="204" t="s">
        <v>21</v>
      </c>
      <c r="C164" s="204">
        <f>SUM(C163:C163)</f>
        <v>0</v>
      </c>
      <c r="D164" s="204">
        <f>SUM(D162:D163)</f>
        <v>0</v>
      </c>
      <c r="E164" s="204">
        <f>SUM(E162:E163)</f>
        <v>0</v>
      </c>
      <c r="F164" s="204">
        <f>SUM(F163:F163)</f>
        <v>0</v>
      </c>
      <c r="G164" s="43">
        <f t="shared" ref="G164:P164" si="46">SUM(G162:G163)</f>
        <v>0</v>
      </c>
      <c r="H164" s="43">
        <f t="shared" si="46"/>
        <v>0</v>
      </c>
      <c r="I164" s="43">
        <f t="shared" si="46"/>
        <v>0</v>
      </c>
      <c r="J164" s="43">
        <f t="shared" si="46"/>
        <v>0</v>
      </c>
      <c r="K164" s="43">
        <f t="shared" si="46"/>
        <v>0</v>
      </c>
      <c r="L164" s="43">
        <f t="shared" si="46"/>
        <v>0</v>
      </c>
      <c r="M164" s="43">
        <f t="shared" si="46"/>
        <v>0</v>
      </c>
      <c r="N164" s="43">
        <f t="shared" si="46"/>
        <v>1</v>
      </c>
      <c r="O164" s="44">
        <f t="shared" si="46"/>
        <v>1</v>
      </c>
      <c r="P164" s="45">
        <f t="shared" si="46"/>
        <v>2</v>
      </c>
    </row>
    <row r="165" spans="1:16" s="195" customFormat="1"/>
    <row r="167" spans="1:16" ht="12" thickBot="1">
      <c r="B167" s="33" t="s">
        <v>77</v>
      </c>
      <c r="C167" s="33"/>
      <c r="D167" s="33"/>
      <c r="E167" s="33"/>
      <c r="F167" s="34"/>
      <c r="G167" s="34"/>
      <c r="H167" s="34"/>
      <c r="I167" s="34"/>
      <c r="J167" s="34"/>
      <c r="K167" s="34"/>
      <c r="L167" s="34"/>
      <c r="M167" s="34"/>
      <c r="N167" s="34"/>
      <c r="O167" s="35"/>
      <c r="P167" s="35"/>
    </row>
    <row r="168" spans="1:16" s="30" customFormat="1" ht="11.25" customHeight="1">
      <c r="A168" s="1"/>
      <c r="B168" s="58" t="s">
        <v>108</v>
      </c>
      <c r="C168" s="51"/>
      <c r="D168" s="52"/>
      <c r="E168" s="52"/>
      <c r="F168" s="53">
        <v>4</v>
      </c>
      <c r="G168" s="59">
        <v>18</v>
      </c>
      <c r="H168" s="60">
        <v>3</v>
      </c>
      <c r="I168" s="61">
        <v>1</v>
      </c>
      <c r="J168" s="60"/>
      <c r="K168" s="59"/>
      <c r="L168" s="62"/>
      <c r="M168" s="59"/>
      <c r="N168" s="60"/>
      <c r="O168" s="36">
        <f t="shared" ref="O168:O175" si="47">SUM(F168:N168)</f>
        <v>26</v>
      </c>
      <c r="P168" s="37">
        <f t="shared" ref="P168:P175" si="48">(F168*$F$3)+(G168*$G$3)+(H168*$H$3)+(I168*$I$3)+(J168*$J$3)+(K168*$K$3)+(L168*$L$3)+(M168*$M$3)+(N168*$N$3)</f>
        <v>6.15</v>
      </c>
    </row>
    <row r="169" spans="1:16" s="196" customFormat="1" ht="11.25" customHeight="1">
      <c r="A169" s="195"/>
      <c r="B169" s="194" t="s">
        <v>109</v>
      </c>
      <c r="C169" s="51"/>
      <c r="D169" s="200"/>
      <c r="E169" s="200"/>
      <c r="F169" s="201"/>
      <c r="G169" s="186">
        <v>5</v>
      </c>
      <c r="H169" s="187">
        <v>2</v>
      </c>
      <c r="I169" s="188"/>
      <c r="J169" s="187"/>
      <c r="K169" s="186"/>
      <c r="L169" s="189"/>
      <c r="M169" s="186"/>
      <c r="N169" s="187"/>
      <c r="O169" s="190">
        <f t="shared" si="47"/>
        <v>7</v>
      </c>
      <c r="P169" s="202">
        <f t="shared" si="48"/>
        <v>1.75</v>
      </c>
    </row>
    <row r="170" spans="1:16" s="196" customFormat="1" ht="11.25" customHeight="1">
      <c r="A170" s="195"/>
      <c r="B170" s="194" t="s">
        <v>110</v>
      </c>
      <c r="C170" s="51"/>
      <c r="D170" s="200"/>
      <c r="E170" s="200"/>
      <c r="F170" s="201"/>
      <c r="G170" s="186">
        <v>2</v>
      </c>
      <c r="H170" s="187"/>
      <c r="I170" s="188"/>
      <c r="J170" s="187"/>
      <c r="K170" s="186"/>
      <c r="L170" s="189"/>
      <c r="M170" s="186"/>
      <c r="N170" s="187">
        <v>1</v>
      </c>
      <c r="O170" s="190">
        <f t="shared" si="47"/>
        <v>3</v>
      </c>
      <c r="P170" s="202">
        <f t="shared" si="48"/>
        <v>2.5</v>
      </c>
    </row>
    <row r="171" spans="1:16" s="196" customFormat="1" ht="11.25" customHeight="1">
      <c r="A171" s="195"/>
      <c r="B171" s="194" t="s">
        <v>111</v>
      </c>
      <c r="C171" s="51"/>
      <c r="D171" s="200"/>
      <c r="E171" s="200"/>
      <c r="F171" s="201"/>
      <c r="G171" s="186">
        <v>18</v>
      </c>
      <c r="H171" s="187"/>
      <c r="I171" s="188"/>
      <c r="J171" s="187"/>
      <c r="K171" s="186">
        <v>1</v>
      </c>
      <c r="L171" s="189"/>
      <c r="M171" s="186"/>
      <c r="N171" s="187">
        <v>4</v>
      </c>
      <c r="O171" s="190">
        <f t="shared" si="47"/>
        <v>23</v>
      </c>
      <c r="P171" s="202">
        <f t="shared" si="48"/>
        <v>13.5</v>
      </c>
    </row>
    <row r="172" spans="1:16" s="196" customFormat="1" ht="11.25" customHeight="1">
      <c r="A172" s="195"/>
      <c r="B172" s="194" t="s">
        <v>112</v>
      </c>
      <c r="C172" s="51"/>
      <c r="D172" s="200"/>
      <c r="E172" s="200"/>
      <c r="F172" s="201"/>
      <c r="G172" s="186">
        <v>24</v>
      </c>
      <c r="H172" s="187"/>
      <c r="I172" s="188">
        <v>2</v>
      </c>
      <c r="J172" s="187"/>
      <c r="K172" s="186"/>
      <c r="L172" s="189"/>
      <c r="M172" s="186"/>
      <c r="N172" s="187"/>
      <c r="O172" s="190">
        <f t="shared" si="47"/>
        <v>26</v>
      </c>
      <c r="P172" s="202">
        <f t="shared" si="48"/>
        <v>7</v>
      </c>
    </row>
    <row r="173" spans="1:16" s="196" customFormat="1" ht="11.25" customHeight="1">
      <c r="A173" s="195"/>
      <c r="B173" s="194" t="s">
        <v>113</v>
      </c>
      <c r="C173" s="51"/>
      <c r="D173" s="200"/>
      <c r="E173" s="200"/>
      <c r="F173" s="201">
        <v>1</v>
      </c>
      <c r="G173" s="186">
        <v>38</v>
      </c>
      <c r="H173" s="187"/>
      <c r="I173" s="188"/>
      <c r="J173" s="187"/>
      <c r="K173" s="186"/>
      <c r="L173" s="189"/>
      <c r="M173" s="186"/>
      <c r="N173" s="187">
        <v>3</v>
      </c>
      <c r="O173" s="190">
        <f t="shared" si="47"/>
        <v>42</v>
      </c>
      <c r="P173" s="202">
        <f t="shared" si="48"/>
        <v>15.6</v>
      </c>
    </row>
    <row r="174" spans="1:16" s="196" customFormat="1" ht="11.25" customHeight="1">
      <c r="A174" s="195"/>
      <c r="B174" s="194" t="s">
        <v>117</v>
      </c>
      <c r="C174" s="51"/>
      <c r="D174" s="200"/>
      <c r="E174" s="200"/>
      <c r="F174" s="201"/>
      <c r="G174" s="186">
        <v>61</v>
      </c>
      <c r="H174" s="187"/>
      <c r="I174" s="188">
        <v>20</v>
      </c>
      <c r="J174" s="187"/>
      <c r="K174" s="186">
        <v>4</v>
      </c>
      <c r="L174" s="189"/>
      <c r="M174" s="186"/>
      <c r="N174" s="187"/>
      <c r="O174" s="190">
        <f t="shared" si="47"/>
        <v>85</v>
      </c>
      <c r="P174" s="202">
        <f t="shared" si="48"/>
        <v>29.25</v>
      </c>
    </row>
    <row r="175" spans="1:16" s="30" customFormat="1" ht="11.25" customHeight="1">
      <c r="A175" s="1"/>
      <c r="B175" s="58"/>
      <c r="C175" s="51"/>
      <c r="D175" s="52"/>
      <c r="E175" s="52"/>
      <c r="F175" s="53"/>
      <c r="G175" s="59"/>
      <c r="H175" s="60"/>
      <c r="I175" s="61"/>
      <c r="J175" s="60"/>
      <c r="K175" s="59"/>
      <c r="L175" s="62"/>
      <c r="M175" s="59"/>
      <c r="N175" s="60"/>
      <c r="O175" s="36">
        <f t="shared" si="47"/>
        <v>0</v>
      </c>
      <c r="P175" s="37">
        <f t="shared" si="48"/>
        <v>0</v>
      </c>
    </row>
    <row r="176" spans="1:16" ht="12" thickBot="1">
      <c r="A176" s="38"/>
      <c r="B176" s="39" t="s">
        <v>21</v>
      </c>
      <c r="C176" s="39">
        <f t="shared" ref="C176:P176" si="49">SUM(C168:C175)</f>
        <v>0</v>
      </c>
      <c r="D176" s="39">
        <f t="shared" si="49"/>
        <v>0</v>
      </c>
      <c r="E176" s="39">
        <f t="shared" si="49"/>
        <v>0</v>
      </c>
      <c r="F176" s="39">
        <f t="shared" si="49"/>
        <v>5</v>
      </c>
      <c r="G176" s="43">
        <f t="shared" si="49"/>
        <v>166</v>
      </c>
      <c r="H176" s="43">
        <f t="shared" si="49"/>
        <v>5</v>
      </c>
      <c r="I176" s="43">
        <f t="shared" si="49"/>
        <v>23</v>
      </c>
      <c r="J176" s="43">
        <f t="shared" si="49"/>
        <v>0</v>
      </c>
      <c r="K176" s="43">
        <f t="shared" si="49"/>
        <v>5</v>
      </c>
      <c r="L176" s="43">
        <f t="shared" si="49"/>
        <v>0</v>
      </c>
      <c r="M176" s="43">
        <f t="shared" si="49"/>
        <v>0</v>
      </c>
      <c r="N176" s="43">
        <f t="shared" si="49"/>
        <v>8</v>
      </c>
      <c r="O176" s="44">
        <f t="shared" si="49"/>
        <v>212</v>
      </c>
      <c r="P176" s="45">
        <f t="shared" si="49"/>
        <v>75.75</v>
      </c>
    </row>
    <row r="177" spans="1:16" ht="11.25" customHeight="1">
      <c r="A177" s="38"/>
      <c r="B177" s="54"/>
      <c r="C177" s="54"/>
      <c r="D177" s="54"/>
      <c r="E177" s="54"/>
      <c r="F177" s="54"/>
      <c r="G177" s="55"/>
      <c r="H177" s="55"/>
      <c r="I177" s="55"/>
      <c r="J177" s="55"/>
      <c r="K177" s="55"/>
      <c r="L177" s="55"/>
      <c r="M177" s="55"/>
      <c r="N177" s="55"/>
      <c r="O177" s="56"/>
      <c r="P177" s="57"/>
    </row>
    <row r="178" spans="1:16" ht="11.25" hidden="1" customHeight="1"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</row>
    <row r="179" spans="1:16" ht="12" hidden="1" thickBot="1">
      <c r="B179" s="33" t="s">
        <v>69</v>
      </c>
      <c r="C179" s="33"/>
      <c r="D179" s="33"/>
      <c r="E179" s="33"/>
      <c r="F179" s="34"/>
      <c r="G179" s="34"/>
      <c r="H179" s="34"/>
      <c r="I179" s="34"/>
      <c r="J179" s="34"/>
      <c r="K179" s="34"/>
      <c r="L179" s="34"/>
      <c r="M179" s="34"/>
      <c r="N179" s="34"/>
      <c r="O179" s="35"/>
      <c r="P179" s="35"/>
    </row>
    <row r="180" spans="1:16" s="30" customFormat="1" hidden="1">
      <c r="A180" s="1"/>
      <c r="B180" s="58"/>
      <c r="C180" s="51"/>
      <c r="D180" s="52"/>
      <c r="E180" s="52"/>
      <c r="F180" s="53"/>
      <c r="G180" s="59"/>
      <c r="H180" s="60"/>
      <c r="I180" s="61"/>
      <c r="J180" s="60"/>
      <c r="K180" s="59"/>
      <c r="L180" s="62"/>
      <c r="M180" s="59"/>
      <c r="N180" s="60"/>
      <c r="O180" s="36">
        <f>SUM(F180:N180)</f>
        <v>0</v>
      </c>
      <c r="P180" s="37">
        <f>(F180*$F$3)+(G180*$G$3)+(H180*$H$3)+(I180*$I$3)+(J180*$J$3)+(K180*$K$3)+(L180*$L$3)+(M180*$M$3)+(N180*$N$3)</f>
        <v>0</v>
      </c>
    </row>
    <row r="181" spans="1:16" s="30" customFormat="1" hidden="1">
      <c r="A181" s="1"/>
      <c r="B181" s="58"/>
      <c r="C181" s="51"/>
      <c r="D181" s="52"/>
      <c r="E181" s="52"/>
      <c r="F181" s="53"/>
      <c r="G181" s="59"/>
      <c r="H181" s="60"/>
      <c r="I181" s="61"/>
      <c r="J181" s="60"/>
      <c r="K181" s="59"/>
      <c r="L181" s="62"/>
      <c r="M181" s="59"/>
      <c r="N181" s="60"/>
      <c r="O181" s="36">
        <f>SUM(F181:N181)</f>
        <v>0</v>
      </c>
      <c r="P181" s="37">
        <f>(F181*$F$3)+(G181*$G$3)+(H181*$H$3)+(I181*$I$3)+(J181*$J$3)+(K181*$K$3)+(L181*$L$3)+(M181*$M$3)+(N181*$N$3)</f>
        <v>0</v>
      </c>
    </row>
    <row r="182" spans="1:16" s="30" customFormat="1" hidden="1">
      <c r="A182" s="1"/>
      <c r="B182" s="58"/>
      <c r="C182" s="51"/>
      <c r="D182" s="52"/>
      <c r="E182" s="52"/>
      <c r="F182" s="53"/>
      <c r="G182" s="59"/>
      <c r="H182" s="60"/>
      <c r="I182" s="61"/>
      <c r="J182" s="60"/>
      <c r="K182" s="59"/>
      <c r="L182" s="62"/>
      <c r="M182" s="59"/>
      <c r="N182" s="60"/>
      <c r="O182" s="36">
        <f>SUM(F182:N182)</f>
        <v>0</v>
      </c>
      <c r="P182" s="37">
        <f>(F182*$F$3)+(G182*$G$3)+(H182*$H$3)+(I182*$I$3)+(J182*$J$3)+(K182*$K$3)+(L182*$L$3)+(M182*$M$3)+(N182*$N$3)</f>
        <v>0</v>
      </c>
    </row>
    <row r="183" spans="1:16" ht="12" hidden="1" thickBot="1">
      <c r="A183" s="38"/>
      <c r="B183" s="39" t="s">
        <v>21</v>
      </c>
      <c r="C183" s="39">
        <f t="shared" ref="C183:O183" si="50">SUM(C180:C182)</f>
        <v>0</v>
      </c>
      <c r="D183" s="39">
        <f t="shared" si="50"/>
        <v>0</v>
      </c>
      <c r="E183" s="39">
        <f t="shared" si="50"/>
        <v>0</v>
      </c>
      <c r="F183" s="39">
        <f t="shared" si="50"/>
        <v>0</v>
      </c>
      <c r="G183" s="43">
        <f t="shared" si="50"/>
        <v>0</v>
      </c>
      <c r="H183" s="43">
        <f t="shared" si="50"/>
        <v>0</v>
      </c>
      <c r="I183" s="43">
        <f t="shared" si="50"/>
        <v>0</v>
      </c>
      <c r="J183" s="43">
        <f t="shared" si="50"/>
        <v>0</v>
      </c>
      <c r="K183" s="43">
        <f t="shared" si="50"/>
        <v>0</v>
      </c>
      <c r="L183" s="43">
        <f t="shared" si="50"/>
        <v>0</v>
      </c>
      <c r="M183" s="43">
        <f t="shared" si="50"/>
        <v>0</v>
      </c>
      <c r="N183" s="43">
        <f t="shared" si="50"/>
        <v>0</v>
      </c>
      <c r="O183" s="44">
        <f t="shared" si="50"/>
        <v>0</v>
      </c>
      <c r="P183" s="45">
        <f>SUM(P180:P182)</f>
        <v>0</v>
      </c>
    </row>
    <row r="184" spans="1:16" ht="12.75">
      <c r="B184" s="2"/>
      <c r="C184" s="2"/>
      <c r="D184" s="2"/>
      <c r="E184" s="2"/>
      <c r="F184" s="47"/>
      <c r="G184" s="47"/>
      <c r="H184" s="47"/>
      <c r="I184" s="47"/>
      <c r="J184" s="47"/>
      <c r="K184" s="47"/>
      <c r="L184" s="47"/>
      <c r="M184" s="47"/>
      <c r="N184" s="47"/>
      <c r="O184" s="2"/>
      <c r="P184" s="2"/>
    </row>
    <row r="185" spans="1:16">
      <c r="M185" s="48" t="s">
        <v>21</v>
      </c>
      <c r="O185" s="49">
        <f>O183+O176+O164+O158+O123+O110+O104+O91+O85+O72+O61+O39+O16+O10</f>
        <v>7186</v>
      </c>
      <c r="P185" s="50">
        <f>P183+P176+P164+P158+P123+P110+P104+P91+P85+P72+P61+P39+P16+P10</f>
        <v>1714.8000000000002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M15" sqref="M1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135</v>
      </c>
      <c r="C9" s="108"/>
      <c r="D9" s="100"/>
      <c r="E9" s="100"/>
      <c r="F9" s="123"/>
      <c r="G9" s="124">
        <v>3</v>
      </c>
      <c r="H9" s="125"/>
      <c r="I9" s="104">
        <v>1</v>
      </c>
      <c r="J9" s="125"/>
      <c r="K9" s="124"/>
      <c r="L9" s="105"/>
      <c r="M9" s="124"/>
      <c r="N9" s="125">
        <v>19</v>
      </c>
      <c r="O9" s="106">
        <f t="shared" ref="O9:O11" si="0">SUM(F9:N9)</f>
        <v>23</v>
      </c>
      <c r="P9" s="107">
        <f t="shared" ref="P9:P11" si="1">(F9*$F$5)+(G9*$G$5)+(H9*$H$5)+(I9*$I$5)+(J9*$J$5)+(K9*$K$5)+(L9*$L$5)+(M9*$M$5)+(N9*$N$5)</f>
        <v>39.25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3</v>
      </c>
      <c r="H12" s="109">
        <f t="shared" si="2"/>
        <v>0</v>
      </c>
      <c r="I12" s="109">
        <f t="shared" si="2"/>
        <v>1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19</v>
      </c>
      <c r="O12" s="109">
        <f t="shared" si="2"/>
        <v>23</v>
      </c>
      <c r="P12" s="109">
        <f t="shared" si="2"/>
        <v>39.25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C31" sqref="C31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88</v>
      </c>
      <c r="B4" s="76">
        <f>SUM(Botswana!O13)</f>
        <v>128</v>
      </c>
      <c r="C4" s="148">
        <f>SUM(Botswana!P13)</f>
        <v>30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 hidden="1">
      <c r="A6" s="75" t="s">
        <v>73</v>
      </c>
      <c r="B6" s="76">
        <f>SUM('Ivory Coast'!O14)</f>
        <v>0</v>
      </c>
      <c r="C6" s="148">
        <f>SUM('Ivory Coast'!P14)</f>
        <v>0</v>
      </c>
    </row>
    <row r="7" spans="1:3" ht="15">
      <c r="A7" s="75" t="s">
        <v>26</v>
      </c>
      <c r="B7" s="76">
        <f>SUM(Kenya!O27)</f>
        <v>928</v>
      </c>
      <c r="C7" s="148">
        <f>SUM(Kenya!P27)</f>
        <v>506.95</v>
      </c>
    </row>
    <row r="8" spans="1:3" ht="15">
      <c r="A8" s="76" t="s">
        <v>79</v>
      </c>
      <c r="B8" s="147">
        <f>SUM(Malawi!O11)</f>
        <v>310</v>
      </c>
      <c r="C8" s="148">
        <f>SUM(Malawi!P11)</f>
        <v>103</v>
      </c>
    </row>
    <row r="9" spans="1:3" ht="15">
      <c r="A9" s="76" t="s">
        <v>27</v>
      </c>
      <c r="B9" s="147">
        <f>SUM(Mauritius!O34)</f>
        <v>3675</v>
      </c>
      <c r="C9" s="148">
        <f>SUM(Mauritius!P34)</f>
        <v>1089.55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Africa'!O185)</f>
        <v>7186</v>
      </c>
      <c r="C11" s="148">
        <f>SUM('South Africa'!P185)</f>
        <v>1714.8000000000002</v>
      </c>
    </row>
    <row r="12" spans="1:3" ht="15" hidden="1">
      <c r="A12" s="76" t="s">
        <v>41</v>
      </c>
      <c r="B12" s="76">
        <f>SUM(Togo!O15)</f>
        <v>0</v>
      </c>
      <c r="C12" s="148">
        <f>SUM(Togo!P15)</f>
        <v>0</v>
      </c>
    </row>
    <row r="13" spans="1:3" ht="15">
      <c r="A13" s="76" t="s">
        <v>68</v>
      </c>
      <c r="B13" s="76">
        <f>SUM(Zambia!O12)</f>
        <v>23</v>
      </c>
      <c r="C13" s="148">
        <f>SUM(Zambia!P12)</f>
        <v>39.25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12250</v>
      </c>
      <c r="C15" s="149">
        <f>SUM(C4:C14)</f>
        <v>3483.55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2018-05-28T20:39:02Z</dcterms:modified>
</cp:coreProperties>
</file>