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thanm\Google Drive\BBT\Score Sheets\2018\"/>
    </mc:Choice>
  </mc:AlternateContent>
  <bookViews>
    <workbookView xWindow="5130" yWindow="1755" windowWidth="10230" windowHeight="6060" tabRatio="799"/>
  </bookViews>
  <sheets>
    <sheet name="Botswana" sheetId="11" r:id="rId1"/>
    <sheet name="Democratic Republic of Congo" sheetId="16" state="hidden" r:id="rId2"/>
    <sheet name="Ivory Coast" sheetId="14" state="hidden" r:id="rId3"/>
    <sheet name="Kenya" sheetId="10" r:id="rId4"/>
    <sheet name="Malawi" sheetId="20" r:id="rId5"/>
    <sheet name="Mauritius" sheetId="8" r:id="rId6"/>
    <sheet name="Nigeria" sheetId="18" state="hidden" r:id="rId7"/>
    <sheet name="South Africa" sheetId="19" r:id="rId8"/>
    <sheet name="Togo" sheetId="12" state="hidden" r:id="rId9"/>
    <sheet name="Zambia" sheetId="17" state="hidden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62913"/>
</workbook>
</file>

<file path=xl/calcChain.xml><?xml version="1.0" encoding="utf-8"?>
<calcChain xmlns="http://schemas.openxmlformats.org/spreadsheetml/2006/main">
  <c r="P13" i="11" l="1"/>
  <c r="O13" i="11"/>
  <c r="P12" i="11"/>
  <c r="O12" i="11"/>
  <c r="P10" i="11"/>
  <c r="O10" i="11"/>
  <c r="P11" i="11"/>
  <c r="O11" i="11"/>
  <c r="N16" i="19" l="1"/>
  <c r="M16" i="19"/>
  <c r="L16" i="19"/>
  <c r="K16" i="19"/>
  <c r="J16" i="19"/>
  <c r="I16" i="19"/>
  <c r="H16" i="19"/>
  <c r="G16" i="19"/>
  <c r="F16" i="19"/>
  <c r="E16" i="19"/>
  <c r="D16" i="19"/>
  <c r="C16" i="19"/>
  <c r="P15" i="19"/>
  <c r="O15" i="19"/>
  <c r="P14" i="19"/>
  <c r="O14" i="19"/>
  <c r="O16" i="19" l="1"/>
  <c r="P16" i="19"/>
  <c r="P121" i="19"/>
  <c r="O121" i="19"/>
  <c r="P120" i="19"/>
  <c r="O120" i="19"/>
  <c r="P119" i="19"/>
  <c r="O119" i="19"/>
  <c r="P118" i="19"/>
  <c r="O118" i="19"/>
  <c r="P117" i="19"/>
  <c r="O117" i="19"/>
  <c r="P116" i="19"/>
  <c r="O116" i="19"/>
  <c r="P115" i="19"/>
  <c r="O115" i="19"/>
  <c r="P114" i="19"/>
  <c r="O114" i="19"/>
  <c r="P113" i="19"/>
  <c r="O113" i="19"/>
  <c r="P112" i="19"/>
  <c r="O112" i="19"/>
  <c r="P111" i="19"/>
  <c r="O111" i="19"/>
  <c r="P110" i="19"/>
  <c r="O110" i="19"/>
  <c r="P109" i="19"/>
  <c r="O109" i="19"/>
  <c r="P108" i="19"/>
  <c r="O108" i="19"/>
  <c r="P107" i="19"/>
  <c r="O107" i="19"/>
  <c r="P106" i="19"/>
  <c r="O106" i="19"/>
  <c r="P129" i="19"/>
  <c r="O129" i="19"/>
  <c r="P128" i="19"/>
  <c r="O128" i="19"/>
  <c r="P127" i="19"/>
  <c r="O127" i="19"/>
  <c r="P126" i="19"/>
  <c r="O126" i="19"/>
  <c r="P125" i="19"/>
  <c r="O125" i="19"/>
  <c r="P124" i="19"/>
  <c r="O124" i="19"/>
  <c r="P123" i="19"/>
  <c r="O123" i="19"/>
  <c r="P122" i="19"/>
  <c r="O122" i="19"/>
  <c r="P133" i="19"/>
  <c r="O133" i="19"/>
  <c r="P132" i="19"/>
  <c r="O132" i="19"/>
  <c r="P131" i="19"/>
  <c r="O131" i="19"/>
  <c r="P130" i="19"/>
  <c r="O130" i="19"/>
  <c r="P134" i="19"/>
  <c r="O134" i="19"/>
  <c r="N10" i="19"/>
  <c r="M10" i="19"/>
  <c r="L10" i="19"/>
  <c r="K10" i="19"/>
  <c r="J10" i="19"/>
  <c r="I10" i="19"/>
  <c r="H10" i="19"/>
  <c r="G10" i="19"/>
  <c r="F10" i="19"/>
  <c r="E10" i="19"/>
  <c r="D10" i="19"/>
  <c r="C10" i="19"/>
  <c r="P9" i="19"/>
  <c r="O9" i="19"/>
  <c r="P8" i="19"/>
  <c r="O8" i="19"/>
  <c r="N11" i="20"/>
  <c r="M11" i="20"/>
  <c r="L11" i="20"/>
  <c r="K11" i="20"/>
  <c r="J11" i="20"/>
  <c r="I11" i="20"/>
  <c r="H11" i="20"/>
  <c r="G11" i="20"/>
  <c r="F11" i="20"/>
  <c r="E11" i="20"/>
  <c r="D11" i="20"/>
  <c r="C11" i="20"/>
  <c r="P9" i="20"/>
  <c r="P11" i="20" s="1"/>
  <c r="C8" i="4" s="1"/>
  <c r="O9" i="20"/>
  <c r="O11" i="20" s="1"/>
  <c r="B8" i="4" s="1"/>
  <c r="N142" i="19"/>
  <c r="M142" i="19"/>
  <c r="L142" i="19"/>
  <c r="K142" i="19"/>
  <c r="J142" i="19"/>
  <c r="I142" i="19"/>
  <c r="H142" i="19"/>
  <c r="G142" i="19"/>
  <c r="F142" i="19"/>
  <c r="E142" i="19"/>
  <c r="D142" i="19"/>
  <c r="C142" i="19"/>
  <c r="P141" i="19"/>
  <c r="O141" i="19"/>
  <c r="P140" i="19"/>
  <c r="O140" i="19"/>
  <c r="P62" i="19"/>
  <c r="O62" i="19"/>
  <c r="N64" i="19"/>
  <c r="M64" i="19"/>
  <c r="L64" i="19"/>
  <c r="K64" i="19"/>
  <c r="J64" i="19"/>
  <c r="I64" i="19"/>
  <c r="H64" i="19"/>
  <c r="G64" i="19"/>
  <c r="F64" i="19"/>
  <c r="E64" i="19"/>
  <c r="D64" i="19"/>
  <c r="C64" i="19"/>
  <c r="P63" i="19"/>
  <c r="O63" i="19"/>
  <c r="P61" i="19"/>
  <c r="O61" i="19"/>
  <c r="P60" i="19"/>
  <c r="O60" i="19"/>
  <c r="P59" i="19"/>
  <c r="O59" i="19"/>
  <c r="P58" i="19"/>
  <c r="O58" i="19"/>
  <c r="N101" i="19"/>
  <c r="M101" i="19"/>
  <c r="L101" i="19"/>
  <c r="K101" i="19"/>
  <c r="J101" i="19"/>
  <c r="I101" i="19"/>
  <c r="H101" i="19"/>
  <c r="G101" i="19"/>
  <c r="F101" i="19"/>
  <c r="E101" i="19"/>
  <c r="D101" i="19"/>
  <c r="C101" i="19"/>
  <c r="P100" i="19"/>
  <c r="O100" i="19"/>
  <c r="P99" i="19"/>
  <c r="O99" i="19"/>
  <c r="P98" i="19"/>
  <c r="O98" i="19"/>
  <c r="P97" i="19"/>
  <c r="O97" i="19"/>
  <c r="P96" i="19"/>
  <c r="O96" i="19"/>
  <c r="P95" i="19"/>
  <c r="O95" i="19"/>
  <c r="P94" i="19"/>
  <c r="O94" i="19"/>
  <c r="P93" i="19"/>
  <c r="O93" i="19"/>
  <c r="P92" i="19"/>
  <c r="O92" i="19"/>
  <c r="N47" i="19"/>
  <c r="M47" i="19"/>
  <c r="L47" i="19"/>
  <c r="K47" i="19"/>
  <c r="J47" i="19"/>
  <c r="H47" i="19"/>
  <c r="G47" i="19"/>
  <c r="F47" i="19"/>
  <c r="E47" i="19"/>
  <c r="D47" i="19"/>
  <c r="C47" i="19"/>
  <c r="P45" i="19"/>
  <c r="O45" i="19"/>
  <c r="P44" i="19"/>
  <c r="O44" i="19"/>
  <c r="P43" i="19"/>
  <c r="O43" i="19"/>
  <c r="P42" i="19"/>
  <c r="O42" i="19"/>
  <c r="N70" i="19"/>
  <c r="M70" i="19"/>
  <c r="L70" i="19"/>
  <c r="K70" i="19"/>
  <c r="J70" i="19"/>
  <c r="I70" i="19"/>
  <c r="H70" i="19"/>
  <c r="G70" i="19"/>
  <c r="F70" i="19"/>
  <c r="E70" i="19"/>
  <c r="P68" i="19"/>
  <c r="O68" i="19"/>
  <c r="N148" i="19"/>
  <c r="M148" i="19"/>
  <c r="L148" i="19"/>
  <c r="K148" i="19"/>
  <c r="J148" i="19"/>
  <c r="I148" i="19"/>
  <c r="H148" i="19"/>
  <c r="G148" i="19"/>
  <c r="F148" i="19"/>
  <c r="E148" i="19"/>
  <c r="D148" i="19"/>
  <c r="C148" i="19"/>
  <c r="P147" i="19"/>
  <c r="O147" i="19"/>
  <c r="P146" i="19"/>
  <c r="O146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80" i="19"/>
  <c r="O80" i="19"/>
  <c r="P78" i="19"/>
  <c r="O78" i="19"/>
  <c r="P77" i="19"/>
  <c r="O77" i="19"/>
  <c r="P76" i="19"/>
  <c r="O76" i="19"/>
  <c r="P75" i="19"/>
  <c r="O75" i="19"/>
  <c r="P79" i="19"/>
  <c r="O79" i="19"/>
  <c r="P9" i="16"/>
  <c r="O9" i="16"/>
  <c r="P11" i="12"/>
  <c r="O11" i="12"/>
  <c r="O15" i="12" s="1"/>
  <c r="B12" i="4" s="1"/>
  <c r="P10" i="12"/>
  <c r="O10" i="12"/>
  <c r="P12" i="12"/>
  <c r="O12" i="12"/>
  <c r="N155" i="19"/>
  <c r="M155" i="19"/>
  <c r="L155" i="19"/>
  <c r="K155" i="19"/>
  <c r="J155" i="19"/>
  <c r="I155" i="19"/>
  <c r="H155" i="19"/>
  <c r="G155" i="19"/>
  <c r="F155" i="19"/>
  <c r="E155" i="19"/>
  <c r="D155" i="19"/>
  <c r="C155" i="19"/>
  <c r="P154" i="19"/>
  <c r="O154" i="19"/>
  <c r="P153" i="19"/>
  <c r="O153" i="19"/>
  <c r="P152" i="19"/>
  <c r="O152" i="19"/>
  <c r="N136" i="19"/>
  <c r="M136" i="19"/>
  <c r="L136" i="19"/>
  <c r="K136" i="19"/>
  <c r="J136" i="19"/>
  <c r="I136" i="19"/>
  <c r="H136" i="19"/>
  <c r="G136" i="19"/>
  <c r="F136" i="19"/>
  <c r="E136" i="19"/>
  <c r="D136" i="19"/>
  <c r="C136" i="19"/>
  <c r="P135" i="19"/>
  <c r="O135" i="19"/>
  <c r="P105" i="19"/>
  <c r="O105" i="19"/>
  <c r="N88" i="19"/>
  <c r="M88" i="19"/>
  <c r="L88" i="19"/>
  <c r="K88" i="19"/>
  <c r="J88" i="19"/>
  <c r="I88" i="19"/>
  <c r="H88" i="19"/>
  <c r="G88" i="19"/>
  <c r="F88" i="19"/>
  <c r="E88" i="19"/>
  <c r="D88" i="19"/>
  <c r="C88" i="19"/>
  <c r="P87" i="19"/>
  <c r="O87" i="19"/>
  <c r="P86" i="19"/>
  <c r="O86" i="19"/>
  <c r="N82" i="19"/>
  <c r="M82" i="19"/>
  <c r="L82" i="19"/>
  <c r="K82" i="19"/>
  <c r="J82" i="19"/>
  <c r="I82" i="19"/>
  <c r="H82" i="19"/>
  <c r="G82" i="19"/>
  <c r="F82" i="19"/>
  <c r="E82" i="19"/>
  <c r="D82" i="19"/>
  <c r="C82" i="19"/>
  <c r="P81" i="19"/>
  <c r="O81" i="19"/>
  <c r="P74" i="19"/>
  <c r="O74" i="19"/>
  <c r="D70" i="19"/>
  <c r="C70" i="19"/>
  <c r="P69" i="19"/>
  <c r="O69" i="19"/>
  <c r="N54" i="19"/>
  <c r="M54" i="19"/>
  <c r="L54" i="19"/>
  <c r="K54" i="19"/>
  <c r="J54" i="19"/>
  <c r="I54" i="19"/>
  <c r="H54" i="19"/>
  <c r="G54" i="19"/>
  <c r="F54" i="19"/>
  <c r="E54" i="19"/>
  <c r="D54" i="19"/>
  <c r="C54" i="19"/>
  <c r="P53" i="19"/>
  <c r="O53" i="19"/>
  <c r="P52" i="19"/>
  <c r="O52" i="19"/>
  <c r="P51" i="19"/>
  <c r="O51" i="19"/>
  <c r="I47" i="19"/>
  <c r="P46" i="19"/>
  <c r="O46" i="19"/>
  <c r="P41" i="19"/>
  <c r="O41" i="19"/>
  <c r="N37" i="19"/>
  <c r="M37" i="19"/>
  <c r="L37" i="19"/>
  <c r="K37" i="19"/>
  <c r="J37" i="19"/>
  <c r="I37" i="19"/>
  <c r="H37" i="19"/>
  <c r="G37" i="19"/>
  <c r="F37" i="19"/>
  <c r="E37" i="19"/>
  <c r="D37" i="19"/>
  <c r="C37" i="19"/>
  <c r="P36" i="19"/>
  <c r="O36" i="19"/>
  <c r="P35" i="19"/>
  <c r="O35" i="19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O7" i="18"/>
  <c r="O22" i="18"/>
  <c r="P7" i="18"/>
  <c r="P22" i="18"/>
  <c r="O8" i="18"/>
  <c r="P8" i="18"/>
  <c r="O9" i="18"/>
  <c r="P9" i="18"/>
  <c r="O10" i="18"/>
  <c r="P10" i="18"/>
  <c r="O11" i="18"/>
  <c r="P11" i="18"/>
  <c r="O12" i="18"/>
  <c r="P12" i="18"/>
  <c r="O13" i="18"/>
  <c r="P13" i="18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O44" i="18"/>
  <c r="P26" i="18"/>
  <c r="O27" i="18"/>
  <c r="P27" i="18"/>
  <c r="O28" i="18"/>
  <c r="P28" i="18"/>
  <c r="O29" i="18"/>
  <c r="P29" i="18"/>
  <c r="O30" i="18"/>
  <c r="P30" i="18"/>
  <c r="O31" i="18"/>
  <c r="P31" i="18"/>
  <c r="O32" i="18"/>
  <c r="P32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O40" i="18"/>
  <c r="P40" i="18"/>
  <c r="O41" i="18"/>
  <c r="P41" i="18"/>
  <c r="O42" i="18"/>
  <c r="P42" i="18"/>
  <c r="O43" i="18"/>
  <c r="P43" i="18"/>
  <c r="C44" i="18"/>
  <c r="D44" i="18"/>
  <c r="E44" i="18"/>
  <c r="F44" i="18"/>
  <c r="G44" i="18"/>
  <c r="H44" i="18"/>
  <c r="I44" i="18"/>
  <c r="J44" i="18"/>
  <c r="K44" i="18"/>
  <c r="L44" i="18"/>
  <c r="M44" i="18"/>
  <c r="N44" i="18"/>
  <c r="O48" i="18"/>
  <c r="O72" i="18"/>
  <c r="O76" i="18"/>
  <c r="B10" i="4"/>
  <c r="P48" i="18"/>
  <c r="O49" i="18"/>
  <c r="P49" i="18"/>
  <c r="P72" i="18"/>
  <c r="P76" i="18"/>
  <c r="C10" i="4"/>
  <c r="O50" i="18"/>
  <c r="P50" i="18"/>
  <c r="O51" i="18"/>
  <c r="P51" i="18"/>
  <c r="O52" i="18"/>
  <c r="P52" i="18"/>
  <c r="O53" i="18"/>
  <c r="P53" i="18"/>
  <c r="O54" i="18"/>
  <c r="P54" i="18"/>
  <c r="O55" i="18"/>
  <c r="P55" i="18"/>
  <c r="O56" i="18"/>
  <c r="P56" i="18"/>
  <c r="O57" i="18"/>
  <c r="P57" i="18"/>
  <c r="O58" i="18"/>
  <c r="P58" i="18"/>
  <c r="O59" i="18"/>
  <c r="P59" i="18"/>
  <c r="O60" i="18"/>
  <c r="P60" i="18"/>
  <c r="O61" i="18"/>
  <c r="P61" i="18"/>
  <c r="O62" i="18"/>
  <c r="P62" i="18"/>
  <c r="O63" i="18"/>
  <c r="P63" i="18"/>
  <c r="O64" i="18"/>
  <c r="P64" i="18"/>
  <c r="O65" i="18"/>
  <c r="P65" i="18"/>
  <c r="O66" i="18"/>
  <c r="P66" i="18"/>
  <c r="O67" i="18"/>
  <c r="P67" i="18"/>
  <c r="O68" i="18"/>
  <c r="P68" i="18"/>
  <c r="O69" i="18"/>
  <c r="P69" i="18"/>
  <c r="O70" i="18"/>
  <c r="P70" i="18"/>
  <c r="O71" i="18"/>
  <c r="P71" i="18"/>
  <c r="C72" i="18"/>
  <c r="D72" i="18"/>
  <c r="E72" i="18"/>
  <c r="F72" i="18"/>
  <c r="G72" i="18"/>
  <c r="H72" i="18"/>
  <c r="I72" i="18"/>
  <c r="J72" i="18"/>
  <c r="K72" i="18"/>
  <c r="L72" i="18"/>
  <c r="M72" i="18"/>
  <c r="N72" i="18"/>
  <c r="O10" i="17"/>
  <c r="P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P11" i="17"/>
  <c r="O11" i="17"/>
  <c r="P9" i="17"/>
  <c r="O9" i="17"/>
  <c r="O12" i="17" s="1"/>
  <c r="B13" i="4" s="1"/>
  <c r="G16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13" i="10"/>
  <c r="M13" i="10"/>
  <c r="L13" i="10"/>
  <c r="K13" i="10"/>
  <c r="J13" i="10"/>
  <c r="I13" i="10"/>
  <c r="H13" i="10"/>
  <c r="G13" i="10"/>
  <c r="F13" i="10"/>
  <c r="E13" i="10"/>
  <c r="D13" i="10"/>
  <c r="C13" i="10"/>
  <c r="N26" i="10"/>
  <c r="M26" i="10"/>
  <c r="L26" i="10"/>
  <c r="K26" i="10"/>
  <c r="J26" i="10"/>
  <c r="I26" i="10"/>
  <c r="H26" i="10"/>
  <c r="G26" i="10"/>
  <c r="F26" i="10"/>
  <c r="E26" i="10"/>
  <c r="D26" i="10"/>
  <c r="C26" i="10"/>
  <c r="P25" i="10"/>
  <c r="O25" i="10"/>
  <c r="P24" i="10"/>
  <c r="O24" i="10"/>
  <c r="P23" i="10"/>
  <c r="O23" i="10"/>
  <c r="P11" i="10"/>
  <c r="O11" i="10"/>
  <c r="P10" i="10"/>
  <c r="O10" i="10"/>
  <c r="P9" i="10"/>
  <c r="O9" i="10"/>
  <c r="P12" i="10"/>
  <c r="O12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0" i="16"/>
  <c r="P18" i="16"/>
  <c r="C5" i="4"/>
  <c r="O10" i="16"/>
  <c r="O18" i="16"/>
  <c r="B5" i="4"/>
  <c r="P12" i="14"/>
  <c r="O12" i="14"/>
  <c r="P11" i="14"/>
  <c r="O11" i="14"/>
  <c r="P13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P10" i="14"/>
  <c r="O10" i="14"/>
  <c r="P9" i="14"/>
  <c r="O9" i="14"/>
  <c r="O14" i="14" s="1"/>
  <c r="B6" i="4" s="1"/>
  <c r="P15" i="8"/>
  <c r="O15" i="8"/>
  <c r="O9" i="12"/>
  <c r="P9" i="12"/>
  <c r="O13" i="12"/>
  <c r="P13" i="12"/>
  <c r="O14" i="12"/>
  <c r="P14" i="12"/>
  <c r="C15" i="12"/>
  <c r="D15" i="12"/>
  <c r="E15" i="12"/>
  <c r="F15" i="12"/>
  <c r="G15" i="12"/>
  <c r="H15" i="12"/>
  <c r="I15" i="12"/>
  <c r="J15" i="12"/>
  <c r="K15" i="12"/>
  <c r="L15" i="12"/>
  <c r="M15" i="12"/>
  <c r="N15" i="12"/>
  <c r="P8" i="10"/>
  <c r="N19" i="10"/>
  <c r="M19" i="10"/>
  <c r="L19" i="10"/>
  <c r="K19" i="10"/>
  <c r="J19" i="10"/>
  <c r="I19" i="10"/>
  <c r="H19" i="10"/>
  <c r="G19" i="10"/>
  <c r="F19" i="10"/>
  <c r="E19" i="10"/>
  <c r="D19" i="10"/>
  <c r="C19" i="10"/>
  <c r="P18" i="10"/>
  <c r="O18" i="10"/>
  <c r="P17" i="10"/>
  <c r="P19" i="10" s="1"/>
  <c r="O17" i="10"/>
  <c r="O19" i="10" s="1"/>
  <c r="O8" i="10"/>
  <c r="N15" i="11"/>
  <c r="M15" i="11"/>
  <c r="L15" i="11"/>
  <c r="K15" i="11"/>
  <c r="J15" i="11"/>
  <c r="I15" i="11"/>
  <c r="H15" i="11"/>
  <c r="G15" i="11"/>
  <c r="F15" i="11"/>
  <c r="E15" i="11"/>
  <c r="D15" i="11"/>
  <c r="C15" i="11"/>
  <c r="P14" i="11"/>
  <c r="O14" i="11"/>
  <c r="P9" i="11"/>
  <c r="O9" i="11"/>
  <c r="O15" i="11" s="1"/>
  <c r="B4" i="4" s="1"/>
  <c r="N23" i="8"/>
  <c r="M23" i="8"/>
  <c r="L23" i="8"/>
  <c r="K23" i="8"/>
  <c r="J23" i="8"/>
  <c r="I23" i="8"/>
  <c r="H23" i="8"/>
  <c r="G23" i="8"/>
  <c r="F23" i="8"/>
  <c r="E23" i="8"/>
  <c r="D23" i="8"/>
  <c r="C23" i="8"/>
  <c r="P22" i="8"/>
  <c r="O22" i="8"/>
  <c r="P21" i="8"/>
  <c r="O21" i="8"/>
  <c r="O23" i="8" s="1"/>
  <c r="P20" i="8"/>
  <c r="O20" i="8"/>
  <c r="N16" i="8"/>
  <c r="M16" i="8"/>
  <c r="L16" i="8"/>
  <c r="K16" i="8"/>
  <c r="J16" i="8"/>
  <c r="I16" i="8"/>
  <c r="H16" i="8"/>
  <c r="F16" i="8"/>
  <c r="E16" i="8"/>
  <c r="D16" i="8"/>
  <c r="C16" i="8"/>
  <c r="P7" i="8"/>
  <c r="O7" i="8"/>
  <c r="P44" i="18"/>
  <c r="P15" i="12"/>
  <c r="C12" i="4"/>
  <c r="P12" i="17"/>
  <c r="C13" i="4"/>
  <c r="P14" i="14"/>
  <c r="C6" i="4" s="1"/>
  <c r="P15" i="11"/>
  <c r="C4" i="4"/>
  <c r="P16" i="8" l="1"/>
  <c r="P23" i="8"/>
  <c r="O16" i="8"/>
  <c r="O26" i="8" s="1"/>
  <c r="B9" i="4" s="1"/>
  <c r="O64" i="19"/>
  <c r="P26" i="10"/>
  <c r="O13" i="10"/>
  <c r="O26" i="10"/>
  <c r="P13" i="10"/>
  <c r="O155" i="19"/>
  <c r="P70" i="19"/>
  <c r="O142" i="19"/>
  <c r="P101" i="19"/>
  <c r="O82" i="19"/>
  <c r="O37" i="19"/>
  <c r="P54" i="19"/>
  <c r="P47" i="19"/>
  <c r="O70" i="19"/>
  <c r="P148" i="19"/>
  <c r="O136" i="19"/>
  <c r="O88" i="19"/>
  <c r="P88" i="19"/>
  <c r="P64" i="19"/>
  <c r="O54" i="19"/>
  <c r="P136" i="19"/>
  <c r="O47" i="19"/>
  <c r="O148" i="19"/>
  <c r="P142" i="19"/>
  <c r="P155" i="19"/>
  <c r="P82" i="19"/>
  <c r="O101" i="19"/>
  <c r="O10" i="19"/>
  <c r="P37" i="19"/>
  <c r="P10" i="19"/>
  <c r="P26" i="8"/>
  <c r="C9" i="4" s="1"/>
  <c r="O28" i="10"/>
  <c r="B7" i="4" s="1"/>
  <c r="P28" i="10"/>
  <c r="C7" i="4" s="1"/>
  <c r="O157" i="19" l="1"/>
  <c r="B11" i="4" s="1"/>
  <c r="B15" i="4" s="1"/>
  <c r="P157" i="19"/>
  <c r="C11" i="4" s="1"/>
  <c r="C15" i="4" s="1"/>
</calcChain>
</file>

<file path=xl/sharedStrings.xml><?xml version="1.0" encoding="utf-8"?>
<sst xmlns="http://schemas.openxmlformats.org/spreadsheetml/2006/main" count="367" uniqueCount="149">
  <si>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</si>
  <si>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</si>
  <si>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</si>
  <si>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</si>
  <si>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</si>
  <si>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</si>
  <si>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</si>
  <si>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</si>
  <si>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</si>
  <si>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</si>
  <si>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</si>
  <si>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</si>
  <si>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</si>
  <si>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</si>
  <si>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</si>
  <si>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</si>
  <si>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</si>
  <si>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</si>
  <si>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</si>
  <si>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</si>
  <si>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</si>
  <si>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</si>
  <si>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</si>
  <si>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</si>
  <si>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</si>
  <si>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</si>
  <si>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</si>
  <si>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</si>
  <si>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</si>
  <si>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</si>
  <si>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</si>
  <si>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</si>
  <si>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</si>
  <si>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</si>
  <si>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</si>
  <si>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</si>
  <si>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</si>
  <si>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</si>
  <si>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</si>
  <si>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</si>
  <si>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</si>
  <si>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</si>
  <si>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</si>
  <si>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Interfaith Programme</t>
  </si>
  <si>
    <t>Kavikarnapura, Devarishi and Beenu</t>
  </si>
  <si>
    <t>Rasa Sindhu Dasa</t>
  </si>
  <si>
    <t>Murari Dasa</t>
  </si>
  <si>
    <t>Acintya Rupa Dasa</t>
  </si>
  <si>
    <t>Harinama Party</t>
  </si>
  <si>
    <t>Tribuvanatha dasa</t>
  </si>
  <si>
    <t>Kavikarnapura and Beenu</t>
  </si>
  <si>
    <t>Kavikarnapura and Tribuvanatha dasa</t>
  </si>
  <si>
    <t>Kavikarnapura dasa</t>
  </si>
  <si>
    <t>Gaura Gopala Dasa</t>
  </si>
  <si>
    <t>Devarishi dasa</t>
  </si>
  <si>
    <t>Ganga Dasa</t>
  </si>
  <si>
    <t>Benson</t>
  </si>
  <si>
    <t xml:space="preserve">Beenu </t>
  </si>
  <si>
    <t>Balabhadra Dasa</t>
  </si>
  <si>
    <t>Beach Programme</t>
  </si>
  <si>
    <t>Bhakta Arthur and Tribhuvanatha</t>
  </si>
  <si>
    <t>ISKCON LAGOS</t>
  </si>
  <si>
    <t>ISKCON BENIN CITY</t>
  </si>
  <si>
    <t>ISKCON MIDRAND</t>
  </si>
  <si>
    <t>ISKCON PIETERMARITZBURG</t>
  </si>
  <si>
    <t>TEMPLE: Zambia</t>
  </si>
  <si>
    <t>TEMPLE: Kinshasa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</si>
  <si>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</si>
  <si>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</si>
  <si>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</si>
  <si>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</si>
  <si>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</si>
  <si>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</si>
  <si>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</si>
  <si>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</si>
  <si>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</si>
  <si>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</si>
  <si>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</si>
  <si>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TEMPLE: Blantyre</t>
  </si>
  <si>
    <t>Malawi</t>
  </si>
  <si>
    <t>Bhakti Lounge Johannesburg</t>
  </si>
  <si>
    <t>ISKCON BLOEMFONTEIN</t>
  </si>
  <si>
    <t>MONTH : March 2018</t>
  </si>
  <si>
    <t>Bhakta Tankiso</t>
  </si>
  <si>
    <t>RATHA YATRA 2018 SALES</t>
  </si>
  <si>
    <t>INCREDIBLE INDIA EVENT SALES</t>
  </si>
  <si>
    <t>VIBHU CAITANYA DAS</t>
  </si>
  <si>
    <t>MONTHLY SANKIRTAN FESTIVAL</t>
  </si>
  <si>
    <t>SAHIL MOONILAL</t>
  </si>
  <si>
    <t>Charlene and Kamalasen Naidoo</t>
  </si>
  <si>
    <t>Damodar das (BCAIS)</t>
  </si>
  <si>
    <t xml:space="preserve">Radhakund devi dasi </t>
  </si>
  <si>
    <t xml:space="preserve">Radhika Kripa devi dasi </t>
  </si>
  <si>
    <t>Raksha and Akhil</t>
  </si>
  <si>
    <t xml:space="preserve">Restaurant team </t>
  </si>
  <si>
    <t>Yogi</t>
  </si>
  <si>
    <t>Devakinandan das</t>
  </si>
  <si>
    <t>Rama Priya Devi Dasi</t>
  </si>
  <si>
    <t>Keshavanand Das</t>
  </si>
  <si>
    <t>Baktin Sahana</t>
  </si>
  <si>
    <t>Baktin Laxmi</t>
  </si>
  <si>
    <t>TEMPLE: Gabarone</t>
  </si>
  <si>
    <t>Botswana</t>
  </si>
  <si>
    <t>Vrajabasi Dasa</t>
  </si>
  <si>
    <t>Tara &amp; McKayla ( team )</t>
  </si>
  <si>
    <t>VAISHNAVI SANGA</t>
  </si>
  <si>
    <t>GIFT SHOP</t>
  </si>
  <si>
    <t>VEDATATTVA DASA</t>
  </si>
  <si>
    <t>BOOK STAND</t>
  </si>
  <si>
    <t>PARTH PREM DASA</t>
  </si>
  <si>
    <t>Sandton</t>
  </si>
  <si>
    <t>Namapriya dd</t>
  </si>
  <si>
    <t>Monthly Sankirtan festival</t>
  </si>
  <si>
    <t>Tony (Tongaat Namahatta)</t>
  </si>
  <si>
    <t>Rukmani dd</t>
  </si>
  <si>
    <t>kumaran</t>
  </si>
  <si>
    <t>Pranayaini Radhika dd</t>
  </si>
  <si>
    <t>Shika Dhurup</t>
  </si>
  <si>
    <t xml:space="preserve">GIFT </t>
  </si>
  <si>
    <t>Ramanandini Roy</t>
  </si>
  <si>
    <t>Govardhana Sila</t>
  </si>
  <si>
    <t>Shohana Roberts</t>
  </si>
  <si>
    <t xml:space="preserve">Thando </t>
  </si>
  <si>
    <t>Adhokshaj Jugmohan</t>
  </si>
  <si>
    <t>Medhavi Prabhu</t>
  </si>
  <si>
    <t>Christian Bangala</t>
  </si>
  <si>
    <t>Tulsi Finlay</t>
  </si>
  <si>
    <t>Meena Kasiram</t>
  </si>
  <si>
    <t xml:space="preserve">Devon </t>
  </si>
  <si>
    <t>Dale Wastell</t>
  </si>
  <si>
    <t>Gopa Kumar</t>
  </si>
  <si>
    <t>Reggie Poonyane</t>
  </si>
  <si>
    <t>Jason Finlay</t>
  </si>
  <si>
    <t>Vraj Krishna Das</t>
  </si>
  <si>
    <t>Craig Kanyangarara</t>
  </si>
  <si>
    <t xml:space="preserve"> BTG Office </t>
  </si>
  <si>
    <t xml:space="preserve"> Amrita Radhika dd </t>
  </si>
  <si>
    <t xml:space="preserve"> Lenasia Weekend Warriors-Luxmi's </t>
  </si>
  <si>
    <t xml:space="preserve"> Festival: Rama Naumi </t>
  </si>
  <si>
    <t xml:space="preserve"> Minesh Vallabh </t>
  </si>
  <si>
    <t>Harinam Ananda Team</t>
  </si>
  <si>
    <t>Mt Chandra Prabha</t>
  </si>
  <si>
    <t>Pr Krsna Das</t>
  </si>
  <si>
    <t>Mt Taruna</t>
  </si>
  <si>
    <t>Monthly Sankirtan Festival</t>
  </si>
  <si>
    <t>Pr Amit</t>
  </si>
  <si>
    <t>Mt shanti</t>
  </si>
  <si>
    <t>Mt Deviani</t>
  </si>
  <si>
    <t>Radhakanta Dasa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</si>
</sst>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 &quot;R&quot;\ * #,##0.00_ ;_ &quot;R&quot;\ * \-#,##0.00_ ;_ &quot;R&quot;\ * &quot;-&quot;??_ ;_ @_ "/>
    <numFmt numFmtId="164" formatCode="0.0"/>
    <numFmt numFmtId="165" formatCode="[$-1C09]General"/>
  </numFmts>
  <fonts count="36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83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5" fontId="35" fillId="0" borderId="0" applyBorder="0" applyProtection="0"/>
  </cellStyleXfs>
  <cellXfs count="20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4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4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31" fillId="0" borderId="0" xfId="39" applyFont="1" applyBorder="1" applyAlignment="1">
      <alignment horizontal="center"/>
    </xf>
    <xf numFmtId="0" fontId="6" fillId="0" borderId="0" xfId="39"/>
    <xf numFmtId="0" fontId="6" fillId="0" borderId="0" xfId="39" applyAlignment="1">
      <alignment horizontal="center"/>
    </xf>
    <xf numFmtId="0" fontId="32" fillId="0" borderId="0" xfId="39" applyFont="1" applyAlignment="1">
      <alignment horizontal="center"/>
    </xf>
    <xf numFmtId="0" fontId="31" fillId="0" borderId="0" xfId="39" applyFont="1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3" fillId="0" borderId="0" xfId="0" applyFont="1"/>
    <xf numFmtId="0" fontId="34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44" fontId="1" fillId="0" borderId="65" xfId="28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1" fontId="32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2" fontId="31" fillId="0" borderId="0" xfId="39" applyNumberFormat="1" applyFont="1" applyAlignment="1">
      <alignment horizontal="center"/>
    </xf>
    <xf numFmtId="0" fontId="1" fillId="0" borderId="69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</cellXfs>
  <cellStyles count="50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Currency" xfId="28" builtinId="4"/>
    <cellStyle name="Currency 2 2" xfId="29"/>
    <cellStyle name="Excel Built-in Normal" xfId="4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3" xfId="40"/>
    <cellStyle name="Normal 4" xfId="41"/>
    <cellStyle name="Normal 5" xfId="42"/>
    <cellStyle name="Normal 6" xfId="43"/>
    <cellStyle name="Note 2" xfId="44"/>
    <cellStyle name="Output 2" xfId="45"/>
    <cellStyle name="Title 2" xfId="46"/>
    <cellStyle name="Total 2" xfId="47"/>
    <cellStyle name="Warning Text 2" xfId="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5"/>
  <sheetViews>
    <sheetView tabSelected="1" workbookViewId="0">
      <selection activeCell="B30" sqref="B30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101</v>
      </c>
    </row>
    <row r="3" spans="1:16" ht="12.75">
      <c r="B3" s="2" t="s">
        <v>82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4" customFormat="1">
      <c r="A9" s="193"/>
      <c r="B9" s="99" t="s">
        <v>96</v>
      </c>
      <c r="C9" s="108"/>
      <c r="D9" s="100"/>
      <c r="E9" s="100"/>
      <c r="F9" s="123">
        <v>20</v>
      </c>
      <c r="G9" s="124">
        <v>77</v>
      </c>
      <c r="H9" s="125"/>
      <c r="I9" s="104"/>
      <c r="J9" s="125"/>
      <c r="K9" s="124"/>
      <c r="L9" s="105"/>
      <c r="M9" s="124"/>
      <c r="N9" s="125"/>
      <c r="O9" s="106">
        <f t="shared" ref="O9:O14" si="0">SUM(F9:N9)</f>
        <v>97</v>
      </c>
      <c r="P9" s="107">
        <f t="shared" ref="P9:P14" si="1">(F9*$F$5)+(G9*$G$5)+(H9*$H$5)+(I9*$I$5)+(J9*$J$5)+(K9*$K$5)+(L9*$L$5)+(M9*$M$5)+(N9*$N$5)</f>
        <v>21.25</v>
      </c>
    </row>
    <row r="10" spans="1:16" s="197" customFormat="1">
      <c r="A10" s="196"/>
      <c r="B10" s="99" t="s">
        <v>97</v>
      </c>
      <c r="C10" s="108"/>
      <c r="D10" s="100"/>
      <c r="E10" s="100"/>
      <c r="F10" s="123"/>
      <c r="G10" s="124">
        <v>23</v>
      </c>
      <c r="H10" s="125"/>
      <c r="I10" s="104"/>
      <c r="J10" s="125"/>
      <c r="K10" s="124"/>
      <c r="L10" s="105"/>
      <c r="M10" s="124"/>
      <c r="N10" s="125"/>
      <c r="O10" s="106">
        <f t="shared" si="0"/>
        <v>23</v>
      </c>
      <c r="P10" s="107">
        <f t="shared" si="1"/>
        <v>5.75</v>
      </c>
    </row>
    <row r="11" spans="1:16" s="197" customFormat="1">
      <c r="A11" s="196"/>
      <c r="B11" s="99" t="s">
        <v>98</v>
      </c>
      <c r="C11" s="108"/>
      <c r="D11" s="100"/>
      <c r="E11" s="100"/>
      <c r="F11" s="123"/>
      <c r="G11" s="124">
        <v>3</v>
      </c>
      <c r="H11" s="125"/>
      <c r="I11" s="104"/>
      <c r="J11" s="125"/>
      <c r="K11" s="124"/>
      <c r="L11" s="105"/>
      <c r="M11" s="124"/>
      <c r="N11" s="125">
        <v>1</v>
      </c>
      <c r="O11" s="106">
        <f t="shared" si="0"/>
        <v>4</v>
      </c>
      <c r="P11" s="107">
        <f t="shared" si="1"/>
        <v>2.75</v>
      </c>
    </row>
    <row r="12" spans="1:16" s="197" customFormat="1">
      <c r="A12" s="196"/>
      <c r="B12" s="99" t="s">
        <v>99</v>
      </c>
      <c r="C12" s="108"/>
      <c r="D12" s="100"/>
      <c r="E12" s="100"/>
      <c r="F12" s="123"/>
      <c r="G12" s="124">
        <v>7</v>
      </c>
      <c r="H12" s="125"/>
      <c r="I12" s="104">
        <v>1</v>
      </c>
      <c r="J12" s="125"/>
      <c r="K12" s="124"/>
      <c r="L12" s="105"/>
      <c r="M12" s="124"/>
      <c r="N12" s="125"/>
      <c r="O12" s="106">
        <f t="shared" si="0"/>
        <v>8</v>
      </c>
      <c r="P12" s="107">
        <f t="shared" si="1"/>
        <v>2.25</v>
      </c>
    </row>
    <row r="13" spans="1:16" s="197" customFormat="1">
      <c r="A13" s="196"/>
      <c r="B13" s="99" t="s">
        <v>100</v>
      </c>
      <c r="C13" s="108"/>
      <c r="D13" s="100"/>
      <c r="E13" s="100"/>
      <c r="F13" s="123"/>
      <c r="G13" s="124">
        <v>2</v>
      </c>
      <c r="H13" s="125"/>
      <c r="I13" s="104"/>
      <c r="J13" s="125"/>
      <c r="K13" s="124"/>
      <c r="L13" s="105"/>
      <c r="M13" s="124"/>
      <c r="N13" s="125"/>
      <c r="O13" s="106">
        <f t="shared" si="0"/>
        <v>2</v>
      </c>
      <c r="P13" s="107">
        <f t="shared" si="1"/>
        <v>0.5</v>
      </c>
    </row>
    <row r="14" spans="1:16" s="30" customFormat="1">
      <c r="A14" s="1"/>
      <c r="B14" s="99"/>
      <c r="C14" s="108"/>
      <c r="D14" s="100"/>
      <c r="E14" s="100"/>
      <c r="F14" s="123"/>
      <c r="G14" s="124"/>
      <c r="H14" s="125"/>
      <c r="I14" s="104"/>
      <c r="J14" s="125"/>
      <c r="K14" s="124"/>
      <c r="L14" s="105"/>
      <c r="M14" s="124"/>
      <c r="N14" s="125"/>
      <c r="O14" s="106">
        <f t="shared" si="0"/>
        <v>0</v>
      </c>
      <c r="P14" s="107">
        <f t="shared" si="1"/>
        <v>0</v>
      </c>
    </row>
    <row r="15" spans="1:16">
      <c r="A15" s="38"/>
      <c r="B15" s="109" t="s">
        <v>21</v>
      </c>
      <c r="C15" s="109">
        <f t="shared" ref="C15:P15" si="2">SUM(C9:C14)</f>
        <v>0</v>
      </c>
      <c r="D15" s="109">
        <f t="shared" si="2"/>
        <v>0</v>
      </c>
      <c r="E15" s="109">
        <f t="shared" si="2"/>
        <v>0</v>
      </c>
      <c r="F15" s="109">
        <f t="shared" si="2"/>
        <v>20</v>
      </c>
      <c r="G15" s="109">
        <f t="shared" si="2"/>
        <v>112</v>
      </c>
      <c r="H15" s="109">
        <f t="shared" si="2"/>
        <v>0</v>
      </c>
      <c r="I15" s="109">
        <f t="shared" si="2"/>
        <v>1</v>
      </c>
      <c r="J15" s="109">
        <f t="shared" si="2"/>
        <v>0</v>
      </c>
      <c r="K15" s="109">
        <f t="shared" si="2"/>
        <v>0</v>
      </c>
      <c r="L15" s="109">
        <f t="shared" si="2"/>
        <v>0</v>
      </c>
      <c r="M15" s="109">
        <f t="shared" si="2"/>
        <v>0</v>
      </c>
      <c r="N15" s="109">
        <f t="shared" si="2"/>
        <v>1</v>
      </c>
      <c r="O15" s="109">
        <f t="shared" si="2"/>
        <v>134</v>
      </c>
      <c r="P15" s="109">
        <f t="shared" si="2"/>
        <v>32.5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8"/>
  <sheetViews>
    <sheetView workbookViewId="0">
      <selection activeCell="B3" sqref="B3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66</v>
      </c>
    </row>
    <row r="3" spans="1:16" ht="12.75">
      <c r="B3" s="2" t="s">
        <v>82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9"/>
      <c r="C9" s="108"/>
      <c r="D9" s="100"/>
      <c r="E9" s="100"/>
      <c r="F9" s="153"/>
      <c r="G9" s="154"/>
      <c r="H9" s="155"/>
      <c r="I9" s="156"/>
      <c r="J9" s="155"/>
      <c r="K9" s="154"/>
      <c r="L9" s="157"/>
      <c r="M9" s="154"/>
      <c r="N9" s="155"/>
      <c r="O9" s="106">
        <f t="shared" ref="O9:O17" si="0">SUM(F9:N9)</f>
        <v>0</v>
      </c>
      <c r="P9" s="107">
        <f t="shared" ref="P9:P17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 hidden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 s="30" customFormat="1" hidden="1">
      <c r="A12" s="1"/>
      <c r="B12" s="99"/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/>
      <c r="O12" s="106">
        <f t="shared" si="0"/>
        <v>0</v>
      </c>
      <c r="P12" s="107">
        <f t="shared" si="1"/>
        <v>0</v>
      </c>
    </row>
    <row r="13" spans="1:16" s="30" customFormat="1" hidden="1">
      <c r="A13" s="1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 t="shared" si="0"/>
        <v>0</v>
      </c>
      <c r="P13" s="107">
        <f t="shared" si="1"/>
        <v>0</v>
      </c>
    </row>
    <row r="14" spans="1:16" s="30" customFormat="1" hidden="1">
      <c r="A14" s="1"/>
      <c r="B14" s="99"/>
      <c r="C14" s="108"/>
      <c r="D14" s="100"/>
      <c r="E14" s="100"/>
      <c r="F14" s="123"/>
      <c r="G14" s="124"/>
      <c r="H14" s="125"/>
      <c r="I14" s="104"/>
      <c r="J14" s="125"/>
      <c r="K14" s="124"/>
      <c r="L14" s="105"/>
      <c r="M14" s="124"/>
      <c r="N14" s="125"/>
      <c r="O14" s="106">
        <f t="shared" si="0"/>
        <v>0</v>
      </c>
      <c r="P14" s="107">
        <f t="shared" si="1"/>
        <v>0</v>
      </c>
    </row>
    <row r="15" spans="1:16" s="30" customFormat="1" hidden="1">
      <c r="A15" s="1"/>
      <c r="B15" s="99"/>
      <c r="C15" s="108"/>
      <c r="D15" s="100"/>
      <c r="E15" s="100"/>
      <c r="F15" s="123"/>
      <c r="G15" s="124"/>
      <c r="H15" s="125"/>
      <c r="I15" s="104"/>
      <c r="J15" s="125"/>
      <c r="K15" s="124"/>
      <c r="L15" s="105"/>
      <c r="M15" s="124"/>
      <c r="N15" s="125"/>
      <c r="O15" s="106">
        <f t="shared" si="0"/>
        <v>0</v>
      </c>
      <c r="P15" s="107">
        <f t="shared" si="1"/>
        <v>0</v>
      </c>
    </row>
    <row r="16" spans="1:16" s="30" customFormat="1" hidden="1">
      <c r="A16" s="1"/>
      <c r="B16" s="99"/>
      <c r="C16" s="108"/>
      <c r="D16" s="100"/>
      <c r="E16" s="100"/>
      <c r="F16" s="123"/>
      <c r="G16" s="124"/>
      <c r="H16" s="125"/>
      <c r="I16" s="104"/>
      <c r="J16" s="125"/>
      <c r="K16" s="124"/>
      <c r="L16" s="105"/>
      <c r="M16" s="124"/>
      <c r="N16" s="125"/>
      <c r="O16" s="106">
        <f t="shared" si="0"/>
        <v>0</v>
      </c>
      <c r="P16" s="107">
        <f t="shared" si="1"/>
        <v>0</v>
      </c>
    </row>
    <row r="17" spans="1:16" s="30" customFormat="1" hidden="1">
      <c r="A17" s="1"/>
      <c r="B17" s="99"/>
      <c r="C17" s="108"/>
      <c r="D17" s="100"/>
      <c r="E17" s="100"/>
      <c r="F17" s="101"/>
      <c r="G17" s="102"/>
      <c r="H17" s="103"/>
      <c r="I17" s="104"/>
      <c r="J17" s="103"/>
      <c r="K17" s="102"/>
      <c r="L17" s="105"/>
      <c r="M17" s="102"/>
      <c r="N17" s="103"/>
      <c r="O17" s="106">
        <f t="shared" si="0"/>
        <v>0</v>
      </c>
      <c r="P17" s="107">
        <f t="shared" si="1"/>
        <v>0</v>
      </c>
    </row>
    <row r="18" spans="1:16">
      <c r="A18" s="38"/>
      <c r="B18" s="109" t="s">
        <v>21</v>
      </c>
      <c r="C18" s="109">
        <f t="shared" ref="C18:P18" si="2">SUM(C9:C17)</f>
        <v>0</v>
      </c>
      <c r="D18" s="109">
        <f t="shared" si="2"/>
        <v>0</v>
      </c>
      <c r="E18" s="109">
        <f t="shared" si="2"/>
        <v>0</v>
      </c>
      <c r="F18" s="109">
        <f t="shared" si="2"/>
        <v>0</v>
      </c>
      <c r="G18" s="109">
        <f t="shared" si="2"/>
        <v>0</v>
      </c>
      <c r="H18" s="109">
        <f t="shared" si="2"/>
        <v>0</v>
      </c>
      <c r="I18" s="109">
        <f t="shared" si="2"/>
        <v>0</v>
      </c>
      <c r="J18" s="109">
        <f t="shared" si="2"/>
        <v>0</v>
      </c>
      <c r="K18" s="109">
        <f t="shared" si="2"/>
        <v>0</v>
      </c>
      <c r="L18" s="109">
        <f t="shared" si="2"/>
        <v>0</v>
      </c>
      <c r="M18" s="109">
        <f t="shared" si="2"/>
        <v>0</v>
      </c>
      <c r="N18" s="109">
        <f t="shared" si="2"/>
        <v>0</v>
      </c>
      <c r="O18" s="109">
        <f t="shared" si="2"/>
        <v>0</v>
      </c>
      <c r="P18" s="10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4"/>
  <sheetViews>
    <sheetView workbookViewId="0">
      <selection activeCell="B3" sqref="B3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72</v>
      </c>
    </row>
    <row r="3" spans="1:16" ht="12.75">
      <c r="B3" s="2" t="s">
        <v>82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/>
      <c r="C9" s="108"/>
      <c r="D9" s="100"/>
      <c r="E9" s="100"/>
      <c r="F9" s="123"/>
      <c r="G9" s="124"/>
      <c r="H9" s="125"/>
      <c r="I9" s="104"/>
      <c r="J9" s="125"/>
      <c r="K9" s="124"/>
      <c r="L9" s="105"/>
      <c r="M9" s="124"/>
      <c r="N9" s="125"/>
      <c r="O9" s="106">
        <f t="shared" ref="O9:O12" si="0">SUM(F9:N9)</f>
        <v>0</v>
      </c>
      <c r="P9" s="107">
        <f t="shared" ref="P9:P12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 s="30" customFormat="1">
      <c r="A12" s="1"/>
      <c r="B12" s="99"/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/>
      <c r="O12" s="106">
        <f t="shared" si="0"/>
        <v>0</v>
      </c>
      <c r="P12" s="107">
        <f t="shared" si="1"/>
        <v>0</v>
      </c>
    </row>
    <row r="13" spans="1:16" s="30" customFormat="1">
      <c r="A13" s="1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>SUM(F13:N13)</f>
        <v>0</v>
      </c>
      <c r="P13" s="107">
        <f>(F13*$F$5)+(G13*$G$5)+(H13*$H$5)+(I13*$I$5)+(J13*$J$5)+(K13*$K$5)+(L13*$L$5)+(M13*$M$5)+(N13*$N$5)</f>
        <v>0</v>
      </c>
    </row>
    <row r="14" spans="1:16">
      <c r="A14" s="38"/>
      <c r="B14" s="109" t="s">
        <v>21</v>
      </c>
      <c r="C14" s="109">
        <f t="shared" ref="C14:P14" si="2">SUM(C9:C13)</f>
        <v>0</v>
      </c>
      <c r="D14" s="109">
        <f t="shared" si="2"/>
        <v>0</v>
      </c>
      <c r="E14" s="109">
        <f t="shared" si="2"/>
        <v>0</v>
      </c>
      <c r="F14" s="109">
        <f t="shared" si="2"/>
        <v>0</v>
      </c>
      <c r="G14" s="109">
        <f t="shared" si="2"/>
        <v>0</v>
      </c>
      <c r="H14" s="109">
        <f t="shared" si="2"/>
        <v>0</v>
      </c>
      <c r="I14" s="109">
        <f t="shared" si="2"/>
        <v>0</v>
      </c>
      <c r="J14" s="109">
        <f t="shared" si="2"/>
        <v>0</v>
      </c>
      <c r="K14" s="109">
        <f t="shared" si="2"/>
        <v>0</v>
      </c>
      <c r="L14" s="109">
        <f t="shared" si="2"/>
        <v>0</v>
      </c>
      <c r="M14" s="109">
        <f t="shared" si="2"/>
        <v>0</v>
      </c>
      <c r="N14" s="109">
        <f t="shared" si="2"/>
        <v>0</v>
      </c>
      <c r="O14" s="109">
        <f t="shared" si="2"/>
        <v>0</v>
      </c>
      <c r="P14" s="109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8"/>
  <sheetViews>
    <sheetView workbookViewId="0">
      <selection activeCell="B33" sqref="B33"/>
    </sheetView>
  </sheetViews>
  <sheetFormatPr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82</v>
      </c>
      <c r="C2" s="2"/>
      <c r="D2" s="112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33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>
        <v>5</v>
      </c>
      <c r="D4" s="13"/>
      <c r="E4" s="13"/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2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2" thickBot="1">
      <c r="B7" s="33" t="s">
        <v>38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 t="s">
        <v>105</v>
      </c>
      <c r="C8" s="150"/>
      <c r="D8" s="51"/>
      <c r="E8" s="52"/>
      <c r="F8" s="53"/>
      <c r="G8" s="59">
        <v>550</v>
      </c>
      <c r="H8" s="60"/>
      <c r="I8" s="61"/>
      <c r="J8" s="60"/>
      <c r="K8" s="59"/>
      <c r="L8" s="62"/>
      <c r="M8" s="59"/>
      <c r="N8" s="60"/>
      <c r="O8" s="120">
        <f>SUM(C8:N8)</f>
        <v>550</v>
      </c>
      <c r="P8" s="37">
        <f>(C8*$C$4)+(F8*$F$4)+(G8*$G$4)+(H8*$H$4)+(I8*$I$4)+(J8*$J$4)+(K8*$K$4)+(L8*$L$4)+(M8*$M$4)+(N8*$N$4)</f>
        <v>137.5</v>
      </c>
    </row>
    <row r="9" spans="1:16">
      <c r="B9" s="58" t="s">
        <v>106</v>
      </c>
      <c r="C9" s="150"/>
      <c r="D9" s="51"/>
      <c r="E9" s="52"/>
      <c r="F9" s="53">
        <v>4</v>
      </c>
      <c r="G9" s="59">
        <v>7</v>
      </c>
      <c r="H9" s="60"/>
      <c r="I9" s="61">
        <v>5</v>
      </c>
      <c r="J9" s="60"/>
      <c r="K9" s="59"/>
      <c r="L9" s="62"/>
      <c r="M9" s="59"/>
      <c r="N9" s="60">
        <v>16</v>
      </c>
      <c r="O9" s="120">
        <f t="shared" ref="O9:O11" si="0">SUM(F9:N9)</f>
        <v>32</v>
      </c>
      <c r="P9" s="37">
        <f>(F9*$F$4)+(G9*$G$4)+(H9*$H$4)+(I9*$I$4)+(J9*$J$4)+(K9*$K$4)+(L9*$L$4)+(M9*$M$4)+(N9*$N$4)</f>
        <v>36.65</v>
      </c>
    </row>
    <row r="10" spans="1:16">
      <c r="B10" s="58" t="s">
        <v>107</v>
      </c>
      <c r="C10" s="150"/>
      <c r="D10" s="51"/>
      <c r="E10" s="52"/>
      <c r="F10" s="53"/>
      <c r="G10" s="59">
        <v>1</v>
      </c>
      <c r="H10" s="60"/>
      <c r="I10" s="151">
        <v>1</v>
      </c>
      <c r="J10" s="60"/>
      <c r="K10" s="59"/>
      <c r="L10" s="62">
        <v>2</v>
      </c>
      <c r="M10" s="59"/>
      <c r="N10" s="60">
        <v>3</v>
      </c>
      <c r="O10" s="120">
        <f t="shared" si="0"/>
        <v>7</v>
      </c>
      <c r="P10" s="37">
        <f>(F10*$F$4)+(G10*$G$4)+(H10*$H$4)+(I10*$I$4)+(J10*$J$4)+(K10*$K$4)+(L10*$L$4)+(M10*$M$4)+(N10*$N$4)</f>
        <v>8.75</v>
      </c>
    </row>
    <row r="11" spans="1:16">
      <c r="B11" s="58" t="s">
        <v>108</v>
      </c>
      <c r="C11" s="150"/>
      <c r="D11" s="51"/>
      <c r="E11" s="52"/>
      <c r="F11" s="53"/>
      <c r="G11" s="59">
        <v>200</v>
      </c>
      <c r="H11" s="60"/>
      <c r="I11" s="61"/>
      <c r="J11" s="60"/>
      <c r="K11" s="59"/>
      <c r="L11" s="62"/>
      <c r="M11" s="59"/>
      <c r="N11" s="60"/>
      <c r="O11" s="120">
        <f t="shared" si="0"/>
        <v>200</v>
      </c>
      <c r="P11" s="37">
        <f>(F11*$F$4)+(G11*$G$4)+(H11*$H$4)+(I11*$I$4)+(J11*$J$4)+(K11*$K$4)+(L11*$L$4)+(M11*$M$4)+(N11*$N$4)</f>
        <v>50</v>
      </c>
    </row>
    <row r="12" spans="1:16">
      <c r="B12" s="58"/>
      <c r="C12" s="150"/>
      <c r="D12" s="51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120">
        <f t="shared" ref="O12" si="1">SUM(F12:N12)</f>
        <v>0</v>
      </c>
      <c r="P12" s="37">
        <f>(F12*$F$4)+(G12*$G$4)+(H12*$H$4)+(I12*$I$4)+(J12*$J$4)+(K12*$K$4)+(L12*$L$4)+(M12*$M$4)+(N12*$N$4)</f>
        <v>0</v>
      </c>
    </row>
    <row r="13" spans="1:16" ht="12" thickBot="1">
      <c r="A13" s="38"/>
      <c r="B13" s="39" t="s">
        <v>21</v>
      </c>
      <c r="C13" s="39">
        <f t="shared" ref="C13:P13" si="2">SUM(C8:C12)</f>
        <v>0</v>
      </c>
      <c r="D13" s="39">
        <f t="shared" si="2"/>
        <v>0</v>
      </c>
      <c r="E13" s="39">
        <f t="shared" si="2"/>
        <v>0</v>
      </c>
      <c r="F13" s="39">
        <f t="shared" si="2"/>
        <v>4</v>
      </c>
      <c r="G13" s="39">
        <f t="shared" si="2"/>
        <v>758</v>
      </c>
      <c r="H13" s="39">
        <f t="shared" si="2"/>
        <v>0</v>
      </c>
      <c r="I13" s="39">
        <f t="shared" si="2"/>
        <v>6</v>
      </c>
      <c r="J13" s="39">
        <f t="shared" si="2"/>
        <v>0</v>
      </c>
      <c r="K13" s="39">
        <f t="shared" si="2"/>
        <v>0</v>
      </c>
      <c r="L13" s="39">
        <f t="shared" si="2"/>
        <v>2</v>
      </c>
      <c r="M13" s="39">
        <f t="shared" si="2"/>
        <v>0</v>
      </c>
      <c r="N13" s="39">
        <f t="shared" si="2"/>
        <v>19</v>
      </c>
      <c r="O13" s="39">
        <f t="shared" si="2"/>
        <v>789</v>
      </c>
      <c r="P13" s="39">
        <f t="shared" si="2"/>
        <v>232.9</v>
      </c>
    </row>
    <row r="14" spans="1:16">
      <c r="B14" s="38"/>
      <c r="C14" s="38"/>
      <c r="D14" s="38"/>
      <c r="E14" s="38"/>
      <c r="F14" s="40"/>
      <c r="G14" s="40"/>
      <c r="H14" s="40"/>
      <c r="I14" s="40"/>
      <c r="J14" s="40"/>
      <c r="K14" s="40"/>
      <c r="L14" s="40"/>
      <c r="M14" s="40"/>
      <c r="N14" s="40"/>
      <c r="O14" s="38"/>
      <c r="P14" s="38"/>
    </row>
    <row r="15" spans="1:16">
      <c r="O15" s="38"/>
    </row>
    <row r="16" spans="1:16" ht="12" thickBot="1">
      <c r="B16" s="33" t="s">
        <v>39</v>
      </c>
      <c r="C16" s="33"/>
      <c r="D16" s="33"/>
      <c r="E16" s="33"/>
      <c r="F16" s="34"/>
      <c r="G16" s="34"/>
      <c r="H16" s="34"/>
      <c r="I16" s="34"/>
      <c r="J16" s="34"/>
      <c r="K16" s="34"/>
      <c r="L16" s="34"/>
      <c r="M16" s="34"/>
      <c r="N16" s="34"/>
      <c r="O16" s="35"/>
      <c r="P16" s="35"/>
    </row>
    <row r="17" spans="2:16" ht="12" customHeight="1">
      <c r="B17" s="167" t="s">
        <v>109</v>
      </c>
      <c r="C17" s="51"/>
      <c r="D17" s="52"/>
      <c r="E17" s="52"/>
      <c r="F17" s="171"/>
      <c r="G17" s="168">
        <v>28</v>
      </c>
      <c r="H17" s="60"/>
      <c r="I17" s="169">
        <v>12</v>
      </c>
      <c r="J17" s="60"/>
      <c r="K17" s="168">
        <v>7</v>
      </c>
      <c r="L17" s="170"/>
      <c r="M17" s="59"/>
      <c r="N17" s="113">
        <v>5</v>
      </c>
      <c r="O17" s="36">
        <f>SUM(F17:N17)</f>
        <v>52</v>
      </c>
      <c r="P17" s="37">
        <f>(F17*$F$4)+(G17*$G$4)+(H17*$H$4)+(I17*$I$4)+(J17*$J$4)+(K17*$K$4)+(L17*$L$4)+(M17*$M$4)+(N17*$N$4)</f>
        <v>30</v>
      </c>
    </row>
    <row r="18" spans="2:16">
      <c r="B18" s="167"/>
      <c r="C18" s="51"/>
      <c r="D18" s="52"/>
      <c r="E18" s="52"/>
      <c r="F18" s="114"/>
      <c r="G18" s="116"/>
      <c r="H18" s="115"/>
      <c r="I18" s="116"/>
      <c r="J18" s="117"/>
      <c r="K18" s="116"/>
      <c r="L18" s="117"/>
      <c r="M18" s="118"/>
      <c r="N18" s="113"/>
      <c r="O18" s="36">
        <f>SUM(F18:N18)</f>
        <v>0</v>
      </c>
      <c r="P18" s="37">
        <f>(F18*$F$4)+(G18*$G$4)+(H18*$H$4)+(I18*$I$4)+(J18*$J$4)+(K18*$K$4)+(L18*$L$4)+(M18*$M$4)+(N18*$N$4)</f>
        <v>0</v>
      </c>
    </row>
    <row r="19" spans="2:16" ht="12" thickBot="1">
      <c r="B19" s="39" t="s">
        <v>21</v>
      </c>
      <c r="C19" s="39">
        <f t="shared" ref="C19:P19" si="3">SUM(C17:C18)</f>
        <v>0</v>
      </c>
      <c r="D19" s="39">
        <f t="shared" si="3"/>
        <v>0</v>
      </c>
      <c r="E19" s="39">
        <f t="shared" si="3"/>
        <v>0</v>
      </c>
      <c r="F19" s="39">
        <f t="shared" si="3"/>
        <v>0</v>
      </c>
      <c r="G19" s="39">
        <f t="shared" si="3"/>
        <v>28</v>
      </c>
      <c r="H19" s="39">
        <f t="shared" si="3"/>
        <v>0</v>
      </c>
      <c r="I19" s="39">
        <f t="shared" si="3"/>
        <v>12</v>
      </c>
      <c r="J19" s="39">
        <f t="shared" si="3"/>
        <v>0</v>
      </c>
      <c r="K19" s="39">
        <f t="shared" si="3"/>
        <v>7</v>
      </c>
      <c r="L19" s="39">
        <f t="shared" si="3"/>
        <v>0</v>
      </c>
      <c r="M19" s="39">
        <f t="shared" si="3"/>
        <v>0</v>
      </c>
      <c r="N19" s="39">
        <f t="shared" si="3"/>
        <v>5</v>
      </c>
      <c r="O19" s="39">
        <f t="shared" si="3"/>
        <v>52</v>
      </c>
      <c r="P19" s="119">
        <f t="shared" si="3"/>
        <v>30</v>
      </c>
    </row>
    <row r="21" spans="2:16" hidden="1"/>
    <row r="22" spans="2:16" ht="12" hidden="1" thickBot="1">
      <c r="B22" s="33" t="s">
        <v>40</v>
      </c>
      <c r="C22" s="33"/>
      <c r="D22" s="33"/>
      <c r="E22" s="33"/>
      <c r="F22" s="34"/>
      <c r="G22" s="34"/>
      <c r="H22" s="34"/>
      <c r="I22" s="34"/>
      <c r="J22" s="34"/>
      <c r="K22" s="34"/>
      <c r="L22" s="34"/>
      <c r="M22" s="34"/>
      <c r="N22" s="34"/>
      <c r="O22" s="35"/>
      <c r="P22" s="35"/>
    </row>
    <row r="23" spans="2:16" hidden="1">
      <c r="B23" s="58"/>
      <c r="C23" s="63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>SUM(F23:N23)</f>
        <v>0</v>
      </c>
      <c r="P23" s="37">
        <f>(F23*$F$4)+(G23*$G$4)+(H23*$H$4)+(I23*$I$4)+(J23*$J$4)+(K23*$K$4)+(L23*$L$4)+(M23*$M$4)+(N23*$N$4)</f>
        <v>0</v>
      </c>
    </row>
    <row r="24" spans="2:16" hidden="1"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>SUM(F24:N24)</f>
        <v>0</v>
      </c>
      <c r="P24" s="37">
        <f>(F24*$F$4)+(G24*$G$4)+(H24*$H$4)+(I24*$I$4)+(J24*$J$4)+(K24*$K$4)+(L24*$L$4)+(M24*$M$4)+(N24*$N$4)</f>
        <v>0</v>
      </c>
    </row>
    <row r="25" spans="2:16" hidden="1">
      <c r="B25" s="58"/>
      <c r="C25" s="51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>SUM(C25:N25)</f>
        <v>0</v>
      </c>
      <c r="P25" s="37">
        <f>(C25*$C$4)+(G25*$G$4)+(H25*$H$4)+(I25*$I$4)+(J25*$J$4)+(K25*$K$4)+(L25*$L$4)+(M25*$M$4)+(N25*$N$4)</f>
        <v>0</v>
      </c>
    </row>
    <row r="26" spans="2:16" ht="12" hidden="1" thickBot="1">
      <c r="B26" s="39" t="s">
        <v>21</v>
      </c>
      <c r="C26" s="39">
        <f>SUM(C23:C24)</f>
        <v>0</v>
      </c>
      <c r="D26" s="39">
        <f>SUM(D23:D24)</f>
        <v>0</v>
      </c>
      <c r="E26" s="39">
        <f>SUM(E23:E24)</f>
        <v>0</v>
      </c>
      <c r="F26" s="39">
        <f t="shared" ref="F26:P26" si="4">SUM(F23:F25)</f>
        <v>0</v>
      </c>
      <c r="G26" s="39">
        <f t="shared" si="4"/>
        <v>0</v>
      </c>
      <c r="H26" s="39">
        <f t="shared" si="4"/>
        <v>0</v>
      </c>
      <c r="I26" s="39">
        <f t="shared" si="4"/>
        <v>0</v>
      </c>
      <c r="J26" s="39">
        <f t="shared" si="4"/>
        <v>0</v>
      </c>
      <c r="K26" s="39">
        <f t="shared" si="4"/>
        <v>0</v>
      </c>
      <c r="L26" s="39">
        <f t="shared" si="4"/>
        <v>0</v>
      </c>
      <c r="M26" s="39">
        <f t="shared" si="4"/>
        <v>0</v>
      </c>
      <c r="N26" s="39">
        <f t="shared" si="4"/>
        <v>0</v>
      </c>
      <c r="O26" s="39">
        <f t="shared" si="4"/>
        <v>0</v>
      </c>
      <c r="P26" s="119">
        <f t="shared" si="4"/>
        <v>0</v>
      </c>
    </row>
    <row r="27" spans="2:16"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152"/>
    </row>
    <row r="28" spans="2:16">
      <c r="N28" s="122" t="s">
        <v>29</v>
      </c>
      <c r="O28" s="121">
        <f>SUM(O13+O19+O26)</f>
        <v>841</v>
      </c>
      <c r="P28" s="121">
        <f>SUM(P13+P19+P26)</f>
        <v>262.89999999999998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workbookViewId="0">
      <selection activeCell="G10" sqref="G10"/>
    </sheetView>
  </sheetViews>
  <sheetFormatPr defaultRowHeight="11.25"/>
  <cols>
    <col min="1" max="1" width="3.140625" style="196" customWidth="1"/>
    <col min="2" max="2" width="23.28515625" style="196" customWidth="1"/>
    <col min="3" max="3" width="9.7109375" style="196" customWidth="1"/>
    <col min="4" max="4" width="6.28515625" style="196" customWidth="1"/>
    <col min="5" max="5" width="6" style="196" customWidth="1"/>
    <col min="6" max="6" width="5.7109375" style="196" customWidth="1"/>
    <col min="7" max="7" width="7.42578125" style="196" customWidth="1"/>
    <col min="8" max="9" width="5.7109375" style="196" customWidth="1"/>
    <col min="10" max="10" width="7" style="196" customWidth="1"/>
    <col min="11" max="12" width="5.7109375" style="196" customWidth="1"/>
    <col min="13" max="13" width="7.42578125" style="196" customWidth="1"/>
    <col min="14" max="14" width="6.85546875" style="196" customWidth="1"/>
    <col min="15" max="15" width="6.7109375" style="196" customWidth="1"/>
    <col min="16" max="16" width="9.7109375" style="196" customWidth="1"/>
    <col min="17" max="17" width="10" style="196" customWidth="1"/>
    <col min="18" max="16384" width="9.140625" style="196"/>
  </cols>
  <sheetData>
    <row r="2" spans="1:16" ht="12.75">
      <c r="B2" s="2" t="s">
        <v>78</v>
      </c>
    </row>
    <row r="3" spans="1:16" ht="12.75">
      <c r="B3" s="2" t="s">
        <v>82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197" customFormat="1">
      <c r="A6" s="196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7" customFormat="1">
      <c r="A9" s="196"/>
      <c r="B9" s="99" t="s">
        <v>148</v>
      </c>
      <c r="C9" s="108"/>
      <c r="D9" s="100"/>
      <c r="E9" s="100"/>
      <c r="F9" s="123"/>
      <c r="G9" s="124">
        <v>56</v>
      </c>
      <c r="H9" s="125"/>
      <c r="I9" s="104"/>
      <c r="J9" s="125"/>
      <c r="K9" s="124"/>
      <c r="L9" s="105">
        <v>6</v>
      </c>
      <c r="M9" s="124"/>
      <c r="N9" s="125">
        <v>1</v>
      </c>
      <c r="O9" s="106">
        <f t="shared" ref="O9" si="0">SUM(F9:N9)</f>
        <v>63</v>
      </c>
      <c r="P9" s="107">
        <f t="shared" ref="P9" si="1">(F9*$F$5)+(G9*$G$5)+(H9*$H$5)+(I9*$I$5)+(J9*$J$5)+(K9*$K$5)+(L9*$L$5)+(M9*$M$5)+(N9*$N$5)</f>
        <v>22</v>
      </c>
    </row>
    <row r="10" spans="1:16" s="197" customFormat="1">
      <c r="A10" s="196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/>
      <c r="P10" s="107"/>
    </row>
    <row r="11" spans="1:16">
      <c r="A11" s="204"/>
      <c r="B11" s="109" t="s">
        <v>21</v>
      </c>
      <c r="C11" s="109">
        <f t="shared" ref="C11:P11" si="2">SUM(C9:C10)</f>
        <v>0</v>
      </c>
      <c r="D11" s="109">
        <f t="shared" si="2"/>
        <v>0</v>
      </c>
      <c r="E11" s="109">
        <f t="shared" si="2"/>
        <v>0</v>
      </c>
      <c r="F11" s="109">
        <f t="shared" si="2"/>
        <v>0</v>
      </c>
      <c r="G11" s="109">
        <f t="shared" si="2"/>
        <v>56</v>
      </c>
      <c r="H11" s="109">
        <f t="shared" si="2"/>
        <v>0</v>
      </c>
      <c r="I11" s="109">
        <f t="shared" si="2"/>
        <v>0</v>
      </c>
      <c r="J11" s="109">
        <f t="shared" si="2"/>
        <v>0</v>
      </c>
      <c r="K11" s="109">
        <f t="shared" si="2"/>
        <v>0</v>
      </c>
      <c r="L11" s="109">
        <f t="shared" si="2"/>
        <v>6</v>
      </c>
      <c r="M11" s="109">
        <f t="shared" si="2"/>
        <v>0</v>
      </c>
      <c r="N11" s="109">
        <f t="shared" si="2"/>
        <v>1</v>
      </c>
      <c r="O11" s="109">
        <f t="shared" si="2"/>
        <v>63</v>
      </c>
      <c r="P11" s="109">
        <f t="shared" si="2"/>
        <v>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30" sqref="B30"/>
    </sheetView>
  </sheetViews>
  <sheetFormatPr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82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58" t="s">
        <v>140</v>
      </c>
      <c r="C7" s="159"/>
      <c r="D7" s="160"/>
      <c r="E7" s="160"/>
      <c r="F7" s="161"/>
      <c r="G7" s="162">
        <v>315</v>
      </c>
      <c r="H7" s="163"/>
      <c r="I7" s="164"/>
      <c r="J7" s="163"/>
      <c r="K7" s="162"/>
      <c r="L7" s="165"/>
      <c r="M7" s="162">
        <v>3</v>
      </c>
      <c r="N7" s="163"/>
      <c r="O7" s="36">
        <f t="shared" ref="O7:O14" si="0">SUM(F7:N7)</f>
        <v>318</v>
      </c>
      <c r="P7" s="37">
        <f t="shared" ref="P7:P14" si="1">(F7*$F$3)+(G7*$G$3)+(H7*$H$3)+(I7*$I$3)+(J7*$J$3)+(K7*$K$3)+(L7*$L$3)+(M7*$M$3)+(N7*$N$3)</f>
        <v>84.75</v>
      </c>
    </row>
    <row r="8" spans="1:16" s="30" customFormat="1">
      <c r="A8" s="1"/>
      <c r="B8" s="158" t="s">
        <v>141</v>
      </c>
      <c r="C8" s="166"/>
      <c r="D8" s="160"/>
      <c r="E8" s="160"/>
      <c r="F8" s="161">
        <v>3</v>
      </c>
      <c r="G8" s="162">
        <v>86</v>
      </c>
      <c r="H8" s="163"/>
      <c r="I8" s="164">
        <v>3</v>
      </c>
      <c r="J8" s="163"/>
      <c r="K8" s="162">
        <v>1</v>
      </c>
      <c r="L8" s="165"/>
      <c r="M8" s="162">
        <v>7</v>
      </c>
      <c r="N8" s="163"/>
      <c r="O8" s="36">
        <f t="shared" si="0"/>
        <v>100</v>
      </c>
      <c r="P8" s="37">
        <f t="shared" si="1"/>
        <v>38.299999999999997</v>
      </c>
    </row>
    <row r="9" spans="1:16" s="30" customFormat="1">
      <c r="A9" s="1"/>
      <c r="B9" s="158" t="s">
        <v>142</v>
      </c>
      <c r="C9" s="166"/>
      <c r="D9" s="160"/>
      <c r="E9" s="160"/>
      <c r="F9" s="161"/>
      <c r="G9" s="162"/>
      <c r="H9" s="163"/>
      <c r="I9" s="164"/>
      <c r="J9" s="163"/>
      <c r="K9" s="162"/>
      <c r="L9" s="165"/>
      <c r="M9" s="162">
        <v>18</v>
      </c>
      <c r="N9" s="163"/>
      <c r="O9" s="36">
        <f t="shared" si="0"/>
        <v>18</v>
      </c>
      <c r="P9" s="37">
        <f t="shared" si="1"/>
        <v>36</v>
      </c>
    </row>
    <row r="10" spans="1:16" s="30" customFormat="1">
      <c r="A10" s="1"/>
      <c r="B10" s="158" t="s">
        <v>143</v>
      </c>
      <c r="C10" s="166"/>
      <c r="D10" s="160"/>
      <c r="E10" s="160"/>
      <c r="F10" s="161">
        <v>1</v>
      </c>
      <c r="G10" s="162">
        <v>42</v>
      </c>
      <c r="H10" s="163"/>
      <c r="I10" s="164">
        <v>3</v>
      </c>
      <c r="J10" s="163"/>
      <c r="K10" s="162"/>
      <c r="L10" s="165"/>
      <c r="M10" s="162">
        <v>3</v>
      </c>
      <c r="N10" s="163"/>
      <c r="O10" s="36">
        <f t="shared" si="0"/>
        <v>49</v>
      </c>
      <c r="P10" s="37">
        <f t="shared" si="1"/>
        <v>18.100000000000001</v>
      </c>
    </row>
    <row r="11" spans="1:16" s="30" customFormat="1">
      <c r="A11" s="1"/>
      <c r="B11" s="158" t="s">
        <v>144</v>
      </c>
      <c r="C11" s="166"/>
      <c r="D11" s="160"/>
      <c r="E11" s="160"/>
      <c r="F11" s="161"/>
      <c r="G11" s="162">
        <v>52</v>
      </c>
      <c r="H11" s="163"/>
      <c r="I11" s="164"/>
      <c r="J11" s="163"/>
      <c r="K11" s="162"/>
      <c r="L11" s="165"/>
      <c r="M11" s="162"/>
      <c r="N11" s="163"/>
      <c r="O11" s="36">
        <f t="shared" si="0"/>
        <v>52</v>
      </c>
      <c r="P11" s="37">
        <f t="shared" si="1"/>
        <v>13</v>
      </c>
    </row>
    <row r="12" spans="1:16" s="30" customFormat="1">
      <c r="A12" s="1"/>
      <c r="B12" s="158" t="s">
        <v>145</v>
      </c>
      <c r="C12" s="166"/>
      <c r="D12" s="160"/>
      <c r="E12" s="160"/>
      <c r="F12" s="161"/>
      <c r="G12" s="162">
        <v>5</v>
      </c>
      <c r="H12" s="163"/>
      <c r="I12" s="164"/>
      <c r="J12" s="163"/>
      <c r="K12" s="162"/>
      <c r="L12" s="165"/>
      <c r="M12" s="162"/>
      <c r="N12" s="163"/>
      <c r="O12" s="36">
        <f t="shared" si="0"/>
        <v>5</v>
      </c>
      <c r="P12" s="37">
        <f t="shared" si="1"/>
        <v>1.25</v>
      </c>
    </row>
    <row r="13" spans="1:16" s="30" customFormat="1">
      <c r="A13" s="1"/>
      <c r="B13" s="158" t="s">
        <v>146</v>
      </c>
      <c r="C13" s="166"/>
      <c r="D13" s="160"/>
      <c r="E13" s="160"/>
      <c r="F13" s="161"/>
      <c r="G13" s="162">
        <v>2</v>
      </c>
      <c r="H13" s="163"/>
      <c r="I13" s="164"/>
      <c r="J13" s="163"/>
      <c r="K13" s="162"/>
      <c r="L13" s="165"/>
      <c r="M13" s="162"/>
      <c r="N13" s="163"/>
      <c r="O13" s="36">
        <f t="shared" si="0"/>
        <v>2</v>
      </c>
      <c r="P13" s="37">
        <f t="shared" si="1"/>
        <v>0.5</v>
      </c>
    </row>
    <row r="14" spans="1:16" s="30" customFormat="1">
      <c r="A14" s="1"/>
      <c r="B14" s="158" t="s">
        <v>147</v>
      </c>
      <c r="C14" s="166"/>
      <c r="D14" s="160"/>
      <c r="E14" s="160"/>
      <c r="F14" s="161"/>
      <c r="G14" s="162">
        <v>1</v>
      </c>
      <c r="H14" s="163"/>
      <c r="I14" s="164"/>
      <c r="J14" s="163"/>
      <c r="K14" s="162"/>
      <c r="L14" s="165"/>
      <c r="M14" s="162"/>
      <c r="N14" s="163"/>
      <c r="O14" s="36">
        <f t="shared" si="0"/>
        <v>1</v>
      </c>
      <c r="P14" s="37">
        <f t="shared" si="1"/>
        <v>0.25</v>
      </c>
    </row>
    <row r="15" spans="1:16" s="30" customFormat="1">
      <c r="A15" s="1"/>
      <c r="B15" s="139"/>
      <c r="C15" s="146"/>
      <c r="D15" s="140"/>
      <c r="E15" s="140"/>
      <c r="F15" s="141"/>
      <c r="G15" s="142"/>
      <c r="H15" s="143"/>
      <c r="I15" s="144"/>
      <c r="J15" s="143"/>
      <c r="K15" s="142"/>
      <c r="L15" s="145"/>
      <c r="M15" s="142"/>
      <c r="N15" s="143"/>
      <c r="O15" s="36">
        <f>SUM(F15:N15)</f>
        <v>0</v>
      </c>
      <c r="P15" s="37">
        <f>(F15*$F$3)+(G15*$G$3)+(H15*$H$3)+(I15*$I$3)+(J15*$J$3)+(K15*$K$3)+(L15*$L$3)+(M15*$M$3)+(N15*$N$3)</f>
        <v>0</v>
      </c>
    </row>
    <row r="16" spans="1:16" ht="12" thickBot="1">
      <c r="A16" s="38"/>
      <c r="B16" s="39" t="s">
        <v>21</v>
      </c>
      <c r="C16" s="39">
        <f t="shared" ref="C16:P16" si="2">SUM(C7:C15)</f>
        <v>0</v>
      </c>
      <c r="D16" s="39">
        <f t="shared" si="2"/>
        <v>0</v>
      </c>
      <c r="E16" s="39">
        <f t="shared" si="2"/>
        <v>0</v>
      </c>
      <c r="F16" s="39">
        <f t="shared" si="2"/>
        <v>4</v>
      </c>
      <c r="G16" s="39">
        <f t="shared" si="2"/>
        <v>503</v>
      </c>
      <c r="H16" s="39">
        <f t="shared" si="2"/>
        <v>0</v>
      </c>
      <c r="I16" s="39">
        <f t="shared" si="2"/>
        <v>6</v>
      </c>
      <c r="J16" s="39">
        <f t="shared" si="2"/>
        <v>0</v>
      </c>
      <c r="K16" s="39">
        <f t="shared" si="2"/>
        <v>1</v>
      </c>
      <c r="L16" s="39">
        <f t="shared" si="2"/>
        <v>0</v>
      </c>
      <c r="M16" s="39">
        <f t="shared" si="2"/>
        <v>31</v>
      </c>
      <c r="N16" s="39">
        <f t="shared" si="2"/>
        <v>0</v>
      </c>
      <c r="O16" s="39">
        <f t="shared" si="2"/>
        <v>545</v>
      </c>
      <c r="P16" s="39">
        <f t="shared" si="2"/>
        <v>192.15</v>
      </c>
    </row>
    <row r="17" spans="1:16">
      <c r="B17" s="38"/>
      <c r="C17" s="38"/>
      <c r="D17" s="38"/>
      <c r="E17" s="38"/>
      <c r="F17" s="40"/>
      <c r="G17" s="40"/>
      <c r="H17" s="40"/>
      <c r="I17" s="40"/>
      <c r="J17" s="40"/>
      <c r="K17" s="40"/>
      <c r="L17" s="40"/>
      <c r="M17" s="40"/>
      <c r="N17" s="40"/>
      <c r="O17" s="38"/>
      <c r="P17" s="38"/>
    </row>
    <row r="18" spans="1:16" hidden="1">
      <c r="B18" s="13"/>
      <c r="C18" s="13"/>
      <c r="D18" s="13"/>
      <c r="E18" s="13"/>
      <c r="F18" s="31"/>
      <c r="G18" s="31"/>
      <c r="H18" s="31"/>
      <c r="I18" s="31"/>
      <c r="J18" s="31"/>
      <c r="K18" s="31"/>
      <c r="L18" s="31"/>
      <c r="M18" s="31"/>
      <c r="N18" s="31"/>
      <c r="O18" s="13"/>
      <c r="P18" s="13"/>
    </row>
    <row r="19" spans="1:16" ht="12" hidden="1" thickBot="1">
      <c r="B19" s="33" t="s">
        <v>31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 hidden="1">
      <c r="A20" s="1"/>
      <c r="B20" s="58" t="s">
        <v>71</v>
      </c>
      <c r="C20" s="63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>SUM(F20:N20)</f>
        <v>0</v>
      </c>
      <c r="P20" s="37">
        <f>(C20*$C$3)+(F20*$F$3)+(G20*$G$3)+(H20*$H$3)+(I20*$I$3)+(J20*$J$3)+(K20*$K$3)+(L20*$L$3)+(M20*$M$3)+(N20*$N$3)</f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>SUM(F21:N21)</f>
        <v>0</v>
      </c>
      <c r="P21" s="37">
        <f>(F21*$F$3)+(G21*$G$3)+(H21*$H$3)+(I21*$I$3)+(J21*$J$3)+(K21*$K$3)+(L21*$L$3)+(M21*$M$3)+(N21*$N$3)</f>
        <v>0</v>
      </c>
    </row>
    <row r="22" spans="1:16" s="30" customFormat="1" hidden="1">
      <c r="A22" s="1"/>
      <c r="B22" s="58"/>
      <c r="C22" s="51"/>
      <c r="D22" s="52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36">
        <f>SUM(F22:N22)</f>
        <v>0</v>
      </c>
      <c r="P22" s="37">
        <f>(F22*$F$3)+(G22*$G$3)+(H22*$H$3)+(I22*$I$3)+(J22*$J$3)+(K22*$K$3)+(L22*$L$3)+(M22*$M$3)+(N22*$N$3)</f>
        <v>0</v>
      </c>
    </row>
    <row r="23" spans="1:16" ht="12" hidden="1" thickBot="1">
      <c r="A23" s="38"/>
      <c r="B23" s="39" t="s">
        <v>21</v>
      </c>
      <c r="C23" s="39">
        <f>SUM(C20:C22)</f>
        <v>0</v>
      </c>
      <c r="D23" s="39">
        <f>SUM(D20:D22)</f>
        <v>0</v>
      </c>
      <c r="E23" s="39">
        <f>SUM(E20:E22)</f>
        <v>0</v>
      </c>
      <c r="F23" s="39">
        <f>SUM(F20:F22)</f>
        <v>0</v>
      </c>
      <c r="G23" s="39">
        <f>SUM(G20:G22)</f>
        <v>0</v>
      </c>
      <c r="H23" s="39">
        <f t="shared" ref="H23:P23" si="3">SUM(H20:H22)</f>
        <v>0</v>
      </c>
      <c r="I23" s="39">
        <f t="shared" si="3"/>
        <v>0</v>
      </c>
      <c r="J23" s="39">
        <f t="shared" si="3"/>
        <v>0</v>
      </c>
      <c r="K23" s="39">
        <f t="shared" si="3"/>
        <v>0</v>
      </c>
      <c r="L23" s="39">
        <f t="shared" si="3"/>
        <v>0</v>
      </c>
      <c r="M23" s="39">
        <f t="shared" si="3"/>
        <v>0</v>
      </c>
      <c r="N23" s="39">
        <f t="shared" si="3"/>
        <v>0</v>
      </c>
      <c r="O23" s="41">
        <f t="shared" si="3"/>
        <v>0</v>
      </c>
      <c r="P23" s="41">
        <f t="shared" si="3"/>
        <v>0</v>
      </c>
    </row>
    <row r="24" spans="1:16" hidden="1">
      <c r="G24" s="42"/>
    </row>
    <row r="25" spans="1:16" ht="12.75">
      <c r="B25" s="2"/>
      <c r="C25" s="2"/>
      <c r="D25" s="2"/>
      <c r="E25" s="2"/>
      <c r="F25" s="47"/>
      <c r="G25" s="47"/>
      <c r="H25" s="47"/>
      <c r="I25" s="47"/>
      <c r="J25" s="47"/>
      <c r="K25" s="47"/>
      <c r="L25" s="47"/>
      <c r="M25" s="47"/>
      <c r="N25" s="47"/>
      <c r="O25" s="2"/>
      <c r="P25" s="2"/>
    </row>
    <row r="26" spans="1:16">
      <c r="M26" s="48" t="s">
        <v>21</v>
      </c>
      <c r="O26" s="49">
        <f>+O23+O16</f>
        <v>545</v>
      </c>
      <c r="P26" s="50">
        <f>+P23+P16</f>
        <v>192.15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"/>
  <sheetViews>
    <sheetView zoomScaleNormal="100" workbookViewId="0">
      <selection activeCell="B1" sqref="B1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82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62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58" t="s">
        <v>37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2" hidden="1" thickBot="1">
      <c r="A22" s="38"/>
      <c r="B22" s="39" t="s">
        <v>21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10">
        <f t="shared" si="2"/>
        <v>0</v>
      </c>
      <c r="P22" s="39">
        <f t="shared" si="2"/>
        <v>0</v>
      </c>
    </row>
    <row r="23" spans="1:16" hidden="1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2" hidden="1" thickBot="1">
      <c r="B25" s="33" t="s">
        <v>61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hidden="1">
      <c r="A26" s="1"/>
      <c r="B26" s="58" t="s">
        <v>60</v>
      </c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43" si="3">SUM(F26:N26)</f>
        <v>0</v>
      </c>
      <c r="P26" s="37">
        <f t="shared" ref="P26:P43" si="4">(F26*$F$3)+(G26*$G$3)+(H26*$H$3)+(I26*$I$3)+(J26*$J$3)+(K26*$K$3)+(L26*$L$3)+(M26*$M$3)+(N26*$N$3)</f>
        <v>0</v>
      </c>
    </row>
    <row r="27" spans="1:16" s="30" customFormat="1" hidden="1">
      <c r="A27" s="1"/>
      <c r="B27" s="58" t="s">
        <v>59</v>
      </c>
      <c r="C27" s="64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s="30" customFormat="1" hidden="1">
      <c r="A28" s="1"/>
      <c r="B28" s="58" t="s">
        <v>58</v>
      </c>
      <c r="C28" s="64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3"/>
        <v>0</v>
      </c>
      <c r="P28" s="37">
        <f t="shared" si="4"/>
        <v>0</v>
      </c>
    </row>
    <row r="29" spans="1:16" s="30" customFormat="1" hidden="1">
      <c r="A29" s="1"/>
      <c r="B29" s="58" t="s">
        <v>57</v>
      </c>
      <c r="C29" s="64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3"/>
        <v>0</v>
      </c>
      <c r="P29" s="37">
        <f t="shared" si="4"/>
        <v>0</v>
      </c>
    </row>
    <row r="30" spans="1:16" s="30" customFormat="1" hidden="1">
      <c r="A30" s="1"/>
      <c r="B30" s="58" t="s">
        <v>56</v>
      </c>
      <c r="C30" s="64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3"/>
        <v>0</v>
      </c>
      <c r="P30" s="37">
        <f t="shared" si="4"/>
        <v>0</v>
      </c>
    </row>
    <row r="31" spans="1:16" s="30" customFormat="1" hidden="1">
      <c r="A31" s="1"/>
      <c r="B31" s="58" t="s">
        <v>55</v>
      </c>
      <c r="C31" s="64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3"/>
        <v>0</v>
      </c>
      <c r="P31" s="37">
        <f t="shared" si="4"/>
        <v>0</v>
      </c>
    </row>
    <row r="32" spans="1:16" s="30" customFormat="1" hidden="1">
      <c r="A32" s="1"/>
      <c r="B32" s="58" t="s">
        <v>54</v>
      </c>
      <c r="C32" s="64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3"/>
        <v>0</v>
      </c>
      <c r="P32" s="37">
        <f t="shared" si="4"/>
        <v>0</v>
      </c>
    </row>
    <row r="33" spans="1:16" s="30" customFormat="1" hidden="1">
      <c r="A33" s="1"/>
      <c r="B33" s="58" t="s">
        <v>53</v>
      </c>
      <c r="C33" s="64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3"/>
        <v>0</v>
      </c>
      <c r="P33" s="37">
        <f t="shared" si="4"/>
        <v>0</v>
      </c>
    </row>
    <row r="34" spans="1:16" s="30" customFormat="1" hidden="1">
      <c r="A34" s="1"/>
      <c r="B34" s="58" t="s">
        <v>52</v>
      </c>
      <c r="C34" s="64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3"/>
        <v>0</v>
      </c>
      <c r="P34" s="37">
        <f t="shared" si="4"/>
        <v>0</v>
      </c>
    </row>
    <row r="35" spans="1:16" s="30" customFormat="1" hidden="1">
      <c r="A35" s="1"/>
      <c r="B35" s="58" t="s">
        <v>51</v>
      </c>
      <c r="C35" s="64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3"/>
        <v>0</v>
      </c>
      <c r="P35" s="37">
        <f t="shared" si="4"/>
        <v>0</v>
      </c>
    </row>
    <row r="36" spans="1:16" s="30" customFormat="1" hidden="1">
      <c r="A36" s="1"/>
      <c r="B36" s="58" t="s">
        <v>50</v>
      </c>
      <c r="C36" s="64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3"/>
        <v>0</v>
      </c>
      <c r="P36" s="37">
        <f t="shared" si="4"/>
        <v>0</v>
      </c>
    </row>
    <row r="37" spans="1:16" s="30" customFormat="1" hidden="1">
      <c r="A37" s="1"/>
      <c r="B37" s="58" t="s">
        <v>49</v>
      </c>
      <c r="C37" s="64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3"/>
        <v>0</v>
      </c>
      <c r="P37" s="37">
        <f t="shared" si="4"/>
        <v>0</v>
      </c>
    </row>
    <row r="38" spans="1:16" s="30" customFormat="1" hidden="1">
      <c r="A38" s="1"/>
      <c r="B38" s="58" t="s">
        <v>48</v>
      </c>
      <c r="C38" s="64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3"/>
        <v>0</v>
      </c>
      <c r="P38" s="37">
        <f t="shared" si="4"/>
        <v>0</v>
      </c>
    </row>
    <row r="39" spans="1:16" s="30" customFormat="1" hidden="1">
      <c r="A39" s="1"/>
      <c r="B39" s="58" t="s">
        <v>47</v>
      </c>
      <c r="C39" s="64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3"/>
        <v>0</v>
      </c>
      <c r="P39" s="37">
        <f t="shared" si="4"/>
        <v>0</v>
      </c>
    </row>
    <row r="40" spans="1:16" s="30" customFormat="1" hidden="1">
      <c r="A40" s="1"/>
      <c r="B40" s="58" t="s">
        <v>46</v>
      </c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3"/>
        <v>0</v>
      </c>
      <c r="P40" s="37">
        <f t="shared" si="4"/>
        <v>0</v>
      </c>
    </row>
    <row r="41" spans="1:16" s="30" customFormat="1" hidden="1">
      <c r="A41" s="1"/>
      <c r="B41" s="58" t="s">
        <v>45</v>
      </c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3"/>
        <v>0</v>
      </c>
      <c r="P41" s="37">
        <f t="shared" si="4"/>
        <v>0</v>
      </c>
    </row>
    <row r="42" spans="1:16" s="30" customFormat="1" hidden="1">
      <c r="A42" s="1"/>
      <c r="B42" s="58" t="s">
        <v>44</v>
      </c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3"/>
        <v>0</v>
      </c>
      <c r="P42" s="37">
        <f t="shared" si="4"/>
        <v>0</v>
      </c>
    </row>
    <row r="43" spans="1:16" s="30" customFormat="1" hidden="1">
      <c r="A43" s="1"/>
      <c r="B43" s="58" t="s">
        <v>43</v>
      </c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3"/>
        <v>0</v>
      </c>
      <c r="P43" s="37">
        <f t="shared" si="4"/>
        <v>0</v>
      </c>
    </row>
    <row r="44" spans="1:16" ht="12" hidden="1" thickBot="1">
      <c r="A44" s="38"/>
      <c r="B44" s="39" t="s">
        <v>21</v>
      </c>
      <c r="C44" s="39">
        <f t="shared" ref="C44:P44" si="5">SUM(C26:C43)</f>
        <v>0</v>
      </c>
      <c r="D44" s="39">
        <f t="shared" si="5"/>
        <v>0</v>
      </c>
      <c r="E44" s="39">
        <f t="shared" si="5"/>
        <v>0</v>
      </c>
      <c r="F44" s="39">
        <f t="shared" si="5"/>
        <v>0</v>
      </c>
      <c r="G44" s="43">
        <f t="shared" si="5"/>
        <v>0</v>
      </c>
      <c r="H44" s="43">
        <f t="shared" si="5"/>
        <v>0</v>
      </c>
      <c r="I44" s="43">
        <f t="shared" si="5"/>
        <v>0</v>
      </c>
      <c r="J44" s="43">
        <f t="shared" si="5"/>
        <v>0</v>
      </c>
      <c r="K44" s="43">
        <f t="shared" si="5"/>
        <v>0</v>
      </c>
      <c r="L44" s="43">
        <f t="shared" si="5"/>
        <v>0</v>
      </c>
      <c r="M44" s="43">
        <f t="shared" si="5"/>
        <v>0</v>
      </c>
      <c r="N44" s="43">
        <f t="shared" si="5"/>
        <v>0</v>
      </c>
      <c r="O44" s="44">
        <f t="shared" si="5"/>
        <v>0</v>
      </c>
      <c r="P44" s="45">
        <f t="shared" si="5"/>
        <v>0</v>
      </c>
    </row>
    <row r="45" spans="1:16">
      <c r="A45" s="38"/>
      <c r="B45" s="54"/>
      <c r="C45" s="54"/>
      <c r="D45" s="54"/>
      <c r="E45" s="54"/>
      <c r="F45" s="54"/>
      <c r="G45" s="55"/>
      <c r="H45" s="55"/>
      <c r="I45" s="55"/>
      <c r="J45" s="55"/>
      <c r="K45" s="55"/>
      <c r="L45" s="55"/>
      <c r="M45" s="55"/>
      <c r="N45" s="55"/>
      <c r="O45" s="56"/>
      <c r="P45" s="57"/>
    </row>
    <row r="47" spans="1:16" ht="12" thickBot="1">
      <c r="B47" s="33" t="s">
        <v>42</v>
      </c>
      <c r="C47" s="33"/>
      <c r="D47" s="33"/>
      <c r="E47" s="33"/>
      <c r="F47" s="34"/>
      <c r="G47" s="34"/>
      <c r="H47" s="34"/>
      <c r="I47" s="34"/>
      <c r="J47" s="34"/>
      <c r="K47" s="34"/>
      <c r="L47" s="34"/>
      <c r="M47" s="34"/>
      <c r="N47" s="34"/>
      <c r="O47" s="35"/>
      <c r="P47" s="35"/>
    </row>
    <row r="48" spans="1:16" s="30" customFormat="1">
      <c r="A48" s="1"/>
      <c r="B48" s="58"/>
      <c r="C48" s="63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ref="O48:O71" si="6">SUM(F48:N48)</f>
        <v>0</v>
      </c>
      <c r="P48" s="37">
        <f t="shared" ref="P48:P71" si="7">(F48*$F$3)+(G48*$G$3)+(H48*$H$3)+(I48*$I$3)+(J48*$J$3)+(K48*$K$3)+(L48*$L$3)+(M48*$M$3)+(N48*$N$3)</f>
        <v>0</v>
      </c>
    </row>
    <row r="49" spans="1:16" s="30" customFormat="1" hidden="1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s="30" customFormat="1" hidden="1">
      <c r="A56" s="1"/>
      <c r="B56" s="58"/>
      <c r="C56" s="51"/>
      <c r="D56" s="52"/>
      <c r="E56" s="52"/>
      <c r="F56" s="53"/>
      <c r="G56" s="59"/>
      <c r="H56" s="60"/>
      <c r="I56" s="61"/>
      <c r="J56" s="60"/>
      <c r="K56" s="59"/>
      <c r="L56" s="62"/>
      <c r="M56" s="59"/>
      <c r="N56" s="60"/>
      <c r="O56" s="36">
        <f t="shared" si="6"/>
        <v>0</v>
      </c>
      <c r="P56" s="37">
        <f t="shared" si="7"/>
        <v>0</v>
      </c>
    </row>
    <row r="57" spans="1:16" s="30" customFormat="1" hidden="1">
      <c r="A57" s="1"/>
      <c r="B57" s="58"/>
      <c r="C57" s="51"/>
      <c r="D57" s="52"/>
      <c r="E57" s="52"/>
      <c r="F57" s="53"/>
      <c r="G57" s="59"/>
      <c r="H57" s="60"/>
      <c r="I57" s="61"/>
      <c r="J57" s="60"/>
      <c r="K57" s="59"/>
      <c r="L57" s="62"/>
      <c r="M57" s="59"/>
      <c r="N57" s="60"/>
      <c r="O57" s="36">
        <f t="shared" si="6"/>
        <v>0</v>
      </c>
      <c r="P57" s="37">
        <f t="shared" si="7"/>
        <v>0</v>
      </c>
    </row>
    <row r="58" spans="1:16" s="30" customFormat="1" hidden="1">
      <c r="A58" s="1"/>
      <c r="B58" s="58"/>
      <c r="C58" s="51"/>
      <c r="D58" s="52"/>
      <c r="E58" s="52"/>
      <c r="F58" s="53"/>
      <c r="G58" s="59"/>
      <c r="H58" s="60"/>
      <c r="I58" s="61"/>
      <c r="J58" s="60"/>
      <c r="K58" s="59"/>
      <c r="L58" s="62"/>
      <c r="M58" s="59"/>
      <c r="N58" s="60"/>
      <c r="O58" s="36">
        <f t="shared" si="6"/>
        <v>0</v>
      </c>
      <c r="P58" s="37">
        <f t="shared" si="7"/>
        <v>0</v>
      </c>
    </row>
    <row r="59" spans="1:16" s="30" customFormat="1" hidden="1">
      <c r="A59" s="1"/>
      <c r="B59" s="58"/>
      <c r="C59" s="51"/>
      <c r="D59" s="52"/>
      <c r="E59" s="52"/>
      <c r="F59" s="53"/>
      <c r="G59" s="59"/>
      <c r="H59" s="60"/>
      <c r="I59" s="61"/>
      <c r="J59" s="60"/>
      <c r="K59" s="59"/>
      <c r="L59" s="62"/>
      <c r="M59" s="59"/>
      <c r="N59" s="60"/>
      <c r="O59" s="36">
        <f t="shared" si="6"/>
        <v>0</v>
      </c>
      <c r="P59" s="37">
        <f t="shared" si="7"/>
        <v>0</v>
      </c>
    </row>
    <row r="60" spans="1:16" s="30" customFormat="1" hidden="1">
      <c r="A60" s="1"/>
      <c r="B60" s="58"/>
      <c r="C60" s="51"/>
      <c r="D60" s="52"/>
      <c r="E60" s="52"/>
      <c r="F60" s="53"/>
      <c r="G60" s="59"/>
      <c r="H60" s="60"/>
      <c r="I60" s="61"/>
      <c r="J60" s="60"/>
      <c r="K60" s="59"/>
      <c r="L60" s="62"/>
      <c r="M60" s="59"/>
      <c r="N60" s="60"/>
      <c r="O60" s="36">
        <f t="shared" si="6"/>
        <v>0</v>
      </c>
      <c r="P60" s="37">
        <f t="shared" si="7"/>
        <v>0</v>
      </c>
    </row>
    <row r="61" spans="1:16" s="30" customFormat="1" hidden="1">
      <c r="A61" s="1"/>
      <c r="B61" s="58"/>
      <c r="C61" s="51"/>
      <c r="D61" s="52"/>
      <c r="E61" s="52"/>
      <c r="F61" s="53"/>
      <c r="G61" s="59"/>
      <c r="H61" s="60"/>
      <c r="I61" s="61"/>
      <c r="J61" s="60"/>
      <c r="K61" s="59"/>
      <c r="L61" s="62"/>
      <c r="M61" s="59"/>
      <c r="N61" s="60"/>
      <c r="O61" s="36">
        <f t="shared" si="6"/>
        <v>0</v>
      </c>
      <c r="P61" s="37">
        <f t="shared" si="7"/>
        <v>0</v>
      </c>
    </row>
    <row r="62" spans="1:16" s="30" customFormat="1" hidden="1">
      <c r="A62" s="1"/>
      <c r="B62" s="58"/>
      <c r="C62" s="51"/>
      <c r="D62" s="52"/>
      <c r="E62" s="52"/>
      <c r="F62" s="53"/>
      <c r="G62" s="59"/>
      <c r="H62" s="60"/>
      <c r="I62" s="61"/>
      <c r="J62" s="60"/>
      <c r="K62" s="59"/>
      <c r="L62" s="62"/>
      <c r="M62" s="59"/>
      <c r="N62" s="60"/>
      <c r="O62" s="36">
        <f t="shared" si="6"/>
        <v>0</v>
      </c>
      <c r="P62" s="37">
        <f t="shared" si="7"/>
        <v>0</v>
      </c>
    </row>
    <row r="63" spans="1:16" s="30" customFormat="1" hidden="1">
      <c r="A63" s="1"/>
      <c r="B63" s="58"/>
      <c r="C63" s="51"/>
      <c r="D63" s="52"/>
      <c r="E63" s="52"/>
      <c r="F63" s="53"/>
      <c r="G63" s="59"/>
      <c r="H63" s="60"/>
      <c r="I63" s="61"/>
      <c r="J63" s="60"/>
      <c r="K63" s="59"/>
      <c r="L63" s="62"/>
      <c r="M63" s="59"/>
      <c r="N63" s="60"/>
      <c r="O63" s="36">
        <f t="shared" si="6"/>
        <v>0</v>
      </c>
      <c r="P63" s="37">
        <f t="shared" si="7"/>
        <v>0</v>
      </c>
    </row>
    <row r="64" spans="1:16" s="30" customFormat="1" hidden="1">
      <c r="A64" s="1"/>
      <c r="B64" s="58"/>
      <c r="C64" s="51"/>
      <c r="D64" s="52"/>
      <c r="E64" s="52"/>
      <c r="F64" s="53"/>
      <c r="G64" s="59"/>
      <c r="H64" s="60"/>
      <c r="I64" s="61"/>
      <c r="J64" s="60"/>
      <c r="K64" s="59"/>
      <c r="L64" s="62"/>
      <c r="M64" s="59"/>
      <c r="N64" s="60"/>
      <c r="O64" s="36">
        <f t="shared" si="6"/>
        <v>0</v>
      </c>
      <c r="P64" s="37">
        <f t="shared" si="7"/>
        <v>0</v>
      </c>
    </row>
    <row r="65" spans="1:16" s="30" customFormat="1" hidden="1">
      <c r="A65" s="1"/>
      <c r="B65" s="58"/>
      <c r="C65" s="51"/>
      <c r="D65" s="52"/>
      <c r="E65" s="52"/>
      <c r="F65" s="53"/>
      <c r="G65" s="59"/>
      <c r="H65" s="60"/>
      <c r="I65" s="61"/>
      <c r="J65" s="60"/>
      <c r="K65" s="59"/>
      <c r="L65" s="62"/>
      <c r="M65" s="59"/>
      <c r="N65" s="60"/>
      <c r="O65" s="36">
        <f t="shared" si="6"/>
        <v>0</v>
      </c>
      <c r="P65" s="37">
        <f t="shared" si="7"/>
        <v>0</v>
      </c>
    </row>
    <row r="66" spans="1:16" s="30" customFormat="1" hidden="1">
      <c r="A66" s="1"/>
      <c r="B66" s="58"/>
      <c r="C66" s="51"/>
      <c r="D66" s="52"/>
      <c r="E66" s="52"/>
      <c r="F66" s="53"/>
      <c r="G66" s="59"/>
      <c r="H66" s="60"/>
      <c r="I66" s="61"/>
      <c r="J66" s="60"/>
      <c r="K66" s="59"/>
      <c r="L66" s="62"/>
      <c r="M66" s="59"/>
      <c r="N66" s="60"/>
      <c r="O66" s="36">
        <f t="shared" si="6"/>
        <v>0</v>
      </c>
      <c r="P66" s="37">
        <f t="shared" si="7"/>
        <v>0</v>
      </c>
    </row>
    <row r="67" spans="1:16" s="30" customFormat="1" hidden="1">
      <c r="A67" s="1"/>
      <c r="B67" s="58"/>
      <c r="C67" s="51"/>
      <c r="D67" s="52"/>
      <c r="E67" s="52"/>
      <c r="F67" s="53"/>
      <c r="G67" s="59"/>
      <c r="H67" s="60"/>
      <c r="I67" s="61"/>
      <c r="J67" s="60"/>
      <c r="K67" s="59"/>
      <c r="L67" s="62"/>
      <c r="M67" s="59"/>
      <c r="N67" s="60"/>
      <c r="O67" s="36">
        <f t="shared" si="6"/>
        <v>0</v>
      </c>
      <c r="P67" s="37">
        <f t="shared" si="7"/>
        <v>0</v>
      </c>
    </row>
    <row r="68" spans="1:16" s="30" customFormat="1" hidden="1">
      <c r="A68" s="1"/>
      <c r="B68" s="58"/>
      <c r="C68" s="51"/>
      <c r="D68" s="52"/>
      <c r="E68" s="52"/>
      <c r="F68" s="53"/>
      <c r="G68" s="59"/>
      <c r="H68" s="60"/>
      <c r="I68" s="61"/>
      <c r="J68" s="60"/>
      <c r="K68" s="59"/>
      <c r="L68" s="62"/>
      <c r="M68" s="59"/>
      <c r="N68" s="60"/>
      <c r="O68" s="36">
        <f t="shared" si="6"/>
        <v>0</v>
      </c>
      <c r="P68" s="37">
        <f t="shared" si="7"/>
        <v>0</v>
      </c>
    </row>
    <row r="69" spans="1:16" s="30" customFormat="1" hidden="1">
      <c r="A69" s="1"/>
      <c r="B69" s="58"/>
      <c r="C69" s="51"/>
      <c r="D69" s="52"/>
      <c r="E69" s="52"/>
      <c r="F69" s="53"/>
      <c r="G69" s="59"/>
      <c r="H69" s="60"/>
      <c r="I69" s="61"/>
      <c r="J69" s="60"/>
      <c r="K69" s="59"/>
      <c r="L69" s="62"/>
      <c r="M69" s="59"/>
      <c r="N69" s="60"/>
      <c r="O69" s="36">
        <f t="shared" si="6"/>
        <v>0</v>
      </c>
      <c r="P69" s="37">
        <f t="shared" si="7"/>
        <v>0</v>
      </c>
    </row>
    <row r="70" spans="1:16" s="30" customFormat="1" hidden="1">
      <c r="A70" s="1"/>
      <c r="B70" s="58"/>
      <c r="C70" s="51"/>
      <c r="D70" s="52"/>
      <c r="E70" s="52"/>
      <c r="F70" s="53"/>
      <c r="G70" s="59"/>
      <c r="H70" s="60"/>
      <c r="I70" s="61"/>
      <c r="J70" s="60"/>
      <c r="K70" s="59"/>
      <c r="L70" s="62"/>
      <c r="M70" s="59"/>
      <c r="N70" s="60"/>
      <c r="O70" s="36">
        <f t="shared" si="6"/>
        <v>0</v>
      </c>
      <c r="P70" s="37">
        <f t="shared" si="7"/>
        <v>0</v>
      </c>
    </row>
    <row r="71" spans="1:16" s="30" customFormat="1">
      <c r="A71" s="1"/>
      <c r="B71" s="58"/>
      <c r="C71" s="51"/>
      <c r="D71" s="52"/>
      <c r="E71" s="52"/>
      <c r="F71" s="53"/>
      <c r="G71" s="59"/>
      <c r="H71" s="60"/>
      <c r="I71" s="61"/>
      <c r="J71" s="60"/>
      <c r="K71" s="59"/>
      <c r="L71" s="62"/>
      <c r="M71" s="59"/>
      <c r="N71" s="60"/>
      <c r="O71" s="36">
        <f t="shared" si="6"/>
        <v>0</v>
      </c>
      <c r="P71" s="37">
        <f t="shared" si="7"/>
        <v>0</v>
      </c>
    </row>
    <row r="72" spans="1:16" ht="12" thickBot="1">
      <c r="A72" s="38"/>
      <c r="B72" s="39" t="s">
        <v>21</v>
      </c>
      <c r="C72" s="39">
        <f>SUM(C69:C71)</f>
        <v>0</v>
      </c>
      <c r="D72" s="39">
        <f>SUM(D48:D71)</f>
        <v>0</v>
      </c>
      <c r="E72" s="39">
        <f>SUM(E48:E71)</f>
        <v>0</v>
      </c>
      <c r="F72" s="39">
        <f>SUM(F69:F71)</f>
        <v>0</v>
      </c>
      <c r="G72" s="43">
        <f t="shared" ref="G72:P72" si="8">SUM(G48:G71)</f>
        <v>0</v>
      </c>
      <c r="H72" s="43">
        <f t="shared" si="8"/>
        <v>0</v>
      </c>
      <c r="I72" s="43">
        <f t="shared" si="8"/>
        <v>0</v>
      </c>
      <c r="J72" s="43">
        <f t="shared" si="8"/>
        <v>0</v>
      </c>
      <c r="K72" s="43">
        <f t="shared" si="8"/>
        <v>0</v>
      </c>
      <c r="L72" s="43">
        <f t="shared" si="8"/>
        <v>0</v>
      </c>
      <c r="M72" s="43">
        <f t="shared" si="8"/>
        <v>0</v>
      </c>
      <c r="N72" s="43">
        <f t="shared" si="8"/>
        <v>0</v>
      </c>
      <c r="O72" s="44">
        <f t="shared" si="8"/>
        <v>0</v>
      </c>
      <c r="P72" s="45">
        <f t="shared" si="8"/>
        <v>0</v>
      </c>
    </row>
    <row r="74" spans="1:16" ht="11.25" customHeight="1"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</row>
    <row r="75" spans="1:16" ht="12.75">
      <c r="B75" s="2"/>
      <c r="C75" s="2"/>
      <c r="D75" s="2"/>
      <c r="E75" s="2"/>
      <c r="F75" s="47"/>
      <c r="G75" s="47"/>
      <c r="H75" s="47"/>
      <c r="I75" s="47"/>
      <c r="J75" s="47"/>
      <c r="K75" s="47"/>
      <c r="L75" s="47"/>
      <c r="M75" s="47"/>
      <c r="N75" s="47"/>
      <c r="O75" s="2"/>
      <c r="P75" s="2"/>
    </row>
    <row r="76" spans="1:16">
      <c r="M76" s="48" t="s">
        <v>21</v>
      </c>
      <c r="O76" s="49">
        <f>O72+O44+O22</f>
        <v>0</v>
      </c>
      <c r="P76" s="50">
        <f>P72+P44+P22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7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T56" sqref="T56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82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96" customFormat="1" hidden="1">
      <c r="A6" s="204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96" customFormat="1" ht="12" hidden="1" thickBot="1">
      <c r="B7" s="198" t="s">
        <v>80</v>
      </c>
      <c r="C7" s="198"/>
      <c r="D7" s="198"/>
      <c r="E7" s="198"/>
      <c r="F7" s="199"/>
      <c r="G7" s="199"/>
      <c r="H7" s="199"/>
      <c r="I7" s="199"/>
      <c r="J7" s="199"/>
      <c r="K7" s="199"/>
      <c r="L7" s="199"/>
      <c r="M7" s="199"/>
      <c r="N7" s="199"/>
      <c r="O7" s="200"/>
      <c r="P7" s="200"/>
    </row>
    <row r="8" spans="1:16" s="197" customFormat="1" hidden="1">
      <c r="A8" s="196"/>
      <c r="B8" s="195"/>
      <c r="C8" s="201"/>
      <c r="D8" s="201"/>
      <c r="E8" s="201"/>
      <c r="F8" s="202"/>
      <c r="G8" s="187"/>
      <c r="H8" s="188"/>
      <c r="I8" s="189"/>
      <c r="J8" s="188"/>
      <c r="K8" s="187"/>
      <c r="L8" s="190"/>
      <c r="M8" s="187"/>
      <c r="N8" s="188"/>
      <c r="O8" s="191">
        <f>SUM(F8:N8)</f>
        <v>0</v>
      </c>
      <c r="P8" s="203">
        <f>(F8*$F$3)+(G8*$G$3)+(H8*$H$3)+(I8*$I$3)+(J8*$J$3)+(K8*$K$3)+(L8*$L$3)+(M8*$M$3)+(N8*$N$3)</f>
        <v>0</v>
      </c>
    </row>
    <row r="9" spans="1:16" s="197" customFormat="1" hidden="1">
      <c r="A9" s="196"/>
      <c r="B9" s="195"/>
      <c r="C9" s="64"/>
      <c r="D9" s="201"/>
      <c r="E9" s="201"/>
      <c r="F9" s="202"/>
      <c r="G9" s="187"/>
      <c r="H9" s="188"/>
      <c r="I9" s="189"/>
      <c r="J9" s="188"/>
      <c r="K9" s="187"/>
      <c r="L9" s="190"/>
      <c r="M9" s="187"/>
      <c r="N9" s="188"/>
      <c r="O9" s="191">
        <f>SUM(F9:N9)</f>
        <v>0</v>
      </c>
      <c r="P9" s="203">
        <f>(F9*$F$3)+(G9*$G$3)+(H9*$H$3)+(I9*$I$3)+(J9*$J$3)+(K9*$K$3)+(L9*$L$3)+(M9*$M$3)+(N9*$N$3)</f>
        <v>0</v>
      </c>
    </row>
    <row r="10" spans="1:16" s="196" customFormat="1" ht="12" hidden="1" thickBot="1">
      <c r="A10" s="204"/>
      <c r="B10" s="205" t="s">
        <v>21</v>
      </c>
      <c r="C10" s="205">
        <f t="shared" ref="C10:D10" si="0">SUM(C9:C9)</f>
        <v>0</v>
      </c>
      <c r="D10" s="205">
        <f t="shared" si="0"/>
        <v>0</v>
      </c>
      <c r="E10" s="44">
        <f t="shared" ref="E10:N10" si="1">SUM(E8:E9)</f>
        <v>0</v>
      </c>
      <c r="F10" s="44">
        <f t="shared" si="1"/>
        <v>0</v>
      </c>
      <c r="G10" s="44">
        <f t="shared" si="1"/>
        <v>0</v>
      </c>
      <c r="H10" s="44">
        <f t="shared" si="1"/>
        <v>0</v>
      </c>
      <c r="I10" s="44">
        <f t="shared" si="1"/>
        <v>0</v>
      </c>
      <c r="J10" s="44">
        <f t="shared" si="1"/>
        <v>0</v>
      </c>
      <c r="K10" s="44">
        <f t="shared" si="1"/>
        <v>0</v>
      </c>
      <c r="L10" s="44">
        <f t="shared" si="1"/>
        <v>0</v>
      </c>
      <c r="M10" s="44">
        <f t="shared" si="1"/>
        <v>0</v>
      </c>
      <c r="N10" s="44">
        <f t="shared" si="1"/>
        <v>0</v>
      </c>
      <c r="O10" s="44">
        <f>SUM(O8:O9)</f>
        <v>0</v>
      </c>
      <c r="P10" s="205">
        <f>SUM(P8:P9)</f>
        <v>0</v>
      </c>
    </row>
    <row r="11" spans="1:16" s="196" customFormat="1" hidden="1">
      <c r="A11" s="204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96" customFormat="1" hidden="1">
      <c r="A12" s="204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96" customFormat="1" ht="12" hidden="1" thickBot="1">
      <c r="B13" s="198" t="s">
        <v>81</v>
      </c>
      <c r="C13" s="198"/>
      <c r="D13" s="198"/>
      <c r="E13" s="198"/>
      <c r="F13" s="199"/>
      <c r="G13" s="199"/>
      <c r="H13" s="199"/>
      <c r="I13" s="199"/>
      <c r="J13" s="199"/>
      <c r="K13" s="199"/>
      <c r="L13" s="199"/>
      <c r="M13" s="199"/>
      <c r="N13" s="199"/>
      <c r="O13" s="200"/>
      <c r="P13" s="200"/>
    </row>
    <row r="14" spans="1:16" s="197" customFormat="1" hidden="1">
      <c r="A14" s="196"/>
      <c r="B14" s="195"/>
      <c r="C14" s="201"/>
      <c r="D14" s="201"/>
      <c r="E14" s="201"/>
      <c r="F14" s="202"/>
      <c r="G14" s="187"/>
      <c r="H14" s="188"/>
      <c r="I14" s="189"/>
      <c r="J14" s="188"/>
      <c r="K14" s="187"/>
      <c r="L14" s="190"/>
      <c r="M14" s="187"/>
      <c r="N14" s="188"/>
      <c r="O14" s="191">
        <f>SUM(F14:N14)</f>
        <v>0</v>
      </c>
      <c r="P14" s="203">
        <f>(F14*$F$3)+(G14*$G$3)+(H14*$H$3)+(I14*$I$3)+(J14*$J$3)+(K14*$K$3)+(L14*$L$3)+(M14*$M$3)+(N14*$N$3)</f>
        <v>0</v>
      </c>
    </row>
    <row r="15" spans="1:16" s="197" customFormat="1" hidden="1">
      <c r="A15" s="196"/>
      <c r="B15" s="195"/>
      <c r="C15" s="64"/>
      <c r="D15" s="201"/>
      <c r="E15" s="201"/>
      <c r="F15" s="202"/>
      <c r="G15" s="187"/>
      <c r="H15" s="188"/>
      <c r="I15" s="189"/>
      <c r="J15" s="188"/>
      <c r="K15" s="187"/>
      <c r="L15" s="190"/>
      <c r="M15" s="187"/>
      <c r="N15" s="188"/>
      <c r="O15" s="191">
        <f>SUM(F15:N15)</f>
        <v>0</v>
      </c>
      <c r="P15" s="203">
        <f>(F15*$F$3)+(G15*$G$3)+(H15*$H$3)+(I15*$I$3)+(J15*$J$3)+(K15*$K$3)+(L15*$L$3)+(M15*$M$3)+(N15*$N$3)</f>
        <v>0</v>
      </c>
    </row>
    <row r="16" spans="1:16" s="196" customFormat="1" ht="12" hidden="1" thickBot="1">
      <c r="A16" s="204"/>
      <c r="B16" s="205" t="s">
        <v>21</v>
      </c>
      <c r="C16" s="205">
        <f t="shared" ref="C16:D16" si="2">SUM(C15:C15)</f>
        <v>0</v>
      </c>
      <c r="D16" s="205">
        <f t="shared" si="2"/>
        <v>0</v>
      </c>
      <c r="E16" s="44">
        <f t="shared" ref="E16:N16" si="3">SUM(E14:E15)</f>
        <v>0</v>
      </c>
      <c r="F16" s="44">
        <f t="shared" si="3"/>
        <v>0</v>
      </c>
      <c r="G16" s="44">
        <f t="shared" si="3"/>
        <v>0</v>
      </c>
      <c r="H16" s="44">
        <f t="shared" si="3"/>
        <v>0</v>
      </c>
      <c r="I16" s="44">
        <f t="shared" si="3"/>
        <v>0</v>
      </c>
      <c r="J16" s="44">
        <f t="shared" si="3"/>
        <v>0</v>
      </c>
      <c r="K16" s="44">
        <f t="shared" si="3"/>
        <v>0</v>
      </c>
      <c r="L16" s="44">
        <f t="shared" si="3"/>
        <v>0</v>
      </c>
      <c r="M16" s="44">
        <f t="shared" si="3"/>
        <v>0</v>
      </c>
      <c r="N16" s="44">
        <f t="shared" si="3"/>
        <v>0</v>
      </c>
      <c r="O16" s="44">
        <f>SUM(O14:O15)</f>
        <v>0</v>
      </c>
      <c r="P16" s="205">
        <f>SUM(P14:P15)</f>
        <v>0</v>
      </c>
    </row>
    <row r="17" spans="1:16" s="196" customFormat="1" hidden="1">
      <c r="A17" s="204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96" customFormat="1">
      <c r="A18" s="204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2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>
      <c r="A20" s="1"/>
      <c r="B20" s="172" t="s">
        <v>119</v>
      </c>
      <c r="C20" s="173"/>
      <c r="D20" s="174"/>
      <c r="E20" s="174"/>
      <c r="F20" s="175"/>
      <c r="G20" s="176">
        <v>14</v>
      </c>
      <c r="H20" s="177"/>
      <c r="I20" s="178"/>
      <c r="J20" s="177"/>
      <c r="K20" s="176"/>
      <c r="L20" s="179"/>
      <c r="M20" s="176"/>
      <c r="N20" s="177"/>
      <c r="O20" s="36">
        <f>SUM(C20:N20)</f>
        <v>14</v>
      </c>
      <c r="P20" s="37">
        <f>(C20*$C$3)+(F20*$F$3)+(G20*$G$3)+(H20*$H$3)+(I20*$I$3)+(J20*$J$3)+(K20*$K$3)+(L20*$L$3)+(M20*$M$3)+(N20*$N$3)</f>
        <v>3.5</v>
      </c>
    </row>
    <row r="21" spans="1:16" s="30" customFormat="1">
      <c r="A21" s="1"/>
      <c r="B21" s="172" t="s">
        <v>120</v>
      </c>
      <c r="C21" s="180"/>
      <c r="D21" s="174"/>
      <c r="E21" s="174"/>
      <c r="F21" s="175"/>
      <c r="G21" s="176">
        <v>5</v>
      </c>
      <c r="H21" s="177"/>
      <c r="I21" s="178"/>
      <c r="J21" s="177"/>
      <c r="K21" s="176"/>
      <c r="L21" s="179"/>
      <c r="M21" s="176"/>
      <c r="N21" s="177">
        <v>2</v>
      </c>
      <c r="O21" s="36">
        <f>SUM(F21:N21)</f>
        <v>7</v>
      </c>
      <c r="P21" s="37">
        <f>(F21*$F$3)+(G21*$G$3)+(H21*$H$3)+(I21*$I$3)+(J21*$J$3)+(K21*$K$3)+(L21*$L$3)+(M21*$M$3)+(N21*$N$3)</f>
        <v>5.25</v>
      </c>
    </row>
    <row r="22" spans="1:16" s="30" customFormat="1">
      <c r="A22" s="1"/>
      <c r="B22" s="172" t="s">
        <v>121</v>
      </c>
      <c r="C22" s="180"/>
      <c r="D22" s="174"/>
      <c r="E22" s="174"/>
      <c r="F22" s="175"/>
      <c r="G22" s="176">
        <v>8</v>
      </c>
      <c r="H22" s="177"/>
      <c r="I22" s="178">
        <v>3</v>
      </c>
      <c r="J22" s="177"/>
      <c r="K22" s="176">
        <v>2</v>
      </c>
      <c r="L22" s="179"/>
      <c r="M22" s="176"/>
      <c r="N22" s="177">
        <v>2</v>
      </c>
      <c r="O22" s="36">
        <f>SUM(F22:N22)</f>
        <v>15</v>
      </c>
      <c r="P22" s="37">
        <f>(F22*$F$3)+(G22*$G$3)+(H22*$H$3)+(I22*$I$3)+(J22*$J$3)+(K22*$K$3)+(L22*$L$3)+(M22*$M$3)+(N22*$N$3)</f>
        <v>9.5</v>
      </c>
    </row>
    <row r="23" spans="1:16" s="30" customFormat="1">
      <c r="A23" s="1"/>
      <c r="B23" s="58" t="s">
        <v>122</v>
      </c>
      <c r="C23" s="51"/>
      <c r="D23" s="52"/>
      <c r="E23" s="52"/>
      <c r="F23" s="53"/>
      <c r="G23" s="59">
        <v>20</v>
      </c>
      <c r="H23" s="60"/>
      <c r="I23" s="61">
        <v>10</v>
      </c>
      <c r="J23" s="60"/>
      <c r="K23" s="59"/>
      <c r="L23" s="62"/>
      <c r="M23" s="59"/>
      <c r="N23" s="60"/>
      <c r="O23" s="36">
        <f t="shared" ref="O23:O35" si="4">SUM(F23:N23)</f>
        <v>30</v>
      </c>
      <c r="P23" s="37">
        <f t="shared" ref="P23:P35" si="5">(F23*$F$3)+(G23*$G$3)+(H23*$H$3)+(I23*$I$3)+(J23*$J$3)+(K23*$K$3)+(L23*$L$3)+(M23*$M$3)+(N23*$N$3)</f>
        <v>10</v>
      </c>
    </row>
    <row r="24" spans="1:16" s="30" customFormat="1">
      <c r="A24" s="1"/>
      <c r="B24" s="58" t="s">
        <v>123</v>
      </c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>
        <v>5</v>
      </c>
      <c r="O24" s="36">
        <f t="shared" si="4"/>
        <v>5</v>
      </c>
      <c r="P24" s="37">
        <f t="shared" si="5"/>
        <v>10</v>
      </c>
    </row>
    <row r="25" spans="1:16" s="30" customFormat="1">
      <c r="A25" s="1"/>
      <c r="B25" s="58" t="s">
        <v>124</v>
      </c>
      <c r="C25" s="51"/>
      <c r="D25" s="52"/>
      <c r="E25" s="52"/>
      <c r="F25" s="53"/>
      <c r="G25" s="59"/>
      <c r="H25" s="60"/>
      <c r="I25" s="61">
        <v>20</v>
      </c>
      <c r="J25" s="60"/>
      <c r="K25" s="59"/>
      <c r="L25" s="62"/>
      <c r="M25" s="59"/>
      <c r="N25" s="60"/>
      <c r="O25" s="36">
        <f t="shared" si="4"/>
        <v>20</v>
      </c>
      <c r="P25" s="37">
        <f t="shared" si="5"/>
        <v>10</v>
      </c>
    </row>
    <row r="26" spans="1:16" s="30" customFormat="1">
      <c r="A26" s="1"/>
      <c r="B26" s="58" t="s">
        <v>125</v>
      </c>
      <c r="C26" s="51"/>
      <c r="D26" s="52"/>
      <c r="E26" s="52"/>
      <c r="F26" s="53"/>
      <c r="G26" s="59">
        <v>23</v>
      </c>
      <c r="H26" s="60"/>
      <c r="I26" s="61">
        <v>3</v>
      </c>
      <c r="J26" s="60"/>
      <c r="K26" s="59">
        <v>3</v>
      </c>
      <c r="L26" s="62"/>
      <c r="M26" s="59"/>
      <c r="N26" s="60"/>
      <c r="O26" s="36">
        <f t="shared" si="4"/>
        <v>29</v>
      </c>
      <c r="P26" s="37">
        <f t="shared" si="5"/>
        <v>10.25</v>
      </c>
    </row>
    <row r="27" spans="1:16" s="30" customFormat="1">
      <c r="A27" s="1"/>
      <c r="B27" s="58" t="s">
        <v>126</v>
      </c>
      <c r="C27" s="51"/>
      <c r="D27" s="52"/>
      <c r="E27" s="52"/>
      <c r="F27" s="53"/>
      <c r="G27" s="59">
        <v>22</v>
      </c>
      <c r="H27" s="60"/>
      <c r="I27" s="61">
        <v>13</v>
      </c>
      <c r="J27" s="60"/>
      <c r="K27" s="59"/>
      <c r="L27" s="62"/>
      <c r="M27" s="59"/>
      <c r="N27" s="60"/>
      <c r="O27" s="36">
        <f t="shared" si="4"/>
        <v>35</v>
      </c>
      <c r="P27" s="37">
        <f t="shared" si="5"/>
        <v>12</v>
      </c>
    </row>
    <row r="28" spans="1:16" s="30" customFormat="1">
      <c r="A28" s="1"/>
      <c r="B28" s="172" t="s">
        <v>127</v>
      </c>
      <c r="C28" s="180"/>
      <c r="D28" s="174"/>
      <c r="E28" s="174"/>
      <c r="F28" s="175"/>
      <c r="G28" s="176">
        <v>9</v>
      </c>
      <c r="H28" s="177"/>
      <c r="I28" s="178">
        <v>4</v>
      </c>
      <c r="J28" s="177"/>
      <c r="K28" s="176">
        <v>1</v>
      </c>
      <c r="L28" s="179"/>
      <c r="M28" s="176"/>
      <c r="N28" s="177">
        <v>6</v>
      </c>
      <c r="O28" s="36">
        <f>SUM(F28:N28)</f>
        <v>20</v>
      </c>
      <c r="P28" s="37">
        <f>(F28*$F$3)+(G28*$G$3)+(H28*$H$3)+(I28*$I$3)+(J28*$J$3)+(K28*$K$3)+(L28*$L$3)+(M28*$M$3)+(N28*$N$3)</f>
        <v>17.25</v>
      </c>
    </row>
    <row r="29" spans="1:16" s="30" customFormat="1">
      <c r="A29" s="1"/>
      <c r="B29" s="172" t="s">
        <v>128</v>
      </c>
      <c r="C29" s="180"/>
      <c r="D29" s="174"/>
      <c r="E29" s="174"/>
      <c r="F29" s="175"/>
      <c r="G29" s="176">
        <v>30</v>
      </c>
      <c r="H29" s="177"/>
      <c r="I29" s="178">
        <v>8</v>
      </c>
      <c r="J29" s="177"/>
      <c r="K29" s="176">
        <v>3</v>
      </c>
      <c r="L29" s="179"/>
      <c r="M29" s="176"/>
      <c r="N29" s="177">
        <v>2</v>
      </c>
      <c r="O29" s="36">
        <f>SUM(F29:N29)</f>
        <v>43</v>
      </c>
      <c r="P29" s="37">
        <f>(F29*$F$3)+(G29*$G$3)+(H29*$H$3)+(I29*$I$3)+(J29*$J$3)+(K29*$K$3)+(L29*$L$3)+(M29*$M$3)+(N29*$N$3)</f>
        <v>18.5</v>
      </c>
    </row>
    <row r="30" spans="1:16" s="30" customFormat="1">
      <c r="A30" s="1"/>
      <c r="B30" s="58" t="s">
        <v>129</v>
      </c>
      <c r="C30" s="51"/>
      <c r="D30" s="52"/>
      <c r="E30" s="52"/>
      <c r="F30" s="53"/>
      <c r="G30" s="59">
        <v>28</v>
      </c>
      <c r="H30" s="60"/>
      <c r="I30" s="61"/>
      <c r="J30" s="60"/>
      <c r="K30" s="59">
        <v>5</v>
      </c>
      <c r="L30" s="62"/>
      <c r="M30" s="59"/>
      <c r="N30" s="60"/>
      <c r="O30" s="36">
        <f t="shared" ref="O30:O34" si="6">SUM(F30:N30)</f>
        <v>33</v>
      </c>
      <c r="P30" s="37">
        <f t="shared" ref="P30:P34" si="7">(F30*$F$3)+(G30*$G$3)+(H30*$H$3)+(I30*$I$3)+(J30*$J$3)+(K30*$K$3)+(L30*$L$3)+(M30*$M$3)+(N30*$N$3)</f>
        <v>12</v>
      </c>
    </row>
    <row r="31" spans="1:16" s="30" customFormat="1">
      <c r="A31" s="1"/>
      <c r="B31" s="58" t="s">
        <v>130</v>
      </c>
      <c r="C31" s="51"/>
      <c r="D31" s="52"/>
      <c r="E31" s="52"/>
      <c r="F31" s="53"/>
      <c r="G31" s="59">
        <v>80</v>
      </c>
      <c r="H31" s="60"/>
      <c r="I31" s="61">
        <v>45</v>
      </c>
      <c r="J31" s="60"/>
      <c r="K31" s="59"/>
      <c r="L31" s="62"/>
      <c r="M31" s="59"/>
      <c r="N31" s="60"/>
      <c r="O31" s="36">
        <f t="shared" si="6"/>
        <v>125</v>
      </c>
      <c r="P31" s="37">
        <f t="shared" si="7"/>
        <v>42.5</v>
      </c>
    </row>
    <row r="32" spans="1:16" s="30" customFormat="1">
      <c r="A32" s="1"/>
      <c r="B32" s="58" t="s">
        <v>131</v>
      </c>
      <c r="C32" s="51"/>
      <c r="D32" s="52"/>
      <c r="E32" s="52"/>
      <c r="F32" s="53"/>
      <c r="G32" s="59">
        <v>13</v>
      </c>
      <c r="H32" s="60"/>
      <c r="I32" s="61">
        <v>3</v>
      </c>
      <c r="J32" s="60"/>
      <c r="K32" s="59">
        <v>4</v>
      </c>
      <c r="L32" s="62"/>
      <c r="M32" s="59"/>
      <c r="N32" s="60"/>
      <c r="O32" s="36">
        <f t="shared" si="6"/>
        <v>20</v>
      </c>
      <c r="P32" s="37">
        <f t="shared" si="7"/>
        <v>8.75</v>
      </c>
    </row>
    <row r="33" spans="1:16" s="30" customFormat="1">
      <c r="A33" s="1"/>
      <c r="B33" s="58" t="s">
        <v>132</v>
      </c>
      <c r="C33" s="51"/>
      <c r="D33" s="52"/>
      <c r="E33" s="52"/>
      <c r="F33" s="53"/>
      <c r="G33" s="59">
        <v>20</v>
      </c>
      <c r="H33" s="60"/>
      <c r="I33" s="61"/>
      <c r="J33" s="60"/>
      <c r="K33" s="59"/>
      <c r="L33" s="62"/>
      <c r="M33" s="59"/>
      <c r="N33" s="60"/>
      <c r="O33" s="36">
        <f t="shared" si="6"/>
        <v>20</v>
      </c>
      <c r="P33" s="37">
        <f t="shared" si="7"/>
        <v>5</v>
      </c>
    </row>
    <row r="34" spans="1:16" s="30" customFormat="1">
      <c r="A34" s="1"/>
      <c r="B34" s="58" t="s">
        <v>133</v>
      </c>
      <c r="C34" s="51"/>
      <c r="D34" s="52"/>
      <c r="E34" s="52"/>
      <c r="F34" s="53"/>
      <c r="G34" s="59">
        <v>15</v>
      </c>
      <c r="H34" s="60"/>
      <c r="I34" s="61"/>
      <c r="J34" s="60"/>
      <c r="K34" s="59">
        <v>1</v>
      </c>
      <c r="L34" s="62"/>
      <c r="M34" s="59"/>
      <c r="N34" s="60"/>
      <c r="O34" s="36">
        <f t="shared" si="6"/>
        <v>16</v>
      </c>
      <c r="P34" s="37">
        <f t="shared" si="7"/>
        <v>4.75</v>
      </c>
    </row>
    <row r="35" spans="1:16" s="30" customFormat="1">
      <c r="A35" s="1"/>
      <c r="B35" s="58" t="s">
        <v>134</v>
      </c>
      <c r="C35" s="51"/>
      <c r="D35" s="52"/>
      <c r="E35" s="52"/>
      <c r="F35" s="53"/>
      <c r="G35" s="59">
        <v>8</v>
      </c>
      <c r="H35" s="60"/>
      <c r="I35" s="61">
        <v>3</v>
      </c>
      <c r="J35" s="60"/>
      <c r="K35" s="59"/>
      <c r="L35" s="62"/>
      <c r="M35" s="59"/>
      <c r="N35" s="60"/>
      <c r="O35" s="36">
        <f t="shared" si="4"/>
        <v>11</v>
      </c>
      <c r="P35" s="37">
        <f t="shared" si="5"/>
        <v>3.5</v>
      </c>
    </row>
    <row r="36" spans="1:16" s="30" customFormat="1">
      <c r="A36" s="1"/>
      <c r="B36" s="158"/>
      <c r="C36" s="166"/>
      <c r="D36" s="160"/>
      <c r="E36" s="160"/>
      <c r="F36" s="161"/>
      <c r="G36" s="162"/>
      <c r="H36" s="163"/>
      <c r="I36" s="164"/>
      <c r="J36" s="163"/>
      <c r="K36" s="162"/>
      <c r="L36" s="165"/>
      <c r="M36" s="162"/>
      <c r="N36" s="163"/>
      <c r="O36" s="36">
        <f>SUM(F36:N36)</f>
        <v>0</v>
      </c>
      <c r="P36" s="37">
        <f>(F36*$F$3)+(G36*$G$3)+(H36*$H$3)+(I36*$I$3)+(J36*$J$3)+(K36*$K$3)+(L36*$L$3)+(M36*$M$3)+(N36*$N$3)</f>
        <v>0</v>
      </c>
    </row>
    <row r="37" spans="1:16" ht="12" thickBot="1">
      <c r="A37" s="38"/>
      <c r="B37" s="39" t="s">
        <v>21</v>
      </c>
      <c r="C37" s="39">
        <f t="shared" ref="C37:P37" si="8">SUM(C20:C36)</f>
        <v>0</v>
      </c>
      <c r="D37" s="39">
        <f t="shared" si="8"/>
        <v>0</v>
      </c>
      <c r="E37" s="39">
        <f t="shared" si="8"/>
        <v>0</v>
      </c>
      <c r="F37" s="39">
        <f t="shared" si="8"/>
        <v>0</v>
      </c>
      <c r="G37" s="39">
        <f t="shared" si="8"/>
        <v>295</v>
      </c>
      <c r="H37" s="39">
        <f t="shared" si="8"/>
        <v>0</v>
      </c>
      <c r="I37" s="39">
        <f t="shared" si="8"/>
        <v>112</v>
      </c>
      <c r="J37" s="39">
        <f t="shared" si="8"/>
        <v>0</v>
      </c>
      <c r="K37" s="39">
        <f t="shared" si="8"/>
        <v>19</v>
      </c>
      <c r="L37" s="39">
        <f t="shared" si="8"/>
        <v>0</v>
      </c>
      <c r="M37" s="39">
        <f t="shared" si="8"/>
        <v>0</v>
      </c>
      <c r="N37" s="39">
        <f t="shared" si="8"/>
        <v>17</v>
      </c>
      <c r="O37" s="110">
        <f t="shared" si="8"/>
        <v>443</v>
      </c>
      <c r="P37" s="39">
        <f t="shared" si="8"/>
        <v>182.75</v>
      </c>
    </row>
    <row r="38" spans="1:16">
      <c r="B38" s="38"/>
      <c r="C38" s="38"/>
      <c r="D38" s="38"/>
      <c r="E38" s="38"/>
      <c r="F38" s="40"/>
      <c r="G38" s="40"/>
      <c r="H38" s="40"/>
      <c r="I38" s="40"/>
      <c r="J38" s="40"/>
      <c r="K38" s="40"/>
      <c r="L38" s="40"/>
      <c r="M38" s="40"/>
      <c r="N38" s="40"/>
      <c r="O38" s="38"/>
      <c r="P38" s="38"/>
    </row>
    <row r="39" spans="1:16">
      <c r="B39" s="13"/>
      <c r="C39" s="13"/>
      <c r="D39" s="13"/>
      <c r="E39" s="13"/>
      <c r="F39" s="31"/>
      <c r="G39" s="31"/>
      <c r="H39" s="31"/>
      <c r="I39" s="31"/>
      <c r="J39" s="31"/>
      <c r="K39" s="31"/>
      <c r="L39" s="31"/>
      <c r="M39" s="31"/>
      <c r="N39" s="31"/>
      <c r="O39" s="13"/>
      <c r="P39" s="13"/>
    </row>
    <row r="40" spans="1:16" ht="12" thickBot="1">
      <c r="B40" s="33" t="s">
        <v>22</v>
      </c>
      <c r="C40" s="33"/>
      <c r="D40" s="33"/>
      <c r="E40" s="33"/>
      <c r="F40" s="34"/>
      <c r="G40" s="34"/>
      <c r="H40" s="34"/>
      <c r="I40" s="34"/>
      <c r="J40" s="34"/>
      <c r="K40" s="34"/>
      <c r="L40" s="34"/>
      <c r="M40" s="34"/>
      <c r="N40" s="34"/>
      <c r="O40" s="35"/>
      <c r="P40" s="35"/>
    </row>
    <row r="41" spans="1:16" s="30" customFormat="1" ht="11.25" customHeight="1">
      <c r="A41" s="130"/>
      <c r="B41" s="131" t="s">
        <v>84</v>
      </c>
      <c r="C41" s="64"/>
      <c r="D41" s="52">
        <v>1</v>
      </c>
      <c r="E41" s="52"/>
      <c r="F41" s="53"/>
      <c r="G41" s="126">
        <v>51</v>
      </c>
      <c r="H41" s="127"/>
      <c r="I41" s="126">
        <v>105</v>
      </c>
      <c r="J41" s="132"/>
      <c r="K41" s="126">
        <v>286</v>
      </c>
      <c r="L41" s="127"/>
      <c r="M41" s="126"/>
      <c r="N41" s="133">
        <v>85</v>
      </c>
      <c r="O41" s="36">
        <f t="shared" ref="O41" si="9">SUM(F41:N41)</f>
        <v>527</v>
      </c>
      <c r="P41" s="37">
        <f t="shared" ref="P41" si="10">(F41*$F$3)+(G41*$G$3)+(H41*$H$3)+(I41*$I$3)+(J41*$J$3)+(K41*$K$3)+(L41*$L$3)+(M41*$M$3)+(N41*$N$3)</f>
        <v>521.25</v>
      </c>
    </row>
    <row r="42" spans="1:16" s="182" customFormat="1" ht="11.25" customHeight="1">
      <c r="A42" s="130"/>
      <c r="B42" s="131" t="s">
        <v>85</v>
      </c>
      <c r="C42" s="64"/>
      <c r="D42" s="185"/>
      <c r="E42" s="185"/>
      <c r="F42" s="186"/>
      <c r="G42" s="126">
        <v>64</v>
      </c>
      <c r="H42" s="127"/>
      <c r="I42" s="126">
        <v>35</v>
      </c>
      <c r="J42" s="132"/>
      <c r="K42" s="126">
        <v>56</v>
      </c>
      <c r="L42" s="127"/>
      <c r="M42" s="126"/>
      <c r="N42" s="133">
        <v>20</v>
      </c>
      <c r="O42" s="191">
        <f t="shared" ref="O42:O45" si="11">SUM(F42:N42)</f>
        <v>175</v>
      </c>
      <c r="P42" s="192">
        <f t="shared" ref="P42:P45" si="12">(F42*$F$3)+(G42*$G$3)+(H42*$H$3)+(I42*$I$3)+(J42*$J$3)+(K42*$K$3)+(L42*$L$3)+(M42*$M$3)+(N42*$N$3)</f>
        <v>129.5</v>
      </c>
    </row>
    <row r="43" spans="1:16" s="182" customFormat="1" ht="11.25" customHeight="1">
      <c r="A43" s="130"/>
      <c r="B43" s="65" t="s">
        <v>86</v>
      </c>
      <c r="C43" s="64"/>
      <c r="D43" s="185"/>
      <c r="E43" s="185"/>
      <c r="F43" s="186"/>
      <c r="G43" s="126"/>
      <c r="H43" s="127"/>
      <c r="I43" s="126"/>
      <c r="J43" s="132"/>
      <c r="K43" s="126">
        <v>9</v>
      </c>
      <c r="L43" s="127"/>
      <c r="M43" s="126"/>
      <c r="N43" s="133">
        <v>20</v>
      </c>
      <c r="O43" s="191">
        <f t="shared" si="11"/>
        <v>29</v>
      </c>
      <c r="P43" s="192">
        <f t="shared" si="12"/>
        <v>49</v>
      </c>
    </row>
    <row r="44" spans="1:16" s="182" customFormat="1" ht="11.25" customHeight="1">
      <c r="A44" s="130"/>
      <c r="B44" s="131" t="s">
        <v>87</v>
      </c>
      <c r="C44" s="64"/>
      <c r="D44" s="185"/>
      <c r="E44" s="185"/>
      <c r="F44" s="186"/>
      <c r="G44" s="126">
        <v>76</v>
      </c>
      <c r="H44" s="127"/>
      <c r="I44" s="126">
        <v>13</v>
      </c>
      <c r="J44" s="132"/>
      <c r="K44" s="126">
        <v>4</v>
      </c>
      <c r="L44" s="127"/>
      <c r="M44" s="126"/>
      <c r="N44" s="133">
        <v>4</v>
      </c>
      <c r="O44" s="191">
        <f t="shared" si="11"/>
        <v>97</v>
      </c>
      <c r="P44" s="192">
        <f t="shared" si="12"/>
        <v>37.5</v>
      </c>
    </row>
    <row r="45" spans="1:16" s="182" customFormat="1" ht="11.25" customHeight="1">
      <c r="A45" s="130"/>
      <c r="B45" s="65" t="s">
        <v>88</v>
      </c>
      <c r="C45" s="64"/>
      <c r="D45" s="185"/>
      <c r="E45" s="185"/>
      <c r="F45" s="186"/>
      <c r="G45" s="126"/>
      <c r="H45" s="127"/>
      <c r="I45" s="126">
        <v>1</v>
      </c>
      <c r="J45" s="132"/>
      <c r="K45" s="126"/>
      <c r="L45" s="127"/>
      <c r="M45" s="126"/>
      <c r="N45" s="133"/>
      <c r="O45" s="191">
        <f t="shared" si="11"/>
        <v>1</v>
      </c>
      <c r="P45" s="192">
        <f t="shared" si="12"/>
        <v>0.5</v>
      </c>
    </row>
    <row r="46" spans="1:16" s="30" customFormat="1">
      <c r="A46" s="130"/>
      <c r="B46" s="65"/>
      <c r="C46" s="64"/>
      <c r="D46" s="52"/>
      <c r="E46" s="52"/>
      <c r="F46" s="53"/>
      <c r="G46" s="136"/>
      <c r="H46" s="137"/>
      <c r="I46" s="134"/>
      <c r="J46" s="1"/>
      <c r="K46" s="134"/>
      <c r="L46" s="111"/>
      <c r="M46" s="134"/>
      <c r="N46" s="1"/>
      <c r="O46" s="129">
        <f t="shared" ref="O46" si="13">SUM(F46:N46)</f>
        <v>0</v>
      </c>
      <c r="P46" s="37">
        <f t="shared" ref="P46" si="14">(F46*$F$3)+(G46*$G$3)+(H46*$H$3)+(I46*$I$3)+(J46*$J$3)+(K46*$K$3)+(L46*$L$3)+(M46*$M$3)+(N46*$N$3)</f>
        <v>0</v>
      </c>
    </row>
    <row r="47" spans="1:16" ht="12" thickBot="1">
      <c r="A47" s="38"/>
      <c r="B47" s="39"/>
      <c r="C47" s="43">
        <f t="shared" ref="C47:P47" si="15">SUM(C41:C46)</f>
        <v>0</v>
      </c>
      <c r="D47" s="43">
        <f t="shared" si="15"/>
        <v>1</v>
      </c>
      <c r="E47" s="43">
        <f t="shared" si="15"/>
        <v>0</v>
      </c>
      <c r="F47" s="43">
        <f t="shared" si="15"/>
        <v>0</v>
      </c>
      <c r="G47" s="43">
        <f t="shared" si="15"/>
        <v>191</v>
      </c>
      <c r="H47" s="43">
        <f t="shared" si="15"/>
        <v>0</v>
      </c>
      <c r="I47" s="43">
        <f t="shared" si="15"/>
        <v>154</v>
      </c>
      <c r="J47" s="43">
        <f t="shared" si="15"/>
        <v>0</v>
      </c>
      <c r="K47" s="43">
        <f t="shared" si="15"/>
        <v>355</v>
      </c>
      <c r="L47" s="43">
        <f t="shared" si="15"/>
        <v>0</v>
      </c>
      <c r="M47" s="43">
        <f t="shared" si="15"/>
        <v>0</v>
      </c>
      <c r="N47" s="43">
        <f t="shared" si="15"/>
        <v>129</v>
      </c>
      <c r="O47" s="44">
        <f t="shared" si="15"/>
        <v>829</v>
      </c>
      <c r="P47" s="45">
        <f t="shared" si="15"/>
        <v>737.75</v>
      </c>
    </row>
    <row r="48" spans="1:16">
      <c r="G48" s="42"/>
    </row>
    <row r="49" spans="1:16">
      <c r="G49" s="42"/>
    </row>
    <row r="50" spans="1:16" ht="12" thickBot="1">
      <c r="B50" s="33" t="s">
        <v>74</v>
      </c>
      <c r="C50" s="33"/>
      <c r="D50" s="33"/>
      <c r="E50" s="33"/>
      <c r="F50" s="34"/>
      <c r="G50" s="34"/>
      <c r="H50" s="34"/>
      <c r="I50" s="34"/>
      <c r="J50" s="34"/>
      <c r="K50" s="34"/>
      <c r="L50" s="34"/>
      <c r="M50" s="34"/>
      <c r="N50" s="34"/>
      <c r="O50" s="35"/>
      <c r="P50" s="35"/>
    </row>
    <row r="51" spans="1:16" s="30" customFormat="1">
      <c r="A51" s="130"/>
      <c r="B51" s="131" t="s">
        <v>103</v>
      </c>
      <c r="C51" s="64"/>
      <c r="D51" s="52"/>
      <c r="E51" s="52"/>
      <c r="F51" s="53"/>
      <c r="G51" s="126">
        <v>23</v>
      </c>
      <c r="H51" s="127"/>
      <c r="I51" s="126">
        <v>4</v>
      </c>
      <c r="J51" s="132"/>
      <c r="K51" s="126">
        <v>2</v>
      </c>
      <c r="L51" s="127"/>
      <c r="M51" s="126"/>
      <c r="N51" s="133"/>
      <c r="O51" s="128">
        <f t="shared" ref="O51:O53" si="16">SUM(F51:N51)</f>
        <v>29</v>
      </c>
      <c r="P51" s="37">
        <f t="shared" ref="P51:P53" si="17">(F51*$F$3)+(G51*$G$3)+(H51*$H$3)+(I51*$I$3)+(J51*$J$3)+(K51*$K$3)+(L51*$L$3)+(M51*$M$3)+(N51*$N$3)</f>
        <v>9.75</v>
      </c>
    </row>
    <row r="52" spans="1:16" s="197" customFormat="1">
      <c r="A52" s="130"/>
      <c r="B52" s="131"/>
      <c r="C52" s="64"/>
      <c r="D52" s="201"/>
      <c r="E52" s="201"/>
      <c r="F52" s="202"/>
      <c r="G52" s="126"/>
      <c r="H52" s="127"/>
      <c r="I52" s="126"/>
      <c r="J52" s="132"/>
      <c r="K52" s="126"/>
      <c r="L52" s="127"/>
      <c r="M52" s="126"/>
      <c r="N52" s="133"/>
      <c r="O52" s="128">
        <f t="shared" si="16"/>
        <v>0</v>
      </c>
      <c r="P52" s="203">
        <f t="shared" si="17"/>
        <v>0</v>
      </c>
    </row>
    <row r="53" spans="1:16" s="30" customFormat="1" ht="12.75" customHeight="1">
      <c r="A53" s="130"/>
      <c r="B53" s="65"/>
      <c r="C53" s="64"/>
      <c r="D53" s="52"/>
      <c r="E53" s="52"/>
      <c r="F53" s="53"/>
      <c r="G53" s="136"/>
      <c r="H53" s="137"/>
      <c r="I53" s="134"/>
      <c r="J53" s="1"/>
      <c r="K53" s="134"/>
      <c r="L53" s="111"/>
      <c r="M53" s="134"/>
      <c r="N53" s="1"/>
      <c r="O53" s="129">
        <f t="shared" si="16"/>
        <v>0</v>
      </c>
      <c r="P53" s="37">
        <f t="shared" si="17"/>
        <v>0</v>
      </c>
    </row>
    <row r="54" spans="1:16" ht="12" thickBot="1">
      <c r="A54" s="38"/>
      <c r="B54" s="39" t="s">
        <v>21</v>
      </c>
      <c r="C54" s="39">
        <f t="shared" ref="C54:P54" si="18">SUM(C51:C53)</f>
        <v>0</v>
      </c>
      <c r="D54" s="39">
        <f t="shared" si="18"/>
        <v>0</v>
      </c>
      <c r="E54" s="39">
        <f t="shared" si="18"/>
        <v>0</v>
      </c>
      <c r="F54" s="39">
        <f t="shared" si="18"/>
        <v>0</v>
      </c>
      <c r="G54" s="135">
        <f t="shared" si="18"/>
        <v>23</v>
      </c>
      <c r="H54" s="135">
        <f t="shared" si="18"/>
        <v>0</v>
      </c>
      <c r="I54" s="43">
        <f t="shared" si="18"/>
        <v>4</v>
      </c>
      <c r="J54" s="43">
        <f t="shared" si="18"/>
        <v>0</v>
      </c>
      <c r="K54" s="43">
        <f t="shared" si="18"/>
        <v>2</v>
      </c>
      <c r="L54" s="43">
        <f t="shared" si="18"/>
        <v>0</v>
      </c>
      <c r="M54" s="43">
        <f t="shared" si="18"/>
        <v>0</v>
      </c>
      <c r="N54" s="43">
        <f t="shared" si="18"/>
        <v>0</v>
      </c>
      <c r="O54" s="44">
        <f t="shared" si="18"/>
        <v>29</v>
      </c>
      <c r="P54" s="45">
        <f t="shared" si="18"/>
        <v>9.75</v>
      </c>
    </row>
    <row r="55" spans="1:16">
      <c r="A55" s="38"/>
      <c r="B55" s="54"/>
      <c r="C55" s="54"/>
      <c r="D55" s="54"/>
      <c r="E55" s="54"/>
      <c r="F55" s="54"/>
      <c r="G55" s="55"/>
      <c r="H55" s="55"/>
      <c r="I55" s="55"/>
      <c r="J55" s="55"/>
      <c r="K55" s="55"/>
      <c r="L55" s="55"/>
      <c r="M55" s="55"/>
      <c r="N55" s="55"/>
      <c r="O55" s="56"/>
      <c r="P55" s="57"/>
    </row>
    <row r="56" spans="1:16" s="196" customFormat="1">
      <c r="G56" s="42"/>
    </row>
    <row r="57" spans="1:16" s="196" customFormat="1" ht="12" thickBot="1">
      <c r="B57" s="198" t="s">
        <v>76</v>
      </c>
      <c r="C57" s="198"/>
      <c r="D57" s="198"/>
      <c r="E57" s="198"/>
      <c r="F57" s="199"/>
      <c r="G57" s="199"/>
      <c r="H57" s="199"/>
      <c r="I57" s="199"/>
      <c r="J57" s="199"/>
      <c r="K57" s="199"/>
      <c r="L57" s="199"/>
      <c r="M57" s="199"/>
      <c r="N57" s="199"/>
      <c r="O57" s="200"/>
      <c r="P57" s="200"/>
    </row>
    <row r="58" spans="1:16" s="197" customFormat="1">
      <c r="A58" s="130"/>
      <c r="B58" s="131" t="s">
        <v>135</v>
      </c>
      <c r="C58" s="64"/>
      <c r="D58" s="201"/>
      <c r="E58" s="201"/>
      <c r="F58" s="202">
        <v>536</v>
      </c>
      <c r="G58" s="126"/>
      <c r="H58" s="127"/>
      <c r="I58" s="126"/>
      <c r="J58" s="132"/>
      <c r="K58" s="126"/>
      <c r="L58" s="127"/>
      <c r="M58" s="126"/>
      <c r="N58" s="133"/>
      <c r="O58" s="128">
        <f t="shared" ref="O58:O63" si="19">SUM(F58:N58)</f>
        <v>536</v>
      </c>
      <c r="P58" s="203">
        <f t="shared" ref="P58:P63" si="20">(F58*$F$3)+(G58*$G$3)+(H58*$H$3)+(I58*$I$3)+(J58*$J$3)+(K58*$K$3)+(L58*$L$3)+(M58*$M$3)+(N58*$N$3)</f>
        <v>53.6</v>
      </c>
    </row>
    <row r="59" spans="1:16" s="197" customFormat="1">
      <c r="A59" s="130"/>
      <c r="B59" s="65" t="s">
        <v>136</v>
      </c>
      <c r="C59" s="64"/>
      <c r="D59" s="201"/>
      <c r="E59" s="201"/>
      <c r="F59" s="202"/>
      <c r="G59" s="126">
        <v>17</v>
      </c>
      <c r="H59" s="127">
        <v>1</v>
      </c>
      <c r="I59" s="126">
        <v>9</v>
      </c>
      <c r="J59" s="132"/>
      <c r="K59" s="126"/>
      <c r="L59" s="127"/>
      <c r="M59" s="126"/>
      <c r="N59" s="133"/>
      <c r="O59" s="128">
        <f t="shared" si="19"/>
        <v>27</v>
      </c>
      <c r="P59" s="203">
        <f t="shared" si="20"/>
        <v>9</v>
      </c>
    </row>
    <row r="60" spans="1:16" s="197" customFormat="1">
      <c r="A60" s="130"/>
      <c r="B60" s="131" t="s">
        <v>137</v>
      </c>
      <c r="C60" s="64"/>
      <c r="D60" s="201"/>
      <c r="E60" s="201"/>
      <c r="F60" s="202"/>
      <c r="G60" s="126">
        <v>6</v>
      </c>
      <c r="H60" s="127">
        <v>2</v>
      </c>
      <c r="I60" s="126">
        <v>6</v>
      </c>
      <c r="J60" s="132"/>
      <c r="K60" s="126"/>
      <c r="L60" s="127">
        <v>3</v>
      </c>
      <c r="M60" s="126"/>
      <c r="N60" s="133"/>
      <c r="O60" s="128">
        <f t="shared" si="19"/>
        <v>17</v>
      </c>
      <c r="P60" s="203">
        <f t="shared" si="20"/>
        <v>8</v>
      </c>
    </row>
    <row r="61" spans="1:16" s="197" customFormat="1">
      <c r="A61" s="130"/>
      <c r="B61" s="65" t="s">
        <v>138</v>
      </c>
      <c r="C61" s="64"/>
      <c r="D61" s="201"/>
      <c r="E61" s="201"/>
      <c r="F61" s="202"/>
      <c r="G61" s="126"/>
      <c r="H61" s="127"/>
      <c r="I61" s="126"/>
      <c r="J61" s="132"/>
      <c r="K61" s="126"/>
      <c r="L61" s="127"/>
      <c r="M61" s="126"/>
      <c r="N61" s="133">
        <v>30</v>
      </c>
      <c r="O61" s="128">
        <f t="shared" si="19"/>
        <v>30</v>
      </c>
      <c r="P61" s="203">
        <f t="shared" si="20"/>
        <v>60</v>
      </c>
    </row>
    <row r="62" spans="1:16" s="197" customFormat="1">
      <c r="A62" s="130"/>
      <c r="B62" s="131" t="s">
        <v>139</v>
      </c>
      <c r="C62" s="64"/>
      <c r="D62" s="201"/>
      <c r="E62" s="201"/>
      <c r="F62" s="202"/>
      <c r="G62" s="126">
        <v>47</v>
      </c>
      <c r="H62" s="127"/>
      <c r="I62" s="126"/>
      <c r="J62" s="132"/>
      <c r="K62" s="126"/>
      <c r="L62" s="127"/>
      <c r="M62" s="126"/>
      <c r="N62" s="133"/>
      <c r="O62" s="128">
        <f t="shared" ref="O62" si="21">SUM(F62:N62)</f>
        <v>47</v>
      </c>
      <c r="P62" s="203">
        <f t="shared" ref="P62" si="22">(F62*$F$3)+(G62*$G$3)+(H62*$H$3)+(I62*$I$3)+(J62*$J$3)+(K62*$K$3)+(L62*$L$3)+(M62*$M$3)+(N62*$N$3)</f>
        <v>11.75</v>
      </c>
    </row>
    <row r="63" spans="1:16" s="197" customFormat="1" ht="12.75" customHeight="1">
      <c r="A63" s="130"/>
      <c r="B63" s="65"/>
      <c r="C63" s="64"/>
      <c r="D63" s="201"/>
      <c r="E63" s="201"/>
      <c r="F63" s="202"/>
      <c r="G63" s="136"/>
      <c r="H63" s="137"/>
      <c r="I63" s="134"/>
      <c r="J63" s="196"/>
      <c r="K63" s="134"/>
      <c r="L63" s="111"/>
      <c r="M63" s="134"/>
      <c r="N63" s="196"/>
      <c r="O63" s="129">
        <f t="shared" si="19"/>
        <v>0</v>
      </c>
      <c r="P63" s="203">
        <f t="shared" si="20"/>
        <v>0</v>
      </c>
    </row>
    <row r="64" spans="1:16" s="196" customFormat="1" ht="12" thickBot="1">
      <c r="A64" s="204"/>
      <c r="B64" s="205" t="s">
        <v>21</v>
      </c>
      <c r="C64" s="205">
        <f t="shared" ref="C64:P64" si="23">SUM(C58:C63)</f>
        <v>0</v>
      </c>
      <c r="D64" s="205">
        <f t="shared" si="23"/>
        <v>0</v>
      </c>
      <c r="E64" s="205">
        <f t="shared" si="23"/>
        <v>0</v>
      </c>
      <c r="F64" s="205">
        <f t="shared" si="23"/>
        <v>536</v>
      </c>
      <c r="G64" s="135">
        <f t="shared" si="23"/>
        <v>70</v>
      </c>
      <c r="H64" s="135">
        <f t="shared" si="23"/>
        <v>3</v>
      </c>
      <c r="I64" s="43">
        <f t="shared" si="23"/>
        <v>15</v>
      </c>
      <c r="J64" s="43">
        <f t="shared" si="23"/>
        <v>0</v>
      </c>
      <c r="K64" s="43">
        <f t="shared" si="23"/>
        <v>0</v>
      </c>
      <c r="L64" s="43">
        <f t="shared" si="23"/>
        <v>3</v>
      </c>
      <c r="M64" s="43">
        <f t="shared" si="23"/>
        <v>0</v>
      </c>
      <c r="N64" s="43">
        <f t="shared" si="23"/>
        <v>30</v>
      </c>
      <c r="O64" s="44">
        <f t="shared" si="23"/>
        <v>657</v>
      </c>
      <c r="P64" s="45">
        <f t="shared" si="23"/>
        <v>142.35</v>
      </c>
    </row>
    <row r="65" spans="1:16" s="196" customFormat="1">
      <c r="A65" s="204"/>
      <c r="B65" s="54"/>
      <c r="C65" s="54"/>
      <c r="D65" s="54"/>
      <c r="E65" s="54"/>
      <c r="F65" s="54"/>
      <c r="G65" s="55"/>
      <c r="H65" s="55"/>
      <c r="I65" s="55"/>
      <c r="J65" s="55"/>
      <c r="K65" s="55"/>
      <c r="L65" s="55"/>
      <c r="M65" s="55"/>
      <c r="N65" s="55"/>
      <c r="O65" s="56"/>
      <c r="P65" s="57"/>
    </row>
    <row r="66" spans="1:16">
      <c r="A66" s="38"/>
      <c r="B66" s="54"/>
      <c r="C66" s="54"/>
      <c r="D66" s="54"/>
      <c r="E66" s="54"/>
      <c r="F66" s="54"/>
      <c r="G66" s="55"/>
      <c r="H66" s="55"/>
      <c r="I66" s="55"/>
      <c r="J66" s="55"/>
      <c r="K66" s="55"/>
      <c r="L66" s="55"/>
      <c r="M66" s="55"/>
      <c r="N66" s="55"/>
      <c r="O66" s="56"/>
      <c r="P66" s="57"/>
    </row>
    <row r="67" spans="1:16" ht="12" thickBot="1">
      <c r="B67" s="33" t="s">
        <v>23</v>
      </c>
      <c r="C67" s="183"/>
      <c r="D67" s="33"/>
      <c r="E67" s="33"/>
      <c r="F67" s="34"/>
      <c r="G67" s="34"/>
      <c r="H67" s="34"/>
      <c r="I67" s="34"/>
      <c r="J67" s="34"/>
      <c r="K67" s="34"/>
      <c r="L67" s="34"/>
      <c r="M67" s="34"/>
      <c r="N67" s="34"/>
      <c r="O67" s="35"/>
      <c r="P67" s="35"/>
    </row>
    <row r="68" spans="1:16" s="182" customFormat="1">
      <c r="A68" s="181"/>
      <c r="B68" s="184" t="s">
        <v>83</v>
      </c>
      <c r="C68" s="185"/>
      <c r="D68" s="185"/>
      <c r="E68" s="185"/>
      <c r="F68" s="186"/>
      <c r="G68" s="187">
        <v>66</v>
      </c>
      <c r="H68" s="188"/>
      <c r="I68" s="189">
        <v>21</v>
      </c>
      <c r="J68" s="188"/>
      <c r="K68" s="187">
        <v>3</v>
      </c>
      <c r="L68" s="190"/>
      <c r="M68" s="187"/>
      <c r="N68" s="188"/>
      <c r="O68" s="191">
        <f>SUM(F68:N68)</f>
        <v>90</v>
      </c>
      <c r="P68" s="192">
        <f>(F68*$F$3)+(G68*$G$3)+(H68*$H$3)+(I68*$I$3)+(J68*$J$3)+(K68*$K$3)+(L68*$L$3)+(M68*$M$3)+(N68*$N$3)</f>
        <v>30</v>
      </c>
    </row>
    <row r="69" spans="1:16" s="30" customFormat="1">
      <c r="A69" s="1"/>
      <c r="B69" s="184"/>
      <c r="C69" s="64"/>
      <c r="D69" s="185"/>
      <c r="E69" s="185"/>
      <c r="F69" s="186"/>
      <c r="G69" s="187"/>
      <c r="H69" s="188"/>
      <c r="I69" s="189"/>
      <c r="J69" s="188"/>
      <c r="K69" s="187"/>
      <c r="L69" s="62"/>
      <c r="M69" s="59"/>
      <c r="N69" s="60"/>
      <c r="O69" s="36">
        <f>SUM(F69:N69)</f>
        <v>0</v>
      </c>
      <c r="P69" s="37">
        <f>(F69*$F$3)+(G69*$G$3)+(H69*$H$3)+(I69*$I$3)+(J69*$J$3)+(K69*$K$3)+(L69*$L$3)+(M69*$M$3)+(N69*$N$3)</f>
        <v>0</v>
      </c>
    </row>
    <row r="70" spans="1:16" ht="12" thickBot="1">
      <c r="A70" s="38"/>
      <c r="B70" s="39" t="s">
        <v>21</v>
      </c>
      <c r="C70" s="39">
        <f t="shared" ref="C70:D70" si="24">SUM(C69:C69)</f>
        <v>0</v>
      </c>
      <c r="D70" s="39">
        <f t="shared" si="24"/>
        <v>0</v>
      </c>
      <c r="E70" s="44">
        <f t="shared" ref="E70:N70" si="25">SUM(E68:E69)</f>
        <v>0</v>
      </c>
      <c r="F70" s="44">
        <f t="shared" si="25"/>
        <v>0</v>
      </c>
      <c r="G70" s="44">
        <f t="shared" si="25"/>
        <v>66</v>
      </c>
      <c r="H70" s="44">
        <f t="shared" si="25"/>
        <v>0</v>
      </c>
      <c r="I70" s="44">
        <f t="shared" si="25"/>
        <v>21</v>
      </c>
      <c r="J70" s="44">
        <f t="shared" si="25"/>
        <v>0</v>
      </c>
      <c r="K70" s="44">
        <f t="shared" si="25"/>
        <v>3</v>
      </c>
      <c r="L70" s="44">
        <f t="shared" si="25"/>
        <v>0</v>
      </c>
      <c r="M70" s="44">
        <f t="shared" si="25"/>
        <v>0</v>
      </c>
      <c r="N70" s="44">
        <f t="shared" si="25"/>
        <v>0</v>
      </c>
      <c r="O70" s="44">
        <f>SUM(O68:O69)</f>
        <v>90</v>
      </c>
      <c r="P70" s="45">
        <f>SUM(P68:P69)</f>
        <v>30</v>
      </c>
    </row>
    <row r="71" spans="1:16">
      <c r="A71" s="38"/>
      <c r="B71" s="54"/>
      <c r="C71" s="54"/>
      <c r="D71" s="54"/>
      <c r="E71" s="54"/>
      <c r="F71" s="54"/>
      <c r="G71" s="55"/>
      <c r="H71" s="55"/>
      <c r="I71" s="55"/>
      <c r="J71" s="55"/>
      <c r="K71" s="55"/>
      <c r="L71" s="55"/>
      <c r="M71" s="55"/>
      <c r="N71" s="55"/>
      <c r="O71" s="56"/>
      <c r="P71" s="57"/>
    </row>
    <row r="72" spans="1:16">
      <c r="A72" s="38"/>
      <c r="B72" s="54"/>
      <c r="C72" s="54"/>
      <c r="D72" s="54"/>
      <c r="E72" s="54"/>
      <c r="F72" s="54"/>
      <c r="G72" s="55"/>
      <c r="H72" s="55"/>
      <c r="I72" s="55"/>
      <c r="J72" s="55"/>
      <c r="K72" s="55"/>
      <c r="L72" s="55"/>
      <c r="M72" s="55"/>
      <c r="N72" s="55"/>
      <c r="O72" s="56"/>
      <c r="P72" s="57"/>
    </row>
    <row r="73" spans="1:16" ht="12" thickBot="1">
      <c r="B73" s="33" t="s">
        <v>63</v>
      </c>
      <c r="C73" s="33"/>
      <c r="D73" s="33"/>
      <c r="E73" s="33"/>
      <c r="F73" s="34"/>
      <c r="G73" s="34"/>
      <c r="H73" s="34"/>
      <c r="I73" s="34"/>
      <c r="J73" s="34"/>
      <c r="K73" s="34"/>
      <c r="L73" s="34"/>
      <c r="M73" s="34"/>
      <c r="N73" s="34"/>
      <c r="O73" s="35"/>
      <c r="P73" s="35"/>
    </row>
    <row r="74" spans="1:16" s="30" customFormat="1" ht="11.25" customHeight="1">
      <c r="A74" s="1"/>
      <c r="B74" s="58" t="s">
        <v>89</v>
      </c>
      <c r="C74" s="51"/>
      <c r="D74" s="160"/>
      <c r="E74" s="160"/>
      <c r="F74" s="161"/>
      <c r="G74" s="162">
        <v>1</v>
      </c>
      <c r="H74" s="163"/>
      <c r="I74" s="164">
        <v>3</v>
      </c>
      <c r="J74" s="163"/>
      <c r="K74" s="162">
        <v>1</v>
      </c>
      <c r="L74" s="165"/>
      <c r="M74" s="162"/>
      <c r="N74" s="163">
        <v>4</v>
      </c>
      <c r="O74" s="36">
        <f t="shared" ref="O74:O81" si="26">SUM(F74:N74)</f>
        <v>9</v>
      </c>
      <c r="P74" s="37">
        <f t="shared" ref="P74:P81" si="27">(F74*$F$3)+(G74*$G$3)+(H74*$H$3)+(I74*$I$3)+(J74*$J$3)+(K74*$K$3)+(L74*$L$3)+(M74*$M$3)+(N74*$N$3)</f>
        <v>10.75</v>
      </c>
    </row>
    <row r="75" spans="1:16" s="30" customFormat="1" ht="11.25" customHeight="1">
      <c r="A75" s="1"/>
      <c r="B75" s="58" t="s">
        <v>90</v>
      </c>
      <c r="C75" s="51"/>
      <c r="D75" s="52"/>
      <c r="E75" s="52"/>
      <c r="F75" s="53">
        <v>12</v>
      </c>
      <c r="G75" s="59"/>
      <c r="H75" s="60"/>
      <c r="I75" s="61"/>
      <c r="J75" s="60"/>
      <c r="K75" s="59"/>
      <c r="L75" s="62"/>
      <c r="M75" s="59"/>
      <c r="N75" s="60"/>
      <c r="O75" s="36">
        <f t="shared" si="26"/>
        <v>12</v>
      </c>
      <c r="P75" s="37">
        <f t="shared" si="27"/>
        <v>1.2000000000000002</v>
      </c>
    </row>
    <row r="76" spans="1:16" s="30" customFormat="1" ht="11.25" customHeight="1">
      <c r="A76" s="1"/>
      <c r="B76" s="58" t="s">
        <v>91</v>
      </c>
      <c r="C76" s="51"/>
      <c r="D76" s="52"/>
      <c r="E76" s="52"/>
      <c r="F76" s="53">
        <v>12</v>
      </c>
      <c r="G76" s="59">
        <v>10</v>
      </c>
      <c r="H76" s="60"/>
      <c r="I76" s="61">
        <v>3</v>
      </c>
      <c r="J76" s="60">
        <v>3</v>
      </c>
      <c r="K76" s="59">
        <v>6</v>
      </c>
      <c r="L76" s="62">
        <v>3</v>
      </c>
      <c r="M76" s="59"/>
      <c r="N76" s="60">
        <v>28</v>
      </c>
      <c r="O76" s="36">
        <f t="shared" si="26"/>
        <v>65</v>
      </c>
      <c r="P76" s="37">
        <f t="shared" si="27"/>
        <v>71.7</v>
      </c>
    </row>
    <row r="77" spans="1:16" s="30" customFormat="1" ht="11.25" customHeight="1">
      <c r="A77" s="1"/>
      <c r="B77" s="58" t="s">
        <v>92</v>
      </c>
      <c r="C77" s="51"/>
      <c r="D77" s="52"/>
      <c r="E77" s="52"/>
      <c r="F77" s="53"/>
      <c r="G77" s="59"/>
      <c r="H77" s="60"/>
      <c r="I77" s="61">
        <v>1</v>
      </c>
      <c r="J77" s="60"/>
      <c r="K77" s="59"/>
      <c r="L77" s="62">
        <v>1</v>
      </c>
      <c r="M77" s="59"/>
      <c r="N77" s="60"/>
      <c r="O77" s="36">
        <f t="shared" si="26"/>
        <v>2</v>
      </c>
      <c r="P77" s="37">
        <f t="shared" si="27"/>
        <v>1.5</v>
      </c>
    </row>
    <row r="78" spans="1:16" s="30" customFormat="1" ht="11.25" customHeight="1">
      <c r="A78" s="1"/>
      <c r="B78" s="58" t="s">
        <v>93</v>
      </c>
      <c r="C78" s="51"/>
      <c r="D78" s="52"/>
      <c r="E78" s="52"/>
      <c r="F78" s="53">
        <v>1</v>
      </c>
      <c r="G78" s="59"/>
      <c r="H78" s="60"/>
      <c r="I78" s="61">
        <v>1</v>
      </c>
      <c r="J78" s="60">
        <v>1</v>
      </c>
      <c r="K78" s="59"/>
      <c r="L78" s="62"/>
      <c r="M78" s="59"/>
      <c r="N78" s="60"/>
      <c r="O78" s="36">
        <f t="shared" si="26"/>
        <v>3</v>
      </c>
      <c r="P78" s="37">
        <f t="shared" si="27"/>
        <v>1.1000000000000001</v>
      </c>
    </row>
    <row r="79" spans="1:16" s="30" customFormat="1" ht="11.25" customHeight="1">
      <c r="A79" s="1"/>
      <c r="B79" s="58" t="s">
        <v>94</v>
      </c>
      <c r="C79" s="51"/>
      <c r="D79" s="52"/>
      <c r="E79" s="52"/>
      <c r="F79" s="53">
        <v>4</v>
      </c>
      <c r="G79" s="59"/>
      <c r="H79" s="60"/>
      <c r="I79" s="61">
        <v>6</v>
      </c>
      <c r="J79" s="60"/>
      <c r="K79" s="59"/>
      <c r="L79" s="62"/>
      <c r="M79" s="59"/>
      <c r="N79" s="60">
        <v>2</v>
      </c>
      <c r="O79" s="36">
        <f t="shared" si="26"/>
        <v>12</v>
      </c>
      <c r="P79" s="37">
        <f t="shared" si="27"/>
        <v>7.4</v>
      </c>
    </row>
    <row r="80" spans="1:16" s="30" customFormat="1" ht="11.25" customHeight="1">
      <c r="A80" s="1"/>
      <c r="B80" s="58"/>
      <c r="C80" s="51"/>
      <c r="D80" s="52"/>
      <c r="E80" s="52"/>
      <c r="F80" s="53"/>
      <c r="G80" s="59"/>
      <c r="H80" s="60"/>
      <c r="I80" s="61"/>
      <c r="J80" s="60"/>
      <c r="K80" s="59"/>
      <c r="L80" s="62"/>
      <c r="M80" s="59"/>
      <c r="N80" s="60"/>
      <c r="O80" s="36">
        <f t="shared" si="26"/>
        <v>0</v>
      </c>
      <c r="P80" s="37">
        <f t="shared" si="27"/>
        <v>0</v>
      </c>
    </row>
    <row r="81" spans="1:16" s="30" customFormat="1" ht="11.25" customHeight="1">
      <c r="A81" s="1"/>
      <c r="B81" s="58"/>
      <c r="C81" s="51"/>
      <c r="D81" s="52"/>
      <c r="E81" s="52"/>
      <c r="F81" s="53"/>
      <c r="G81" s="59"/>
      <c r="H81" s="60"/>
      <c r="I81" s="61"/>
      <c r="J81" s="60"/>
      <c r="K81" s="59"/>
      <c r="L81" s="62"/>
      <c r="M81" s="59"/>
      <c r="N81" s="60"/>
      <c r="O81" s="36">
        <f t="shared" si="26"/>
        <v>0</v>
      </c>
      <c r="P81" s="37">
        <f t="shared" si="27"/>
        <v>0</v>
      </c>
    </row>
    <row r="82" spans="1:16" ht="12" thickBot="1">
      <c r="A82" s="38"/>
      <c r="B82" s="39" t="s">
        <v>21</v>
      </c>
      <c r="C82" s="39">
        <f t="shared" ref="C82:P82" si="28">SUM(C74:C81)</f>
        <v>0</v>
      </c>
      <c r="D82" s="39">
        <f t="shared" si="28"/>
        <v>0</v>
      </c>
      <c r="E82" s="39">
        <f t="shared" si="28"/>
        <v>0</v>
      </c>
      <c r="F82" s="39">
        <f t="shared" si="28"/>
        <v>29</v>
      </c>
      <c r="G82" s="43">
        <f t="shared" si="28"/>
        <v>11</v>
      </c>
      <c r="H82" s="43">
        <f t="shared" si="28"/>
        <v>0</v>
      </c>
      <c r="I82" s="43">
        <f t="shared" si="28"/>
        <v>14</v>
      </c>
      <c r="J82" s="43">
        <f t="shared" si="28"/>
        <v>4</v>
      </c>
      <c r="K82" s="43">
        <f t="shared" si="28"/>
        <v>7</v>
      </c>
      <c r="L82" s="43">
        <f t="shared" si="28"/>
        <v>4</v>
      </c>
      <c r="M82" s="43">
        <f t="shared" si="28"/>
        <v>0</v>
      </c>
      <c r="N82" s="43">
        <f t="shared" si="28"/>
        <v>34</v>
      </c>
      <c r="O82" s="44">
        <f t="shared" si="28"/>
        <v>103</v>
      </c>
      <c r="P82" s="45">
        <f t="shared" si="28"/>
        <v>93.65</v>
      </c>
    </row>
    <row r="83" spans="1:16" ht="11.25" customHeight="1">
      <c r="A83" s="38"/>
      <c r="B83" s="54"/>
      <c r="C83" s="54"/>
      <c r="D83" s="54"/>
      <c r="E83" s="54"/>
      <c r="F83" s="54"/>
      <c r="G83" s="55"/>
      <c r="H83" s="55"/>
      <c r="I83" s="55"/>
      <c r="J83" s="55"/>
      <c r="K83" s="55"/>
      <c r="L83" s="55"/>
      <c r="M83" s="55"/>
      <c r="N83" s="55"/>
      <c r="O83" s="56"/>
      <c r="P83" s="57"/>
    </row>
    <row r="84" spans="1:16" hidden="1"/>
    <row r="85" spans="1:16" ht="12" hidden="1" thickBot="1">
      <c r="B85" s="33" t="s">
        <v>30</v>
      </c>
      <c r="C85" s="33"/>
      <c r="D85" s="33"/>
      <c r="E85" s="33"/>
      <c r="F85" s="34"/>
      <c r="G85" s="34"/>
      <c r="H85" s="34"/>
      <c r="I85" s="34"/>
      <c r="J85" s="34"/>
      <c r="K85" s="34"/>
      <c r="L85" s="34"/>
      <c r="M85" s="34"/>
      <c r="N85" s="34"/>
      <c r="O85" s="35"/>
      <c r="P85" s="35"/>
    </row>
    <row r="86" spans="1:16" s="30" customFormat="1" ht="11.25" hidden="1" customHeight="1">
      <c r="A86" s="1"/>
      <c r="B86" s="58"/>
      <c r="C86" s="51"/>
      <c r="D86" s="52"/>
      <c r="E86" s="52"/>
      <c r="F86" s="53"/>
      <c r="G86" s="59"/>
      <c r="H86" s="60"/>
      <c r="I86" s="61"/>
      <c r="J86" s="60"/>
      <c r="K86" s="59"/>
      <c r="L86" s="62"/>
      <c r="M86" s="59"/>
      <c r="N86" s="60"/>
      <c r="O86" s="36">
        <f>SUM(F86:N86)</f>
        <v>0</v>
      </c>
      <c r="P86" s="37">
        <f>(F86*$F$3)+(G86*$G$3)+(H86*$H$3)+(I86*$I$3)+(J86*$J$3)+(K86*$K$3)+(L86*$L$3)+(M86*$M$3)+(N86*$N$3)</f>
        <v>0</v>
      </c>
    </row>
    <row r="87" spans="1:16" s="30" customFormat="1" ht="11.25" hidden="1" customHeight="1">
      <c r="A87" s="1"/>
      <c r="B87" s="58"/>
      <c r="C87" s="51"/>
      <c r="D87" s="52"/>
      <c r="E87" s="52"/>
      <c r="F87" s="53"/>
      <c r="G87" s="59"/>
      <c r="H87" s="60"/>
      <c r="I87" s="61"/>
      <c r="J87" s="60"/>
      <c r="K87" s="59"/>
      <c r="L87" s="62"/>
      <c r="M87" s="59"/>
      <c r="N87" s="60"/>
      <c r="O87" s="36">
        <f>SUM(F87:N87)</f>
        <v>0</v>
      </c>
      <c r="P87" s="37">
        <f>(F87*$F$3)+(G87*$G$3)+(H87*$H$3)+(I87*$I$3)+(J87*$J$3)+(K87*$K$3)+(L87*$L$3)+(M87*$M$3)+(N87*$N$3)</f>
        <v>0</v>
      </c>
    </row>
    <row r="88" spans="1:16" ht="12" hidden="1" thickBot="1">
      <c r="A88" s="38"/>
      <c r="B88" s="39" t="s">
        <v>21</v>
      </c>
      <c r="C88" s="39">
        <f t="shared" ref="C88:P88" si="29">SUM(C86:C87)</f>
        <v>0</v>
      </c>
      <c r="D88" s="39">
        <f t="shared" si="29"/>
        <v>0</v>
      </c>
      <c r="E88" s="39">
        <f t="shared" si="29"/>
        <v>0</v>
      </c>
      <c r="F88" s="39">
        <f t="shared" si="29"/>
        <v>0</v>
      </c>
      <c r="G88" s="43">
        <f t="shared" si="29"/>
        <v>0</v>
      </c>
      <c r="H88" s="43">
        <f t="shared" si="29"/>
        <v>0</v>
      </c>
      <c r="I88" s="43">
        <f t="shared" si="29"/>
        <v>0</v>
      </c>
      <c r="J88" s="43">
        <f t="shared" si="29"/>
        <v>0</v>
      </c>
      <c r="K88" s="43">
        <f t="shared" si="29"/>
        <v>0</v>
      </c>
      <c r="L88" s="43">
        <f t="shared" si="29"/>
        <v>0</v>
      </c>
      <c r="M88" s="43">
        <f t="shared" si="29"/>
        <v>0</v>
      </c>
      <c r="N88" s="43">
        <f t="shared" si="29"/>
        <v>0</v>
      </c>
      <c r="O88" s="44">
        <f t="shared" si="29"/>
        <v>0</v>
      </c>
      <c r="P88" s="45">
        <f t="shared" si="29"/>
        <v>0</v>
      </c>
    </row>
    <row r="89" spans="1:16" ht="11.25" hidden="1" customHeight="1">
      <c r="A89" s="38"/>
      <c r="B89" s="54"/>
      <c r="C89" s="54"/>
      <c r="D89" s="54"/>
      <c r="E89" s="54"/>
      <c r="F89" s="54"/>
      <c r="G89" s="55"/>
      <c r="H89" s="55"/>
      <c r="I89" s="55"/>
      <c r="J89" s="55"/>
      <c r="K89" s="55"/>
      <c r="L89" s="55"/>
      <c r="M89" s="55"/>
      <c r="N89" s="55"/>
      <c r="O89" s="56"/>
      <c r="P89" s="57"/>
    </row>
    <row r="90" spans="1:16" s="193" customFormat="1"/>
    <row r="91" spans="1:16" s="193" customFormat="1" ht="12" thickBot="1">
      <c r="B91" s="183" t="s">
        <v>75</v>
      </c>
      <c r="C91" s="183"/>
      <c r="D91" s="183"/>
      <c r="E91" s="183"/>
      <c r="F91" s="34"/>
      <c r="G91" s="34"/>
      <c r="H91" s="34"/>
      <c r="I91" s="34"/>
      <c r="J91" s="34"/>
      <c r="K91" s="34"/>
      <c r="L91" s="34"/>
      <c r="M91" s="34"/>
      <c r="N91" s="34"/>
      <c r="O91" s="35"/>
      <c r="P91" s="35"/>
    </row>
    <row r="92" spans="1:16" s="194" customFormat="1">
      <c r="A92" s="193"/>
      <c r="B92" s="195" t="s">
        <v>111</v>
      </c>
      <c r="C92" s="63"/>
      <c r="D92" s="185"/>
      <c r="E92" s="185"/>
      <c r="F92" s="186"/>
      <c r="G92" s="187">
        <v>50</v>
      </c>
      <c r="H92" s="188"/>
      <c r="I92" s="189"/>
      <c r="J92" s="188"/>
      <c r="K92" s="187">
        <v>3</v>
      </c>
      <c r="L92" s="190"/>
      <c r="M92" s="187"/>
      <c r="N92" s="188">
        <v>18</v>
      </c>
      <c r="O92" s="191">
        <f t="shared" ref="O92:O100" si="30">SUM(F92:N92)</f>
        <v>71</v>
      </c>
      <c r="P92" s="192">
        <f t="shared" ref="P92:P100" si="31">(F92*$F$3)+(G92*$G$3)+(H92*$H$3)+(I92*$I$3)+(J92*$J$3)+(K92*$K$3)+(L92*$L$3)+(M92*$M$3)+(N92*$N$3)</f>
        <v>51.5</v>
      </c>
    </row>
    <row r="93" spans="1:16" s="194" customFormat="1">
      <c r="A93" s="193"/>
      <c r="B93" s="195" t="s">
        <v>112</v>
      </c>
      <c r="C93" s="51"/>
      <c r="D93" s="185"/>
      <c r="E93" s="185"/>
      <c r="F93" s="186"/>
      <c r="G93" s="187">
        <v>39</v>
      </c>
      <c r="H93" s="188"/>
      <c r="I93" s="189"/>
      <c r="J93" s="188"/>
      <c r="K93" s="187">
        <v>1</v>
      </c>
      <c r="L93" s="190"/>
      <c r="M93" s="187"/>
      <c r="N93" s="188"/>
      <c r="O93" s="191">
        <f t="shared" si="30"/>
        <v>40</v>
      </c>
      <c r="P93" s="192">
        <f t="shared" si="31"/>
        <v>10.75</v>
      </c>
    </row>
    <row r="94" spans="1:16" s="194" customFormat="1">
      <c r="A94" s="193"/>
      <c r="B94" s="195" t="s">
        <v>113</v>
      </c>
      <c r="C94" s="51"/>
      <c r="D94" s="185"/>
      <c r="E94" s="185"/>
      <c r="F94" s="186"/>
      <c r="G94" s="187">
        <v>2</v>
      </c>
      <c r="H94" s="188"/>
      <c r="I94" s="189">
        <v>2</v>
      </c>
      <c r="J94" s="188"/>
      <c r="K94" s="187">
        <v>2</v>
      </c>
      <c r="L94" s="190"/>
      <c r="M94" s="187"/>
      <c r="N94" s="188">
        <v>1</v>
      </c>
      <c r="O94" s="191">
        <f t="shared" si="30"/>
        <v>7</v>
      </c>
      <c r="P94" s="192">
        <f t="shared" si="31"/>
        <v>5.5</v>
      </c>
    </row>
    <row r="95" spans="1:16" s="194" customFormat="1">
      <c r="A95" s="193"/>
      <c r="B95" s="195" t="s">
        <v>118</v>
      </c>
      <c r="C95" s="51"/>
      <c r="D95" s="185"/>
      <c r="E95" s="185"/>
      <c r="F95" s="186"/>
      <c r="G95" s="187">
        <v>38</v>
      </c>
      <c r="H95" s="188"/>
      <c r="I95" s="189">
        <v>1</v>
      </c>
      <c r="J95" s="188">
        <v>1</v>
      </c>
      <c r="K95" s="187">
        <v>5</v>
      </c>
      <c r="L95" s="190"/>
      <c r="M95" s="187"/>
      <c r="N95" s="188">
        <v>2</v>
      </c>
      <c r="O95" s="191">
        <f t="shared" si="30"/>
        <v>47</v>
      </c>
      <c r="P95" s="192">
        <f t="shared" si="31"/>
        <v>19.5</v>
      </c>
    </row>
    <row r="96" spans="1:16" s="194" customFormat="1">
      <c r="A96" s="193"/>
      <c r="B96" s="195" t="s">
        <v>114</v>
      </c>
      <c r="C96" s="51"/>
      <c r="D96" s="185"/>
      <c r="E96" s="185"/>
      <c r="F96" s="186"/>
      <c r="G96" s="187"/>
      <c r="H96" s="188">
        <v>4</v>
      </c>
      <c r="I96" s="189"/>
      <c r="J96" s="188"/>
      <c r="K96" s="187"/>
      <c r="L96" s="190"/>
      <c r="M96" s="187"/>
      <c r="N96" s="188"/>
      <c r="O96" s="191">
        <f t="shared" si="30"/>
        <v>4</v>
      </c>
      <c r="P96" s="192">
        <f t="shared" si="31"/>
        <v>1</v>
      </c>
    </row>
    <row r="97" spans="1:16" s="194" customFormat="1">
      <c r="A97" s="193"/>
      <c r="B97" s="195" t="s">
        <v>115</v>
      </c>
      <c r="C97" s="51"/>
      <c r="D97" s="185"/>
      <c r="E97" s="185"/>
      <c r="F97" s="186"/>
      <c r="G97" s="187">
        <v>12</v>
      </c>
      <c r="H97" s="188"/>
      <c r="I97" s="189">
        <v>1</v>
      </c>
      <c r="J97" s="188"/>
      <c r="K97" s="187"/>
      <c r="L97" s="190"/>
      <c r="M97" s="187"/>
      <c r="N97" s="188"/>
      <c r="O97" s="191">
        <f t="shared" si="30"/>
        <v>13</v>
      </c>
      <c r="P97" s="192">
        <f t="shared" si="31"/>
        <v>3.5</v>
      </c>
    </row>
    <row r="98" spans="1:16" s="194" customFormat="1">
      <c r="A98" s="193"/>
      <c r="B98" s="195" t="s">
        <v>116</v>
      </c>
      <c r="C98" s="51"/>
      <c r="D98" s="185"/>
      <c r="E98" s="185"/>
      <c r="F98" s="186"/>
      <c r="G98" s="187"/>
      <c r="H98" s="188"/>
      <c r="I98" s="189"/>
      <c r="J98" s="188"/>
      <c r="K98" s="187"/>
      <c r="L98" s="190"/>
      <c r="M98" s="187"/>
      <c r="N98" s="188">
        <v>6</v>
      </c>
      <c r="O98" s="191">
        <f t="shared" si="30"/>
        <v>6</v>
      </c>
      <c r="P98" s="192">
        <f t="shared" si="31"/>
        <v>12</v>
      </c>
    </row>
    <row r="99" spans="1:16" s="194" customFormat="1">
      <c r="A99" s="193"/>
      <c r="B99" s="195" t="s">
        <v>117</v>
      </c>
      <c r="C99" s="51"/>
      <c r="D99" s="185"/>
      <c r="E99" s="185"/>
      <c r="F99" s="186"/>
      <c r="G99" s="187"/>
      <c r="H99" s="188"/>
      <c r="I99" s="189">
        <v>1</v>
      </c>
      <c r="J99" s="188">
        <v>1</v>
      </c>
      <c r="K99" s="187"/>
      <c r="L99" s="190"/>
      <c r="M99" s="187"/>
      <c r="N99" s="188"/>
      <c r="O99" s="191">
        <f t="shared" si="30"/>
        <v>2</v>
      </c>
      <c r="P99" s="192">
        <f t="shared" si="31"/>
        <v>1</v>
      </c>
    </row>
    <row r="100" spans="1:16" s="194" customFormat="1">
      <c r="A100" s="193"/>
      <c r="B100" s="195"/>
      <c r="C100" s="51"/>
      <c r="D100" s="185"/>
      <c r="E100" s="185"/>
      <c r="F100" s="186"/>
      <c r="G100" s="187"/>
      <c r="H100" s="188"/>
      <c r="I100" s="189"/>
      <c r="J100" s="188"/>
      <c r="K100" s="187"/>
      <c r="L100" s="190"/>
      <c r="M100" s="187"/>
      <c r="N100" s="188"/>
      <c r="O100" s="191">
        <f t="shared" si="30"/>
        <v>0</v>
      </c>
      <c r="P100" s="192">
        <f t="shared" si="31"/>
        <v>0</v>
      </c>
    </row>
    <row r="101" spans="1:16" s="193" customFormat="1" ht="12" thickBot="1">
      <c r="A101" s="38"/>
      <c r="B101" s="39" t="s">
        <v>21</v>
      </c>
      <c r="C101" s="39">
        <f>SUM(C100:C100)</f>
        <v>0</v>
      </c>
      <c r="D101" s="39">
        <f>SUM(D92:D100)</f>
        <v>0</v>
      </c>
      <c r="E101" s="39">
        <f>SUM(E92:E100)</f>
        <v>0</v>
      </c>
      <c r="F101" s="39">
        <f>SUM(F100:F100)</f>
        <v>0</v>
      </c>
      <c r="G101" s="43">
        <f t="shared" ref="G101:P101" si="32">SUM(G92:G100)</f>
        <v>141</v>
      </c>
      <c r="H101" s="43">
        <f t="shared" si="32"/>
        <v>4</v>
      </c>
      <c r="I101" s="43">
        <f t="shared" si="32"/>
        <v>5</v>
      </c>
      <c r="J101" s="43">
        <f t="shared" si="32"/>
        <v>2</v>
      </c>
      <c r="K101" s="43">
        <f t="shared" si="32"/>
        <v>11</v>
      </c>
      <c r="L101" s="43">
        <f t="shared" si="32"/>
        <v>0</v>
      </c>
      <c r="M101" s="43">
        <f t="shared" si="32"/>
        <v>0</v>
      </c>
      <c r="N101" s="43">
        <f t="shared" si="32"/>
        <v>27</v>
      </c>
      <c r="O101" s="44">
        <f t="shared" si="32"/>
        <v>190</v>
      </c>
      <c r="P101" s="45">
        <f t="shared" si="32"/>
        <v>104.75</v>
      </c>
    </row>
    <row r="102" spans="1:16" s="193" customFormat="1"/>
    <row r="103" spans="1:16" hidden="1"/>
    <row r="104" spans="1:16" ht="12" hidden="1" thickBot="1">
      <c r="B104" s="33" t="s">
        <v>64</v>
      </c>
      <c r="C104" s="33"/>
      <c r="D104" s="33"/>
      <c r="E104" s="33"/>
      <c r="F104" s="34"/>
      <c r="G104" s="34"/>
      <c r="H104" s="34"/>
      <c r="I104" s="34"/>
      <c r="J104" s="34"/>
      <c r="K104" s="34"/>
      <c r="L104" s="34"/>
      <c r="M104" s="34"/>
      <c r="N104" s="34"/>
      <c r="O104" s="35"/>
      <c r="P104" s="35"/>
    </row>
    <row r="105" spans="1:16" s="30" customFormat="1" hidden="1">
      <c r="A105" s="1"/>
      <c r="B105" s="58"/>
      <c r="C105" s="63"/>
      <c r="D105" s="52"/>
      <c r="E105" s="52"/>
      <c r="F105" s="53"/>
      <c r="G105" s="59"/>
      <c r="H105" s="60"/>
      <c r="I105" s="61"/>
      <c r="J105" s="60"/>
      <c r="K105" s="59"/>
      <c r="L105" s="62"/>
      <c r="M105" s="59"/>
      <c r="N105" s="60"/>
      <c r="O105" s="36">
        <f t="shared" ref="O105:O135" si="33">SUM(F105:N105)</f>
        <v>0</v>
      </c>
      <c r="P105" s="37">
        <f t="shared" ref="P105:P135" si="34">(F105*$F$3)+(G105*$G$3)+(H105*$H$3)+(I105*$I$3)+(J105*$J$3)+(K105*$K$3)+(L105*$L$3)+(M105*$M$3)+(N105*$N$3)</f>
        <v>0</v>
      </c>
    </row>
    <row r="106" spans="1:16" s="197" customFormat="1" hidden="1">
      <c r="A106" s="196"/>
      <c r="B106" s="195"/>
      <c r="C106" s="51"/>
      <c r="D106" s="201"/>
      <c r="E106" s="201"/>
      <c r="F106" s="202"/>
      <c r="G106" s="187"/>
      <c r="H106" s="188"/>
      <c r="I106" s="189"/>
      <c r="J106" s="188"/>
      <c r="K106" s="187"/>
      <c r="L106" s="190"/>
      <c r="M106" s="187"/>
      <c r="N106" s="188"/>
      <c r="O106" s="191">
        <f t="shared" ref="O106:O121" si="35">SUM(F106:N106)</f>
        <v>0</v>
      </c>
      <c r="P106" s="203">
        <f t="shared" ref="P106:P121" si="36">(F106*$F$3)+(G106*$G$3)+(H106*$H$3)+(I106*$I$3)+(J106*$J$3)+(K106*$K$3)+(L106*$L$3)+(M106*$M$3)+(N106*$N$3)</f>
        <v>0</v>
      </c>
    </row>
    <row r="107" spans="1:16" s="197" customFormat="1" hidden="1">
      <c r="A107" s="196"/>
      <c r="B107" s="195"/>
      <c r="C107" s="51"/>
      <c r="D107" s="201"/>
      <c r="E107" s="201"/>
      <c r="F107" s="202"/>
      <c r="G107" s="187"/>
      <c r="H107" s="188"/>
      <c r="I107" s="189"/>
      <c r="J107" s="188"/>
      <c r="K107" s="187"/>
      <c r="L107" s="190"/>
      <c r="M107" s="187"/>
      <c r="N107" s="188"/>
      <c r="O107" s="191">
        <f t="shared" si="35"/>
        <v>0</v>
      </c>
      <c r="P107" s="203">
        <f t="shared" si="36"/>
        <v>0</v>
      </c>
    </row>
    <row r="108" spans="1:16" s="197" customFormat="1" hidden="1">
      <c r="A108" s="196"/>
      <c r="B108" s="195"/>
      <c r="C108" s="51"/>
      <c r="D108" s="201"/>
      <c r="E108" s="201"/>
      <c r="F108" s="202"/>
      <c r="G108" s="187"/>
      <c r="H108" s="188"/>
      <c r="I108" s="189"/>
      <c r="J108" s="188"/>
      <c r="K108" s="187"/>
      <c r="L108" s="190"/>
      <c r="M108" s="187"/>
      <c r="N108" s="188"/>
      <c r="O108" s="191">
        <f t="shared" si="35"/>
        <v>0</v>
      </c>
      <c r="P108" s="203">
        <f t="shared" si="36"/>
        <v>0</v>
      </c>
    </row>
    <row r="109" spans="1:16" s="197" customFormat="1" hidden="1">
      <c r="A109" s="196"/>
      <c r="B109" s="195"/>
      <c r="C109" s="51"/>
      <c r="D109" s="201"/>
      <c r="E109" s="201"/>
      <c r="F109" s="202"/>
      <c r="G109" s="187"/>
      <c r="H109" s="188"/>
      <c r="I109" s="189"/>
      <c r="J109" s="188"/>
      <c r="K109" s="187"/>
      <c r="L109" s="190"/>
      <c r="M109" s="187"/>
      <c r="N109" s="188"/>
      <c r="O109" s="191">
        <f t="shared" si="35"/>
        <v>0</v>
      </c>
      <c r="P109" s="203">
        <f t="shared" si="36"/>
        <v>0</v>
      </c>
    </row>
    <row r="110" spans="1:16" s="197" customFormat="1" hidden="1">
      <c r="A110" s="196"/>
      <c r="B110" s="195"/>
      <c r="C110" s="51"/>
      <c r="D110" s="201"/>
      <c r="E110" s="201"/>
      <c r="F110" s="202"/>
      <c r="G110" s="187"/>
      <c r="H110" s="188"/>
      <c r="I110" s="189"/>
      <c r="J110" s="188"/>
      <c r="K110" s="187"/>
      <c r="L110" s="190"/>
      <c r="M110" s="187"/>
      <c r="N110" s="188"/>
      <c r="O110" s="191">
        <f t="shared" si="35"/>
        <v>0</v>
      </c>
      <c r="P110" s="203">
        <f t="shared" si="36"/>
        <v>0</v>
      </c>
    </row>
    <row r="111" spans="1:16" s="197" customFormat="1" hidden="1">
      <c r="A111" s="196"/>
      <c r="B111" s="195"/>
      <c r="C111" s="51"/>
      <c r="D111" s="201"/>
      <c r="E111" s="201"/>
      <c r="F111" s="202"/>
      <c r="G111" s="187"/>
      <c r="H111" s="188"/>
      <c r="I111" s="189"/>
      <c r="J111" s="188"/>
      <c r="K111" s="187"/>
      <c r="L111" s="190"/>
      <c r="M111" s="187"/>
      <c r="N111" s="188"/>
      <c r="O111" s="191">
        <f t="shared" si="35"/>
        <v>0</v>
      </c>
      <c r="P111" s="203">
        <f t="shared" si="36"/>
        <v>0</v>
      </c>
    </row>
    <row r="112" spans="1:16" s="197" customFormat="1" hidden="1">
      <c r="A112" s="196"/>
      <c r="B112" s="195"/>
      <c r="C112" s="51"/>
      <c r="D112" s="201"/>
      <c r="E112" s="201"/>
      <c r="F112" s="202"/>
      <c r="G112" s="187"/>
      <c r="H112" s="188"/>
      <c r="I112" s="189"/>
      <c r="J112" s="188"/>
      <c r="K112" s="187"/>
      <c r="L112" s="190"/>
      <c r="M112" s="187"/>
      <c r="N112" s="188"/>
      <c r="O112" s="191">
        <f t="shared" si="35"/>
        <v>0</v>
      </c>
      <c r="P112" s="203">
        <f t="shared" si="36"/>
        <v>0</v>
      </c>
    </row>
    <row r="113" spans="1:16" s="197" customFormat="1" hidden="1">
      <c r="A113" s="196"/>
      <c r="B113" s="195"/>
      <c r="C113" s="51"/>
      <c r="D113" s="201"/>
      <c r="E113" s="201"/>
      <c r="F113" s="202"/>
      <c r="G113" s="187"/>
      <c r="H113" s="188"/>
      <c r="I113" s="189"/>
      <c r="J113" s="188"/>
      <c r="K113" s="187"/>
      <c r="L113" s="190"/>
      <c r="M113" s="187"/>
      <c r="N113" s="188"/>
      <c r="O113" s="191">
        <f t="shared" si="35"/>
        <v>0</v>
      </c>
      <c r="P113" s="203">
        <f t="shared" si="36"/>
        <v>0</v>
      </c>
    </row>
    <row r="114" spans="1:16" s="197" customFormat="1" hidden="1">
      <c r="A114" s="196"/>
      <c r="B114" s="195"/>
      <c r="C114" s="51"/>
      <c r="D114" s="201"/>
      <c r="E114" s="201"/>
      <c r="F114" s="202"/>
      <c r="G114" s="187"/>
      <c r="H114" s="188"/>
      <c r="I114" s="189"/>
      <c r="J114" s="188"/>
      <c r="K114" s="187"/>
      <c r="L114" s="190"/>
      <c r="M114" s="187"/>
      <c r="N114" s="188"/>
      <c r="O114" s="191">
        <f t="shared" si="35"/>
        <v>0</v>
      </c>
      <c r="P114" s="203">
        <f t="shared" si="36"/>
        <v>0</v>
      </c>
    </row>
    <row r="115" spans="1:16" s="197" customFormat="1" hidden="1">
      <c r="A115" s="196"/>
      <c r="B115" s="195"/>
      <c r="C115" s="51"/>
      <c r="D115" s="201"/>
      <c r="E115" s="201"/>
      <c r="F115" s="202"/>
      <c r="G115" s="187"/>
      <c r="H115" s="188"/>
      <c r="I115" s="189"/>
      <c r="J115" s="188"/>
      <c r="K115" s="187"/>
      <c r="L115" s="190"/>
      <c r="M115" s="187"/>
      <c r="N115" s="188"/>
      <c r="O115" s="191">
        <f t="shared" si="35"/>
        <v>0</v>
      </c>
      <c r="P115" s="203">
        <f t="shared" si="36"/>
        <v>0</v>
      </c>
    </row>
    <row r="116" spans="1:16" s="197" customFormat="1" hidden="1">
      <c r="A116" s="196"/>
      <c r="B116" s="195"/>
      <c r="C116" s="51"/>
      <c r="D116" s="201"/>
      <c r="E116" s="201"/>
      <c r="F116" s="202"/>
      <c r="G116" s="187"/>
      <c r="H116" s="188"/>
      <c r="I116" s="189"/>
      <c r="J116" s="188"/>
      <c r="K116" s="187"/>
      <c r="L116" s="190"/>
      <c r="M116" s="187"/>
      <c r="N116" s="188"/>
      <c r="O116" s="191">
        <f t="shared" si="35"/>
        <v>0</v>
      </c>
      <c r="P116" s="203">
        <f t="shared" si="36"/>
        <v>0</v>
      </c>
    </row>
    <row r="117" spans="1:16" s="197" customFormat="1" hidden="1">
      <c r="A117" s="196"/>
      <c r="B117" s="195"/>
      <c r="C117" s="51"/>
      <c r="D117" s="201"/>
      <c r="E117" s="201"/>
      <c r="F117" s="202"/>
      <c r="G117" s="187"/>
      <c r="H117" s="188"/>
      <c r="I117" s="189"/>
      <c r="J117" s="188"/>
      <c r="K117" s="187"/>
      <c r="L117" s="190"/>
      <c r="M117" s="187"/>
      <c r="N117" s="188"/>
      <c r="O117" s="191">
        <f t="shared" si="35"/>
        <v>0</v>
      </c>
      <c r="P117" s="203">
        <f t="shared" si="36"/>
        <v>0</v>
      </c>
    </row>
    <row r="118" spans="1:16" s="197" customFormat="1" hidden="1">
      <c r="A118" s="196"/>
      <c r="B118" s="195"/>
      <c r="C118" s="51"/>
      <c r="D118" s="201"/>
      <c r="E118" s="201"/>
      <c r="F118" s="202"/>
      <c r="G118" s="187"/>
      <c r="H118" s="188"/>
      <c r="I118" s="189"/>
      <c r="J118" s="188"/>
      <c r="K118" s="187"/>
      <c r="L118" s="190"/>
      <c r="M118" s="187"/>
      <c r="N118" s="188"/>
      <c r="O118" s="191">
        <f t="shared" si="35"/>
        <v>0</v>
      </c>
      <c r="P118" s="203">
        <f t="shared" si="36"/>
        <v>0</v>
      </c>
    </row>
    <row r="119" spans="1:16" s="197" customFormat="1" hidden="1">
      <c r="A119" s="196"/>
      <c r="B119" s="195"/>
      <c r="C119" s="51"/>
      <c r="D119" s="201"/>
      <c r="E119" s="201"/>
      <c r="F119" s="202"/>
      <c r="G119" s="187"/>
      <c r="H119" s="188"/>
      <c r="I119" s="189"/>
      <c r="J119" s="188"/>
      <c r="K119" s="187"/>
      <c r="L119" s="190"/>
      <c r="M119" s="187"/>
      <c r="N119" s="188"/>
      <c r="O119" s="191">
        <f t="shared" si="35"/>
        <v>0</v>
      </c>
      <c r="P119" s="203">
        <f t="shared" si="36"/>
        <v>0</v>
      </c>
    </row>
    <row r="120" spans="1:16" s="197" customFormat="1" hidden="1">
      <c r="A120" s="196"/>
      <c r="B120" s="195"/>
      <c r="C120" s="51"/>
      <c r="D120" s="201"/>
      <c r="E120" s="201"/>
      <c r="F120" s="202"/>
      <c r="G120" s="187"/>
      <c r="H120" s="188"/>
      <c r="I120" s="189"/>
      <c r="J120" s="188"/>
      <c r="K120" s="187"/>
      <c r="L120" s="190"/>
      <c r="M120" s="187"/>
      <c r="N120" s="188"/>
      <c r="O120" s="191">
        <f t="shared" si="35"/>
        <v>0</v>
      </c>
      <c r="P120" s="203">
        <f t="shared" si="36"/>
        <v>0</v>
      </c>
    </row>
    <row r="121" spans="1:16" s="197" customFormat="1" hidden="1">
      <c r="A121" s="196"/>
      <c r="B121" s="195"/>
      <c r="C121" s="51"/>
      <c r="D121" s="201"/>
      <c r="E121" s="201"/>
      <c r="F121" s="202"/>
      <c r="G121" s="187"/>
      <c r="H121" s="188"/>
      <c r="I121" s="189"/>
      <c r="J121" s="188"/>
      <c r="K121" s="187"/>
      <c r="L121" s="190"/>
      <c r="M121" s="187"/>
      <c r="N121" s="188"/>
      <c r="O121" s="191">
        <f t="shared" si="35"/>
        <v>0</v>
      </c>
      <c r="P121" s="203">
        <f t="shared" si="36"/>
        <v>0</v>
      </c>
    </row>
    <row r="122" spans="1:16" s="197" customFormat="1" hidden="1">
      <c r="A122" s="196"/>
      <c r="B122" s="195"/>
      <c r="C122" s="51"/>
      <c r="D122" s="201"/>
      <c r="E122" s="201"/>
      <c r="F122" s="202"/>
      <c r="G122" s="187"/>
      <c r="H122" s="188"/>
      <c r="I122" s="189"/>
      <c r="J122" s="188"/>
      <c r="K122" s="187"/>
      <c r="L122" s="190"/>
      <c r="M122" s="187"/>
      <c r="N122" s="188"/>
      <c r="O122" s="191">
        <f t="shared" si="33"/>
        <v>0</v>
      </c>
      <c r="P122" s="203">
        <f t="shared" si="34"/>
        <v>0</v>
      </c>
    </row>
    <row r="123" spans="1:16" s="197" customFormat="1" hidden="1">
      <c r="A123" s="196"/>
      <c r="B123" s="195"/>
      <c r="C123" s="51"/>
      <c r="D123" s="201"/>
      <c r="E123" s="201"/>
      <c r="F123" s="202"/>
      <c r="G123" s="187"/>
      <c r="H123" s="188"/>
      <c r="I123" s="189"/>
      <c r="J123" s="188"/>
      <c r="K123" s="187"/>
      <c r="L123" s="190"/>
      <c r="M123" s="187"/>
      <c r="N123" s="188"/>
      <c r="O123" s="191">
        <f t="shared" si="33"/>
        <v>0</v>
      </c>
      <c r="P123" s="203">
        <f t="shared" si="34"/>
        <v>0</v>
      </c>
    </row>
    <row r="124" spans="1:16" s="197" customFormat="1" hidden="1">
      <c r="A124" s="196"/>
      <c r="B124" s="195"/>
      <c r="C124" s="51"/>
      <c r="D124" s="201"/>
      <c r="E124" s="201"/>
      <c r="F124" s="202"/>
      <c r="G124" s="187"/>
      <c r="H124" s="188"/>
      <c r="I124" s="189"/>
      <c r="J124" s="188"/>
      <c r="K124" s="187"/>
      <c r="L124" s="190"/>
      <c r="M124" s="187"/>
      <c r="N124" s="188"/>
      <c r="O124" s="191">
        <f t="shared" si="33"/>
        <v>0</v>
      </c>
      <c r="P124" s="203">
        <f t="shared" si="34"/>
        <v>0</v>
      </c>
    </row>
    <row r="125" spans="1:16" s="197" customFormat="1" hidden="1">
      <c r="A125" s="196"/>
      <c r="B125" s="195"/>
      <c r="C125" s="51"/>
      <c r="D125" s="201"/>
      <c r="E125" s="201"/>
      <c r="F125" s="202"/>
      <c r="G125" s="187"/>
      <c r="H125" s="188"/>
      <c r="I125" s="189"/>
      <c r="J125" s="188"/>
      <c r="K125" s="187"/>
      <c r="L125" s="190"/>
      <c r="M125" s="187"/>
      <c r="N125" s="188"/>
      <c r="O125" s="191">
        <f t="shared" si="33"/>
        <v>0</v>
      </c>
      <c r="P125" s="203">
        <f t="shared" si="34"/>
        <v>0</v>
      </c>
    </row>
    <row r="126" spans="1:16" s="197" customFormat="1" hidden="1">
      <c r="A126" s="196"/>
      <c r="B126" s="195"/>
      <c r="C126" s="51"/>
      <c r="D126" s="201"/>
      <c r="E126" s="201"/>
      <c r="F126" s="202"/>
      <c r="G126" s="187"/>
      <c r="H126" s="188"/>
      <c r="I126" s="189"/>
      <c r="J126" s="188"/>
      <c r="K126" s="187"/>
      <c r="L126" s="190"/>
      <c r="M126" s="187"/>
      <c r="N126" s="188"/>
      <c r="O126" s="191">
        <f t="shared" ref="O126:O129" si="37">SUM(F126:N126)</f>
        <v>0</v>
      </c>
      <c r="P126" s="203">
        <f t="shared" ref="P126:P129" si="38">(F126*$F$3)+(G126*$G$3)+(H126*$H$3)+(I126*$I$3)+(J126*$J$3)+(K126*$K$3)+(L126*$L$3)+(M126*$M$3)+(N126*$N$3)</f>
        <v>0</v>
      </c>
    </row>
    <row r="127" spans="1:16" s="197" customFormat="1" hidden="1">
      <c r="A127" s="196"/>
      <c r="B127" s="195"/>
      <c r="C127" s="51"/>
      <c r="D127" s="201"/>
      <c r="E127" s="201"/>
      <c r="F127" s="202"/>
      <c r="G127" s="187"/>
      <c r="H127" s="188"/>
      <c r="I127" s="189"/>
      <c r="J127" s="188"/>
      <c r="K127" s="187"/>
      <c r="L127" s="190"/>
      <c r="M127" s="187"/>
      <c r="N127" s="188"/>
      <c r="O127" s="191">
        <f t="shared" si="37"/>
        <v>0</v>
      </c>
      <c r="P127" s="203">
        <f t="shared" si="38"/>
        <v>0</v>
      </c>
    </row>
    <row r="128" spans="1:16" s="197" customFormat="1" hidden="1">
      <c r="A128" s="196"/>
      <c r="B128" s="195"/>
      <c r="C128" s="51"/>
      <c r="D128" s="201"/>
      <c r="E128" s="201"/>
      <c r="F128" s="202"/>
      <c r="G128" s="187"/>
      <c r="H128" s="188"/>
      <c r="I128" s="189"/>
      <c r="J128" s="188"/>
      <c r="K128" s="187"/>
      <c r="L128" s="190"/>
      <c r="M128" s="187"/>
      <c r="N128" s="188"/>
      <c r="O128" s="191">
        <f t="shared" si="37"/>
        <v>0</v>
      </c>
      <c r="P128" s="203">
        <f t="shared" si="38"/>
        <v>0</v>
      </c>
    </row>
    <row r="129" spans="1:16" s="197" customFormat="1" hidden="1">
      <c r="A129" s="196"/>
      <c r="B129" s="195"/>
      <c r="C129" s="51"/>
      <c r="D129" s="201"/>
      <c r="E129" s="201"/>
      <c r="F129" s="202"/>
      <c r="G129" s="187"/>
      <c r="H129" s="188"/>
      <c r="I129" s="189"/>
      <c r="J129" s="188"/>
      <c r="K129" s="187"/>
      <c r="L129" s="190"/>
      <c r="M129" s="187"/>
      <c r="N129" s="188"/>
      <c r="O129" s="191">
        <f t="shared" si="37"/>
        <v>0</v>
      </c>
      <c r="P129" s="203">
        <f t="shared" si="38"/>
        <v>0</v>
      </c>
    </row>
    <row r="130" spans="1:16" s="197" customFormat="1" hidden="1">
      <c r="A130" s="196"/>
      <c r="B130" s="195"/>
      <c r="C130" s="51"/>
      <c r="D130" s="201"/>
      <c r="E130" s="201"/>
      <c r="F130" s="202"/>
      <c r="G130" s="187"/>
      <c r="H130" s="188"/>
      <c r="I130" s="189"/>
      <c r="J130" s="188"/>
      <c r="K130" s="187"/>
      <c r="L130" s="190"/>
      <c r="M130" s="187"/>
      <c r="N130" s="188"/>
      <c r="O130" s="191">
        <f t="shared" ref="O130:O133" si="39">SUM(F130:N130)</f>
        <v>0</v>
      </c>
      <c r="P130" s="203">
        <f t="shared" ref="P130:P133" si="40">(F130*$F$3)+(G130*$G$3)+(H130*$H$3)+(I130*$I$3)+(J130*$J$3)+(K130*$K$3)+(L130*$L$3)+(M130*$M$3)+(N130*$N$3)</f>
        <v>0</v>
      </c>
    </row>
    <row r="131" spans="1:16" s="197" customFormat="1" hidden="1">
      <c r="A131" s="196"/>
      <c r="B131" s="195"/>
      <c r="C131" s="51"/>
      <c r="D131" s="201"/>
      <c r="E131" s="201"/>
      <c r="F131" s="202"/>
      <c r="G131" s="187"/>
      <c r="H131" s="188"/>
      <c r="I131" s="189"/>
      <c r="J131" s="188"/>
      <c r="K131" s="187"/>
      <c r="L131" s="190"/>
      <c r="M131" s="187"/>
      <c r="N131" s="188"/>
      <c r="O131" s="191">
        <f t="shared" si="39"/>
        <v>0</v>
      </c>
      <c r="P131" s="203">
        <f t="shared" si="40"/>
        <v>0</v>
      </c>
    </row>
    <row r="132" spans="1:16" s="197" customFormat="1" hidden="1">
      <c r="A132" s="196"/>
      <c r="B132" s="195"/>
      <c r="C132" s="51"/>
      <c r="D132" s="201"/>
      <c r="E132" s="201"/>
      <c r="F132" s="202"/>
      <c r="G132" s="187"/>
      <c r="H132" s="188"/>
      <c r="I132" s="189"/>
      <c r="J132" s="188"/>
      <c r="K132" s="187"/>
      <c r="L132" s="190"/>
      <c r="M132" s="187"/>
      <c r="N132" s="188"/>
      <c r="O132" s="191">
        <f t="shared" si="39"/>
        <v>0</v>
      </c>
      <c r="P132" s="203">
        <f t="shared" si="40"/>
        <v>0</v>
      </c>
    </row>
    <row r="133" spans="1:16" s="197" customFormat="1" hidden="1">
      <c r="A133" s="196"/>
      <c r="B133" s="195"/>
      <c r="C133" s="51"/>
      <c r="D133" s="201"/>
      <c r="E133" s="201"/>
      <c r="F133" s="202"/>
      <c r="G133" s="187"/>
      <c r="H133" s="188"/>
      <c r="I133" s="189"/>
      <c r="J133" s="188"/>
      <c r="K133" s="187"/>
      <c r="L133" s="190"/>
      <c r="M133" s="187"/>
      <c r="N133" s="188"/>
      <c r="O133" s="191">
        <f t="shared" si="39"/>
        <v>0</v>
      </c>
      <c r="P133" s="203">
        <f t="shared" si="40"/>
        <v>0</v>
      </c>
    </row>
    <row r="134" spans="1:16" s="197" customFormat="1" hidden="1">
      <c r="A134" s="196"/>
      <c r="B134" s="195"/>
      <c r="C134" s="51"/>
      <c r="D134" s="201"/>
      <c r="E134" s="201"/>
      <c r="F134" s="202"/>
      <c r="G134" s="187"/>
      <c r="H134" s="188"/>
      <c r="I134" s="189"/>
      <c r="J134" s="188"/>
      <c r="K134" s="187"/>
      <c r="L134" s="190"/>
      <c r="M134" s="187"/>
      <c r="N134" s="188"/>
      <c r="O134" s="191">
        <f t="shared" si="33"/>
        <v>0</v>
      </c>
      <c r="P134" s="203">
        <f t="shared" si="34"/>
        <v>0</v>
      </c>
    </row>
    <row r="135" spans="1:16" s="30" customFormat="1" hidden="1">
      <c r="A135" s="1"/>
      <c r="B135" s="58"/>
      <c r="C135" s="51"/>
      <c r="D135" s="52"/>
      <c r="E135" s="52"/>
      <c r="F135" s="53"/>
      <c r="G135" s="59"/>
      <c r="H135" s="60"/>
      <c r="I135" s="61"/>
      <c r="J135" s="60"/>
      <c r="K135" s="59"/>
      <c r="L135" s="62"/>
      <c r="M135" s="59"/>
      <c r="N135" s="60"/>
      <c r="O135" s="36">
        <f t="shared" si="33"/>
        <v>0</v>
      </c>
      <c r="P135" s="37">
        <f t="shared" si="34"/>
        <v>0</v>
      </c>
    </row>
    <row r="136" spans="1:16" ht="12" hidden="1" thickBot="1">
      <c r="A136" s="38"/>
      <c r="B136" s="39" t="s">
        <v>21</v>
      </c>
      <c r="C136" s="39">
        <f>SUM(C135:C135)</f>
        <v>0</v>
      </c>
      <c r="D136" s="39">
        <f>SUM(D105:D135)</f>
        <v>0</v>
      </c>
      <c r="E136" s="39">
        <f>SUM(E105:E135)</f>
        <v>0</v>
      </c>
      <c r="F136" s="39">
        <f>SUM(F135:F135)</f>
        <v>0</v>
      </c>
      <c r="G136" s="43">
        <f t="shared" ref="G136:P136" si="41">SUM(G105:G135)</f>
        <v>0</v>
      </c>
      <c r="H136" s="43">
        <f t="shared" si="41"/>
        <v>0</v>
      </c>
      <c r="I136" s="43">
        <f t="shared" si="41"/>
        <v>0</v>
      </c>
      <c r="J136" s="43">
        <f t="shared" si="41"/>
        <v>0</v>
      </c>
      <c r="K136" s="43">
        <f t="shared" si="41"/>
        <v>0</v>
      </c>
      <c r="L136" s="43">
        <f t="shared" si="41"/>
        <v>0</v>
      </c>
      <c r="M136" s="43">
        <f t="shared" si="41"/>
        <v>0</v>
      </c>
      <c r="N136" s="43">
        <f t="shared" si="41"/>
        <v>0</v>
      </c>
      <c r="O136" s="44">
        <f t="shared" si="41"/>
        <v>0</v>
      </c>
      <c r="P136" s="45">
        <f t="shared" si="41"/>
        <v>0</v>
      </c>
    </row>
    <row r="137" spans="1:16" hidden="1"/>
    <row r="138" spans="1:16" s="196" customFormat="1"/>
    <row r="139" spans="1:16" s="196" customFormat="1" ht="12" thickBot="1">
      <c r="B139" s="198" t="s">
        <v>70</v>
      </c>
      <c r="C139" s="198"/>
      <c r="D139" s="198"/>
      <c r="E139" s="198"/>
      <c r="F139" s="199"/>
      <c r="G139" s="199"/>
      <c r="H139" s="199"/>
      <c r="I139" s="199"/>
      <c r="J139" s="199"/>
      <c r="K139" s="199"/>
      <c r="L139" s="199"/>
      <c r="M139" s="199"/>
      <c r="N139" s="199"/>
      <c r="O139" s="200"/>
      <c r="P139" s="200"/>
    </row>
    <row r="140" spans="1:16" s="197" customFormat="1">
      <c r="A140" s="196"/>
      <c r="B140" s="195" t="s">
        <v>95</v>
      </c>
      <c r="C140" s="63"/>
      <c r="D140" s="201"/>
      <c r="E140" s="201"/>
      <c r="F140" s="202"/>
      <c r="G140" s="187">
        <v>2</v>
      </c>
      <c r="H140" s="188"/>
      <c r="I140" s="189">
        <v>1</v>
      </c>
      <c r="J140" s="188"/>
      <c r="K140" s="187"/>
      <c r="L140" s="190"/>
      <c r="M140" s="187"/>
      <c r="N140" s="188"/>
      <c r="O140" s="191">
        <f t="shared" ref="O140:O141" si="42">SUM(F140:N140)</f>
        <v>3</v>
      </c>
      <c r="P140" s="203">
        <f t="shared" ref="P140:P141" si="43">(F140*$F$3)+(G140*$G$3)+(H140*$H$3)+(I140*$I$3)+(J140*$J$3)+(K140*$K$3)+(L140*$L$3)+(M140*$M$3)+(N140*$N$3)</f>
        <v>1</v>
      </c>
    </row>
    <row r="141" spans="1:16" s="197" customFormat="1">
      <c r="A141" s="196"/>
      <c r="B141" s="195"/>
      <c r="C141" s="51"/>
      <c r="D141" s="201"/>
      <c r="E141" s="201"/>
      <c r="F141" s="202"/>
      <c r="G141" s="187"/>
      <c r="H141" s="188"/>
      <c r="I141" s="189"/>
      <c r="J141" s="188"/>
      <c r="K141" s="187"/>
      <c r="L141" s="190"/>
      <c r="M141" s="187"/>
      <c r="N141" s="188"/>
      <c r="O141" s="191">
        <f t="shared" si="42"/>
        <v>0</v>
      </c>
      <c r="P141" s="203">
        <f t="shared" si="43"/>
        <v>0</v>
      </c>
    </row>
    <row r="142" spans="1:16" s="196" customFormat="1" ht="12" thickBot="1">
      <c r="A142" s="204"/>
      <c r="B142" s="205" t="s">
        <v>21</v>
      </c>
      <c r="C142" s="205">
        <f>SUM(C141:C141)</f>
        <v>0</v>
      </c>
      <c r="D142" s="205">
        <f>SUM(D140:D141)</f>
        <v>0</v>
      </c>
      <c r="E142" s="205">
        <f>SUM(E140:E141)</f>
        <v>0</v>
      </c>
      <c r="F142" s="205">
        <f>SUM(F141:F141)</f>
        <v>0</v>
      </c>
      <c r="G142" s="43">
        <f t="shared" ref="G142:P142" si="44">SUM(G140:G141)</f>
        <v>2</v>
      </c>
      <c r="H142" s="43">
        <f t="shared" si="44"/>
        <v>0</v>
      </c>
      <c r="I142" s="43">
        <f t="shared" si="44"/>
        <v>1</v>
      </c>
      <c r="J142" s="43">
        <f t="shared" si="44"/>
        <v>0</v>
      </c>
      <c r="K142" s="43">
        <f t="shared" si="44"/>
        <v>0</v>
      </c>
      <c r="L142" s="43">
        <f t="shared" si="44"/>
        <v>0</v>
      </c>
      <c r="M142" s="43">
        <f t="shared" si="44"/>
        <v>0</v>
      </c>
      <c r="N142" s="43">
        <f t="shared" si="44"/>
        <v>0</v>
      </c>
      <c r="O142" s="44">
        <f t="shared" si="44"/>
        <v>3</v>
      </c>
      <c r="P142" s="45">
        <f t="shared" si="44"/>
        <v>1</v>
      </c>
    </row>
    <row r="143" spans="1:16" s="196" customFormat="1"/>
    <row r="145" spans="1:16" ht="12" thickBot="1">
      <c r="B145" s="33" t="s">
        <v>77</v>
      </c>
      <c r="C145" s="33"/>
      <c r="D145" s="33"/>
      <c r="E145" s="33"/>
      <c r="F145" s="34"/>
      <c r="G145" s="34"/>
      <c r="H145" s="34"/>
      <c r="I145" s="34"/>
      <c r="J145" s="34"/>
      <c r="K145" s="34"/>
      <c r="L145" s="34"/>
      <c r="M145" s="34"/>
      <c r="N145" s="34"/>
      <c r="O145" s="35"/>
      <c r="P145" s="35"/>
    </row>
    <row r="146" spans="1:16" s="30" customFormat="1" ht="11.25" customHeight="1">
      <c r="A146" s="1"/>
      <c r="B146" s="58" t="s">
        <v>110</v>
      </c>
      <c r="C146" s="51"/>
      <c r="D146" s="52"/>
      <c r="E146" s="52"/>
      <c r="F146" s="53"/>
      <c r="G146" s="59">
        <v>80</v>
      </c>
      <c r="H146" s="60"/>
      <c r="I146" s="61">
        <v>5</v>
      </c>
      <c r="J146" s="60"/>
      <c r="K146" s="59">
        <v>8</v>
      </c>
      <c r="L146" s="62"/>
      <c r="M146" s="59"/>
      <c r="N146" s="60"/>
      <c r="O146" s="36">
        <f>SUM(F146:N146)</f>
        <v>93</v>
      </c>
      <c r="P146" s="37">
        <f>(F146*$F$3)+(G146*$G$3)+(H146*$H$3)+(I146*$I$3)+(J146*$J$3)+(K146*$K$3)+(L146*$L$3)+(M146*$M$3)+(N146*$N$3)</f>
        <v>30.5</v>
      </c>
    </row>
    <row r="147" spans="1:16" s="30" customFormat="1" ht="11.25" customHeight="1">
      <c r="A147" s="1"/>
      <c r="B147" s="58"/>
      <c r="C147" s="51"/>
      <c r="D147" s="52"/>
      <c r="E147" s="52"/>
      <c r="F147" s="53"/>
      <c r="G147" s="59"/>
      <c r="H147" s="60"/>
      <c r="I147" s="61"/>
      <c r="J147" s="60"/>
      <c r="K147" s="59"/>
      <c r="L147" s="62"/>
      <c r="M147" s="59"/>
      <c r="N147" s="60"/>
      <c r="O147" s="36">
        <f>SUM(F147:N147)</f>
        <v>0</v>
      </c>
      <c r="P147" s="37">
        <f>(F147*$F$3)+(G147*$G$3)+(H147*$H$3)+(I147*$I$3)+(J147*$J$3)+(K147*$K$3)+(L147*$L$3)+(M147*$M$3)+(N147*$N$3)</f>
        <v>0</v>
      </c>
    </row>
    <row r="148" spans="1:16" ht="12" thickBot="1">
      <c r="A148" s="38"/>
      <c r="B148" s="39" t="s">
        <v>21</v>
      </c>
      <c r="C148" s="39">
        <f t="shared" ref="C148:P148" si="45">SUM(C146:C147)</f>
        <v>0</v>
      </c>
      <c r="D148" s="39">
        <f t="shared" si="45"/>
        <v>0</v>
      </c>
      <c r="E148" s="39">
        <f t="shared" si="45"/>
        <v>0</v>
      </c>
      <c r="F148" s="39">
        <f t="shared" si="45"/>
        <v>0</v>
      </c>
      <c r="G148" s="43">
        <f t="shared" si="45"/>
        <v>80</v>
      </c>
      <c r="H148" s="43">
        <f t="shared" si="45"/>
        <v>0</v>
      </c>
      <c r="I148" s="43">
        <f t="shared" si="45"/>
        <v>5</v>
      </c>
      <c r="J148" s="43">
        <f t="shared" si="45"/>
        <v>0</v>
      </c>
      <c r="K148" s="43">
        <f t="shared" si="45"/>
        <v>8</v>
      </c>
      <c r="L148" s="43">
        <f t="shared" si="45"/>
        <v>0</v>
      </c>
      <c r="M148" s="43">
        <f t="shared" si="45"/>
        <v>0</v>
      </c>
      <c r="N148" s="43">
        <f t="shared" si="45"/>
        <v>0</v>
      </c>
      <c r="O148" s="44">
        <f t="shared" si="45"/>
        <v>93</v>
      </c>
      <c r="P148" s="45">
        <f t="shared" si="45"/>
        <v>30.5</v>
      </c>
    </row>
    <row r="149" spans="1:16" ht="11.25" customHeight="1">
      <c r="A149" s="38"/>
      <c r="B149" s="54"/>
      <c r="C149" s="54"/>
      <c r="D149" s="54"/>
      <c r="E149" s="54"/>
      <c r="F149" s="54"/>
      <c r="G149" s="55"/>
      <c r="H149" s="55"/>
      <c r="I149" s="55"/>
      <c r="J149" s="55"/>
      <c r="K149" s="55"/>
      <c r="L149" s="55"/>
      <c r="M149" s="55"/>
      <c r="N149" s="55"/>
      <c r="O149" s="56"/>
      <c r="P149" s="57"/>
    </row>
    <row r="150" spans="1:16" ht="11.25" customHeight="1">
      <c r="B150" s="46"/>
      <c r="C150" s="46"/>
      <c r="D150" s="46"/>
      <c r="E150" s="46"/>
      <c r="F150" s="46"/>
      <c r="G150" s="46"/>
      <c r="H150" s="46"/>
      <c r="I150" s="46"/>
      <c r="J150" s="46"/>
      <c r="K150" s="46"/>
      <c r="L150" s="46"/>
      <c r="M150" s="46"/>
      <c r="N150" s="46"/>
      <c r="O150" s="46"/>
      <c r="P150" s="46"/>
    </row>
    <row r="151" spans="1:16" ht="12" thickBot="1">
      <c r="B151" s="33" t="s">
        <v>69</v>
      </c>
      <c r="C151" s="33"/>
      <c r="D151" s="33"/>
      <c r="E151" s="33"/>
      <c r="F151" s="34"/>
      <c r="G151" s="34"/>
      <c r="H151" s="34"/>
      <c r="I151" s="34"/>
      <c r="J151" s="34"/>
      <c r="K151" s="34"/>
      <c r="L151" s="34"/>
      <c r="M151" s="34"/>
      <c r="N151" s="34"/>
      <c r="O151" s="35"/>
      <c r="P151" s="35"/>
    </row>
    <row r="152" spans="1:16" s="30" customFormat="1">
      <c r="A152" s="1"/>
      <c r="B152" s="58" t="s">
        <v>104</v>
      </c>
      <c r="C152" s="51"/>
      <c r="D152" s="52"/>
      <c r="E152" s="52"/>
      <c r="F152" s="53"/>
      <c r="G152" s="59">
        <v>45</v>
      </c>
      <c r="H152" s="60"/>
      <c r="I152" s="61">
        <v>5</v>
      </c>
      <c r="J152" s="60"/>
      <c r="K152" s="59">
        <v>1</v>
      </c>
      <c r="L152" s="62">
        <v>5</v>
      </c>
      <c r="M152" s="59"/>
      <c r="N152" s="60">
        <v>4</v>
      </c>
      <c r="O152" s="36">
        <f>SUM(F152:N152)</f>
        <v>60</v>
      </c>
      <c r="P152" s="37">
        <f>(F152*$F$3)+(G152*$G$3)+(H152*$H$3)+(I152*$I$3)+(J152*$J$3)+(K152*$K$3)+(L152*$L$3)+(M152*$M$3)+(N152*$N$3)</f>
        <v>27.75</v>
      </c>
    </row>
    <row r="153" spans="1:16" s="30" customFormat="1">
      <c r="A153" s="1"/>
      <c r="B153" s="58"/>
      <c r="C153" s="51"/>
      <c r="D153" s="52"/>
      <c r="E153" s="52"/>
      <c r="F153" s="53"/>
      <c r="G153" s="59"/>
      <c r="H153" s="60"/>
      <c r="I153" s="61"/>
      <c r="J153" s="60"/>
      <c r="K153" s="59"/>
      <c r="L153" s="62"/>
      <c r="M153" s="59"/>
      <c r="N153" s="60"/>
      <c r="O153" s="36">
        <f>SUM(F153:N153)</f>
        <v>0</v>
      </c>
      <c r="P153" s="37">
        <f>(F153*$F$3)+(G153*$G$3)+(H153*$H$3)+(I153*$I$3)+(J153*$J$3)+(K153*$K$3)+(L153*$L$3)+(M153*$M$3)+(N153*$N$3)</f>
        <v>0</v>
      </c>
    </row>
    <row r="154" spans="1:16" s="30" customFormat="1">
      <c r="A154" s="1"/>
      <c r="B154" s="58"/>
      <c r="C154" s="51"/>
      <c r="D154" s="52"/>
      <c r="E154" s="52"/>
      <c r="F154" s="53"/>
      <c r="G154" s="59"/>
      <c r="H154" s="60"/>
      <c r="I154" s="61"/>
      <c r="J154" s="60"/>
      <c r="K154" s="59"/>
      <c r="L154" s="62"/>
      <c r="M154" s="59"/>
      <c r="N154" s="60"/>
      <c r="O154" s="36">
        <f>SUM(F154:N154)</f>
        <v>0</v>
      </c>
      <c r="P154" s="37">
        <f>(F154*$F$3)+(G154*$G$3)+(H154*$H$3)+(I154*$I$3)+(J154*$J$3)+(K154*$K$3)+(L154*$L$3)+(M154*$M$3)+(N154*$N$3)</f>
        <v>0</v>
      </c>
    </row>
    <row r="155" spans="1:16" ht="12" thickBot="1">
      <c r="A155" s="38"/>
      <c r="B155" s="39" t="s">
        <v>21</v>
      </c>
      <c r="C155" s="39">
        <f t="shared" ref="C155:O155" si="46">SUM(C152:C154)</f>
        <v>0</v>
      </c>
      <c r="D155" s="39">
        <f t="shared" si="46"/>
        <v>0</v>
      </c>
      <c r="E155" s="39">
        <f t="shared" si="46"/>
        <v>0</v>
      </c>
      <c r="F155" s="39">
        <f t="shared" si="46"/>
        <v>0</v>
      </c>
      <c r="G155" s="43">
        <f t="shared" si="46"/>
        <v>45</v>
      </c>
      <c r="H155" s="43">
        <f t="shared" si="46"/>
        <v>0</v>
      </c>
      <c r="I155" s="43">
        <f t="shared" si="46"/>
        <v>5</v>
      </c>
      <c r="J155" s="43">
        <f t="shared" si="46"/>
        <v>0</v>
      </c>
      <c r="K155" s="43">
        <f t="shared" si="46"/>
        <v>1</v>
      </c>
      <c r="L155" s="43">
        <f t="shared" si="46"/>
        <v>5</v>
      </c>
      <c r="M155" s="43">
        <f t="shared" si="46"/>
        <v>0</v>
      </c>
      <c r="N155" s="43">
        <f t="shared" si="46"/>
        <v>4</v>
      </c>
      <c r="O155" s="44">
        <f t="shared" si="46"/>
        <v>60</v>
      </c>
      <c r="P155" s="45">
        <f>SUM(P152:P154)</f>
        <v>27.75</v>
      </c>
    </row>
    <row r="156" spans="1:16" ht="12.75">
      <c r="B156" s="2"/>
      <c r="C156" s="2"/>
      <c r="D156" s="2"/>
      <c r="E156" s="2"/>
      <c r="F156" s="47"/>
      <c r="G156" s="47"/>
      <c r="H156" s="47"/>
      <c r="I156" s="47"/>
      <c r="J156" s="47"/>
      <c r="K156" s="47"/>
      <c r="L156" s="47"/>
      <c r="M156" s="47"/>
      <c r="N156" s="47"/>
      <c r="O156" s="2"/>
      <c r="P156" s="2"/>
    </row>
    <row r="157" spans="1:16">
      <c r="M157" s="48" t="s">
        <v>21</v>
      </c>
      <c r="O157" s="49">
        <f>O155+O148+O142+O136+O101+O88+O82+O70+O64+O54+O47+O37+O16+O10</f>
        <v>2497</v>
      </c>
      <c r="P157" s="50">
        <f>P155+P148+P142+P136+P101+P88+P82+P70+P64+P54+P47+P37+P16+P10</f>
        <v>1360.25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B3" sqref="B3"/>
    </sheetView>
  </sheetViews>
  <sheetFormatPr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67</v>
      </c>
    </row>
    <row r="3" spans="1:16" ht="12.75">
      <c r="B3" s="2" t="s">
        <v>82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/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4" si="0">SUM(F9:N9)</f>
        <v>0</v>
      </c>
      <c r="P9" s="37">
        <f t="shared" ref="P9:P14" si="1">(F9*$F$5)+(G9*$G$5)+(H9*$H$5)+(I9*$I$5)+(J9*$J$5)+(K9*$K$5)+(L9*$L$5)+(M9*$M$5)+(N9*$N$5)</f>
        <v>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58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s="30" customFormat="1">
      <c r="A12" s="1"/>
      <c r="B12" s="58"/>
      <c r="C12" s="72"/>
      <c r="D12" s="66"/>
      <c r="E12" s="66"/>
      <c r="F12" s="67"/>
      <c r="G12" s="68"/>
      <c r="H12" s="69"/>
      <c r="I12" s="70"/>
      <c r="J12" s="69"/>
      <c r="K12" s="68"/>
      <c r="L12" s="71"/>
      <c r="M12" s="68"/>
      <c r="N12" s="69"/>
      <c r="O12" s="36">
        <f t="shared" si="0"/>
        <v>0</v>
      </c>
      <c r="P12" s="37">
        <f t="shared" si="1"/>
        <v>0</v>
      </c>
    </row>
    <row r="13" spans="1:16" s="30" customFormat="1">
      <c r="A13" s="1"/>
      <c r="B13" s="58"/>
      <c r="C13" s="72"/>
      <c r="D13" s="66"/>
      <c r="E13" s="66"/>
      <c r="F13" s="67"/>
      <c r="G13" s="68"/>
      <c r="H13" s="69"/>
      <c r="I13" s="70"/>
      <c r="J13" s="69"/>
      <c r="K13" s="68"/>
      <c r="L13" s="71"/>
      <c r="M13" s="68"/>
      <c r="N13" s="69"/>
      <c r="O13" s="36">
        <f t="shared" si="0"/>
        <v>0</v>
      </c>
      <c r="P13" s="37">
        <f t="shared" si="1"/>
        <v>0</v>
      </c>
    </row>
    <row r="14" spans="1:16" s="30" customFormat="1">
      <c r="A14" s="1"/>
      <c r="B14" s="138"/>
      <c r="C14" s="72"/>
      <c r="D14" s="66"/>
      <c r="E14" s="66"/>
      <c r="F14" s="67"/>
      <c r="G14" s="68"/>
      <c r="H14" s="69"/>
      <c r="I14" s="70"/>
      <c r="J14" s="69"/>
      <c r="K14" s="68"/>
      <c r="L14" s="71"/>
      <c r="M14" s="68"/>
      <c r="N14" s="69"/>
      <c r="O14" s="36">
        <f t="shared" si="0"/>
        <v>0</v>
      </c>
      <c r="P14" s="37">
        <f t="shared" si="1"/>
        <v>0</v>
      </c>
    </row>
    <row r="15" spans="1:16" ht="12" thickBot="1">
      <c r="A15" s="38"/>
      <c r="B15" s="39" t="s">
        <v>21</v>
      </c>
      <c r="C15" s="39">
        <f t="shared" ref="C15:P15" si="2">SUM(C9:C14)</f>
        <v>0</v>
      </c>
      <c r="D15" s="39">
        <f t="shared" si="2"/>
        <v>0</v>
      </c>
      <c r="E15" s="39">
        <f t="shared" si="2"/>
        <v>0</v>
      </c>
      <c r="F15" s="39">
        <f t="shared" si="2"/>
        <v>0</v>
      </c>
      <c r="G15" s="39">
        <f t="shared" si="2"/>
        <v>0</v>
      </c>
      <c r="H15" s="39">
        <f t="shared" si="2"/>
        <v>0</v>
      </c>
      <c r="I15" s="39">
        <f t="shared" si="2"/>
        <v>0</v>
      </c>
      <c r="J15" s="39">
        <f t="shared" si="2"/>
        <v>0</v>
      </c>
      <c r="K15" s="39">
        <f t="shared" si="2"/>
        <v>0</v>
      </c>
      <c r="L15" s="39">
        <f t="shared" si="2"/>
        <v>0</v>
      </c>
      <c r="M15" s="39">
        <f t="shared" si="2"/>
        <v>0</v>
      </c>
      <c r="N15" s="39">
        <f t="shared" si="2"/>
        <v>0</v>
      </c>
      <c r="O15" s="39">
        <f t="shared" si="2"/>
        <v>0</v>
      </c>
      <c r="P15" s="39">
        <f t="shared" si="2"/>
        <v>0</v>
      </c>
    </row>
    <row r="16" spans="1:16">
      <c r="B16" s="38"/>
      <c r="C16" s="38"/>
      <c r="D16" s="38"/>
      <c r="E16" s="38"/>
      <c r="F16" s="40"/>
      <c r="G16" s="40"/>
      <c r="H16" s="40"/>
      <c r="I16" s="40"/>
      <c r="J16" s="40"/>
      <c r="K16" s="40"/>
      <c r="L16" s="40"/>
      <c r="M16" s="40"/>
      <c r="N16" s="40"/>
      <c r="O16" s="38"/>
      <c r="P16" s="38"/>
    </row>
    <row r="17" spans="13:16" ht="12" customHeight="1"/>
    <row r="19" spans="13:16">
      <c r="M19" s="121"/>
      <c r="N19" s="121"/>
      <c r="O19" s="121"/>
      <c r="P19" s="12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B3" sqref="B3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65</v>
      </c>
    </row>
    <row r="3" spans="1:16" ht="12.75">
      <c r="B3" s="2" t="s">
        <v>82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/>
      <c r="C9" s="108"/>
      <c r="D9" s="100"/>
      <c r="E9" s="100"/>
      <c r="F9" s="123"/>
      <c r="G9" s="124"/>
      <c r="H9" s="125"/>
      <c r="I9" s="104"/>
      <c r="J9" s="125"/>
      <c r="K9" s="124"/>
      <c r="L9" s="105"/>
      <c r="M9" s="124"/>
      <c r="N9" s="125"/>
      <c r="O9" s="106">
        <f t="shared" ref="O9:O11" si="0">SUM(F9:N9)</f>
        <v>0</v>
      </c>
      <c r="P9" s="107">
        <f t="shared" ref="P9:P11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>
      <c r="A12" s="38"/>
      <c r="B12" s="109" t="s">
        <v>21</v>
      </c>
      <c r="C12" s="109">
        <f t="shared" ref="C12:P12" si="2">SUM(C9:C11)</f>
        <v>0</v>
      </c>
      <c r="D12" s="109">
        <f t="shared" si="2"/>
        <v>0</v>
      </c>
      <c r="E12" s="109">
        <f t="shared" si="2"/>
        <v>0</v>
      </c>
      <c r="F12" s="109">
        <f t="shared" si="2"/>
        <v>0</v>
      </c>
      <c r="G12" s="109">
        <f t="shared" si="2"/>
        <v>0</v>
      </c>
      <c r="H12" s="109">
        <f t="shared" si="2"/>
        <v>0</v>
      </c>
      <c r="I12" s="109">
        <f t="shared" si="2"/>
        <v>0</v>
      </c>
      <c r="J12" s="109">
        <f t="shared" si="2"/>
        <v>0</v>
      </c>
      <c r="K12" s="109">
        <f t="shared" si="2"/>
        <v>0</v>
      </c>
      <c r="L12" s="109">
        <f t="shared" si="2"/>
        <v>0</v>
      </c>
      <c r="M12" s="109">
        <f t="shared" si="2"/>
        <v>0</v>
      </c>
      <c r="N12" s="109">
        <f t="shared" si="2"/>
        <v>0</v>
      </c>
      <c r="O12" s="109">
        <f t="shared" si="2"/>
        <v>0</v>
      </c>
      <c r="P12" s="109">
        <f t="shared" si="2"/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5"/>
  <sheetViews>
    <sheetView workbookViewId="0">
      <selection activeCell="B27" sqref="B27"/>
    </sheetView>
  </sheetViews>
  <sheetFormatPr defaultRowHeight="12.75"/>
  <cols>
    <col min="1" max="1" width="21.7109375" style="75" customWidth="1"/>
    <col min="2" max="2" width="14" style="75" customWidth="1"/>
    <col min="3" max="3" width="18.140625" style="75" customWidth="1"/>
    <col min="4" max="16384" width="9.140625" style="74"/>
  </cols>
  <sheetData>
    <row r="2" spans="1:3">
      <c r="A2" s="73" t="s">
        <v>34</v>
      </c>
      <c r="B2" s="73" t="s">
        <v>24</v>
      </c>
      <c r="C2" s="73" t="s">
        <v>25</v>
      </c>
    </row>
    <row r="4" spans="1:3" ht="15">
      <c r="A4" s="75" t="s">
        <v>102</v>
      </c>
      <c r="B4" s="76">
        <f>SUM(Botswana!O15)</f>
        <v>134</v>
      </c>
      <c r="C4" s="148">
        <f>SUM(Botswana!P15)</f>
        <v>32.5</v>
      </c>
    </row>
    <row r="5" spans="1:3" ht="15" hidden="1">
      <c r="A5" s="75" t="s">
        <v>35</v>
      </c>
      <c r="B5" s="76">
        <f>SUM('Democratic Republic of Congo'!O18)</f>
        <v>0</v>
      </c>
      <c r="C5" s="148">
        <f>SUM('Democratic Republic of Congo'!P18)</f>
        <v>0</v>
      </c>
    </row>
    <row r="6" spans="1:3" ht="15" hidden="1">
      <c r="A6" s="75" t="s">
        <v>73</v>
      </c>
      <c r="B6" s="76">
        <f>SUM('Ivory Coast'!O14)</f>
        <v>0</v>
      </c>
      <c r="C6" s="148">
        <f>SUM('Ivory Coast'!P14)</f>
        <v>0</v>
      </c>
    </row>
    <row r="7" spans="1:3" ht="15">
      <c r="A7" s="75" t="s">
        <v>26</v>
      </c>
      <c r="B7" s="76">
        <f>SUM(Kenya!O28)</f>
        <v>841</v>
      </c>
      <c r="C7" s="148">
        <f>SUM(Kenya!P28)</f>
        <v>262.89999999999998</v>
      </c>
    </row>
    <row r="8" spans="1:3" ht="15">
      <c r="A8" s="76" t="s">
        <v>79</v>
      </c>
      <c r="B8" s="147">
        <f>SUM(Malawi!O11)</f>
        <v>63</v>
      </c>
      <c r="C8" s="148">
        <f>SUM(Malawi!P11)</f>
        <v>22</v>
      </c>
    </row>
    <row r="9" spans="1:3" ht="15">
      <c r="A9" s="76" t="s">
        <v>27</v>
      </c>
      <c r="B9" s="147">
        <f>SUM(Mauritius!O26)</f>
        <v>545</v>
      </c>
      <c r="C9" s="148">
        <f>SUM(Mauritius!P26)</f>
        <v>192.15</v>
      </c>
    </row>
    <row r="10" spans="1:3" ht="15" hidden="1">
      <c r="A10" s="76" t="s">
        <v>36</v>
      </c>
      <c r="B10" s="147">
        <f>SUM(Nigeria!O76)</f>
        <v>0</v>
      </c>
      <c r="C10" s="148">
        <f>SUM(Nigeria!P76)</f>
        <v>0</v>
      </c>
    </row>
    <row r="11" spans="1:3" ht="15">
      <c r="A11" s="76" t="s">
        <v>28</v>
      </c>
      <c r="B11" s="147">
        <f>SUM('South Africa'!O157)</f>
        <v>2497</v>
      </c>
      <c r="C11" s="148">
        <f>SUM('South Africa'!P157)</f>
        <v>1360.25</v>
      </c>
    </row>
    <row r="12" spans="1:3" ht="15" hidden="1">
      <c r="A12" s="76" t="s">
        <v>41</v>
      </c>
      <c r="B12" s="76">
        <f>SUM(Togo!O15)</f>
        <v>0</v>
      </c>
      <c r="C12" s="148">
        <f>SUM(Togo!P15)</f>
        <v>0</v>
      </c>
    </row>
    <row r="13" spans="1:3" ht="15" hidden="1">
      <c r="A13" s="76" t="s">
        <v>68</v>
      </c>
      <c r="B13" s="76">
        <f>SUM(Zambia!O12)</f>
        <v>0</v>
      </c>
      <c r="C13" s="148">
        <f>SUM(Zambia!P12)</f>
        <v>0</v>
      </c>
    </row>
    <row r="14" spans="1:3">
      <c r="A14" s="77"/>
      <c r="B14" s="77"/>
      <c r="C14" s="77"/>
    </row>
    <row r="15" spans="1:3">
      <c r="A15" s="77" t="s">
        <v>29</v>
      </c>
      <c r="B15" s="77">
        <f>SUM(B4:B14)</f>
        <v>4080</v>
      </c>
      <c r="C15" s="149">
        <f>SUM(C4:C14)</f>
        <v>1869.8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Botswana</vt:lpstr>
      <vt:lpstr>Democratic Republic of Congo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2018-04-24T13:02:42Z</dcterms:modified>
</cp:coreProperties>
</file>