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Google Drive\BBT\Score Sheets\2018\"/>
    </mc:Choice>
  </mc:AlternateContent>
  <bookViews>
    <workbookView xWindow="5130" yWindow="1755" windowWidth="10230" windowHeight="6060" tabRatio="799"/>
  </bookViews>
  <sheets>
    <sheet name="Botswana" sheetId="16" r:id="rId1"/>
    <sheet name="Burkina Faso" sheetId="11" state="hidden" r:id="rId2"/>
    <sheet name="Ivory Coast" sheetId="14" state="hidden" r:id="rId3"/>
    <sheet name="Kenya" sheetId="10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C4" i="4" l="1"/>
  <c r="B7" i="4"/>
  <c r="P11" i="10" l="1"/>
  <c r="P10" i="10"/>
  <c r="P9" i="10"/>
  <c r="P8" i="10"/>
  <c r="O11" i="10"/>
  <c r="O10" i="10"/>
  <c r="O9" i="10"/>
  <c r="O8" i="10"/>
  <c r="N16" i="19" l="1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 l="1"/>
  <c r="P16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O122" i="19"/>
  <c r="P121" i="19"/>
  <c r="O121" i="19"/>
  <c r="P120" i="19"/>
  <c r="O120" i="19"/>
  <c r="P119" i="19"/>
  <c r="O119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35" i="19"/>
  <c r="O135" i="19"/>
  <c r="P146" i="19"/>
  <c r="O146" i="19"/>
  <c r="P145" i="19"/>
  <c r="O145" i="19"/>
  <c r="P144" i="19"/>
  <c r="O144" i="19"/>
  <c r="P143" i="19"/>
  <c r="O143" i="19"/>
  <c r="P147" i="19"/>
  <c r="O147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 s="1"/>
  <c r="C8" i="4" s="1"/>
  <c r="O9" i="20"/>
  <c r="O11" i="20" s="1"/>
  <c r="B8" i="4" s="1"/>
  <c r="N155" i="19"/>
  <c r="M155" i="19"/>
  <c r="L155" i="19"/>
  <c r="K155" i="19"/>
  <c r="J155" i="19"/>
  <c r="I155" i="19"/>
  <c r="H155" i="19"/>
  <c r="G155" i="19"/>
  <c r="F155" i="19"/>
  <c r="E155" i="19"/>
  <c r="D155" i="19"/>
  <c r="C155" i="19"/>
  <c r="P154" i="19"/>
  <c r="O154" i="19"/>
  <c r="P153" i="19"/>
  <c r="O153" i="19"/>
  <c r="P78" i="19"/>
  <c r="O78" i="19"/>
  <c r="P77" i="19"/>
  <c r="O77" i="19"/>
  <c r="P76" i="19"/>
  <c r="O76" i="19"/>
  <c r="N80" i="19"/>
  <c r="M80" i="19"/>
  <c r="L80" i="19"/>
  <c r="K80" i="19"/>
  <c r="J80" i="19"/>
  <c r="I80" i="19"/>
  <c r="H80" i="19"/>
  <c r="G80" i="19"/>
  <c r="F80" i="19"/>
  <c r="E80" i="19"/>
  <c r="D80" i="19"/>
  <c r="C80" i="19"/>
  <c r="P79" i="19"/>
  <c r="O79" i="19"/>
  <c r="P75" i="19"/>
  <c r="O75" i="19"/>
  <c r="P74" i="19"/>
  <c r="O74" i="19"/>
  <c r="P73" i="19"/>
  <c r="O73" i="19"/>
  <c r="P72" i="19"/>
  <c r="O72" i="19"/>
  <c r="N114" i="19"/>
  <c r="M114" i="19"/>
  <c r="L114" i="19"/>
  <c r="K114" i="19"/>
  <c r="J114" i="19"/>
  <c r="I114" i="19"/>
  <c r="H114" i="19"/>
  <c r="G114" i="19"/>
  <c r="F114" i="19"/>
  <c r="E114" i="19"/>
  <c r="D114" i="19"/>
  <c r="C114" i="19"/>
  <c r="P113" i="19"/>
  <c r="O113" i="19"/>
  <c r="P112" i="19"/>
  <c r="O112" i="19"/>
  <c r="P111" i="19"/>
  <c r="O111" i="19"/>
  <c r="P110" i="19"/>
  <c r="O110" i="19"/>
  <c r="P109" i="19"/>
  <c r="O109" i="19"/>
  <c r="P108" i="19"/>
  <c r="O108" i="19"/>
  <c r="P107" i="19"/>
  <c r="O107" i="19"/>
  <c r="N62" i="19"/>
  <c r="M62" i="19"/>
  <c r="L62" i="19"/>
  <c r="K62" i="19"/>
  <c r="J62" i="19"/>
  <c r="H62" i="19"/>
  <c r="G62" i="19"/>
  <c r="F62" i="19"/>
  <c r="E62" i="19"/>
  <c r="D62" i="19"/>
  <c r="C62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22" i="8"/>
  <c r="O22" i="8"/>
  <c r="P21" i="8"/>
  <c r="O21" i="8"/>
  <c r="N86" i="19"/>
  <c r="M86" i="19"/>
  <c r="L86" i="19"/>
  <c r="K86" i="19"/>
  <c r="J86" i="19"/>
  <c r="I86" i="19"/>
  <c r="H86" i="19"/>
  <c r="G86" i="19"/>
  <c r="F86" i="19"/>
  <c r="E86" i="19"/>
  <c r="P84" i="19"/>
  <c r="O84" i="19"/>
  <c r="N161" i="19"/>
  <c r="M161" i="19"/>
  <c r="L161" i="19"/>
  <c r="K161" i="19"/>
  <c r="J161" i="19"/>
  <c r="I161" i="19"/>
  <c r="H161" i="19"/>
  <c r="G161" i="19"/>
  <c r="F161" i="19"/>
  <c r="E161" i="19"/>
  <c r="D161" i="19"/>
  <c r="C161" i="19"/>
  <c r="P160" i="19"/>
  <c r="O160" i="19"/>
  <c r="P159" i="19"/>
  <c r="O159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94" i="19"/>
  <c r="O94" i="19"/>
  <c r="P93" i="19"/>
  <c r="O93" i="19"/>
  <c r="P92" i="19"/>
  <c r="O92" i="19"/>
  <c r="P91" i="19"/>
  <c r="O91" i="19"/>
  <c r="P95" i="19"/>
  <c r="O95" i="19"/>
  <c r="P9" i="16"/>
  <c r="O9" i="16"/>
  <c r="P11" i="12"/>
  <c r="O11" i="12"/>
  <c r="O15" i="12" s="1"/>
  <c r="B12" i="4" s="1"/>
  <c r="P10" i="12"/>
  <c r="O10" i="12"/>
  <c r="P12" i="12"/>
  <c r="O12" i="12"/>
  <c r="N168" i="19"/>
  <c r="M168" i="19"/>
  <c r="L168" i="19"/>
  <c r="K168" i="19"/>
  <c r="J168" i="19"/>
  <c r="I168" i="19"/>
  <c r="H168" i="19"/>
  <c r="G168" i="19"/>
  <c r="F168" i="19"/>
  <c r="E168" i="19"/>
  <c r="D168" i="19"/>
  <c r="C168" i="19"/>
  <c r="P167" i="19"/>
  <c r="O167" i="19"/>
  <c r="P166" i="19"/>
  <c r="O166" i="19"/>
  <c r="P165" i="19"/>
  <c r="O165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P148" i="19"/>
  <c r="O148" i="19"/>
  <c r="P118" i="19"/>
  <c r="O118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P102" i="19"/>
  <c r="O102" i="19"/>
  <c r="P101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P96" i="19"/>
  <c r="O96" i="19"/>
  <c r="P90" i="19"/>
  <c r="O90" i="19"/>
  <c r="D86" i="19"/>
  <c r="C86" i="19"/>
  <c r="P85" i="19"/>
  <c r="O85" i="19"/>
  <c r="N68" i="19"/>
  <c r="M68" i="19"/>
  <c r="L68" i="19"/>
  <c r="K68" i="19"/>
  <c r="J68" i="19"/>
  <c r="I68" i="19"/>
  <c r="H68" i="19"/>
  <c r="G68" i="19"/>
  <c r="F68" i="19"/>
  <c r="E68" i="19"/>
  <c r="D68" i="19"/>
  <c r="C68" i="19"/>
  <c r="P67" i="19"/>
  <c r="O67" i="19"/>
  <c r="P66" i="19"/>
  <c r="O66" i="19"/>
  <c r="I62" i="19"/>
  <c r="P61" i="19"/>
  <c r="O61" i="19"/>
  <c r="N40" i="19"/>
  <c r="M40" i="19"/>
  <c r="L40" i="19"/>
  <c r="K40" i="19"/>
  <c r="J40" i="19"/>
  <c r="I40" i="19"/>
  <c r="H40" i="19"/>
  <c r="G40" i="19"/>
  <c r="F40" i="19"/>
  <c r="E40" i="19"/>
  <c r="D40" i="19"/>
  <c r="C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 s="1"/>
  <c r="B13" i="4" s="1"/>
  <c r="G24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2" i="10"/>
  <c r="M12" i="10"/>
  <c r="L12" i="10"/>
  <c r="K12" i="10"/>
  <c r="J12" i="10"/>
  <c r="I12" i="10"/>
  <c r="H12" i="10"/>
  <c r="G12" i="10"/>
  <c r="F12" i="10"/>
  <c r="E12" i="10"/>
  <c r="D12" i="10"/>
  <c r="C12" i="10"/>
  <c r="N25" i="10"/>
  <c r="M25" i="10"/>
  <c r="L25" i="10"/>
  <c r="K25" i="10"/>
  <c r="J25" i="10"/>
  <c r="I25" i="10"/>
  <c r="H25" i="10"/>
  <c r="G25" i="10"/>
  <c r="F25" i="10"/>
  <c r="E25" i="10"/>
  <c r="D25" i="10"/>
  <c r="C25" i="10"/>
  <c r="P24" i="10"/>
  <c r="O24" i="10"/>
  <c r="P23" i="10"/>
  <c r="O23" i="10"/>
  <c r="P22" i="10"/>
  <c r="O22" i="10"/>
  <c r="O25" i="10" s="1"/>
  <c r="N14" i="16"/>
  <c r="M14" i="16"/>
  <c r="L14" i="16"/>
  <c r="K14" i="16"/>
  <c r="J14" i="16"/>
  <c r="I14" i="16"/>
  <c r="H14" i="16"/>
  <c r="G14" i="16"/>
  <c r="F14" i="16"/>
  <c r="E14" i="16"/>
  <c r="D14" i="16"/>
  <c r="C14" i="16"/>
  <c r="P13" i="16"/>
  <c r="O13" i="16"/>
  <c r="P12" i="16"/>
  <c r="O12" i="16"/>
  <c r="P11" i="16"/>
  <c r="O11" i="16"/>
  <c r="P10" i="16"/>
  <c r="O10" i="16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 s="1"/>
  <c r="B6" i="4" s="1"/>
  <c r="P23" i="8"/>
  <c r="O23" i="8"/>
  <c r="O9" i="12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12" i="10"/>
  <c r="N18" i="10"/>
  <c r="M18" i="10"/>
  <c r="L18" i="10"/>
  <c r="K18" i="10"/>
  <c r="J18" i="10"/>
  <c r="I18" i="10"/>
  <c r="H18" i="10"/>
  <c r="G18" i="10"/>
  <c r="F18" i="10"/>
  <c r="E18" i="10"/>
  <c r="D18" i="10"/>
  <c r="C18" i="10"/>
  <c r="P17" i="10"/>
  <c r="O17" i="10"/>
  <c r="O18" i="10" s="1"/>
  <c r="P16" i="10"/>
  <c r="O16" i="10"/>
  <c r="N11" i="11"/>
  <c r="M11" i="11"/>
  <c r="L11" i="11"/>
  <c r="K11" i="11"/>
  <c r="J11" i="11"/>
  <c r="I11" i="11"/>
  <c r="H11" i="11"/>
  <c r="G11" i="11"/>
  <c r="F11" i="11"/>
  <c r="E11" i="11"/>
  <c r="D11" i="11"/>
  <c r="C11" i="11"/>
  <c r="P10" i="11"/>
  <c r="O10" i="11"/>
  <c r="P9" i="11"/>
  <c r="O9" i="11"/>
  <c r="O11" i="11" s="1"/>
  <c r="B5" i="4" s="1"/>
  <c r="N31" i="8"/>
  <c r="M31" i="8"/>
  <c r="L31" i="8"/>
  <c r="K31" i="8"/>
  <c r="J31" i="8"/>
  <c r="I31" i="8"/>
  <c r="H31" i="8"/>
  <c r="G31" i="8"/>
  <c r="F31" i="8"/>
  <c r="E31" i="8"/>
  <c r="D31" i="8"/>
  <c r="C31" i="8"/>
  <c r="P30" i="8"/>
  <c r="O30" i="8"/>
  <c r="P29" i="8"/>
  <c r="O29" i="8"/>
  <c r="P28" i="8"/>
  <c r="P31" i="8" s="1"/>
  <c r="O28" i="8"/>
  <c r="N24" i="8"/>
  <c r="M24" i="8"/>
  <c r="L24" i="8"/>
  <c r="K24" i="8"/>
  <c r="J24" i="8"/>
  <c r="I24" i="8"/>
  <c r="H24" i="8"/>
  <c r="F24" i="8"/>
  <c r="E24" i="8"/>
  <c r="D24" i="8"/>
  <c r="C24" i="8"/>
  <c r="P7" i="8"/>
  <c r="O7" i="8"/>
  <c r="P44" i="18"/>
  <c r="P15" i="12"/>
  <c r="C12" i="4"/>
  <c r="P12" i="17"/>
  <c r="C13" i="4" s="1"/>
  <c r="P14" i="14"/>
  <c r="C6" i="4" s="1"/>
  <c r="O12" i="10"/>
  <c r="O31" i="8"/>
  <c r="P11" i="11"/>
  <c r="C5" i="4"/>
  <c r="P25" i="10" l="1"/>
  <c r="P27" i="10" s="1"/>
  <c r="C7" i="4" s="1"/>
  <c r="P18" i="10"/>
  <c r="P14" i="16"/>
  <c r="O14" i="16"/>
  <c r="B4" i="4" s="1"/>
  <c r="O24" i="8"/>
  <c r="P24" i="8"/>
  <c r="O168" i="19"/>
  <c r="P68" i="19"/>
  <c r="P86" i="19"/>
  <c r="O80" i="19"/>
  <c r="O155" i="19"/>
  <c r="O97" i="19"/>
  <c r="P62" i="19"/>
  <c r="P114" i="19"/>
  <c r="O40" i="19"/>
  <c r="O86" i="19"/>
  <c r="P161" i="19"/>
  <c r="O149" i="19"/>
  <c r="O103" i="19"/>
  <c r="P103" i="19"/>
  <c r="P80" i="19"/>
  <c r="O68" i="19"/>
  <c r="P149" i="19"/>
  <c r="O62" i="19"/>
  <c r="O161" i="19"/>
  <c r="P155" i="19"/>
  <c r="P168" i="19"/>
  <c r="P97" i="19"/>
  <c r="O114" i="19"/>
  <c r="O10" i="19"/>
  <c r="P40" i="19"/>
  <c r="P10" i="19"/>
  <c r="O34" i="8"/>
  <c r="B9" i="4" s="1"/>
  <c r="P34" i="8"/>
  <c r="C9" i="4" s="1"/>
  <c r="O27" i="10"/>
  <c r="O170" i="19" l="1"/>
  <c r="B11" i="4" s="1"/>
  <c r="B15" i="4" s="1"/>
  <c r="P170" i="19"/>
  <c r="C11" i="4" s="1"/>
  <c r="C15" i="4" s="1"/>
</calcChain>
</file>

<file path=xl/sharedStrings.xml><?xml version="1.0" encoding="utf-8"?>
<sst xmlns="http://schemas.openxmlformats.org/spreadsheetml/2006/main" count="373" uniqueCount="153">
  <si>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</si>
  <si>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</si>
  <si>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</si>
  <si>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</si>
  <si>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</si>
  <si>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</si>
  <si>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</si>
  <si>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</si>
  <si>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</si>
  <si>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</si>
  <si>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</si>
  <si>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</si>
  <si>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</si>
  <si>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</si>
  <si>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</si>
  <si>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</si>
  <si>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</si>
  <si>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</si>
  <si>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</si>
  <si>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</si>
  <si>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</si>
  <si>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</si>
  <si>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</si>
  <si>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</si>
  <si>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</si>
  <si>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</si>
  <si>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</si>
  <si>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</si>
  <si>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</si>
  <si>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</si>
  <si>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</si>
  <si>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</si>
  <si>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</si>
  <si>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</si>
  <si>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</si>
  <si>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</si>
  <si>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</si>
  <si>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</si>
  <si>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</si>
  <si>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</si>
  <si>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</si>
  <si>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</si>
  <si>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</si>
  <si>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</si>
  <si>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</si>
  <si>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</si>
  <si>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</si>
  <si>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</si>
  <si>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</si>
  <si>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</si>
  <si>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</si>
  <si>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</si>
  <si>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</si>
  <si>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</si>
  <si>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</si>
  <si>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</si>
  <si>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</si>
  <si>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</si>
  <si>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</si>
  <si>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</si>
  <si>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</si>
  <si>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</si>
  <si>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</si>
  <si>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PIETERMARITZBURG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</si>
  <si>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</si>
  <si>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</si>
  <si>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</si>
  <si>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</si>
  <si>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</si>
  <si>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</si>
  <si>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</si>
  <si>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</si>
  <si>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TEMPLE: Burkina Faso</t>
  </si>
  <si>
    <t>Burkina Faso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</si>
  <si>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</si>
  <si>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</si>
  <si>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</si>
  <si>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</si>
  <si>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</si>
  <si>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</si>
  <si>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</si>
  <si>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</si>
  <si>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February 2018</t>
  </si>
  <si>
    <t>Tattva Darshan Das</t>
  </si>
  <si>
    <t>Yogi</t>
  </si>
  <si>
    <t>Ramanandini Roy</t>
  </si>
  <si>
    <t>Govardhana Sila</t>
  </si>
  <si>
    <t>Shohana Roberts</t>
  </si>
  <si>
    <t xml:space="preserve">Thando </t>
  </si>
  <si>
    <t>Adhokshaj Jugmohan</t>
  </si>
  <si>
    <t>Medhavi Prabhu</t>
  </si>
  <si>
    <t>Christian Bangala</t>
  </si>
  <si>
    <t>Tulsi Finlay</t>
  </si>
  <si>
    <t>Meena Kasiram</t>
  </si>
  <si>
    <t xml:space="preserve">Devon </t>
  </si>
  <si>
    <t>Dale Wastell</t>
  </si>
  <si>
    <t>Gopa Kumar</t>
  </si>
  <si>
    <t>Jade Green</t>
  </si>
  <si>
    <t>Jason Finlay</t>
  </si>
  <si>
    <t>Lila Le Roux</t>
  </si>
  <si>
    <t>Bhavananda Das</t>
  </si>
  <si>
    <t>Ryan Harricharan</t>
  </si>
  <si>
    <t>Sarasvati Kwane</t>
  </si>
  <si>
    <t>Craig Kanyangarara</t>
  </si>
  <si>
    <t>Midrand BTG team</t>
  </si>
  <si>
    <t>Damodar das (BCAIS)</t>
  </si>
  <si>
    <t xml:space="preserve">Priya Malini devi dasi </t>
  </si>
  <si>
    <t xml:space="preserve">Radhakund devi dasi </t>
  </si>
  <si>
    <t xml:space="preserve">Radhika Kripa devi dasi </t>
  </si>
  <si>
    <t xml:space="preserve">Rishal and Nelene Sooklal </t>
  </si>
  <si>
    <t>Radhadesh dd</t>
  </si>
  <si>
    <t>Gift Shop</t>
  </si>
  <si>
    <t>Melisha</t>
  </si>
  <si>
    <t>Monthly sankirtan</t>
  </si>
  <si>
    <t xml:space="preserve">Tony Prabhu </t>
  </si>
  <si>
    <t>BTG Magazines</t>
  </si>
  <si>
    <t>BTG OFFICE</t>
  </si>
  <si>
    <t>BOOK COUNTER</t>
  </si>
  <si>
    <t>KRSNA CHARAN DAS</t>
  </si>
  <si>
    <t>MONTHLY SANKIRTAN FESTIVAL</t>
  </si>
  <si>
    <t>VIBHU CAITANYA DAS</t>
  </si>
  <si>
    <t>NITAI PADA KAMALA TEAM</t>
  </si>
  <si>
    <t>KRISHEN MORARJEE</t>
  </si>
  <si>
    <t>RAHUL MAHARAJ</t>
  </si>
  <si>
    <t>NIKUNJA SEVA DASI</t>
  </si>
  <si>
    <t>JAI SACINANDAN DAS</t>
  </si>
  <si>
    <t>PREASKA REDDY</t>
  </si>
  <si>
    <t>SURESH &amp; SHIRLEY RAMAVATHER</t>
  </si>
  <si>
    <t>JAHNAVA DASIS</t>
  </si>
  <si>
    <t>PARJANYA DAS</t>
  </si>
  <si>
    <t>RADHA VINOD DASI</t>
  </si>
  <si>
    <t>RADHANATH'S  GIFTS</t>
  </si>
  <si>
    <t>RISHIE SEWPAUL</t>
  </si>
  <si>
    <t>Harimananda's Team</t>
  </si>
  <si>
    <t>Cit Ananda Dasa &amp; Team</t>
  </si>
  <si>
    <t>Raghunatha Dasa ( Nama Hatta )</t>
  </si>
  <si>
    <t>Ajay Caitanya Dasa</t>
  </si>
  <si>
    <t>Kasyapa Muni Dasa</t>
  </si>
  <si>
    <t>Devaki Suta Dasa</t>
  </si>
  <si>
    <t>Suveshadari Dasa</t>
  </si>
  <si>
    <t>Kirtan Ashraya Team ( Monthly Sankirtana Festival )</t>
  </si>
  <si>
    <t>TEMPLE: Gabarone</t>
  </si>
  <si>
    <t>Botswana</t>
  </si>
  <si>
    <t>Devakinandan das</t>
  </si>
  <si>
    <t>Rama Priya Devi Dasi</t>
  </si>
  <si>
    <t>Keshavanand Das</t>
  </si>
  <si>
    <t>Baktin Sahana</t>
  </si>
  <si>
    <t>VAISHNAVI SANGA</t>
  </si>
  <si>
    <t>SAKHI JIVANI DEVI DASA</t>
  </si>
  <si>
    <t>VEDATATTVA DASA</t>
  </si>
  <si>
    <t>PARTH PREM DASA</t>
  </si>
  <si>
    <t>Temple Scores</t>
  </si>
  <si>
    <t>Vrajabasi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</si>
</sst>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2" applyNumberFormat="0" applyAlignment="0" applyProtection="0"/>
    <xf numFmtId="0" fontId="17" fillId="28" borderId="73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4" applyNumberFormat="0" applyFill="0" applyAlignment="0" applyProtection="0"/>
    <xf numFmtId="0" fontId="21" fillId="0" borderId="75" applyNumberFormat="0" applyFill="0" applyAlignment="0" applyProtection="0"/>
    <xf numFmtId="0" fontId="22" fillId="0" borderId="76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2" applyNumberFormat="0" applyAlignment="0" applyProtection="0"/>
    <xf numFmtId="0" fontId="24" fillId="0" borderId="77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8" applyNumberFormat="0" applyFont="0" applyAlignment="0" applyProtection="0"/>
    <xf numFmtId="0" fontId="27" fillId="27" borderId="79" applyNumberFormat="0" applyAlignment="0" applyProtection="0"/>
    <xf numFmtId="0" fontId="28" fillId="0" borderId="0" applyNumberFormat="0" applyFill="0" applyBorder="0" applyAlignment="0" applyProtection="0"/>
    <xf numFmtId="0" fontId="29" fillId="0" borderId="80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7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8" xfId="0" applyFont="1" applyBorder="1"/>
    <xf numFmtId="2" fontId="1" fillId="0" borderId="49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0" xfId="0" applyFont="1" applyFill="1" applyBorder="1"/>
    <xf numFmtId="0" fontId="1" fillId="0" borderId="51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2" xfId="0" applyFont="1" applyBorder="1" applyAlignment="1">
      <alignment horizontal="right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28" xfId="0" applyFont="1" applyFill="1" applyBorder="1"/>
    <xf numFmtId="0" fontId="1" fillId="0" borderId="53" xfId="0" applyFont="1" applyFill="1" applyBorder="1"/>
    <xf numFmtId="0" fontId="1" fillId="0" borderId="60" xfId="0" applyFont="1" applyBorder="1"/>
    <xf numFmtId="0" fontId="1" fillId="0" borderId="61" xfId="0" applyFont="1" applyBorder="1"/>
    <xf numFmtId="0" fontId="1" fillId="0" borderId="62" xfId="0" applyFont="1" applyBorder="1"/>
    <xf numFmtId="44" fontId="1" fillId="0" borderId="63" xfId="28" applyFont="1" applyBorder="1"/>
    <xf numFmtId="0" fontId="1" fillId="0" borderId="25" xfId="0" applyFont="1" applyFill="1" applyBorder="1"/>
    <xf numFmtId="0" fontId="1" fillId="0" borderId="64" xfId="0" applyFont="1" applyFill="1" applyBorder="1"/>
    <xf numFmtId="0" fontId="1" fillId="0" borderId="65" xfId="0" applyFont="1" applyBorder="1"/>
    <xf numFmtId="1" fontId="4" fillId="0" borderId="20" xfId="0" applyNumberFormat="1" applyFont="1" applyFill="1" applyBorder="1"/>
    <xf numFmtId="0" fontId="1" fillId="0" borderId="56" xfId="0" applyFont="1" applyBorder="1"/>
    <xf numFmtId="0" fontId="1" fillId="0" borderId="66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7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workbookViewId="0">
      <selection activeCell="C30" sqref="C30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141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 t="s">
        <v>143</v>
      </c>
      <c r="C9" s="105"/>
      <c r="D9" s="100"/>
      <c r="E9" s="100"/>
      <c r="F9" s="150">
        <v>25</v>
      </c>
      <c r="G9" s="151">
        <v>23</v>
      </c>
      <c r="H9" s="152"/>
      <c r="I9" s="153"/>
      <c r="J9" s="152"/>
      <c r="K9" s="151"/>
      <c r="L9" s="154"/>
      <c r="M9" s="151"/>
      <c r="N9" s="152"/>
      <c r="O9" s="103">
        <f t="shared" ref="O9:O13" si="0">SUM(F9:N9)</f>
        <v>48</v>
      </c>
      <c r="P9" s="104">
        <f t="shared" ref="P9:P13" si="1">(F9*$F$5)+(G9*$G$5)+(H9*$H$5)+(I9*$I$5)+(J9*$J$5)+(K9*$K$5)+(L9*$L$5)+(M9*$M$5)+(N9*$N$5)</f>
        <v>8.25</v>
      </c>
    </row>
    <row r="10" spans="1:16" s="30" customFormat="1">
      <c r="A10" s="1"/>
      <c r="B10" s="99" t="s">
        <v>144</v>
      </c>
      <c r="C10" s="105"/>
      <c r="D10" s="100"/>
      <c r="E10" s="100"/>
      <c r="F10" s="120"/>
      <c r="G10" s="121">
        <v>8</v>
      </c>
      <c r="H10" s="122"/>
      <c r="I10" s="101"/>
      <c r="J10" s="122"/>
      <c r="K10" s="121"/>
      <c r="L10" s="102"/>
      <c r="M10" s="121"/>
      <c r="N10" s="122"/>
      <c r="O10" s="103">
        <f t="shared" si="0"/>
        <v>8</v>
      </c>
      <c r="P10" s="104">
        <f t="shared" si="1"/>
        <v>2</v>
      </c>
    </row>
    <row r="11" spans="1:16" s="30" customFormat="1">
      <c r="A11" s="1"/>
      <c r="B11" s="99" t="s">
        <v>145</v>
      </c>
      <c r="C11" s="105"/>
      <c r="D11" s="100"/>
      <c r="E11" s="100"/>
      <c r="F11" s="120"/>
      <c r="G11" s="121"/>
      <c r="H11" s="122"/>
      <c r="I11" s="101">
        <v>26</v>
      </c>
      <c r="J11" s="122"/>
      <c r="K11" s="121"/>
      <c r="L11" s="102"/>
      <c r="M11" s="121"/>
      <c r="N11" s="122"/>
      <c r="O11" s="103">
        <f t="shared" si="0"/>
        <v>26</v>
      </c>
      <c r="P11" s="104">
        <f t="shared" si="1"/>
        <v>13</v>
      </c>
    </row>
    <row r="12" spans="1:16" s="30" customFormat="1">
      <c r="A12" s="1"/>
      <c r="B12" s="99" t="s">
        <v>146</v>
      </c>
      <c r="C12" s="105"/>
      <c r="D12" s="100"/>
      <c r="E12" s="100"/>
      <c r="F12" s="120"/>
      <c r="G12" s="121">
        <v>8</v>
      </c>
      <c r="H12" s="122"/>
      <c r="I12" s="101"/>
      <c r="J12" s="122"/>
      <c r="K12" s="121"/>
      <c r="L12" s="102"/>
      <c r="M12" s="121"/>
      <c r="N12" s="122"/>
      <c r="O12" s="103">
        <f t="shared" si="0"/>
        <v>8</v>
      </c>
      <c r="P12" s="104">
        <f t="shared" si="1"/>
        <v>2</v>
      </c>
    </row>
    <row r="13" spans="1:16" s="30" customFormat="1">
      <c r="A13" s="1"/>
      <c r="B13" s="99"/>
      <c r="C13" s="105"/>
      <c r="D13" s="100"/>
      <c r="E13" s="100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25</v>
      </c>
      <c r="G14" s="106">
        <f t="shared" si="2"/>
        <v>39</v>
      </c>
      <c r="H14" s="106">
        <f t="shared" si="2"/>
        <v>0</v>
      </c>
      <c r="I14" s="106">
        <f t="shared" si="2"/>
        <v>26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90</v>
      </c>
      <c r="P14" s="106">
        <f t="shared" si="2"/>
        <v>25.25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25" sqref="B25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72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1" customFormat="1">
      <c r="A9" s="190"/>
      <c r="B9" s="99"/>
      <c r="C9" s="105"/>
      <c r="D9" s="100"/>
      <c r="E9" s="100"/>
      <c r="F9" s="120"/>
      <c r="G9" s="121"/>
      <c r="H9" s="122"/>
      <c r="I9" s="101"/>
      <c r="J9" s="122"/>
      <c r="K9" s="121"/>
      <c r="L9" s="102"/>
      <c r="M9" s="121"/>
      <c r="N9" s="122"/>
      <c r="O9" s="103">
        <f>SUM(F9:N9)</f>
        <v>0</v>
      </c>
      <c r="P9" s="104">
        <f>(F9*$F$5)+(G9*$G$5)+(H9*$H$5)+(I9*$I$5)+(J9*$J$5)+(K9*$K$5)+(L9*$L$5)+(M9*$M$5)+(N9*$N$5)</f>
        <v>0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>SUM(F10:N10)</f>
        <v>0</v>
      </c>
      <c r="P10" s="104">
        <f>(F10*$F$5)+(G10*$G$5)+(H10*$H$5)+(I10*$I$5)+(J10*$J$5)+(K10*$K$5)+(L10*$L$5)+(M10*$M$5)+(N10*$N$5)</f>
        <v>0</v>
      </c>
    </row>
    <row r="11" spans="1:16">
      <c r="A11" s="38"/>
      <c r="B11" s="106" t="s">
        <v>21</v>
      </c>
      <c r="C11" s="106">
        <f t="shared" ref="C11:P11" si="0">SUM(C9:C10)</f>
        <v>0</v>
      </c>
      <c r="D11" s="106">
        <f t="shared" si="0"/>
        <v>0</v>
      </c>
      <c r="E11" s="106">
        <f t="shared" si="0"/>
        <v>0</v>
      </c>
      <c r="F11" s="106">
        <f t="shared" si="0"/>
        <v>0</v>
      </c>
      <c r="G11" s="106">
        <f t="shared" si="0"/>
        <v>0</v>
      </c>
      <c r="H11" s="106">
        <f t="shared" si="0"/>
        <v>0</v>
      </c>
      <c r="I11" s="106">
        <f t="shared" si="0"/>
        <v>0</v>
      </c>
      <c r="J11" s="106">
        <f t="shared" si="0"/>
        <v>0</v>
      </c>
      <c r="K11" s="106">
        <f t="shared" si="0"/>
        <v>0</v>
      </c>
      <c r="L11" s="106">
        <f t="shared" si="0"/>
        <v>0</v>
      </c>
      <c r="M11" s="106">
        <f t="shared" si="0"/>
        <v>0</v>
      </c>
      <c r="N11" s="106">
        <f t="shared" si="0"/>
        <v>0</v>
      </c>
      <c r="O11" s="106">
        <f t="shared" si="0"/>
        <v>0</v>
      </c>
      <c r="P11" s="106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70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/>
      <c r="C9" s="105"/>
      <c r="D9" s="100"/>
      <c r="E9" s="100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2" si="0">SUM(F9:N9)</f>
        <v>0</v>
      </c>
      <c r="P9" s="104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9"/>
      <c r="C12" s="105"/>
      <c r="D12" s="100"/>
      <c r="E12" s="100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9"/>
      <c r="C13" s="105"/>
      <c r="D13" s="100"/>
      <c r="E13" s="100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>(F13*$F$5)+(G13*$G$5)+(H13*$H$5)+(I13*$I$5)+(J13*$J$5)+(K13*$K$5)+(L13*$L$5)+(M13*$M$5)+(N13*$N$5)</f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0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0</v>
      </c>
      <c r="O14" s="106">
        <f t="shared" si="2"/>
        <v>0</v>
      </c>
      <c r="P14" s="106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7"/>
  <sheetViews>
    <sheetView topLeftCell="C1" workbookViewId="0">
      <selection activeCell="B37" sqref="B37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82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 t="s">
        <v>147</v>
      </c>
      <c r="C8" s="147"/>
      <c r="D8" s="51"/>
      <c r="E8" s="52">
        <v>3</v>
      </c>
      <c r="F8" s="53"/>
      <c r="G8" s="59"/>
      <c r="H8" s="60"/>
      <c r="I8" s="61"/>
      <c r="J8" s="60"/>
      <c r="K8" s="59"/>
      <c r="L8" s="62"/>
      <c r="M8" s="59"/>
      <c r="N8" s="60">
        <v>174</v>
      </c>
      <c r="O8" s="117">
        <f>SUM(F8:N8)</f>
        <v>174</v>
      </c>
      <c r="P8" s="37">
        <f>(F8*$F$4)+(G8*$G$4)+(H8*$H$4)+(I8*$I$4)+(J8*$J$4)+(K8*$K$4)+(L8*$L$4)+(M8*$M$4)+(N8*$N$4)</f>
        <v>348</v>
      </c>
    </row>
    <row r="9" spans="1:16">
      <c r="B9" s="58" t="s">
        <v>148</v>
      </c>
      <c r="C9" s="147"/>
      <c r="D9" s="51"/>
      <c r="E9" s="52"/>
      <c r="F9" s="53"/>
      <c r="G9" s="59"/>
      <c r="H9" s="60"/>
      <c r="I9" s="61"/>
      <c r="J9" s="60"/>
      <c r="K9" s="59"/>
      <c r="L9" s="62"/>
      <c r="M9" s="59"/>
      <c r="N9" s="60">
        <v>5</v>
      </c>
      <c r="O9" s="117">
        <f t="shared" ref="O9:O11" si="0">SUM(F9:N9)</f>
        <v>5</v>
      </c>
      <c r="P9" s="200">
        <f t="shared" ref="P9:P11" si="1">(F9*$F$4)+(G9*$G$4)+(H9*$H$4)+(I9*$I$4)+(J9*$J$4)+(K9*$K$4)+(L9*$L$4)+(M9*$M$4)+(N9*$N$4)</f>
        <v>10</v>
      </c>
    </row>
    <row r="10" spans="1:16">
      <c r="B10" s="58" t="s">
        <v>149</v>
      </c>
      <c r="C10" s="147"/>
      <c r="D10" s="51"/>
      <c r="E10" s="52"/>
      <c r="F10" s="53"/>
      <c r="G10" s="59">
        <v>4</v>
      </c>
      <c r="H10" s="60"/>
      <c r="I10" s="148"/>
      <c r="J10" s="60"/>
      <c r="K10" s="59">
        <v>2</v>
      </c>
      <c r="L10" s="62"/>
      <c r="M10" s="59"/>
      <c r="N10" s="60">
        <v>2</v>
      </c>
      <c r="O10" s="117">
        <f t="shared" si="0"/>
        <v>8</v>
      </c>
      <c r="P10" s="200">
        <f t="shared" si="1"/>
        <v>7</v>
      </c>
    </row>
    <row r="11" spans="1:16">
      <c r="B11" s="58"/>
      <c r="C11" s="147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200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SUM(C8:C11)</f>
        <v>0</v>
      </c>
      <c r="D12" s="39">
        <f t="shared" si="2"/>
        <v>0</v>
      </c>
      <c r="E12" s="39">
        <f t="shared" si="2"/>
        <v>3</v>
      </c>
      <c r="F12" s="39">
        <f t="shared" si="2"/>
        <v>0</v>
      </c>
      <c r="G12" s="39">
        <f t="shared" si="2"/>
        <v>4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2</v>
      </c>
      <c r="L12" s="39">
        <f t="shared" si="2"/>
        <v>0</v>
      </c>
      <c r="M12" s="39">
        <f t="shared" si="2"/>
        <v>0</v>
      </c>
      <c r="N12" s="39">
        <f t="shared" si="2"/>
        <v>181</v>
      </c>
      <c r="O12" s="39">
        <f t="shared" si="2"/>
        <v>187</v>
      </c>
      <c r="P12" s="39">
        <f t="shared" si="2"/>
        <v>365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>
      <c r="O14" s="38"/>
    </row>
    <row r="15" spans="1:16" ht="12" thickBot="1">
      <c r="B15" s="33" t="s">
        <v>38</v>
      </c>
      <c r="C15" s="33"/>
      <c r="D15" s="33"/>
      <c r="E15" s="33"/>
      <c r="F15" s="34"/>
      <c r="G15" s="34"/>
      <c r="H15" s="34"/>
      <c r="I15" s="34"/>
      <c r="J15" s="34"/>
      <c r="K15" s="34"/>
      <c r="L15" s="34"/>
      <c r="M15" s="34"/>
      <c r="N15" s="34"/>
      <c r="O15" s="35"/>
      <c r="P15" s="35"/>
    </row>
    <row r="16" spans="1:16" ht="12" customHeight="1">
      <c r="B16" s="164" t="s">
        <v>150</v>
      </c>
      <c r="C16" s="51"/>
      <c r="D16" s="52"/>
      <c r="E16" s="52"/>
      <c r="F16" s="168"/>
      <c r="G16" s="165">
        <v>29</v>
      </c>
      <c r="H16" s="60"/>
      <c r="I16" s="166">
        <v>22</v>
      </c>
      <c r="J16" s="60"/>
      <c r="K16" s="165">
        <v>20</v>
      </c>
      <c r="L16" s="167"/>
      <c r="M16" s="59">
        <v>6</v>
      </c>
      <c r="N16" s="110"/>
      <c r="O16" s="36">
        <f>SUM(F16:N16)</f>
        <v>77</v>
      </c>
      <c r="P16" s="37">
        <f>(F16*$F$4)+(G16*$G$4)+(H16*$H$4)+(I16*$I$4)+(J16*$J$4)+(K16*$K$4)+(L16*$L$4)+(M16*$M$4)+(N16*$N$4)</f>
        <v>50.25</v>
      </c>
    </row>
    <row r="17" spans="2:16">
      <c r="B17" s="164"/>
      <c r="C17" s="51"/>
      <c r="D17" s="52"/>
      <c r="E17" s="52"/>
      <c r="F17" s="111"/>
      <c r="G17" s="113"/>
      <c r="H17" s="112"/>
      <c r="I17" s="113"/>
      <c r="J17" s="114"/>
      <c r="K17" s="113"/>
      <c r="L17" s="114"/>
      <c r="M17" s="115"/>
      <c r="N17" s="110"/>
      <c r="O17" s="36">
        <f>SUM(F17:N17)</f>
        <v>0</v>
      </c>
      <c r="P17" s="37">
        <f>(F17*$F$4)+(G17*$G$4)+(H17*$H$4)+(I17*$I$4)+(J17*$J$4)+(K17*$K$4)+(L17*$L$4)+(M17*$M$4)+(N17*$N$4)</f>
        <v>0</v>
      </c>
    </row>
    <row r="18" spans="2:16" ht="12" thickBot="1">
      <c r="B18" s="39" t="s">
        <v>21</v>
      </c>
      <c r="C18" s="39">
        <f t="shared" ref="C18:P18" si="3">SUM(C16:C17)</f>
        <v>0</v>
      </c>
      <c r="D18" s="39">
        <f t="shared" si="3"/>
        <v>0</v>
      </c>
      <c r="E18" s="39">
        <f t="shared" si="3"/>
        <v>0</v>
      </c>
      <c r="F18" s="39">
        <f t="shared" si="3"/>
        <v>0</v>
      </c>
      <c r="G18" s="39">
        <f t="shared" si="3"/>
        <v>29</v>
      </c>
      <c r="H18" s="39">
        <f t="shared" si="3"/>
        <v>0</v>
      </c>
      <c r="I18" s="39">
        <f t="shared" si="3"/>
        <v>22</v>
      </c>
      <c r="J18" s="39">
        <f t="shared" si="3"/>
        <v>0</v>
      </c>
      <c r="K18" s="39">
        <f t="shared" si="3"/>
        <v>20</v>
      </c>
      <c r="L18" s="39">
        <f t="shared" si="3"/>
        <v>0</v>
      </c>
      <c r="M18" s="39">
        <f t="shared" si="3"/>
        <v>6</v>
      </c>
      <c r="N18" s="39">
        <f t="shared" si="3"/>
        <v>0</v>
      </c>
      <c r="O18" s="39">
        <f t="shared" si="3"/>
        <v>77</v>
      </c>
      <c r="P18" s="116">
        <f t="shared" si="3"/>
        <v>50.25</v>
      </c>
    </row>
    <row r="20" spans="2:16" hidden="1"/>
    <row r="21" spans="2:16" ht="12" hidden="1" thickBot="1">
      <c r="B21" s="33" t="s">
        <v>39</v>
      </c>
      <c r="C21" s="33"/>
      <c r="D21" s="33"/>
      <c r="E21" s="33"/>
      <c r="F21" s="34"/>
      <c r="G21" s="34"/>
      <c r="H21" s="34"/>
      <c r="I21" s="34"/>
      <c r="J21" s="34"/>
      <c r="K21" s="34"/>
      <c r="L21" s="34"/>
      <c r="M21" s="34"/>
      <c r="N21" s="34"/>
      <c r="O21" s="35"/>
      <c r="P21" s="35"/>
    </row>
    <row r="22" spans="2:16" hidden="1">
      <c r="B22" s="58"/>
      <c r="C22" s="63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>SUM(F22:N22)</f>
        <v>0</v>
      </c>
      <c r="P22" s="37">
        <f>(F22*$F$4)+(G22*$G$4)+(H22*$H$4)+(I22*$I$4)+(J22*$J$4)+(K22*$K$4)+(L22*$L$4)+(M22*$M$4)+(N22*$N$4)</f>
        <v>0</v>
      </c>
    </row>
    <row r="23" spans="2:16" hidden="1"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>SUM(F23:N23)</f>
        <v>0</v>
      </c>
      <c r="P23" s="37">
        <f>(F23*$F$4)+(G23*$G$4)+(H23*$H$4)+(I23*$I$4)+(J23*$J$4)+(K23*$K$4)+(L23*$L$4)+(M23*$M$4)+(N23*$N$4)</f>
        <v>0</v>
      </c>
    </row>
    <row r="24" spans="2:16" hidden="1"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>SUM(C24:N24)</f>
        <v>0</v>
      </c>
      <c r="P24" s="37">
        <f>(C24*$C$4)+(G24*$G$4)+(H24*$H$4)+(I24*$I$4)+(J24*$J$4)+(K24*$K$4)+(L24*$L$4)+(M24*$M$4)+(N24*$N$4)</f>
        <v>0</v>
      </c>
    </row>
    <row r="25" spans="2:16" ht="12" hidden="1" thickBot="1">
      <c r="B25" s="39" t="s">
        <v>21</v>
      </c>
      <c r="C25" s="39">
        <f>SUM(C22:C23)</f>
        <v>0</v>
      </c>
      <c r="D25" s="39">
        <f>SUM(D22:D23)</f>
        <v>0</v>
      </c>
      <c r="E25" s="39">
        <f>SUM(E22:E23)</f>
        <v>0</v>
      </c>
      <c r="F25" s="39">
        <f t="shared" ref="F25:P25" si="4">SUM(F22:F24)</f>
        <v>0</v>
      </c>
      <c r="G25" s="39">
        <f t="shared" si="4"/>
        <v>0</v>
      </c>
      <c r="H25" s="39">
        <f t="shared" si="4"/>
        <v>0</v>
      </c>
      <c r="I25" s="39">
        <f t="shared" si="4"/>
        <v>0</v>
      </c>
      <c r="J25" s="39">
        <f t="shared" si="4"/>
        <v>0</v>
      </c>
      <c r="K25" s="39">
        <f t="shared" si="4"/>
        <v>0</v>
      </c>
      <c r="L25" s="39">
        <f t="shared" si="4"/>
        <v>0</v>
      </c>
      <c r="M25" s="39">
        <f t="shared" si="4"/>
        <v>0</v>
      </c>
      <c r="N25" s="39">
        <f t="shared" si="4"/>
        <v>0</v>
      </c>
      <c r="O25" s="39">
        <f t="shared" si="4"/>
        <v>0</v>
      </c>
      <c r="P25" s="116">
        <f t="shared" si="4"/>
        <v>0</v>
      </c>
    </row>
    <row r="26" spans="2:16"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149"/>
    </row>
    <row r="27" spans="2:16">
      <c r="N27" s="119" t="s">
        <v>29</v>
      </c>
      <c r="O27" s="118">
        <f>SUM(O12+O18+O25)</f>
        <v>264</v>
      </c>
      <c r="P27" s="118">
        <f>SUM(P12+P18+P25)</f>
        <v>415.25</v>
      </c>
    </row>
  </sheetData>
  <pageMargins left="0.7" right="0.7" top="0.75" bottom="0.75" header="0.3" footer="0.3"/>
  <pageSetup paperSize="9" orientation="portrait" r:id="rId1"/>
  <ignoredErrors>
    <ignoredError sqref="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3" customWidth="1"/>
    <col min="2" max="2" width="23.28515625" style="193" customWidth="1"/>
    <col min="3" max="3" width="9.7109375" style="193" customWidth="1"/>
    <col min="4" max="4" width="6.28515625" style="193" customWidth="1"/>
    <col min="5" max="5" width="6" style="193" customWidth="1"/>
    <col min="6" max="6" width="5.7109375" style="193" customWidth="1"/>
    <col min="7" max="7" width="7.42578125" style="193" customWidth="1"/>
    <col min="8" max="9" width="5.7109375" style="193" customWidth="1"/>
    <col min="10" max="10" width="7" style="193" customWidth="1"/>
    <col min="11" max="12" width="5.7109375" style="193" customWidth="1"/>
    <col min="13" max="13" width="7.42578125" style="193" customWidth="1"/>
    <col min="14" max="14" width="6.85546875" style="193" customWidth="1"/>
    <col min="15" max="15" width="6.7109375" style="193" customWidth="1"/>
    <col min="16" max="16" width="9.7109375" style="193" customWidth="1"/>
    <col min="17" max="17" width="10" style="193" customWidth="1"/>
    <col min="18" max="16384" width="9.140625" style="193"/>
  </cols>
  <sheetData>
    <row r="2" spans="1:16" ht="12.75">
      <c r="B2" s="2" t="s">
        <v>78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4" customFormat="1">
      <c r="A6" s="193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151</v>
      </c>
      <c r="C9" s="105"/>
      <c r="D9" s="100"/>
      <c r="E9" s="100"/>
      <c r="F9" s="120"/>
      <c r="G9" s="121">
        <v>67</v>
      </c>
      <c r="H9" s="122"/>
      <c r="I9" s="101"/>
      <c r="J9" s="122"/>
      <c r="K9" s="121"/>
      <c r="L9" s="102">
        <v>10</v>
      </c>
      <c r="M9" s="121"/>
      <c r="N9" s="122">
        <v>2</v>
      </c>
      <c r="O9" s="103">
        <f t="shared" ref="O9" si="0">SUM(F9:N9)</f>
        <v>79</v>
      </c>
      <c r="P9" s="104">
        <f t="shared" ref="P9" si="1">(F9*$F$5)+(G9*$G$5)+(H9*$H$5)+(I9*$I$5)+(J9*$J$5)+(K9*$K$5)+(L9*$L$5)+(M9*$M$5)+(N9*$N$5)</f>
        <v>30.75</v>
      </c>
    </row>
    <row r="10" spans="1:16" s="194" customFormat="1">
      <c r="A10" s="193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201"/>
      <c r="B11" s="106" t="s">
        <v>21</v>
      </c>
      <c r="C11" s="106">
        <f t="shared" ref="C11:P11" si="2">SUM(C9:C10)</f>
        <v>0</v>
      </c>
      <c r="D11" s="106">
        <f t="shared" si="2"/>
        <v>0</v>
      </c>
      <c r="E11" s="106">
        <f t="shared" si="2"/>
        <v>0</v>
      </c>
      <c r="F11" s="106">
        <f t="shared" si="2"/>
        <v>0</v>
      </c>
      <c r="G11" s="106">
        <f t="shared" si="2"/>
        <v>67</v>
      </c>
      <c r="H11" s="106">
        <f t="shared" si="2"/>
        <v>0</v>
      </c>
      <c r="I11" s="106">
        <f t="shared" si="2"/>
        <v>0</v>
      </c>
      <c r="J11" s="106">
        <f t="shared" si="2"/>
        <v>0</v>
      </c>
      <c r="K11" s="106">
        <f t="shared" si="2"/>
        <v>0</v>
      </c>
      <c r="L11" s="106">
        <f t="shared" si="2"/>
        <v>10</v>
      </c>
      <c r="M11" s="106">
        <f t="shared" si="2"/>
        <v>0</v>
      </c>
      <c r="N11" s="106">
        <f t="shared" si="2"/>
        <v>2</v>
      </c>
      <c r="O11" s="106">
        <f t="shared" si="2"/>
        <v>79</v>
      </c>
      <c r="P11" s="106">
        <f t="shared" si="2"/>
        <v>30.75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workbookViewId="0">
      <pane xSplit="2" ySplit="4" topLeftCell="E5" activePane="bottomRight" state="frozen"/>
      <selection pane="topRight" activeCell="C1" sqref="C1"/>
      <selection pane="bottomLeft" activeCell="A5" sqref="A5"/>
      <selection pane="bottomRight" activeCell="B38" sqref="B38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82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2" t="s">
        <v>133</v>
      </c>
      <c r="C7" s="156"/>
      <c r="D7" s="157"/>
      <c r="E7" s="157"/>
      <c r="F7" s="158"/>
      <c r="G7" s="159">
        <v>340</v>
      </c>
      <c r="H7" s="160"/>
      <c r="I7" s="161"/>
      <c r="J7" s="160"/>
      <c r="K7" s="159"/>
      <c r="L7" s="162"/>
      <c r="M7" s="159"/>
      <c r="N7" s="160">
        <v>19</v>
      </c>
      <c r="O7" s="36">
        <f t="shared" ref="O7:O15" si="0">SUM(F7:N7)</f>
        <v>359</v>
      </c>
      <c r="P7" s="37">
        <f t="shared" ref="P7:P15" si="1">(F7*$F$3)+(G7*$G$3)+(H7*$H$3)+(I7*$I$3)+(J7*$J$3)+(K7*$K$3)+(L7*$L$3)+(M7*$M$3)+(N7*$N$3)</f>
        <v>123</v>
      </c>
    </row>
    <row r="8" spans="1:16" s="30" customFormat="1">
      <c r="A8" s="1"/>
      <c r="B8" s="192" t="s">
        <v>134</v>
      </c>
      <c r="C8" s="163"/>
      <c r="D8" s="157"/>
      <c r="E8" s="157"/>
      <c r="F8" s="158"/>
      <c r="G8" s="159">
        <v>700</v>
      </c>
      <c r="H8" s="160"/>
      <c r="I8" s="161"/>
      <c r="J8" s="160"/>
      <c r="K8" s="159"/>
      <c r="L8" s="162"/>
      <c r="M8" s="159"/>
      <c r="N8" s="160"/>
      <c r="O8" s="36">
        <f t="shared" si="0"/>
        <v>700</v>
      </c>
      <c r="P8" s="37">
        <f t="shared" si="1"/>
        <v>175</v>
      </c>
    </row>
    <row r="9" spans="1:16" s="30" customFormat="1">
      <c r="A9" s="1"/>
      <c r="B9" s="192" t="s">
        <v>135</v>
      </c>
      <c r="C9" s="163"/>
      <c r="D9" s="157"/>
      <c r="E9" s="157"/>
      <c r="F9" s="158"/>
      <c r="G9" s="159">
        <v>256</v>
      </c>
      <c r="H9" s="160"/>
      <c r="I9" s="161"/>
      <c r="J9" s="160"/>
      <c r="K9" s="159"/>
      <c r="L9" s="162"/>
      <c r="M9" s="159"/>
      <c r="N9" s="160">
        <v>20</v>
      </c>
      <c r="O9" s="36">
        <f t="shared" si="0"/>
        <v>276</v>
      </c>
      <c r="P9" s="37">
        <f t="shared" si="1"/>
        <v>104</v>
      </c>
    </row>
    <row r="10" spans="1:16" s="30" customFormat="1">
      <c r="A10" s="1"/>
      <c r="B10" s="192" t="s">
        <v>137</v>
      </c>
      <c r="C10" s="163"/>
      <c r="D10" s="157"/>
      <c r="E10" s="157">
        <v>1</v>
      </c>
      <c r="F10" s="158"/>
      <c r="G10" s="159"/>
      <c r="H10" s="160"/>
      <c r="I10" s="161"/>
      <c r="J10" s="160"/>
      <c r="K10" s="159"/>
      <c r="L10" s="162"/>
      <c r="M10" s="159"/>
      <c r="N10" s="160">
        <v>18</v>
      </c>
      <c r="O10" s="36">
        <f t="shared" si="0"/>
        <v>18</v>
      </c>
      <c r="P10" s="37">
        <f t="shared" si="1"/>
        <v>36</v>
      </c>
    </row>
    <row r="11" spans="1:16" s="30" customFormat="1">
      <c r="A11" s="1"/>
      <c r="B11" s="192" t="s">
        <v>136</v>
      </c>
      <c r="C11" s="163"/>
      <c r="D11" s="157"/>
      <c r="E11" s="157">
        <v>1</v>
      </c>
      <c r="F11" s="158"/>
      <c r="G11" s="159"/>
      <c r="H11" s="160"/>
      <c r="I11" s="161"/>
      <c r="J11" s="160"/>
      <c r="K11" s="159"/>
      <c r="L11" s="162"/>
      <c r="M11" s="159"/>
      <c r="N11" s="160">
        <v>18</v>
      </c>
      <c r="O11" s="36">
        <f t="shared" si="0"/>
        <v>18</v>
      </c>
      <c r="P11" s="37">
        <f t="shared" si="1"/>
        <v>36</v>
      </c>
    </row>
    <row r="12" spans="1:16" s="30" customFormat="1">
      <c r="A12" s="1"/>
      <c r="B12" s="192" t="s">
        <v>138</v>
      </c>
      <c r="C12" s="163"/>
      <c r="D12" s="157"/>
      <c r="E12" s="157"/>
      <c r="F12" s="158"/>
      <c r="G12" s="159">
        <v>60</v>
      </c>
      <c r="H12" s="160"/>
      <c r="I12" s="161"/>
      <c r="J12" s="160"/>
      <c r="K12" s="159"/>
      <c r="L12" s="162"/>
      <c r="M12" s="159"/>
      <c r="N12" s="160"/>
      <c r="O12" s="36">
        <f t="shared" si="0"/>
        <v>60</v>
      </c>
      <c r="P12" s="37">
        <f t="shared" si="1"/>
        <v>15</v>
      </c>
    </row>
    <row r="13" spans="1:16" s="30" customFormat="1">
      <c r="A13" s="1"/>
      <c r="B13" s="192" t="s">
        <v>139</v>
      </c>
      <c r="C13" s="163"/>
      <c r="D13" s="157"/>
      <c r="E13" s="157"/>
      <c r="F13" s="158"/>
      <c r="G13" s="159">
        <v>90</v>
      </c>
      <c r="H13" s="160"/>
      <c r="I13" s="161"/>
      <c r="J13" s="160"/>
      <c r="K13" s="159"/>
      <c r="L13" s="162"/>
      <c r="M13" s="159"/>
      <c r="N13" s="160"/>
      <c r="O13" s="36">
        <f t="shared" si="0"/>
        <v>90</v>
      </c>
      <c r="P13" s="37">
        <f t="shared" si="1"/>
        <v>22.5</v>
      </c>
    </row>
    <row r="14" spans="1:16" s="30" customFormat="1">
      <c r="A14" s="1"/>
      <c r="B14" s="192" t="s">
        <v>140</v>
      </c>
      <c r="C14" s="163"/>
      <c r="D14" s="157"/>
      <c r="E14" s="157"/>
      <c r="F14" s="158"/>
      <c r="G14" s="159">
        <v>167</v>
      </c>
      <c r="H14" s="160"/>
      <c r="I14" s="161"/>
      <c r="J14" s="160"/>
      <c r="K14" s="159"/>
      <c r="L14" s="162"/>
      <c r="M14" s="159"/>
      <c r="N14" s="160"/>
      <c r="O14" s="36">
        <f t="shared" si="0"/>
        <v>167</v>
      </c>
      <c r="P14" s="37">
        <f t="shared" si="1"/>
        <v>41.75</v>
      </c>
    </row>
    <row r="15" spans="1:16" s="30" customFormat="1">
      <c r="A15" s="1"/>
      <c r="B15" s="155"/>
      <c r="C15" s="163"/>
      <c r="D15" s="157"/>
      <c r="E15" s="157"/>
      <c r="F15" s="158"/>
      <c r="G15" s="159"/>
      <c r="H15" s="160"/>
      <c r="I15" s="161"/>
      <c r="J15" s="160"/>
      <c r="K15" s="159"/>
      <c r="L15" s="162"/>
      <c r="M15" s="159"/>
      <c r="N15" s="160"/>
      <c r="O15" s="36">
        <f t="shared" si="0"/>
        <v>0</v>
      </c>
      <c r="P15" s="37">
        <f t="shared" si="1"/>
        <v>0</v>
      </c>
    </row>
    <row r="16" spans="1:16" s="30" customFormat="1">
      <c r="A16" s="1"/>
      <c r="B16" s="155"/>
      <c r="C16" s="163"/>
      <c r="D16" s="157"/>
      <c r="E16" s="157"/>
      <c r="F16" s="158"/>
      <c r="G16" s="159"/>
      <c r="H16" s="160"/>
      <c r="I16" s="161"/>
      <c r="J16" s="160"/>
      <c r="K16" s="159"/>
      <c r="L16" s="162"/>
      <c r="M16" s="159"/>
      <c r="N16" s="160"/>
      <c r="O16" s="36">
        <f t="shared" ref="O16:O22" si="2">SUM(F16:N16)</f>
        <v>0</v>
      </c>
      <c r="P16" s="37">
        <f t="shared" ref="P16:P22" si="3">(F16*$F$3)+(G16*$G$3)+(H16*$H$3)+(I16*$I$3)+(J16*$J$3)+(K16*$K$3)+(L16*$L$3)+(M16*$M$3)+(N16*$N$3)</f>
        <v>0</v>
      </c>
    </row>
    <row r="17" spans="1:16" s="30" customFormat="1">
      <c r="A17" s="1"/>
      <c r="B17" s="155"/>
      <c r="C17" s="163"/>
      <c r="D17" s="157"/>
      <c r="E17" s="157"/>
      <c r="F17" s="158"/>
      <c r="G17" s="159"/>
      <c r="H17" s="160"/>
      <c r="I17" s="161"/>
      <c r="J17" s="160"/>
      <c r="K17" s="159"/>
      <c r="L17" s="162"/>
      <c r="M17" s="159"/>
      <c r="N17" s="160"/>
      <c r="O17" s="36">
        <f t="shared" si="2"/>
        <v>0</v>
      </c>
      <c r="P17" s="37">
        <f t="shared" si="3"/>
        <v>0</v>
      </c>
    </row>
    <row r="18" spans="1:16" s="30" customFormat="1">
      <c r="A18" s="1"/>
      <c r="B18" s="155"/>
      <c r="C18" s="163"/>
      <c r="D18" s="157"/>
      <c r="E18" s="157"/>
      <c r="F18" s="158"/>
      <c r="G18" s="159"/>
      <c r="H18" s="160"/>
      <c r="I18" s="161"/>
      <c r="J18" s="160"/>
      <c r="K18" s="159"/>
      <c r="L18" s="162"/>
      <c r="M18" s="159"/>
      <c r="N18" s="160"/>
      <c r="O18" s="36">
        <f t="shared" si="2"/>
        <v>0</v>
      </c>
      <c r="P18" s="37">
        <f t="shared" si="3"/>
        <v>0</v>
      </c>
    </row>
    <row r="19" spans="1:16" s="30" customFormat="1">
      <c r="A19" s="1"/>
      <c r="B19" s="155"/>
      <c r="C19" s="163"/>
      <c r="D19" s="157"/>
      <c r="E19" s="157"/>
      <c r="F19" s="158"/>
      <c r="G19" s="159"/>
      <c r="H19" s="160"/>
      <c r="I19" s="161"/>
      <c r="J19" s="160"/>
      <c r="K19" s="159"/>
      <c r="L19" s="162"/>
      <c r="M19" s="159"/>
      <c r="N19" s="160"/>
      <c r="O19" s="36">
        <f t="shared" si="2"/>
        <v>0</v>
      </c>
      <c r="P19" s="37">
        <f t="shared" si="3"/>
        <v>0</v>
      </c>
    </row>
    <row r="20" spans="1:16" s="30" customFormat="1">
      <c r="A20" s="1"/>
      <c r="B20" s="155"/>
      <c r="C20" s="163"/>
      <c r="D20" s="157"/>
      <c r="E20" s="157"/>
      <c r="F20" s="158"/>
      <c r="G20" s="159"/>
      <c r="H20" s="160"/>
      <c r="I20" s="161"/>
      <c r="J20" s="160"/>
      <c r="K20" s="159"/>
      <c r="L20" s="162"/>
      <c r="M20" s="159"/>
      <c r="N20" s="160"/>
      <c r="O20" s="36">
        <f t="shared" si="2"/>
        <v>0</v>
      </c>
      <c r="P20" s="37">
        <f t="shared" si="3"/>
        <v>0</v>
      </c>
    </row>
    <row r="21" spans="1:16" s="179" customFormat="1">
      <c r="A21" s="178"/>
      <c r="B21" s="155"/>
      <c r="C21" s="163"/>
      <c r="D21" s="157"/>
      <c r="E21" s="157"/>
      <c r="F21" s="158"/>
      <c r="G21" s="159"/>
      <c r="H21" s="160"/>
      <c r="I21" s="161"/>
      <c r="J21" s="160"/>
      <c r="K21" s="159"/>
      <c r="L21" s="162"/>
      <c r="M21" s="159"/>
      <c r="N21" s="160"/>
      <c r="O21" s="188">
        <f t="shared" si="2"/>
        <v>0</v>
      </c>
      <c r="P21" s="189">
        <f t="shared" si="3"/>
        <v>0</v>
      </c>
    </row>
    <row r="22" spans="1:16" s="179" customFormat="1">
      <c r="A22" s="178"/>
      <c r="B22" s="155"/>
      <c r="C22" s="163"/>
      <c r="D22" s="157"/>
      <c r="E22" s="157"/>
      <c r="F22" s="158"/>
      <c r="G22" s="159"/>
      <c r="H22" s="160"/>
      <c r="I22" s="161"/>
      <c r="J22" s="160"/>
      <c r="K22" s="159"/>
      <c r="L22" s="162"/>
      <c r="M22" s="159"/>
      <c r="N22" s="160"/>
      <c r="O22" s="188">
        <f t="shared" si="2"/>
        <v>0</v>
      </c>
      <c r="P22" s="189">
        <f t="shared" si="3"/>
        <v>0</v>
      </c>
    </row>
    <row r="23" spans="1:16" s="30" customFormat="1">
      <c r="A23" s="1"/>
      <c r="B23" s="136"/>
      <c r="C23" s="143"/>
      <c r="D23" s="137"/>
      <c r="E23" s="137"/>
      <c r="F23" s="138"/>
      <c r="G23" s="139"/>
      <c r="H23" s="140"/>
      <c r="I23" s="141"/>
      <c r="J23" s="140"/>
      <c r="K23" s="139"/>
      <c r="L23" s="142"/>
      <c r="M23" s="139"/>
      <c r="N23" s="140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ht="12" thickBot="1">
      <c r="A24" s="38"/>
      <c r="B24" s="39" t="s">
        <v>21</v>
      </c>
      <c r="C24" s="39">
        <f t="shared" ref="C24:P24" si="4">SUM(C7:C23)</f>
        <v>0</v>
      </c>
      <c r="D24" s="39">
        <f t="shared" si="4"/>
        <v>0</v>
      </c>
      <c r="E24" s="39">
        <f t="shared" si="4"/>
        <v>2</v>
      </c>
      <c r="F24" s="39">
        <f t="shared" si="4"/>
        <v>0</v>
      </c>
      <c r="G24" s="39">
        <f t="shared" si="4"/>
        <v>1613</v>
      </c>
      <c r="H24" s="39">
        <f t="shared" si="4"/>
        <v>0</v>
      </c>
      <c r="I24" s="39">
        <f t="shared" si="4"/>
        <v>0</v>
      </c>
      <c r="J24" s="39">
        <f t="shared" si="4"/>
        <v>0</v>
      </c>
      <c r="K24" s="39">
        <f t="shared" si="4"/>
        <v>0</v>
      </c>
      <c r="L24" s="39">
        <f t="shared" si="4"/>
        <v>0</v>
      </c>
      <c r="M24" s="39">
        <f t="shared" si="4"/>
        <v>0</v>
      </c>
      <c r="N24" s="39">
        <f t="shared" si="4"/>
        <v>75</v>
      </c>
      <c r="O24" s="39">
        <f t="shared" si="4"/>
        <v>1688</v>
      </c>
      <c r="P24" s="39">
        <f t="shared" si="4"/>
        <v>553.25</v>
      </c>
    </row>
    <row r="25" spans="1:16">
      <c r="B25" s="38"/>
      <c r="C25" s="38"/>
      <c r="D25" s="38"/>
      <c r="E25" s="38"/>
      <c r="F25" s="40"/>
      <c r="G25" s="40"/>
      <c r="H25" s="40"/>
      <c r="I25" s="40"/>
      <c r="J25" s="40"/>
      <c r="K25" s="40"/>
      <c r="L25" s="40"/>
      <c r="M25" s="40"/>
      <c r="N25" s="40"/>
      <c r="O25" s="38"/>
      <c r="P25" s="38"/>
    </row>
    <row r="26" spans="1:16" hidden="1">
      <c r="B26" s="13"/>
      <c r="C26" s="13"/>
      <c r="D26" s="13"/>
      <c r="E26" s="13"/>
      <c r="F26" s="31"/>
      <c r="G26" s="31"/>
      <c r="H26" s="31"/>
      <c r="I26" s="31"/>
      <c r="J26" s="31"/>
      <c r="K26" s="31"/>
      <c r="L26" s="31"/>
      <c r="M26" s="31"/>
      <c r="N26" s="31"/>
      <c r="O26" s="13"/>
      <c r="P26" s="13"/>
    </row>
    <row r="27" spans="1:16" ht="12" hidden="1" thickBot="1">
      <c r="B27" s="33" t="s">
        <v>31</v>
      </c>
      <c r="C27" s="33"/>
      <c r="D27" s="33"/>
      <c r="E27" s="33"/>
      <c r="F27" s="34"/>
      <c r="G27" s="34"/>
      <c r="H27" s="34"/>
      <c r="I27" s="34"/>
      <c r="J27" s="34"/>
      <c r="K27" s="34"/>
      <c r="L27" s="34"/>
      <c r="M27" s="34"/>
      <c r="N27" s="34"/>
      <c r="O27" s="35"/>
      <c r="P27" s="35"/>
    </row>
    <row r="28" spans="1:16" s="30" customFormat="1" hidden="1">
      <c r="A28" s="1"/>
      <c r="B28" s="58" t="s">
        <v>69</v>
      </c>
      <c r="C28" s="63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>SUM(F28:N28)</f>
        <v>0</v>
      </c>
      <c r="P28" s="37">
        <f>(C28*$C$3)+(F28*$F$3)+(G28*$G$3)+(H28*$H$3)+(I28*$I$3)+(J28*$J$3)+(K28*$K$3)+(L28*$L$3)+(M28*$M$3)+(N28*$N$3)</f>
        <v>0</v>
      </c>
    </row>
    <row r="29" spans="1:16" s="30" customFormat="1" hidden="1">
      <c r="A29" s="1"/>
      <c r="B29" s="58"/>
      <c r="C29" s="51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(F30*$F$3)+(G30*$G$3)+(H30*$H$3)+(I30*$I$3)+(J30*$J$3)+(K30*$K$3)+(L30*$L$3)+(M30*$M$3)+(N30*$N$3)</f>
        <v>0</v>
      </c>
    </row>
    <row r="31" spans="1:16" ht="12" hidden="1" thickBot="1">
      <c r="A31" s="38"/>
      <c r="B31" s="39" t="s">
        <v>21</v>
      </c>
      <c r="C31" s="39">
        <f>SUM(C28:C30)</f>
        <v>0</v>
      </c>
      <c r="D31" s="39">
        <f>SUM(D28:D30)</f>
        <v>0</v>
      </c>
      <c r="E31" s="39">
        <f>SUM(E28:E30)</f>
        <v>0</v>
      </c>
      <c r="F31" s="39">
        <f>SUM(F28:F30)</f>
        <v>0</v>
      </c>
      <c r="G31" s="39">
        <f>SUM(G28:G30)</f>
        <v>0</v>
      </c>
      <c r="H31" s="39">
        <f t="shared" ref="H31:P31" si="5">SUM(H28:H30)</f>
        <v>0</v>
      </c>
      <c r="I31" s="39">
        <f t="shared" si="5"/>
        <v>0</v>
      </c>
      <c r="J31" s="39">
        <f t="shared" si="5"/>
        <v>0</v>
      </c>
      <c r="K31" s="39">
        <f t="shared" si="5"/>
        <v>0</v>
      </c>
      <c r="L31" s="39">
        <f t="shared" si="5"/>
        <v>0</v>
      </c>
      <c r="M31" s="39">
        <f t="shared" si="5"/>
        <v>0</v>
      </c>
      <c r="N31" s="39">
        <f t="shared" si="5"/>
        <v>0</v>
      </c>
      <c r="O31" s="41">
        <f t="shared" si="5"/>
        <v>0</v>
      </c>
      <c r="P31" s="41">
        <f t="shared" si="5"/>
        <v>0</v>
      </c>
    </row>
    <row r="32" spans="1:16" hidden="1">
      <c r="G32" s="42"/>
    </row>
    <row r="33" spans="2:16" ht="12.75">
      <c r="B33" s="2"/>
      <c r="C33" s="2"/>
      <c r="D33" s="2"/>
      <c r="E33" s="2"/>
      <c r="F33" s="47"/>
      <c r="G33" s="47"/>
      <c r="H33" s="47"/>
      <c r="I33" s="47"/>
      <c r="J33" s="47"/>
      <c r="K33" s="47"/>
      <c r="L33" s="47"/>
      <c r="M33" s="47"/>
      <c r="N33" s="47"/>
      <c r="O33" s="2"/>
      <c r="P33" s="2"/>
    </row>
    <row r="34" spans="2:16">
      <c r="M34" s="48" t="s">
        <v>21</v>
      </c>
      <c r="O34" s="49">
        <f>+O31+O24</f>
        <v>1688</v>
      </c>
      <c r="P34" s="50">
        <f>+P31+P24</f>
        <v>553.25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36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07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60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59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58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57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56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55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54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53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52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51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50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49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48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47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46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45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44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43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42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41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31" sqref="C3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82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3" customFormat="1" hidden="1">
      <c r="A6" s="201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3" customFormat="1" ht="12" hidden="1" thickBot="1">
      <c r="B7" s="195" t="s">
        <v>80</v>
      </c>
      <c r="C7" s="195"/>
      <c r="D7" s="195"/>
      <c r="E7" s="195"/>
      <c r="F7" s="196"/>
      <c r="G7" s="196"/>
      <c r="H7" s="196"/>
      <c r="I7" s="196"/>
      <c r="J7" s="196"/>
      <c r="K7" s="196"/>
      <c r="L7" s="196"/>
      <c r="M7" s="196"/>
      <c r="N7" s="196"/>
      <c r="O7" s="197"/>
      <c r="P7" s="197"/>
    </row>
    <row r="8" spans="1:16" s="194" customFormat="1" hidden="1">
      <c r="A8" s="193"/>
      <c r="B8" s="192"/>
      <c r="C8" s="198"/>
      <c r="D8" s="198"/>
      <c r="E8" s="198"/>
      <c r="F8" s="199"/>
      <c r="G8" s="184"/>
      <c r="H8" s="185"/>
      <c r="I8" s="186"/>
      <c r="J8" s="185"/>
      <c r="K8" s="184"/>
      <c r="L8" s="187"/>
      <c r="M8" s="184"/>
      <c r="N8" s="185"/>
      <c r="O8" s="188">
        <f>SUM(F8:N8)</f>
        <v>0</v>
      </c>
      <c r="P8" s="200">
        <f>(F8*$F$3)+(G8*$G$3)+(H8*$H$3)+(I8*$I$3)+(J8*$J$3)+(K8*$K$3)+(L8*$L$3)+(M8*$M$3)+(N8*$N$3)</f>
        <v>0</v>
      </c>
    </row>
    <row r="9" spans="1:16" s="194" customFormat="1" hidden="1">
      <c r="A9" s="193"/>
      <c r="B9" s="192"/>
      <c r="C9" s="64"/>
      <c r="D9" s="198"/>
      <c r="E9" s="198"/>
      <c r="F9" s="199"/>
      <c r="G9" s="184"/>
      <c r="H9" s="185"/>
      <c r="I9" s="186"/>
      <c r="J9" s="185"/>
      <c r="K9" s="184"/>
      <c r="L9" s="187"/>
      <c r="M9" s="184"/>
      <c r="N9" s="185"/>
      <c r="O9" s="188">
        <f>SUM(F9:N9)</f>
        <v>0</v>
      </c>
      <c r="P9" s="200">
        <f>(F9*$F$3)+(G9*$G$3)+(H9*$H$3)+(I9*$I$3)+(J9*$J$3)+(K9*$K$3)+(L9*$L$3)+(M9*$M$3)+(N9*$N$3)</f>
        <v>0</v>
      </c>
    </row>
    <row r="10" spans="1:16" s="193" customFormat="1" ht="12" hidden="1" thickBot="1">
      <c r="A10" s="201"/>
      <c r="B10" s="202" t="s">
        <v>21</v>
      </c>
      <c r="C10" s="202">
        <f t="shared" ref="C10:D10" si="0">SUM(C9:C9)</f>
        <v>0</v>
      </c>
      <c r="D10" s="202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2">
        <f>SUM(P8:P9)</f>
        <v>0</v>
      </c>
    </row>
    <row r="11" spans="1:16" s="193" customFormat="1" hidden="1">
      <c r="A11" s="201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3" customFormat="1">
      <c r="A12" s="201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3" customFormat="1" ht="12" thickBot="1">
      <c r="B13" s="195" t="s">
        <v>81</v>
      </c>
      <c r="C13" s="195"/>
      <c r="D13" s="195"/>
      <c r="E13" s="195"/>
      <c r="F13" s="196"/>
      <c r="G13" s="196"/>
      <c r="H13" s="196"/>
      <c r="I13" s="196"/>
      <c r="J13" s="196"/>
      <c r="K13" s="196"/>
      <c r="L13" s="196"/>
      <c r="M13" s="196"/>
      <c r="N13" s="196"/>
      <c r="O13" s="197"/>
      <c r="P13" s="197"/>
    </row>
    <row r="14" spans="1:16" s="194" customFormat="1">
      <c r="A14" s="193"/>
      <c r="B14" s="192" t="s">
        <v>83</v>
      </c>
      <c r="C14" s="198"/>
      <c r="D14" s="198"/>
      <c r="E14" s="198"/>
      <c r="F14" s="199"/>
      <c r="G14" s="184">
        <v>35</v>
      </c>
      <c r="H14" s="185"/>
      <c r="I14" s="186">
        <v>5</v>
      </c>
      <c r="J14" s="185"/>
      <c r="K14" s="184"/>
      <c r="L14" s="187">
        <v>1</v>
      </c>
      <c r="M14" s="184"/>
      <c r="N14" s="185"/>
      <c r="O14" s="188">
        <f>SUM(F14:N14)</f>
        <v>41</v>
      </c>
      <c r="P14" s="200">
        <f>(F14*$F$3)+(G14*$G$3)+(H14*$H$3)+(I14*$I$3)+(J14*$J$3)+(K14*$K$3)+(L14*$L$3)+(M14*$M$3)+(N14*$N$3)</f>
        <v>12.25</v>
      </c>
    </row>
    <row r="15" spans="1:16" s="194" customFormat="1">
      <c r="A15" s="193"/>
      <c r="B15" s="192"/>
      <c r="C15" s="64"/>
      <c r="D15" s="198"/>
      <c r="E15" s="198"/>
      <c r="F15" s="199"/>
      <c r="G15" s="184"/>
      <c r="H15" s="185"/>
      <c r="I15" s="186"/>
      <c r="J15" s="185"/>
      <c r="K15" s="184"/>
      <c r="L15" s="187"/>
      <c r="M15" s="184"/>
      <c r="N15" s="185"/>
      <c r="O15" s="188">
        <f>SUM(F15:N15)</f>
        <v>0</v>
      </c>
      <c r="P15" s="200">
        <f>(F15*$F$3)+(G15*$G$3)+(H15*$H$3)+(I15*$I$3)+(J15*$J$3)+(K15*$K$3)+(L15*$L$3)+(M15*$M$3)+(N15*$N$3)</f>
        <v>0</v>
      </c>
    </row>
    <row r="16" spans="1:16" s="193" customFormat="1" ht="12" thickBot="1">
      <c r="A16" s="201"/>
      <c r="B16" s="202" t="s">
        <v>21</v>
      </c>
      <c r="C16" s="202">
        <f t="shared" ref="C16:D16" si="2">SUM(C15:C15)</f>
        <v>0</v>
      </c>
      <c r="D16" s="202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35</v>
      </c>
      <c r="H16" s="44">
        <f t="shared" si="3"/>
        <v>0</v>
      </c>
      <c r="I16" s="44">
        <f t="shared" si="3"/>
        <v>5</v>
      </c>
      <c r="J16" s="44">
        <f t="shared" si="3"/>
        <v>0</v>
      </c>
      <c r="K16" s="44">
        <f t="shared" si="3"/>
        <v>0</v>
      </c>
      <c r="L16" s="44">
        <f t="shared" si="3"/>
        <v>1</v>
      </c>
      <c r="M16" s="44">
        <f t="shared" si="3"/>
        <v>0</v>
      </c>
      <c r="N16" s="44">
        <f t="shared" si="3"/>
        <v>0</v>
      </c>
      <c r="O16" s="44">
        <f>SUM(O14:O15)</f>
        <v>41</v>
      </c>
      <c r="P16" s="202">
        <f>SUM(P14:P15)</f>
        <v>12.25</v>
      </c>
    </row>
    <row r="17" spans="1:16" s="193" customFormat="1">
      <c r="A17" s="201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3" customFormat="1">
      <c r="A18" s="201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>
      <c r="A20" s="1"/>
      <c r="B20" s="169" t="s">
        <v>85</v>
      </c>
      <c r="C20" s="170"/>
      <c r="D20" s="171"/>
      <c r="E20" s="171"/>
      <c r="F20" s="172"/>
      <c r="G20" s="173">
        <v>14</v>
      </c>
      <c r="H20" s="174"/>
      <c r="I20" s="175"/>
      <c r="J20" s="174"/>
      <c r="K20" s="173"/>
      <c r="L20" s="176"/>
      <c r="M20" s="173"/>
      <c r="N20" s="174"/>
      <c r="O20" s="36">
        <f>SUM(C20:N20)</f>
        <v>14</v>
      </c>
      <c r="P20" s="37">
        <f>(C20*$C$3)+(F20*$F$3)+(G20*$G$3)+(H20*$H$3)+(I20*$I$3)+(J20*$J$3)+(K20*$K$3)+(L20*$L$3)+(M20*$M$3)+(N20*$N$3)</f>
        <v>3.5</v>
      </c>
    </row>
    <row r="21" spans="1:16" s="30" customFormat="1">
      <c r="A21" s="1"/>
      <c r="B21" s="169" t="s">
        <v>86</v>
      </c>
      <c r="C21" s="177"/>
      <c r="D21" s="171"/>
      <c r="E21" s="171"/>
      <c r="F21" s="172"/>
      <c r="G21" s="173">
        <v>5</v>
      </c>
      <c r="H21" s="174"/>
      <c r="I21" s="175"/>
      <c r="J21" s="174"/>
      <c r="K21" s="173"/>
      <c r="L21" s="176"/>
      <c r="M21" s="173"/>
      <c r="N21" s="174">
        <v>2</v>
      </c>
      <c r="O21" s="36">
        <f>SUM(F21:N21)</f>
        <v>7</v>
      </c>
      <c r="P21" s="37">
        <f>(F21*$F$3)+(G21*$G$3)+(H21*$H$3)+(I21*$I$3)+(J21*$J$3)+(K21*$K$3)+(L21*$L$3)+(M21*$M$3)+(N21*$N$3)</f>
        <v>5.25</v>
      </c>
    </row>
    <row r="22" spans="1:16" s="30" customFormat="1">
      <c r="A22" s="1"/>
      <c r="B22" s="169" t="s">
        <v>87</v>
      </c>
      <c r="C22" s="177"/>
      <c r="D22" s="171"/>
      <c r="E22" s="171"/>
      <c r="F22" s="172"/>
      <c r="G22" s="173">
        <v>8</v>
      </c>
      <c r="H22" s="174"/>
      <c r="I22" s="175">
        <v>3</v>
      </c>
      <c r="J22" s="174"/>
      <c r="K22" s="173">
        <v>2</v>
      </c>
      <c r="L22" s="176"/>
      <c r="M22" s="173"/>
      <c r="N22" s="174">
        <v>2</v>
      </c>
      <c r="O22" s="36">
        <f>SUM(F22:N22)</f>
        <v>15</v>
      </c>
      <c r="P22" s="37">
        <f>(F22*$F$3)+(G22*$G$3)+(H22*$H$3)+(I22*$I$3)+(J22*$J$3)+(K22*$K$3)+(L22*$L$3)+(M22*$M$3)+(N22*$N$3)</f>
        <v>9.5</v>
      </c>
    </row>
    <row r="23" spans="1:16" s="30" customFormat="1">
      <c r="A23" s="1"/>
      <c r="B23" s="58" t="s">
        <v>88</v>
      </c>
      <c r="C23" s="51"/>
      <c r="D23" s="52"/>
      <c r="E23" s="52"/>
      <c r="F23" s="53"/>
      <c r="G23" s="59">
        <v>20</v>
      </c>
      <c r="H23" s="60"/>
      <c r="I23" s="61">
        <v>10</v>
      </c>
      <c r="J23" s="60"/>
      <c r="K23" s="59"/>
      <c r="L23" s="62"/>
      <c r="M23" s="59"/>
      <c r="N23" s="60"/>
      <c r="O23" s="36">
        <f t="shared" ref="O23:O36" si="4">SUM(F23:N23)</f>
        <v>30</v>
      </c>
      <c r="P23" s="37">
        <f t="shared" ref="P23:P36" si="5">(F23*$F$3)+(G23*$G$3)+(H23*$H$3)+(I23*$I$3)+(J23*$J$3)+(K23*$K$3)+(L23*$L$3)+(M23*$M$3)+(N23*$N$3)</f>
        <v>10</v>
      </c>
    </row>
    <row r="24" spans="1:16" s="30" customFormat="1">
      <c r="A24" s="1"/>
      <c r="B24" s="58" t="s">
        <v>89</v>
      </c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>
        <v>5</v>
      </c>
      <c r="O24" s="36">
        <f t="shared" si="4"/>
        <v>5</v>
      </c>
      <c r="P24" s="37">
        <f t="shared" si="5"/>
        <v>10</v>
      </c>
    </row>
    <row r="25" spans="1:16" s="30" customFormat="1">
      <c r="A25" s="1"/>
      <c r="B25" s="58" t="s">
        <v>90</v>
      </c>
      <c r="C25" s="51"/>
      <c r="D25" s="52"/>
      <c r="E25" s="52"/>
      <c r="F25" s="53"/>
      <c r="G25" s="59"/>
      <c r="H25" s="60"/>
      <c r="I25" s="61">
        <v>20</v>
      </c>
      <c r="J25" s="60"/>
      <c r="K25" s="59"/>
      <c r="L25" s="62"/>
      <c r="M25" s="59"/>
      <c r="N25" s="60"/>
      <c r="O25" s="36">
        <f t="shared" si="4"/>
        <v>20</v>
      </c>
      <c r="P25" s="37">
        <f t="shared" si="5"/>
        <v>10</v>
      </c>
    </row>
    <row r="26" spans="1:16" s="30" customFormat="1">
      <c r="A26" s="1"/>
      <c r="B26" s="58" t="s">
        <v>91</v>
      </c>
      <c r="C26" s="51"/>
      <c r="D26" s="52"/>
      <c r="E26" s="52"/>
      <c r="F26" s="53"/>
      <c r="G26" s="59">
        <v>23</v>
      </c>
      <c r="H26" s="60"/>
      <c r="I26" s="61">
        <v>3</v>
      </c>
      <c r="J26" s="60"/>
      <c r="K26" s="59">
        <v>3</v>
      </c>
      <c r="L26" s="62"/>
      <c r="M26" s="59"/>
      <c r="N26" s="60"/>
      <c r="O26" s="36">
        <f t="shared" si="4"/>
        <v>29</v>
      </c>
      <c r="P26" s="37">
        <f t="shared" si="5"/>
        <v>10.25</v>
      </c>
    </row>
    <row r="27" spans="1:16" s="30" customFormat="1">
      <c r="A27" s="1"/>
      <c r="B27" s="58" t="s">
        <v>92</v>
      </c>
      <c r="C27" s="51"/>
      <c r="D27" s="52"/>
      <c r="E27" s="52"/>
      <c r="F27" s="53"/>
      <c r="G27" s="59">
        <v>22</v>
      </c>
      <c r="H27" s="60"/>
      <c r="I27" s="61">
        <v>13</v>
      </c>
      <c r="J27" s="60"/>
      <c r="K27" s="59"/>
      <c r="L27" s="62"/>
      <c r="M27" s="59"/>
      <c r="N27" s="60"/>
      <c r="O27" s="36">
        <f t="shared" si="4"/>
        <v>35</v>
      </c>
      <c r="P27" s="37">
        <f t="shared" si="5"/>
        <v>12</v>
      </c>
    </row>
    <row r="28" spans="1:16" s="30" customFormat="1">
      <c r="A28" s="1"/>
      <c r="B28" s="169" t="s">
        <v>93</v>
      </c>
      <c r="C28" s="177"/>
      <c r="D28" s="171"/>
      <c r="E28" s="171"/>
      <c r="F28" s="172"/>
      <c r="G28" s="173">
        <v>9</v>
      </c>
      <c r="H28" s="174"/>
      <c r="I28" s="175">
        <v>4</v>
      </c>
      <c r="J28" s="174"/>
      <c r="K28" s="173">
        <v>1</v>
      </c>
      <c r="L28" s="176"/>
      <c r="M28" s="173"/>
      <c r="N28" s="174">
        <v>6</v>
      </c>
      <c r="O28" s="36">
        <f>SUM(F28:N28)</f>
        <v>20</v>
      </c>
      <c r="P28" s="37">
        <f>(F28*$F$3)+(G28*$G$3)+(H28*$H$3)+(I28*$I$3)+(J28*$J$3)+(K28*$K$3)+(L28*$L$3)+(M28*$M$3)+(N28*$N$3)</f>
        <v>17.25</v>
      </c>
    </row>
    <row r="29" spans="1:16" s="30" customFormat="1">
      <c r="A29" s="1"/>
      <c r="B29" s="169" t="s">
        <v>94</v>
      </c>
      <c r="C29" s="177"/>
      <c r="D29" s="171"/>
      <c r="E29" s="171"/>
      <c r="F29" s="172"/>
      <c r="G29" s="173">
        <v>30</v>
      </c>
      <c r="H29" s="174"/>
      <c r="I29" s="175">
        <v>8</v>
      </c>
      <c r="J29" s="174"/>
      <c r="K29" s="173">
        <v>3</v>
      </c>
      <c r="L29" s="176"/>
      <c r="M29" s="173"/>
      <c r="N29" s="174">
        <v>2</v>
      </c>
      <c r="O29" s="36">
        <f>SUM(F29:N29)</f>
        <v>43</v>
      </c>
      <c r="P29" s="37">
        <f>(F29*$F$3)+(G29*$G$3)+(H29*$H$3)+(I29*$I$3)+(J29*$J$3)+(K29*$K$3)+(L29*$L$3)+(M29*$M$3)+(N29*$N$3)</f>
        <v>18.5</v>
      </c>
    </row>
    <row r="30" spans="1:16" s="30" customFormat="1">
      <c r="A30" s="1"/>
      <c r="B30" s="58" t="s">
        <v>95</v>
      </c>
      <c r="C30" s="51"/>
      <c r="D30" s="52"/>
      <c r="E30" s="52"/>
      <c r="F30" s="53"/>
      <c r="G30" s="59"/>
      <c r="H30" s="60"/>
      <c r="I30" s="61"/>
      <c r="J30" s="60"/>
      <c r="K30" s="59">
        <v>5</v>
      </c>
      <c r="L30" s="62"/>
      <c r="M30" s="59">
        <v>2</v>
      </c>
      <c r="N30" s="60"/>
      <c r="O30" s="36">
        <f t="shared" ref="O30:O34" si="6">SUM(F30:N30)</f>
        <v>7</v>
      </c>
      <c r="P30" s="37">
        <f t="shared" ref="P30:P34" si="7">(F30*$F$3)+(G30*$G$3)+(H30*$H$3)+(I30*$I$3)+(J30*$J$3)+(K30*$K$3)+(L30*$L$3)+(M30*$M$3)+(N30*$N$3)</f>
        <v>9</v>
      </c>
    </row>
    <row r="31" spans="1:16" s="30" customFormat="1">
      <c r="A31" s="1"/>
      <c r="B31" s="58" t="s">
        <v>96</v>
      </c>
      <c r="C31" s="51"/>
      <c r="D31" s="52"/>
      <c r="E31" s="52"/>
      <c r="F31" s="53"/>
      <c r="G31" s="59">
        <v>60</v>
      </c>
      <c r="H31" s="60"/>
      <c r="I31" s="61"/>
      <c r="J31" s="60"/>
      <c r="K31" s="59"/>
      <c r="L31" s="62"/>
      <c r="M31" s="59"/>
      <c r="N31" s="60"/>
      <c r="O31" s="36">
        <f t="shared" si="6"/>
        <v>60</v>
      </c>
      <c r="P31" s="37">
        <f t="shared" si="7"/>
        <v>15</v>
      </c>
    </row>
    <row r="32" spans="1:16" s="30" customFormat="1">
      <c r="A32" s="1"/>
      <c r="B32" s="58" t="s">
        <v>97</v>
      </c>
      <c r="C32" s="51"/>
      <c r="D32" s="52"/>
      <c r="E32" s="52"/>
      <c r="F32" s="53"/>
      <c r="G32" s="59">
        <v>5</v>
      </c>
      <c r="H32" s="60"/>
      <c r="I32" s="61"/>
      <c r="J32" s="60"/>
      <c r="K32" s="59"/>
      <c r="L32" s="62"/>
      <c r="M32" s="59">
        <v>2</v>
      </c>
      <c r="N32" s="60"/>
      <c r="O32" s="36">
        <f t="shared" si="6"/>
        <v>7</v>
      </c>
      <c r="P32" s="37">
        <f t="shared" si="7"/>
        <v>5.25</v>
      </c>
    </row>
    <row r="33" spans="1:16" s="30" customFormat="1">
      <c r="A33" s="1"/>
      <c r="B33" s="58" t="s">
        <v>98</v>
      </c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>
        <v>2</v>
      </c>
      <c r="N33" s="60"/>
      <c r="O33" s="36">
        <f t="shared" si="6"/>
        <v>2</v>
      </c>
      <c r="P33" s="37">
        <f t="shared" si="7"/>
        <v>4</v>
      </c>
    </row>
    <row r="34" spans="1:16" s="30" customFormat="1">
      <c r="A34" s="1"/>
      <c r="B34" s="58" t="s">
        <v>99</v>
      </c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>
        <v>1</v>
      </c>
      <c r="N34" s="60"/>
      <c r="O34" s="36">
        <f t="shared" si="6"/>
        <v>1</v>
      </c>
      <c r="P34" s="37">
        <f t="shared" si="7"/>
        <v>2</v>
      </c>
    </row>
    <row r="35" spans="1:16" s="30" customFormat="1">
      <c r="A35" s="1"/>
      <c r="B35" s="58" t="s">
        <v>100</v>
      </c>
      <c r="C35" s="51"/>
      <c r="D35" s="52"/>
      <c r="E35" s="52"/>
      <c r="F35" s="53"/>
      <c r="G35" s="59">
        <v>17</v>
      </c>
      <c r="H35" s="60"/>
      <c r="I35" s="61">
        <v>2</v>
      </c>
      <c r="J35" s="60"/>
      <c r="K35" s="59"/>
      <c r="L35" s="62"/>
      <c r="M35" s="59"/>
      <c r="N35" s="60"/>
      <c r="O35" s="36">
        <f t="shared" si="4"/>
        <v>19</v>
      </c>
      <c r="P35" s="37">
        <f t="shared" si="5"/>
        <v>5.25</v>
      </c>
    </row>
    <row r="36" spans="1:16" s="30" customFormat="1">
      <c r="A36" s="1"/>
      <c r="B36" s="58" t="s">
        <v>101</v>
      </c>
      <c r="C36" s="51"/>
      <c r="D36" s="52"/>
      <c r="E36" s="52"/>
      <c r="F36" s="53"/>
      <c r="G36" s="59">
        <v>31</v>
      </c>
      <c r="H36" s="60"/>
      <c r="I36" s="61">
        <v>7</v>
      </c>
      <c r="J36" s="60"/>
      <c r="K36" s="59">
        <v>2</v>
      </c>
      <c r="L36" s="62"/>
      <c r="M36" s="59">
        <v>1</v>
      </c>
      <c r="N36" s="60"/>
      <c r="O36" s="36">
        <f t="shared" si="4"/>
        <v>41</v>
      </c>
      <c r="P36" s="37">
        <f t="shared" si="5"/>
        <v>15.25</v>
      </c>
    </row>
    <row r="37" spans="1:16" s="30" customFormat="1">
      <c r="A37" s="1"/>
      <c r="B37" s="58" t="s">
        <v>102</v>
      </c>
      <c r="C37" s="51"/>
      <c r="D37" s="52"/>
      <c r="E37" s="52"/>
      <c r="F37" s="53"/>
      <c r="G37" s="59">
        <v>21</v>
      </c>
      <c r="H37" s="60"/>
      <c r="I37" s="61"/>
      <c r="J37" s="60"/>
      <c r="K37" s="59"/>
      <c r="L37" s="62"/>
      <c r="M37" s="59"/>
      <c r="N37" s="60"/>
      <c r="O37" s="36">
        <f>SUM(F37:N37)</f>
        <v>21</v>
      </c>
      <c r="P37" s="37">
        <f>(F37*$F$3)+(G37*$G$3)+(H37*$H$3)+(I37*$I$3)+(J37*$J$3)+(K37*$K$3)+(L37*$L$3)+(M37*$M$3)+(N37*$N$3)</f>
        <v>5.25</v>
      </c>
    </row>
    <row r="38" spans="1:16" s="30" customFormat="1">
      <c r="A38" s="1"/>
      <c r="B38" s="58" t="s">
        <v>103</v>
      </c>
      <c r="C38" s="51"/>
      <c r="D38" s="52"/>
      <c r="E38" s="52"/>
      <c r="F38" s="53"/>
      <c r="G38" s="59">
        <v>6</v>
      </c>
      <c r="H38" s="60"/>
      <c r="I38" s="61">
        <v>1</v>
      </c>
      <c r="J38" s="60"/>
      <c r="K38" s="59"/>
      <c r="L38" s="62"/>
      <c r="M38" s="59"/>
      <c r="N38" s="60"/>
      <c r="O38" s="36">
        <f>SUM(F38:N38)</f>
        <v>7</v>
      </c>
      <c r="P38" s="37">
        <f>(F38*$F$3)+(G38*$G$3)+(H38*$H$3)+(I38*$I$3)+(J38*$J$3)+(K38*$K$3)+(L38*$L$3)+(M38*$M$3)+(N38*$N$3)</f>
        <v>2</v>
      </c>
    </row>
    <row r="39" spans="1:16" s="30" customFormat="1">
      <c r="A39" s="1"/>
      <c r="B39" s="155"/>
      <c r="C39" s="163"/>
      <c r="D39" s="157"/>
      <c r="E39" s="157"/>
      <c r="F39" s="158"/>
      <c r="G39" s="159"/>
      <c r="H39" s="160"/>
      <c r="I39" s="161"/>
      <c r="J39" s="160"/>
      <c r="K39" s="159"/>
      <c r="L39" s="162"/>
      <c r="M39" s="159"/>
      <c r="N39" s="1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ht="12" thickBot="1">
      <c r="A40" s="38"/>
      <c r="B40" s="39" t="s">
        <v>21</v>
      </c>
      <c r="C40" s="39">
        <f t="shared" ref="C40:P40" si="8">SUM(C20:C39)</f>
        <v>0</v>
      </c>
      <c r="D40" s="39">
        <f t="shared" si="8"/>
        <v>0</v>
      </c>
      <c r="E40" s="39">
        <f t="shared" si="8"/>
        <v>0</v>
      </c>
      <c r="F40" s="39">
        <f t="shared" si="8"/>
        <v>0</v>
      </c>
      <c r="G40" s="39">
        <f t="shared" si="8"/>
        <v>271</v>
      </c>
      <c r="H40" s="39">
        <f t="shared" si="8"/>
        <v>0</v>
      </c>
      <c r="I40" s="39">
        <f t="shared" si="8"/>
        <v>71</v>
      </c>
      <c r="J40" s="39">
        <f t="shared" si="8"/>
        <v>0</v>
      </c>
      <c r="K40" s="39">
        <f t="shared" si="8"/>
        <v>16</v>
      </c>
      <c r="L40" s="39">
        <f t="shared" si="8"/>
        <v>0</v>
      </c>
      <c r="M40" s="39">
        <f t="shared" si="8"/>
        <v>8</v>
      </c>
      <c r="N40" s="39">
        <f t="shared" si="8"/>
        <v>17</v>
      </c>
      <c r="O40" s="107">
        <f t="shared" si="8"/>
        <v>383</v>
      </c>
      <c r="P40" s="39">
        <f t="shared" si="8"/>
        <v>169.25</v>
      </c>
    </row>
    <row r="41" spans="1:16">
      <c r="B41" s="38"/>
      <c r="C41" s="38"/>
      <c r="D41" s="38"/>
      <c r="E41" s="38"/>
      <c r="F41" s="40"/>
      <c r="G41" s="40"/>
      <c r="H41" s="40"/>
      <c r="I41" s="40"/>
      <c r="J41" s="40"/>
      <c r="K41" s="40"/>
      <c r="L41" s="40"/>
      <c r="M41" s="40"/>
      <c r="N41" s="40"/>
      <c r="O41" s="38"/>
      <c r="P41" s="38"/>
    </row>
    <row r="42" spans="1:16">
      <c r="B42" s="13"/>
      <c r="C42" s="13"/>
      <c r="D42" s="13"/>
      <c r="E42" s="13"/>
      <c r="F42" s="31"/>
      <c r="G42" s="31"/>
      <c r="H42" s="31"/>
      <c r="I42" s="31"/>
      <c r="J42" s="31"/>
      <c r="K42" s="31"/>
      <c r="L42" s="31"/>
      <c r="M42" s="31"/>
      <c r="N42" s="31"/>
      <c r="O42" s="13"/>
      <c r="P42" s="13"/>
    </row>
    <row r="43" spans="1:16" ht="12" thickBot="1">
      <c r="B43" s="33" t="s">
        <v>22</v>
      </c>
      <c r="C43" s="33"/>
      <c r="D43" s="33"/>
      <c r="E43" s="33"/>
      <c r="F43" s="34"/>
      <c r="G43" s="34"/>
      <c r="H43" s="34"/>
      <c r="I43" s="34"/>
      <c r="J43" s="34"/>
      <c r="K43" s="34"/>
      <c r="L43" s="34"/>
      <c r="M43" s="34"/>
      <c r="N43" s="34"/>
      <c r="O43" s="35"/>
      <c r="P43" s="35"/>
    </row>
    <row r="44" spans="1:16" s="179" customFormat="1" ht="11.25" customHeight="1">
      <c r="A44" s="127"/>
      <c r="B44" s="128" t="s">
        <v>116</v>
      </c>
      <c r="C44" s="64"/>
      <c r="D44" s="182"/>
      <c r="E44" s="182"/>
      <c r="F44" s="183">
        <v>2914</v>
      </c>
      <c r="G44" s="123"/>
      <c r="H44" s="124"/>
      <c r="I44" s="123"/>
      <c r="J44" s="129"/>
      <c r="K44" s="123"/>
      <c r="L44" s="124"/>
      <c r="M44" s="123"/>
      <c r="N44" s="130"/>
      <c r="O44" s="188">
        <f t="shared" ref="O44:O60" si="9">SUM(F44:N44)</f>
        <v>2914</v>
      </c>
      <c r="P44" s="189">
        <f t="shared" ref="P44:P60" si="10">(F44*$F$3)+(G44*$G$3)+(H44*$H$3)+(I44*$I$3)+(J44*$J$3)+(K44*$K$3)+(L44*$L$3)+(M44*$M$3)+(N44*$N$3)</f>
        <v>291.40000000000003</v>
      </c>
    </row>
    <row r="45" spans="1:16" s="179" customFormat="1" ht="11.25" customHeight="1">
      <c r="A45" s="127"/>
      <c r="B45" s="65" t="s">
        <v>117</v>
      </c>
      <c r="C45" s="64"/>
      <c r="D45" s="182"/>
      <c r="E45" s="182"/>
      <c r="F45" s="183"/>
      <c r="G45" s="123">
        <v>126</v>
      </c>
      <c r="H45" s="124"/>
      <c r="I45" s="123">
        <v>21</v>
      </c>
      <c r="J45" s="129"/>
      <c r="K45" s="123">
        <v>35</v>
      </c>
      <c r="L45" s="124"/>
      <c r="M45" s="123"/>
      <c r="N45" s="130">
        <v>32</v>
      </c>
      <c r="O45" s="188">
        <f t="shared" si="9"/>
        <v>214</v>
      </c>
      <c r="P45" s="189">
        <f t="shared" si="10"/>
        <v>141</v>
      </c>
    </row>
    <row r="46" spans="1:16" s="179" customFormat="1" ht="11.25" customHeight="1">
      <c r="A46" s="127"/>
      <c r="B46" s="128" t="s">
        <v>118</v>
      </c>
      <c r="C46" s="64"/>
      <c r="D46" s="182"/>
      <c r="E46" s="182"/>
      <c r="F46" s="183"/>
      <c r="G46" s="123"/>
      <c r="H46" s="124"/>
      <c r="I46" s="123"/>
      <c r="J46" s="129"/>
      <c r="K46" s="123"/>
      <c r="L46" s="124"/>
      <c r="M46" s="123"/>
      <c r="N46" s="130">
        <v>55</v>
      </c>
      <c r="O46" s="188">
        <f t="shared" si="9"/>
        <v>55</v>
      </c>
      <c r="P46" s="189">
        <f t="shared" si="10"/>
        <v>110</v>
      </c>
    </row>
    <row r="47" spans="1:16" s="179" customFormat="1" ht="11.25" customHeight="1">
      <c r="A47" s="127"/>
      <c r="B47" s="65" t="s">
        <v>119</v>
      </c>
      <c r="C47" s="64"/>
      <c r="D47" s="182"/>
      <c r="E47" s="182"/>
      <c r="F47" s="183"/>
      <c r="G47" s="123">
        <v>90</v>
      </c>
      <c r="H47" s="124"/>
      <c r="I47" s="123">
        <v>23</v>
      </c>
      <c r="J47" s="129"/>
      <c r="K47" s="123">
        <v>11</v>
      </c>
      <c r="L47" s="124"/>
      <c r="M47" s="123"/>
      <c r="N47" s="130">
        <v>10</v>
      </c>
      <c r="O47" s="188">
        <f t="shared" si="9"/>
        <v>134</v>
      </c>
      <c r="P47" s="189">
        <f t="shared" si="10"/>
        <v>65</v>
      </c>
    </row>
    <row r="48" spans="1:16" s="179" customFormat="1" ht="11.25" customHeight="1">
      <c r="A48" s="127"/>
      <c r="B48" s="128" t="s">
        <v>120</v>
      </c>
      <c r="C48" s="64"/>
      <c r="D48" s="182"/>
      <c r="E48" s="182"/>
      <c r="F48" s="183"/>
      <c r="G48" s="123"/>
      <c r="H48" s="124"/>
      <c r="I48" s="123">
        <v>5</v>
      </c>
      <c r="J48" s="129"/>
      <c r="K48" s="123">
        <v>20</v>
      </c>
      <c r="L48" s="124"/>
      <c r="M48" s="123"/>
      <c r="N48" s="130">
        <v>20</v>
      </c>
      <c r="O48" s="188">
        <f t="shared" si="9"/>
        <v>45</v>
      </c>
      <c r="P48" s="189">
        <f t="shared" si="10"/>
        <v>62.5</v>
      </c>
    </row>
    <row r="49" spans="1:16" s="179" customFormat="1" ht="11.25" customHeight="1">
      <c r="A49" s="127"/>
      <c r="B49" s="65" t="s">
        <v>121</v>
      </c>
      <c r="C49" s="64"/>
      <c r="D49" s="182"/>
      <c r="E49" s="182"/>
      <c r="F49" s="183"/>
      <c r="G49" s="123">
        <v>31</v>
      </c>
      <c r="H49" s="124"/>
      <c r="I49" s="123">
        <v>12</v>
      </c>
      <c r="J49" s="129"/>
      <c r="K49" s="123"/>
      <c r="L49" s="124"/>
      <c r="M49" s="123"/>
      <c r="N49" s="130">
        <v>6</v>
      </c>
      <c r="O49" s="188">
        <f t="shared" si="9"/>
        <v>49</v>
      </c>
      <c r="P49" s="189">
        <f t="shared" si="10"/>
        <v>25.75</v>
      </c>
    </row>
    <row r="50" spans="1:16" s="179" customFormat="1" ht="11.25" customHeight="1">
      <c r="A50" s="127"/>
      <c r="B50" s="128" t="s">
        <v>122</v>
      </c>
      <c r="C50" s="64"/>
      <c r="D50" s="182"/>
      <c r="E50" s="182"/>
      <c r="F50" s="183"/>
      <c r="G50" s="123">
        <v>10</v>
      </c>
      <c r="H50" s="124"/>
      <c r="I50" s="123">
        <v>1</v>
      </c>
      <c r="J50" s="129"/>
      <c r="K50" s="123">
        <v>5</v>
      </c>
      <c r="L50" s="124"/>
      <c r="M50" s="123"/>
      <c r="N50" s="130">
        <v>8</v>
      </c>
      <c r="O50" s="188">
        <f t="shared" si="9"/>
        <v>24</v>
      </c>
      <c r="P50" s="189">
        <f t="shared" si="10"/>
        <v>24</v>
      </c>
    </row>
    <row r="51" spans="1:16" s="179" customFormat="1" ht="11.25" customHeight="1">
      <c r="A51" s="127"/>
      <c r="B51" s="65" t="s">
        <v>123</v>
      </c>
      <c r="C51" s="64"/>
      <c r="D51" s="182"/>
      <c r="E51" s="182"/>
      <c r="F51" s="183"/>
      <c r="G51" s="123">
        <v>29</v>
      </c>
      <c r="H51" s="124"/>
      <c r="I51" s="123">
        <v>4</v>
      </c>
      <c r="J51" s="129"/>
      <c r="K51" s="123">
        <v>3</v>
      </c>
      <c r="L51" s="124"/>
      <c r="M51" s="123"/>
      <c r="N51" s="130">
        <v>4</v>
      </c>
      <c r="O51" s="188">
        <f t="shared" si="9"/>
        <v>40</v>
      </c>
      <c r="P51" s="189">
        <f t="shared" si="10"/>
        <v>20.25</v>
      </c>
    </row>
    <row r="52" spans="1:16" s="179" customFormat="1" ht="11.25" customHeight="1">
      <c r="A52" s="127"/>
      <c r="B52" s="128" t="s">
        <v>124</v>
      </c>
      <c r="C52" s="64"/>
      <c r="D52" s="182"/>
      <c r="E52" s="182"/>
      <c r="F52" s="183"/>
      <c r="G52" s="123">
        <v>35</v>
      </c>
      <c r="H52" s="124"/>
      <c r="I52" s="123">
        <v>4</v>
      </c>
      <c r="J52" s="129"/>
      <c r="K52" s="123"/>
      <c r="L52" s="124"/>
      <c r="M52" s="123"/>
      <c r="N52" s="130">
        <v>3</v>
      </c>
      <c r="O52" s="188">
        <f t="shared" si="9"/>
        <v>42</v>
      </c>
      <c r="P52" s="189">
        <f t="shared" si="10"/>
        <v>16.75</v>
      </c>
    </row>
    <row r="53" spans="1:16" s="179" customFormat="1" ht="11.25" customHeight="1">
      <c r="A53" s="127"/>
      <c r="B53" s="65" t="s">
        <v>125</v>
      </c>
      <c r="C53" s="64"/>
      <c r="D53" s="182"/>
      <c r="E53" s="182"/>
      <c r="F53" s="183"/>
      <c r="G53" s="123">
        <v>60</v>
      </c>
      <c r="H53" s="124"/>
      <c r="I53" s="123"/>
      <c r="J53" s="129"/>
      <c r="K53" s="123"/>
      <c r="L53" s="124"/>
      <c r="M53" s="123"/>
      <c r="N53" s="130"/>
      <c r="O53" s="188">
        <f t="shared" si="9"/>
        <v>60</v>
      </c>
      <c r="P53" s="189">
        <f t="shared" si="10"/>
        <v>15</v>
      </c>
    </row>
    <row r="54" spans="1:16" s="179" customFormat="1" ht="11.25" customHeight="1">
      <c r="A54" s="127"/>
      <c r="B54" s="128" t="s">
        <v>126</v>
      </c>
      <c r="C54" s="64"/>
      <c r="D54" s="182"/>
      <c r="E54" s="182"/>
      <c r="F54" s="183"/>
      <c r="G54" s="123">
        <v>33</v>
      </c>
      <c r="H54" s="124"/>
      <c r="I54" s="123">
        <v>5</v>
      </c>
      <c r="J54" s="129"/>
      <c r="K54" s="123"/>
      <c r="L54" s="124"/>
      <c r="M54" s="123"/>
      <c r="N54" s="130"/>
      <c r="O54" s="188">
        <f t="shared" si="9"/>
        <v>38</v>
      </c>
      <c r="P54" s="189">
        <f t="shared" si="10"/>
        <v>10.75</v>
      </c>
    </row>
    <row r="55" spans="1:16" s="179" customFormat="1" ht="11.25" customHeight="1">
      <c r="A55" s="127"/>
      <c r="B55" s="65" t="s">
        <v>127</v>
      </c>
      <c r="C55" s="64"/>
      <c r="D55" s="182"/>
      <c r="E55" s="182"/>
      <c r="F55" s="183"/>
      <c r="G55" s="123">
        <v>6</v>
      </c>
      <c r="H55" s="124"/>
      <c r="I55" s="123">
        <v>6</v>
      </c>
      <c r="J55" s="129"/>
      <c r="K55" s="123">
        <v>6</v>
      </c>
      <c r="L55" s="124"/>
      <c r="M55" s="123"/>
      <c r="N55" s="130"/>
      <c r="O55" s="188">
        <f t="shared" si="9"/>
        <v>18</v>
      </c>
      <c r="P55" s="189">
        <f t="shared" si="10"/>
        <v>10.5</v>
      </c>
    </row>
    <row r="56" spans="1:16" s="179" customFormat="1" ht="11.25" customHeight="1">
      <c r="A56" s="127"/>
      <c r="B56" s="128" t="s">
        <v>128</v>
      </c>
      <c r="C56" s="64"/>
      <c r="D56" s="182"/>
      <c r="E56" s="182"/>
      <c r="F56" s="183"/>
      <c r="G56" s="123"/>
      <c r="H56" s="124"/>
      <c r="I56" s="123"/>
      <c r="J56" s="129"/>
      <c r="K56" s="123"/>
      <c r="L56" s="124"/>
      <c r="M56" s="123"/>
      <c r="N56" s="130">
        <v>4</v>
      </c>
      <c r="O56" s="188">
        <f t="shared" si="9"/>
        <v>4</v>
      </c>
      <c r="P56" s="189">
        <f t="shared" si="10"/>
        <v>8</v>
      </c>
    </row>
    <row r="57" spans="1:16" s="179" customFormat="1" ht="11.25" customHeight="1">
      <c r="A57" s="127"/>
      <c r="B57" s="65" t="s">
        <v>129</v>
      </c>
      <c r="C57" s="64"/>
      <c r="D57" s="182"/>
      <c r="E57" s="182"/>
      <c r="F57" s="183"/>
      <c r="G57" s="123">
        <v>20</v>
      </c>
      <c r="H57" s="124"/>
      <c r="I57" s="123"/>
      <c r="J57" s="129"/>
      <c r="K57" s="123"/>
      <c r="L57" s="124"/>
      <c r="M57" s="123"/>
      <c r="N57" s="130"/>
      <c r="O57" s="188">
        <f t="shared" si="9"/>
        <v>20</v>
      </c>
      <c r="P57" s="189">
        <f t="shared" si="10"/>
        <v>5</v>
      </c>
    </row>
    <row r="58" spans="1:16" s="179" customFormat="1" ht="11.25" customHeight="1">
      <c r="A58" s="127"/>
      <c r="B58" s="128" t="s">
        <v>130</v>
      </c>
      <c r="C58" s="64"/>
      <c r="D58" s="182"/>
      <c r="E58" s="182"/>
      <c r="F58" s="183"/>
      <c r="G58" s="123"/>
      <c r="H58" s="124"/>
      <c r="I58" s="123"/>
      <c r="J58" s="129"/>
      <c r="K58" s="123">
        <v>1</v>
      </c>
      <c r="L58" s="124"/>
      <c r="M58" s="123"/>
      <c r="N58" s="130">
        <v>1</v>
      </c>
      <c r="O58" s="188">
        <f t="shared" si="9"/>
        <v>2</v>
      </c>
      <c r="P58" s="189">
        <f t="shared" si="10"/>
        <v>3</v>
      </c>
    </row>
    <row r="59" spans="1:16" s="179" customFormat="1" ht="11.25" customHeight="1">
      <c r="A59" s="127"/>
      <c r="B59" s="65" t="s">
        <v>131</v>
      </c>
      <c r="C59" s="64"/>
      <c r="D59" s="182"/>
      <c r="E59" s="182"/>
      <c r="F59" s="183"/>
      <c r="G59" s="123"/>
      <c r="H59" s="124"/>
      <c r="I59" s="123"/>
      <c r="J59" s="129"/>
      <c r="K59" s="123"/>
      <c r="L59" s="124"/>
      <c r="M59" s="123"/>
      <c r="N59" s="130">
        <v>1</v>
      </c>
      <c r="O59" s="188">
        <f t="shared" si="9"/>
        <v>1</v>
      </c>
      <c r="P59" s="189">
        <f t="shared" si="10"/>
        <v>2</v>
      </c>
    </row>
    <row r="60" spans="1:16" s="179" customFormat="1" ht="11.25" customHeight="1">
      <c r="A60" s="127"/>
      <c r="B60" s="128" t="s">
        <v>132</v>
      </c>
      <c r="C60" s="64"/>
      <c r="D60" s="182"/>
      <c r="E60" s="182"/>
      <c r="F60" s="183"/>
      <c r="G60" s="123">
        <v>1</v>
      </c>
      <c r="H60" s="124"/>
      <c r="I60" s="123"/>
      <c r="J60" s="129"/>
      <c r="K60" s="123"/>
      <c r="L60" s="124"/>
      <c r="M60" s="123"/>
      <c r="N60" s="130"/>
      <c r="O60" s="188">
        <f t="shared" si="9"/>
        <v>1</v>
      </c>
      <c r="P60" s="189">
        <f t="shared" si="10"/>
        <v>0.25</v>
      </c>
    </row>
    <row r="61" spans="1:16" s="30" customFormat="1">
      <c r="A61" s="127"/>
      <c r="B61" s="65"/>
      <c r="C61" s="64"/>
      <c r="D61" s="52"/>
      <c r="E61" s="52"/>
      <c r="F61" s="53"/>
      <c r="G61" s="133"/>
      <c r="H61" s="134"/>
      <c r="I61" s="131"/>
      <c r="J61" s="1"/>
      <c r="K61" s="131"/>
      <c r="L61" s="108"/>
      <c r="M61" s="131"/>
      <c r="N61" s="1"/>
      <c r="O61" s="126">
        <f t="shared" ref="O61" si="11">SUM(F61:N61)</f>
        <v>0</v>
      </c>
      <c r="P61" s="37">
        <f t="shared" ref="P61" si="12">(F61*$F$3)+(G61*$G$3)+(H61*$H$3)+(I61*$I$3)+(J61*$J$3)+(K61*$K$3)+(L61*$L$3)+(M61*$M$3)+(N61*$N$3)</f>
        <v>0</v>
      </c>
    </row>
    <row r="62" spans="1:16" ht="12" thickBot="1">
      <c r="A62" s="38"/>
      <c r="B62" s="39"/>
      <c r="C62" s="43">
        <f t="shared" ref="C62:P62" si="13">SUM(C44:C61)</f>
        <v>0</v>
      </c>
      <c r="D62" s="43">
        <f t="shared" si="13"/>
        <v>0</v>
      </c>
      <c r="E62" s="43">
        <f t="shared" si="13"/>
        <v>0</v>
      </c>
      <c r="F62" s="43">
        <f t="shared" si="13"/>
        <v>2914</v>
      </c>
      <c r="G62" s="43">
        <f t="shared" si="13"/>
        <v>441</v>
      </c>
      <c r="H62" s="43">
        <f t="shared" si="13"/>
        <v>0</v>
      </c>
      <c r="I62" s="43">
        <f t="shared" si="13"/>
        <v>81</v>
      </c>
      <c r="J62" s="43">
        <f t="shared" si="13"/>
        <v>0</v>
      </c>
      <c r="K62" s="43">
        <f t="shared" si="13"/>
        <v>81</v>
      </c>
      <c r="L62" s="43">
        <f t="shared" si="13"/>
        <v>0</v>
      </c>
      <c r="M62" s="43">
        <f t="shared" si="13"/>
        <v>0</v>
      </c>
      <c r="N62" s="43">
        <f t="shared" si="13"/>
        <v>144</v>
      </c>
      <c r="O62" s="44">
        <f t="shared" si="13"/>
        <v>3661</v>
      </c>
      <c r="P62" s="45">
        <f t="shared" si="13"/>
        <v>811.15000000000009</v>
      </c>
    </row>
    <row r="63" spans="1:16">
      <c r="G63" s="42"/>
    </row>
    <row r="64" spans="1:16">
      <c r="G64" s="42"/>
    </row>
    <row r="65" spans="1:16" ht="12" thickBot="1">
      <c r="B65" s="33" t="s">
        <v>74</v>
      </c>
      <c r="C65" s="33"/>
      <c r="D65" s="33"/>
      <c r="E65" s="33"/>
      <c r="F65" s="34"/>
      <c r="G65" s="34"/>
      <c r="H65" s="34"/>
      <c r="I65" s="34"/>
      <c r="J65" s="34"/>
      <c r="K65" s="34"/>
      <c r="L65" s="34"/>
      <c r="M65" s="34"/>
      <c r="N65" s="34"/>
      <c r="O65" s="35"/>
      <c r="P65" s="35"/>
    </row>
    <row r="66" spans="1:16" s="30" customFormat="1">
      <c r="A66" s="127"/>
      <c r="B66" s="128" t="s">
        <v>152</v>
      </c>
      <c r="C66" s="64"/>
      <c r="D66" s="52"/>
      <c r="E66" s="52"/>
      <c r="F66" s="53"/>
      <c r="G66" s="123">
        <v>13</v>
      </c>
      <c r="H66" s="124"/>
      <c r="I66" s="123">
        <v>6</v>
      </c>
      <c r="J66" s="129"/>
      <c r="K66" s="123">
        <v>3</v>
      </c>
      <c r="L66" s="124"/>
      <c r="M66" s="123"/>
      <c r="N66" s="130">
        <v>1</v>
      </c>
      <c r="O66" s="125">
        <f t="shared" ref="O66:O67" si="14">SUM(F66:N66)</f>
        <v>23</v>
      </c>
      <c r="P66" s="37">
        <f t="shared" ref="P66:P67" si="15">(F66*$F$3)+(G66*$G$3)+(H66*$H$3)+(I66*$I$3)+(J66*$J$3)+(K66*$K$3)+(L66*$L$3)+(M66*$M$3)+(N66*$N$3)</f>
        <v>11.25</v>
      </c>
    </row>
    <row r="67" spans="1:16" s="30" customFormat="1" ht="12.75" customHeight="1">
      <c r="A67" s="127"/>
      <c r="B67" s="65"/>
      <c r="C67" s="64"/>
      <c r="D67" s="52"/>
      <c r="E67" s="52"/>
      <c r="F67" s="53"/>
      <c r="G67" s="133"/>
      <c r="H67" s="134"/>
      <c r="I67" s="131"/>
      <c r="J67" s="1"/>
      <c r="K67" s="131"/>
      <c r="L67" s="108"/>
      <c r="M67" s="131"/>
      <c r="N67" s="1"/>
      <c r="O67" s="126">
        <f t="shared" si="14"/>
        <v>0</v>
      </c>
      <c r="P67" s="37">
        <f t="shared" si="15"/>
        <v>0</v>
      </c>
    </row>
    <row r="68" spans="1:16" ht="12" thickBot="1">
      <c r="A68" s="38"/>
      <c r="B68" s="39" t="s">
        <v>21</v>
      </c>
      <c r="C68" s="39">
        <f t="shared" ref="C68:P68" si="16">SUM(C66:C67)</f>
        <v>0</v>
      </c>
      <c r="D68" s="39">
        <f t="shared" si="16"/>
        <v>0</v>
      </c>
      <c r="E68" s="39">
        <f t="shared" si="16"/>
        <v>0</v>
      </c>
      <c r="F68" s="39">
        <f t="shared" si="16"/>
        <v>0</v>
      </c>
      <c r="G68" s="132">
        <f t="shared" si="16"/>
        <v>13</v>
      </c>
      <c r="H68" s="132">
        <f t="shared" si="16"/>
        <v>0</v>
      </c>
      <c r="I68" s="43">
        <f t="shared" si="16"/>
        <v>6</v>
      </c>
      <c r="J68" s="43">
        <f t="shared" si="16"/>
        <v>0</v>
      </c>
      <c r="K68" s="43">
        <f t="shared" si="16"/>
        <v>3</v>
      </c>
      <c r="L68" s="43">
        <f t="shared" si="16"/>
        <v>0</v>
      </c>
      <c r="M68" s="43">
        <f t="shared" si="16"/>
        <v>0</v>
      </c>
      <c r="N68" s="43">
        <f t="shared" si="16"/>
        <v>1</v>
      </c>
      <c r="O68" s="44">
        <f t="shared" si="16"/>
        <v>23</v>
      </c>
      <c r="P68" s="45">
        <f t="shared" si="16"/>
        <v>11.25</v>
      </c>
    </row>
    <row r="69" spans="1:16">
      <c r="A69" s="38"/>
      <c r="B69" s="54"/>
      <c r="C69" s="54"/>
      <c r="D69" s="54"/>
      <c r="E69" s="54"/>
      <c r="F69" s="54"/>
      <c r="G69" s="55"/>
      <c r="H69" s="55"/>
      <c r="I69" s="55"/>
      <c r="J69" s="55"/>
      <c r="K69" s="55"/>
      <c r="L69" s="55"/>
      <c r="M69" s="55"/>
      <c r="N69" s="55"/>
      <c r="O69" s="56"/>
      <c r="P69" s="57"/>
    </row>
    <row r="70" spans="1:16" s="193" customFormat="1" hidden="1">
      <c r="G70" s="42"/>
    </row>
    <row r="71" spans="1:16" s="193" customFormat="1" ht="12" hidden="1" thickBot="1">
      <c r="B71" s="195" t="s">
        <v>76</v>
      </c>
      <c r="C71" s="195"/>
      <c r="D71" s="195"/>
      <c r="E71" s="195"/>
      <c r="F71" s="196"/>
      <c r="G71" s="196"/>
      <c r="H71" s="196"/>
      <c r="I71" s="196"/>
      <c r="J71" s="196"/>
      <c r="K71" s="196"/>
      <c r="L71" s="196"/>
      <c r="M71" s="196"/>
      <c r="N71" s="196"/>
      <c r="O71" s="197"/>
      <c r="P71" s="197"/>
    </row>
    <row r="72" spans="1:16" s="194" customFormat="1" hidden="1">
      <c r="A72" s="127"/>
      <c r="B72" s="128"/>
      <c r="C72" s="64"/>
      <c r="D72" s="198"/>
      <c r="E72" s="198"/>
      <c r="F72" s="199"/>
      <c r="G72" s="123"/>
      <c r="H72" s="124"/>
      <c r="I72" s="123"/>
      <c r="J72" s="129"/>
      <c r="K72" s="123"/>
      <c r="L72" s="124"/>
      <c r="M72" s="123"/>
      <c r="N72" s="130"/>
      <c r="O72" s="125">
        <f t="shared" ref="O72:O79" si="17">SUM(F72:N72)</f>
        <v>0</v>
      </c>
      <c r="P72" s="200">
        <f t="shared" ref="P72:P79" si="18">(F72*$F$3)+(G72*$G$3)+(H72*$H$3)+(I72*$I$3)+(J72*$J$3)+(K72*$K$3)+(L72*$L$3)+(M72*$M$3)+(N72*$N$3)</f>
        <v>0</v>
      </c>
    </row>
    <row r="73" spans="1:16" s="194" customFormat="1" hidden="1">
      <c r="A73" s="127"/>
      <c r="B73" s="65"/>
      <c r="C73" s="64"/>
      <c r="D73" s="198"/>
      <c r="E73" s="198"/>
      <c r="F73" s="199"/>
      <c r="G73" s="123"/>
      <c r="H73" s="124"/>
      <c r="I73" s="123"/>
      <c r="J73" s="129"/>
      <c r="K73" s="123"/>
      <c r="L73" s="124"/>
      <c r="M73" s="123"/>
      <c r="N73" s="130"/>
      <c r="O73" s="125">
        <f t="shared" si="17"/>
        <v>0</v>
      </c>
      <c r="P73" s="200">
        <f t="shared" si="18"/>
        <v>0</v>
      </c>
    </row>
    <row r="74" spans="1:16" s="194" customFormat="1" hidden="1">
      <c r="A74" s="127"/>
      <c r="B74" s="128"/>
      <c r="C74" s="64"/>
      <c r="D74" s="198"/>
      <c r="E74" s="198"/>
      <c r="F74" s="199"/>
      <c r="G74" s="123"/>
      <c r="H74" s="124"/>
      <c r="I74" s="123"/>
      <c r="J74" s="129"/>
      <c r="K74" s="123"/>
      <c r="L74" s="124"/>
      <c r="M74" s="123"/>
      <c r="N74" s="130"/>
      <c r="O74" s="125">
        <f t="shared" si="17"/>
        <v>0</v>
      </c>
      <c r="P74" s="200">
        <f t="shared" si="18"/>
        <v>0</v>
      </c>
    </row>
    <row r="75" spans="1:16" s="194" customFormat="1" hidden="1">
      <c r="A75" s="127"/>
      <c r="B75" s="65"/>
      <c r="C75" s="64"/>
      <c r="D75" s="198"/>
      <c r="E75" s="198"/>
      <c r="F75" s="199"/>
      <c r="G75" s="123"/>
      <c r="H75" s="124"/>
      <c r="I75" s="123"/>
      <c r="J75" s="129"/>
      <c r="K75" s="123"/>
      <c r="L75" s="124"/>
      <c r="M75" s="123"/>
      <c r="N75" s="130"/>
      <c r="O75" s="125">
        <f t="shared" si="17"/>
        <v>0</v>
      </c>
      <c r="P75" s="200">
        <f t="shared" si="18"/>
        <v>0</v>
      </c>
    </row>
    <row r="76" spans="1:16" s="194" customFormat="1" hidden="1">
      <c r="A76" s="127"/>
      <c r="B76" s="128"/>
      <c r="C76" s="64"/>
      <c r="D76" s="198"/>
      <c r="E76" s="198"/>
      <c r="F76" s="199"/>
      <c r="G76" s="123"/>
      <c r="H76" s="124"/>
      <c r="I76" s="123"/>
      <c r="J76" s="129"/>
      <c r="K76" s="123"/>
      <c r="L76" s="124"/>
      <c r="M76" s="123"/>
      <c r="N76" s="130"/>
      <c r="O76" s="125">
        <f t="shared" ref="O76:O78" si="19">SUM(F76:N76)</f>
        <v>0</v>
      </c>
      <c r="P76" s="200">
        <f t="shared" ref="P76:P78" si="20">(F76*$F$3)+(G76*$G$3)+(H76*$H$3)+(I76*$I$3)+(J76*$J$3)+(K76*$K$3)+(L76*$L$3)+(M76*$M$3)+(N76*$N$3)</f>
        <v>0</v>
      </c>
    </row>
    <row r="77" spans="1:16" s="194" customFormat="1" hidden="1">
      <c r="A77" s="127"/>
      <c r="B77" s="65"/>
      <c r="C77" s="64"/>
      <c r="D77" s="198"/>
      <c r="E77" s="198"/>
      <c r="F77" s="199"/>
      <c r="G77" s="123"/>
      <c r="H77" s="124"/>
      <c r="I77" s="123"/>
      <c r="J77" s="129"/>
      <c r="K77" s="123"/>
      <c r="L77" s="124"/>
      <c r="M77" s="123"/>
      <c r="N77" s="130"/>
      <c r="O77" s="125">
        <f t="shared" si="19"/>
        <v>0</v>
      </c>
      <c r="P77" s="200">
        <f t="shared" si="20"/>
        <v>0</v>
      </c>
    </row>
    <row r="78" spans="1:16" s="194" customFormat="1" hidden="1">
      <c r="A78" s="127"/>
      <c r="B78" s="128"/>
      <c r="C78" s="64"/>
      <c r="D78" s="198"/>
      <c r="E78" s="198"/>
      <c r="F78" s="199"/>
      <c r="G78" s="123"/>
      <c r="H78" s="124"/>
      <c r="I78" s="123"/>
      <c r="J78" s="129"/>
      <c r="K78" s="123"/>
      <c r="L78" s="124"/>
      <c r="M78" s="123"/>
      <c r="N78" s="130"/>
      <c r="O78" s="125">
        <f t="shared" si="19"/>
        <v>0</v>
      </c>
      <c r="P78" s="200">
        <f t="shared" si="20"/>
        <v>0</v>
      </c>
    </row>
    <row r="79" spans="1:16" s="194" customFormat="1" ht="12.75" hidden="1" customHeight="1">
      <c r="A79" s="127"/>
      <c r="B79" s="65"/>
      <c r="C79" s="64"/>
      <c r="D79" s="198"/>
      <c r="E79" s="198"/>
      <c r="F79" s="199"/>
      <c r="G79" s="133"/>
      <c r="H79" s="134"/>
      <c r="I79" s="131"/>
      <c r="J79" s="193"/>
      <c r="K79" s="131"/>
      <c r="L79" s="108"/>
      <c r="M79" s="131"/>
      <c r="N79" s="193"/>
      <c r="O79" s="126">
        <f t="shared" si="17"/>
        <v>0</v>
      </c>
      <c r="P79" s="200">
        <f t="shared" si="18"/>
        <v>0</v>
      </c>
    </row>
    <row r="80" spans="1:16" s="193" customFormat="1" ht="12" hidden="1" thickBot="1">
      <c r="A80" s="201"/>
      <c r="B80" s="202" t="s">
        <v>21</v>
      </c>
      <c r="C80" s="202">
        <f t="shared" ref="C80:P80" si="21">SUM(C72:C79)</f>
        <v>0</v>
      </c>
      <c r="D80" s="202">
        <f t="shared" si="21"/>
        <v>0</v>
      </c>
      <c r="E80" s="202">
        <f t="shared" si="21"/>
        <v>0</v>
      </c>
      <c r="F80" s="202">
        <f t="shared" si="21"/>
        <v>0</v>
      </c>
      <c r="G80" s="132">
        <f t="shared" si="21"/>
        <v>0</v>
      </c>
      <c r="H80" s="132">
        <f t="shared" si="21"/>
        <v>0</v>
      </c>
      <c r="I80" s="43">
        <f t="shared" si="21"/>
        <v>0</v>
      </c>
      <c r="J80" s="43">
        <f t="shared" si="21"/>
        <v>0</v>
      </c>
      <c r="K80" s="43">
        <f t="shared" si="21"/>
        <v>0</v>
      </c>
      <c r="L80" s="43">
        <f t="shared" si="21"/>
        <v>0</v>
      </c>
      <c r="M80" s="43">
        <f t="shared" si="21"/>
        <v>0</v>
      </c>
      <c r="N80" s="43">
        <f t="shared" si="21"/>
        <v>0</v>
      </c>
      <c r="O80" s="44">
        <f t="shared" si="21"/>
        <v>0</v>
      </c>
      <c r="P80" s="45">
        <f t="shared" si="21"/>
        <v>0</v>
      </c>
    </row>
    <row r="81" spans="1:16" s="193" customFormat="1" hidden="1">
      <c r="A81" s="201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>
      <c r="A82" s="38"/>
      <c r="B82" s="54"/>
      <c r="C82" s="54"/>
      <c r="D82" s="54"/>
      <c r="E82" s="54"/>
      <c r="F82" s="54"/>
      <c r="G82" s="55"/>
      <c r="H82" s="55"/>
      <c r="I82" s="55"/>
      <c r="J82" s="55"/>
      <c r="K82" s="55"/>
      <c r="L82" s="55"/>
      <c r="M82" s="55"/>
      <c r="N82" s="55"/>
      <c r="O82" s="56"/>
      <c r="P82" s="57"/>
    </row>
    <row r="83" spans="1:16" ht="12" hidden="1" thickBot="1">
      <c r="B83" s="33" t="s">
        <v>23</v>
      </c>
      <c r="C83" s="180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179" customFormat="1" hidden="1">
      <c r="A84" s="178"/>
      <c r="B84" s="181"/>
      <c r="C84" s="182"/>
      <c r="D84" s="182"/>
      <c r="E84" s="182"/>
      <c r="F84" s="183"/>
      <c r="G84" s="184"/>
      <c r="H84" s="185"/>
      <c r="I84" s="186"/>
      <c r="J84" s="185"/>
      <c r="K84" s="184"/>
      <c r="L84" s="187"/>
      <c r="M84" s="184"/>
      <c r="N84" s="185"/>
      <c r="O84" s="188">
        <f>SUM(F84:N84)</f>
        <v>0</v>
      </c>
      <c r="P84" s="189">
        <f>(F84*$F$3)+(G84*$G$3)+(H84*$H$3)+(I84*$I$3)+(J84*$J$3)+(K84*$K$3)+(L84*$L$3)+(M84*$M$3)+(N84*$N$3)</f>
        <v>0</v>
      </c>
    </row>
    <row r="85" spans="1:16" s="30" customFormat="1" hidden="1">
      <c r="A85" s="1"/>
      <c r="B85" s="181"/>
      <c r="C85" s="64"/>
      <c r="D85" s="182"/>
      <c r="E85" s="182"/>
      <c r="F85" s="183"/>
      <c r="G85" s="184"/>
      <c r="H85" s="185"/>
      <c r="I85" s="186"/>
      <c r="J85" s="185"/>
      <c r="K85" s="184"/>
      <c r="L85" s="62"/>
      <c r="M85" s="59"/>
      <c r="N85" s="60"/>
      <c r="O85" s="36">
        <f>SUM(F85:N85)</f>
        <v>0</v>
      </c>
      <c r="P85" s="37">
        <f>(F85*$F$3)+(G85*$G$3)+(H85*$H$3)+(I85*$I$3)+(J85*$J$3)+(K85*$K$3)+(L85*$L$3)+(M85*$M$3)+(N85*$N$3)</f>
        <v>0</v>
      </c>
    </row>
    <row r="86" spans="1:16" ht="12" hidden="1" thickBot="1">
      <c r="A86" s="38"/>
      <c r="B86" s="39" t="s">
        <v>21</v>
      </c>
      <c r="C86" s="39">
        <f t="shared" ref="C86:D86" si="22">SUM(C85:C85)</f>
        <v>0</v>
      </c>
      <c r="D86" s="39">
        <f t="shared" si="22"/>
        <v>0</v>
      </c>
      <c r="E86" s="44">
        <f t="shared" ref="E86:N86" si="23">SUM(E84:E85)</f>
        <v>0</v>
      </c>
      <c r="F86" s="44">
        <f t="shared" si="23"/>
        <v>0</v>
      </c>
      <c r="G86" s="44">
        <f t="shared" si="23"/>
        <v>0</v>
      </c>
      <c r="H86" s="44">
        <f t="shared" si="23"/>
        <v>0</v>
      </c>
      <c r="I86" s="44">
        <f t="shared" si="23"/>
        <v>0</v>
      </c>
      <c r="J86" s="44">
        <f t="shared" si="23"/>
        <v>0</v>
      </c>
      <c r="K86" s="44">
        <f t="shared" si="23"/>
        <v>0</v>
      </c>
      <c r="L86" s="44">
        <f t="shared" si="23"/>
        <v>0</v>
      </c>
      <c r="M86" s="44">
        <f t="shared" si="23"/>
        <v>0</v>
      </c>
      <c r="N86" s="44">
        <f t="shared" si="23"/>
        <v>0</v>
      </c>
      <c r="O86" s="44">
        <f>SUM(O84:O85)</f>
        <v>0</v>
      </c>
      <c r="P86" s="45">
        <f>SUM(P84:P85)</f>
        <v>0</v>
      </c>
    </row>
    <row r="87" spans="1:16" hidden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>
      <c r="A88" s="38"/>
      <c r="B88" s="54"/>
      <c r="C88" s="54"/>
      <c r="D88" s="54"/>
      <c r="E88" s="54"/>
      <c r="F88" s="54"/>
      <c r="G88" s="55"/>
      <c r="H88" s="55"/>
      <c r="I88" s="55"/>
      <c r="J88" s="55"/>
      <c r="K88" s="55"/>
      <c r="L88" s="55"/>
      <c r="M88" s="55"/>
      <c r="N88" s="55"/>
      <c r="O88" s="56"/>
      <c r="P88" s="57"/>
    </row>
    <row r="89" spans="1:16" ht="12" thickBot="1">
      <c r="B89" s="33" t="s">
        <v>62</v>
      </c>
      <c r="C89" s="33"/>
      <c r="D89" s="33"/>
      <c r="E89" s="33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30" customFormat="1" ht="11.25" customHeight="1">
      <c r="A90" s="1"/>
      <c r="B90" s="58" t="s">
        <v>104</v>
      </c>
      <c r="C90" s="51"/>
      <c r="D90" s="157"/>
      <c r="E90" s="157"/>
      <c r="F90" s="158">
        <v>235</v>
      </c>
      <c r="G90" s="159"/>
      <c r="H90" s="160"/>
      <c r="I90" s="161"/>
      <c r="J90" s="160"/>
      <c r="K90" s="159"/>
      <c r="L90" s="162"/>
      <c r="M90" s="159"/>
      <c r="N90" s="160"/>
      <c r="O90" s="36">
        <f t="shared" ref="O90:O96" si="24">SUM(F90:N90)</f>
        <v>235</v>
      </c>
      <c r="P90" s="37">
        <f t="shared" ref="P90:P96" si="25">(F90*$F$3)+(G90*$G$3)+(H90*$H$3)+(I90*$I$3)+(J90*$J$3)+(K90*$K$3)+(L90*$L$3)+(M90*$M$3)+(N90*$N$3)</f>
        <v>23.5</v>
      </c>
    </row>
    <row r="91" spans="1:16" s="30" customFormat="1" ht="11.25" customHeight="1">
      <c r="A91" s="1"/>
      <c r="B91" s="58" t="s">
        <v>105</v>
      </c>
      <c r="C91" s="51"/>
      <c r="D91" s="52"/>
      <c r="E91" s="52"/>
      <c r="F91" s="53">
        <v>9</v>
      </c>
      <c r="G91" s="59">
        <v>1</v>
      </c>
      <c r="H91" s="60"/>
      <c r="I91" s="61"/>
      <c r="J91" s="60"/>
      <c r="K91" s="59"/>
      <c r="L91" s="62"/>
      <c r="M91" s="59"/>
      <c r="N91" s="60">
        <v>2</v>
      </c>
      <c r="O91" s="36">
        <f t="shared" si="24"/>
        <v>12</v>
      </c>
      <c r="P91" s="37">
        <f t="shared" si="25"/>
        <v>5.15</v>
      </c>
    </row>
    <row r="92" spans="1:16" s="30" customFormat="1" ht="11.25" customHeight="1">
      <c r="A92" s="1"/>
      <c r="B92" s="58" t="s">
        <v>106</v>
      </c>
      <c r="C92" s="51"/>
      <c r="D92" s="52"/>
      <c r="E92" s="52"/>
      <c r="F92" s="53"/>
      <c r="G92" s="59"/>
      <c r="H92" s="60"/>
      <c r="I92" s="61">
        <v>5</v>
      </c>
      <c r="J92" s="60"/>
      <c r="K92" s="59"/>
      <c r="L92" s="62"/>
      <c r="M92" s="59"/>
      <c r="N92" s="60"/>
      <c r="O92" s="36">
        <f t="shared" si="24"/>
        <v>5</v>
      </c>
      <c r="P92" s="37">
        <f t="shared" si="25"/>
        <v>2.5</v>
      </c>
    </row>
    <row r="93" spans="1:16" s="30" customFormat="1" ht="11.25" customHeight="1">
      <c r="A93" s="1"/>
      <c r="B93" s="58" t="s">
        <v>107</v>
      </c>
      <c r="C93" s="51"/>
      <c r="D93" s="52"/>
      <c r="E93" s="52"/>
      <c r="F93" s="53">
        <v>24</v>
      </c>
      <c r="G93" s="59">
        <v>49</v>
      </c>
      <c r="H93" s="60"/>
      <c r="I93" s="61">
        <v>12</v>
      </c>
      <c r="J93" s="60">
        <v>2</v>
      </c>
      <c r="K93" s="59">
        <v>21</v>
      </c>
      <c r="L93" s="62">
        <v>3</v>
      </c>
      <c r="M93" s="59">
        <v>0</v>
      </c>
      <c r="N93" s="60">
        <v>23</v>
      </c>
      <c r="O93" s="36">
        <f t="shared" si="24"/>
        <v>134</v>
      </c>
      <c r="P93" s="37">
        <f t="shared" si="25"/>
        <v>91.65</v>
      </c>
    </row>
    <row r="94" spans="1:16" s="30" customFormat="1" ht="11.25" customHeight="1">
      <c r="A94" s="1"/>
      <c r="B94" s="58" t="s">
        <v>108</v>
      </c>
      <c r="C94" s="51"/>
      <c r="D94" s="52"/>
      <c r="E94" s="52"/>
      <c r="F94" s="53"/>
      <c r="G94" s="59">
        <v>3</v>
      </c>
      <c r="H94" s="60"/>
      <c r="I94" s="61"/>
      <c r="J94" s="60">
        <v>1</v>
      </c>
      <c r="K94" s="59"/>
      <c r="L94" s="62"/>
      <c r="M94" s="59"/>
      <c r="N94" s="60">
        <v>1</v>
      </c>
      <c r="O94" s="36">
        <f t="shared" si="24"/>
        <v>5</v>
      </c>
      <c r="P94" s="37">
        <f t="shared" si="25"/>
        <v>3.25</v>
      </c>
    </row>
    <row r="95" spans="1:16" s="30" customFormat="1" ht="11.25" customHeight="1">
      <c r="A95" s="1"/>
      <c r="B95" s="58" t="s">
        <v>109</v>
      </c>
      <c r="C95" s="51"/>
      <c r="D95" s="52"/>
      <c r="E95" s="52"/>
      <c r="F95" s="53">
        <v>1</v>
      </c>
      <c r="G95" s="59"/>
      <c r="H95" s="60"/>
      <c r="I95" s="61">
        <v>1</v>
      </c>
      <c r="J95" s="60"/>
      <c r="K95" s="59"/>
      <c r="L95" s="62"/>
      <c r="M95" s="59"/>
      <c r="N95" s="60">
        <v>1</v>
      </c>
      <c r="O95" s="36">
        <f t="shared" si="24"/>
        <v>3</v>
      </c>
      <c r="P95" s="37">
        <f t="shared" si="25"/>
        <v>2.6</v>
      </c>
    </row>
    <row r="96" spans="1:16" s="30" customFormat="1" ht="11.25" customHeight="1">
      <c r="A96" s="1"/>
      <c r="B96" s="58"/>
      <c r="C96" s="51"/>
      <c r="D96" s="52"/>
      <c r="E96" s="52"/>
      <c r="F96" s="53"/>
      <c r="G96" s="59"/>
      <c r="H96" s="60"/>
      <c r="I96" s="61"/>
      <c r="J96" s="60"/>
      <c r="K96" s="59"/>
      <c r="L96" s="62"/>
      <c r="M96" s="59"/>
      <c r="N96" s="60"/>
      <c r="O96" s="36">
        <f t="shared" si="24"/>
        <v>0</v>
      </c>
      <c r="P96" s="37">
        <f t="shared" si="25"/>
        <v>0</v>
      </c>
    </row>
    <row r="97" spans="1:16" ht="12" thickBot="1">
      <c r="A97" s="38"/>
      <c r="B97" s="39" t="s">
        <v>21</v>
      </c>
      <c r="C97" s="39">
        <f t="shared" ref="C97:P97" si="26">SUM(C90:C96)</f>
        <v>0</v>
      </c>
      <c r="D97" s="39">
        <f t="shared" si="26"/>
        <v>0</v>
      </c>
      <c r="E97" s="39">
        <f t="shared" si="26"/>
        <v>0</v>
      </c>
      <c r="F97" s="39">
        <f t="shared" si="26"/>
        <v>269</v>
      </c>
      <c r="G97" s="43">
        <f t="shared" si="26"/>
        <v>53</v>
      </c>
      <c r="H97" s="43">
        <f t="shared" si="26"/>
        <v>0</v>
      </c>
      <c r="I97" s="43">
        <f t="shared" si="26"/>
        <v>18</v>
      </c>
      <c r="J97" s="43">
        <f t="shared" si="26"/>
        <v>3</v>
      </c>
      <c r="K97" s="43">
        <f t="shared" si="26"/>
        <v>21</v>
      </c>
      <c r="L97" s="43">
        <f t="shared" si="26"/>
        <v>3</v>
      </c>
      <c r="M97" s="43">
        <f t="shared" si="26"/>
        <v>0</v>
      </c>
      <c r="N97" s="43">
        <f t="shared" si="26"/>
        <v>27</v>
      </c>
      <c r="O97" s="44">
        <f t="shared" si="26"/>
        <v>394</v>
      </c>
      <c r="P97" s="45">
        <f t="shared" si="26"/>
        <v>128.65</v>
      </c>
    </row>
    <row r="98" spans="1:16" ht="11.25" customHeight="1">
      <c r="A98" s="38"/>
      <c r="B98" s="54"/>
      <c r="C98" s="54"/>
      <c r="D98" s="54"/>
      <c r="E98" s="54"/>
      <c r="F98" s="54"/>
      <c r="G98" s="55"/>
      <c r="H98" s="55"/>
      <c r="I98" s="55"/>
      <c r="J98" s="55"/>
      <c r="K98" s="55"/>
      <c r="L98" s="55"/>
      <c r="M98" s="55"/>
      <c r="N98" s="55"/>
      <c r="O98" s="56"/>
      <c r="P98" s="57"/>
    </row>
    <row r="100" spans="1:16" ht="12" thickBot="1">
      <c r="B100" s="33" t="s">
        <v>30</v>
      </c>
      <c r="C100" s="33"/>
      <c r="D100" s="33"/>
      <c r="E100" s="33"/>
      <c r="F100" s="34"/>
      <c r="G100" s="34"/>
      <c r="H100" s="34"/>
      <c r="I100" s="34"/>
      <c r="J100" s="34"/>
      <c r="K100" s="34"/>
      <c r="L100" s="34"/>
      <c r="M100" s="34"/>
      <c r="N100" s="34"/>
      <c r="O100" s="35"/>
      <c r="P100" s="35"/>
    </row>
    <row r="101" spans="1:16" s="30" customFormat="1" ht="11.25" customHeight="1">
      <c r="A101" s="1"/>
      <c r="B101" s="58" t="s">
        <v>69</v>
      </c>
      <c r="C101" s="51"/>
      <c r="D101" s="52"/>
      <c r="E101" s="52"/>
      <c r="F101" s="53"/>
      <c r="G101" s="59">
        <v>66</v>
      </c>
      <c r="H101" s="60"/>
      <c r="I101" s="61">
        <v>4</v>
      </c>
      <c r="J101" s="60">
        <v>8</v>
      </c>
      <c r="K101" s="59">
        <v>2</v>
      </c>
      <c r="L101" s="62">
        <v>12</v>
      </c>
      <c r="M101" s="59"/>
      <c r="N101" s="60">
        <v>1</v>
      </c>
      <c r="O101" s="36">
        <f>SUM(F101:N101)</f>
        <v>93</v>
      </c>
      <c r="P101" s="37">
        <f>(F101*$F$3)+(G101*$G$3)+(H101*$H$3)+(I101*$I$3)+(J101*$J$3)+(K101*$K$3)+(L101*$L$3)+(M101*$M$3)+(N101*$N$3)</f>
        <v>38.5</v>
      </c>
    </row>
    <row r="102" spans="1:16" s="30" customFormat="1" ht="11.25" customHeight="1">
      <c r="A102" s="1"/>
      <c r="B102" s="58"/>
      <c r="C102" s="51"/>
      <c r="D102" s="52"/>
      <c r="E102" s="52"/>
      <c r="F102" s="53"/>
      <c r="G102" s="59"/>
      <c r="H102" s="60"/>
      <c r="I102" s="61"/>
      <c r="J102" s="60"/>
      <c r="K102" s="59"/>
      <c r="L102" s="62"/>
      <c r="M102" s="59"/>
      <c r="N102" s="60"/>
      <c r="O102" s="36">
        <f>SUM(F102:N102)</f>
        <v>0</v>
      </c>
      <c r="P102" s="37">
        <f>(F102*$F$3)+(G102*$G$3)+(H102*$H$3)+(I102*$I$3)+(J102*$J$3)+(K102*$K$3)+(L102*$L$3)+(M102*$M$3)+(N102*$N$3)</f>
        <v>0</v>
      </c>
    </row>
    <row r="103" spans="1:16" ht="12" thickBot="1">
      <c r="A103" s="38"/>
      <c r="B103" s="39" t="s">
        <v>21</v>
      </c>
      <c r="C103" s="39">
        <f t="shared" ref="C103:P103" si="27">SUM(C101:C102)</f>
        <v>0</v>
      </c>
      <c r="D103" s="39">
        <f t="shared" si="27"/>
        <v>0</v>
      </c>
      <c r="E103" s="39">
        <f t="shared" si="27"/>
        <v>0</v>
      </c>
      <c r="F103" s="39">
        <f t="shared" si="27"/>
        <v>0</v>
      </c>
      <c r="G103" s="43">
        <f t="shared" si="27"/>
        <v>66</v>
      </c>
      <c r="H103" s="43">
        <f t="shared" si="27"/>
        <v>0</v>
      </c>
      <c r="I103" s="43">
        <f t="shared" si="27"/>
        <v>4</v>
      </c>
      <c r="J103" s="43">
        <f t="shared" si="27"/>
        <v>8</v>
      </c>
      <c r="K103" s="43">
        <f t="shared" si="27"/>
        <v>2</v>
      </c>
      <c r="L103" s="43">
        <f t="shared" si="27"/>
        <v>12</v>
      </c>
      <c r="M103" s="43">
        <f t="shared" si="27"/>
        <v>0</v>
      </c>
      <c r="N103" s="43">
        <f t="shared" si="27"/>
        <v>1</v>
      </c>
      <c r="O103" s="44">
        <f t="shared" si="27"/>
        <v>93</v>
      </c>
      <c r="P103" s="45">
        <f t="shared" si="27"/>
        <v>38.5</v>
      </c>
    </row>
    <row r="104" spans="1:16" ht="11.25" customHeight="1">
      <c r="A104" s="38"/>
      <c r="B104" s="54"/>
      <c r="C104" s="54"/>
      <c r="D104" s="54"/>
      <c r="E104" s="54"/>
      <c r="F104" s="54"/>
      <c r="G104" s="55"/>
      <c r="H104" s="55"/>
      <c r="I104" s="55"/>
      <c r="J104" s="55"/>
      <c r="K104" s="55"/>
      <c r="L104" s="55"/>
      <c r="M104" s="55"/>
      <c r="N104" s="55"/>
      <c r="O104" s="56"/>
      <c r="P104" s="57"/>
    </row>
    <row r="105" spans="1:16" s="190" customFormat="1"/>
    <row r="106" spans="1:16" s="190" customFormat="1" ht="12" thickBot="1">
      <c r="B106" s="180" t="s">
        <v>75</v>
      </c>
      <c r="C106" s="180"/>
      <c r="D106" s="180"/>
      <c r="E106" s="180"/>
      <c r="F106" s="34"/>
      <c r="G106" s="34"/>
      <c r="H106" s="34"/>
      <c r="I106" s="34"/>
      <c r="J106" s="34"/>
      <c r="K106" s="34"/>
      <c r="L106" s="34"/>
      <c r="M106" s="34"/>
      <c r="N106" s="34"/>
      <c r="O106" s="35"/>
      <c r="P106" s="35"/>
    </row>
    <row r="107" spans="1:16" s="191" customFormat="1">
      <c r="A107" s="190"/>
      <c r="B107" s="192" t="s">
        <v>110</v>
      </c>
      <c r="C107" s="63"/>
      <c r="D107" s="182"/>
      <c r="E107" s="182">
        <v>1</v>
      </c>
      <c r="F107" s="183"/>
      <c r="G107" s="184"/>
      <c r="H107" s="185"/>
      <c r="I107" s="186"/>
      <c r="J107" s="185"/>
      <c r="K107" s="184"/>
      <c r="L107" s="187"/>
      <c r="M107" s="184"/>
      <c r="N107" s="185">
        <v>18</v>
      </c>
      <c r="O107" s="188">
        <f t="shared" ref="O107:O113" si="28">SUM(F107:N107)</f>
        <v>18</v>
      </c>
      <c r="P107" s="189">
        <f t="shared" ref="P107:P113" si="29">(F107*$F$3)+(G107*$G$3)+(H107*$H$3)+(I107*$I$3)+(J107*$J$3)+(K107*$K$3)+(L107*$L$3)+(M107*$M$3)+(N107*$N$3)</f>
        <v>36</v>
      </c>
    </row>
    <row r="108" spans="1:16" s="191" customFormat="1">
      <c r="A108" s="190"/>
      <c r="B108" s="192" t="s">
        <v>111</v>
      </c>
      <c r="C108" s="51"/>
      <c r="D108" s="182"/>
      <c r="E108" s="182"/>
      <c r="F108" s="183"/>
      <c r="G108" s="184">
        <v>10</v>
      </c>
      <c r="H108" s="185"/>
      <c r="I108" s="186">
        <v>2</v>
      </c>
      <c r="J108" s="185"/>
      <c r="K108" s="184"/>
      <c r="L108" s="187">
        <v>2</v>
      </c>
      <c r="M108" s="184"/>
      <c r="N108" s="185">
        <v>3</v>
      </c>
      <c r="O108" s="188">
        <f t="shared" si="28"/>
        <v>17</v>
      </c>
      <c r="P108" s="189">
        <f t="shared" si="29"/>
        <v>11.5</v>
      </c>
    </row>
    <row r="109" spans="1:16" s="191" customFormat="1">
      <c r="A109" s="190"/>
      <c r="B109" s="192" t="s">
        <v>112</v>
      </c>
      <c r="C109" s="51"/>
      <c r="D109" s="182"/>
      <c r="E109" s="182"/>
      <c r="F109" s="183"/>
      <c r="G109" s="184">
        <v>1</v>
      </c>
      <c r="H109" s="185"/>
      <c r="I109" s="186"/>
      <c r="J109" s="185"/>
      <c r="K109" s="184"/>
      <c r="L109" s="187">
        <v>1</v>
      </c>
      <c r="M109" s="184"/>
      <c r="N109" s="185">
        <v>1</v>
      </c>
      <c r="O109" s="188">
        <f t="shared" si="28"/>
        <v>3</v>
      </c>
      <c r="P109" s="189">
        <f t="shared" si="29"/>
        <v>3.25</v>
      </c>
    </row>
    <row r="110" spans="1:16" s="191" customFormat="1">
      <c r="A110" s="190"/>
      <c r="B110" s="192" t="s">
        <v>113</v>
      </c>
      <c r="C110" s="51"/>
      <c r="D110" s="182"/>
      <c r="E110" s="182"/>
      <c r="F110" s="183"/>
      <c r="G110" s="184">
        <v>155</v>
      </c>
      <c r="H110" s="185"/>
      <c r="I110" s="186"/>
      <c r="J110" s="185"/>
      <c r="K110" s="184"/>
      <c r="L110" s="187"/>
      <c r="M110" s="184"/>
      <c r="N110" s="185"/>
      <c r="O110" s="188">
        <f t="shared" si="28"/>
        <v>155</v>
      </c>
      <c r="P110" s="189">
        <f t="shared" si="29"/>
        <v>38.75</v>
      </c>
    </row>
    <row r="111" spans="1:16" s="191" customFormat="1">
      <c r="A111" s="190"/>
      <c r="B111" s="192" t="s">
        <v>114</v>
      </c>
      <c r="C111" s="51"/>
      <c r="D111" s="182"/>
      <c r="E111" s="182"/>
      <c r="F111" s="183"/>
      <c r="G111" s="184">
        <v>1</v>
      </c>
      <c r="H111" s="185"/>
      <c r="I111" s="186">
        <v>1</v>
      </c>
      <c r="J111" s="185"/>
      <c r="K111" s="184">
        <v>1</v>
      </c>
      <c r="L111" s="187"/>
      <c r="M111" s="184"/>
      <c r="N111" s="185"/>
      <c r="O111" s="188">
        <f t="shared" si="28"/>
        <v>3</v>
      </c>
      <c r="P111" s="189">
        <f t="shared" si="29"/>
        <v>1.75</v>
      </c>
    </row>
    <row r="112" spans="1:16" s="191" customFormat="1">
      <c r="A112" s="190"/>
      <c r="B112" s="192" t="s">
        <v>115</v>
      </c>
      <c r="C112" s="51"/>
      <c r="D112" s="182"/>
      <c r="E112" s="182"/>
      <c r="F112" s="183">
        <v>800</v>
      </c>
      <c r="G112" s="184"/>
      <c r="H112" s="185"/>
      <c r="I112" s="186"/>
      <c r="J112" s="185"/>
      <c r="K112" s="184"/>
      <c r="L112" s="187"/>
      <c r="M112" s="184"/>
      <c r="N112" s="185"/>
      <c r="O112" s="188">
        <f t="shared" si="28"/>
        <v>800</v>
      </c>
      <c r="P112" s="189">
        <f t="shared" si="29"/>
        <v>80</v>
      </c>
    </row>
    <row r="113" spans="1:16" s="191" customFormat="1">
      <c r="A113" s="190"/>
      <c r="B113" s="192"/>
      <c r="C113" s="51"/>
      <c r="D113" s="182"/>
      <c r="E113" s="182"/>
      <c r="F113" s="183"/>
      <c r="G113" s="184"/>
      <c r="H113" s="185"/>
      <c r="I113" s="186"/>
      <c r="J113" s="185"/>
      <c r="K113" s="184"/>
      <c r="L113" s="187"/>
      <c r="M113" s="184"/>
      <c r="N113" s="185"/>
      <c r="O113" s="188">
        <f t="shared" si="28"/>
        <v>0</v>
      </c>
      <c r="P113" s="189">
        <f t="shared" si="29"/>
        <v>0</v>
      </c>
    </row>
    <row r="114" spans="1:16" s="190" customFormat="1" ht="12" thickBot="1">
      <c r="A114" s="38"/>
      <c r="B114" s="39" t="s">
        <v>21</v>
      </c>
      <c r="C114" s="39">
        <f>SUM(C113:C113)</f>
        <v>0</v>
      </c>
      <c r="D114" s="39">
        <f>SUM(D107:D113)</f>
        <v>0</v>
      </c>
      <c r="E114" s="39">
        <f>SUM(E107:E113)</f>
        <v>1</v>
      </c>
      <c r="F114" s="39">
        <f>SUM(F113:F113)</f>
        <v>0</v>
      </c>
      <c r="G114" s="43">
        <f t="shared" ref="G114:P114" si="30">SUM(G107:G113)</f>
        <v>167</v>
      </c>
      <c r="H114" s="43">
        <f t="shared" si="30"/>
        <v>0</v>
      </c>
      <c r="I114" s="43">
        <f t="shared" si="30"/>
        <v>3</v>
      </c>
      <c r="J114" s="43">
        <f t="shared" si="30"/>
        <v>0</v>
      </c>
      <c r="K114" s="43">
        <f t="shared" si="30"/>
        <v>1</v>
      </c>
      <c r="L114" s="43">
        <f t="shared" si="30"/>
        <v>3</v>
      </c>
      <c r="M114" s="43">
        <f t="shared" si="30"/>
        <v>0</v>
      </c>
      <c r="N114" s="43">
        <f t="shared" si="30"/>
        <v>22</v>
      </c>
      <c r="O114" s="44">
        <f t="shared" si="30"/>
        <v>996</v>
      </c>
      <c r="P114" s="45">
        <f t="shared" si="30"/>
        <v>171.25</v>
      </c>
    </row>
    <row r="115" spans="1:16" s="190" customFormat="1"/>
    <row r="116" spans="1:16" hidden="1"/>
    <row r="117" spans="1:16" ht="12" hidden="1" thickBot="1">
      <c r="B117" s="33" t="s">
        <v>63</v>
      </c>
      <c r="C117" s="33"/>
      <c r="D117" s="33"/>
      <c r="E117" s="33"/>
      <c r="F117" s="34"/>
      <c r="G117" s="34"/>
      <c r="H117" s="34"/>
      <c r="I117" s="34"/>
      <c r="J117" s="34"/>
      <c r="K117" s="34"/>
      <c r="L117" s="34"/>
      <c r="M117" s="34"/>
      <c r="N117" s="34"/>
      <c r="O117" s="35"/>
      <c r="P117" s="35"/>
    </row>
    <row r="118" spans="1:16" s="30" customFormat="1" hidden="1">
      <c r="A118" s="1"/>
      <c r="B118" s="58"/>
      <c r="C118" s="63"/>
      <c r="D118" s="52"/>
      <c r="E118" s="52"/>
      <c r="F118" s="53"/>
      <c r="G118" s="59"/>
      <c r="H118" s="60"/>
      <c r="I118" s="61"/>
      <c r="J118" s="60"/>
      <c r="K118" s="59"/>
      <c r="L118" s="62"/>
      <c r="M118" s="59"/>
      <c r="N118" s="60"/>
      <c r="O118" s="36">
        <f t="shared" ref="O118:O148" si="31">SUM(F118:N118)</f>
        <v>0</v>
      </c>
      <c r="P118" s="37">
        <f t="shared" ref="P118:P148" si="32">(F118*$F$3)+(G118*$G$3)+(H118*$H$3)+(I118*$I$3)+(J118*$J$3)+(K118*$K$3)+(L118*$L$3)+(M118*$M$3)+(N118*$N$3)</f>
        <v>0</v>
      </c>
    </row>
    <row r="119" spans="1:16" s="194" customFormat="1" hidden="1">
      <c r="A119" s="193"/>
      <c r="B119" s="192"/>
      <c r="C119" s="51"/>
      <c r="D119" s="198"/>
      <c r="E119" s="198"/>
      <c r="F119" s="199"/>
      <c r="G119" s="184"/>
      <c r="H119" s="185"/>
      <c r="I119" s="186"/>
      <c r="J119" s="185"/>
      <c r="K119" s="184"/>
      <c r="L119" s="187"/>
      <c r="M119" s="184"/>
      <c r="N119" s="185"/>
      <c r="O119" s="188">
        <f t="shared" ref="O119:O134" si="33">SUM(F119:N119)</f>
        <v>0</v>
      </c>
      <c r="P119" s="200">
        <f t="shared" ref="P119:P134" si="34">(F119*$F$3)+(G119*$G$3)+(H119*$H$3)+(I119*$I$3)+(J119*$J$3)+(K119*$K$3)+(L119*$L$3)+(M119*$M$3)+(N119*$N$3)</f>
        <v>0</v>
      </c>
    </row>
    <row r="120" spans="1:16" s="194" customFormat="1" hidden="1">
      <c r="A120" s="193"/>
      <c r="B120" s="192"/>
      <c r="C120" s="51"/>
      <c r="D120" s="198"/>
      <c r="E120" s="198"/>
      <c r="F120" s="199"/>
      <c r="G120" s="184"/>
      <c r="H120" s="185"/>
      <c r="I120" s="186"/>
      <c r="J120" s="185"/>
      <c r="K120" s="184"/>
      <c r="L120" s="187"/>
      <c r="M120" s="184"/>
      <c r="N120" s="185"/>
      <c r="O120" s="188">
        <f t="shared" si="33"/>
        <v>0</v>
      </c>
      <c r="P120" s="200">
        <f t="shared" si="34"/>
        <v>0</v>
      </c>
    </row>
    <row r="121" spans="1:16" s="194" customFormat="1" hidden="1">
      <c r="A121" s="193"/>
      <c r="B121" s="192"/>
      <c r="C121" s="51"/>
      <c r="D121" s="198"/>
      <c r="E121" s="198"/>
      <c r="F121" s="199"/>
      <c r="G121" s="184"/>
      <c r="H121" s="185"/>
      <c r="I121" s="186"/>
      <c r="J121" s="185"/>
      <c r="K121" s="184"/>
      <c r="L121" s="187"/>
      <c r="M121" s="184"/>
      <c r="N121" s="185"/>
      <c r="O121" s="188">
        <f t="shared" si="33"/>
        <v>0</v>
      </c>
      <c r="P121" s="200">
        <f t="shared" si="34"/>
        <v>0</v>
      </c>
    </row>
    <row r="122" spans="1:16" s="194" customFormat="1" hidden="1">
      <c r="A122" s="193"/>
      <c r="B122" s="192"/>
      <c r="C122" s="51"/>
      <c r="D122" s="198"/>
      <c r="E122" s="198"/>
      <c r="F122" s="199"/>
      <c r="G122" s="184"/>
      <c r="H122" s="185"/>
      <c r="I122" s="186"/>
      <c r="J122" s="185"/>
      <c r="K122" s="184"/>
      <c r="L122" s="187"/>
      <c r="M122" s="184"/>
      <c r="N122" s="185"/>
      <c r="O122" s="188">
        <f t="shared" si="33"/>
        <v>0</v>
      </c>
      <c r="P122" s="200">
        <f t="shared" si="34"/>
        <v>0</v>
      </c>
    </row>
    <row r="123" spans="1:16" s="194" customFormat="1" hidden="1">
      <c r="A123" s="193"/>
      <c r="B123" s="192"/>
      <c r="C123" s="51"/>
      <c r="D123" s="198"/>
      <c r="E123" s="198"/>
      <c r="F123" s="199"/>
      <c r="G123" s="184"/>
      <c r="H123" s="185"/>
      <c r="I123" s="186"/>
      <c r="J123" s="185"/>
      <c r="K123" s="184"/>
      <c r="L123" s="187"/>
      <c r="M123" s="184"/>
      <c r="N123" s="185"/>
      <c r="O123" s="188">
        <f t="shared" si="33"/>
        <v>0</v>
      </c>
      <c r="P123" s="200">
        <f t="shared" si="34"/>
        <v>0</v>
      </c>
    </row>
    <row r="124" spans="1:16" s="194" customFormat="1" hidden="1">
      <c r="A124" s="193"/>
      <c r="B124" s="192"/>
      <c r="C124" s="51"/>
      <c r="D124" s="198"/>
      <c r="E124" s="198"/>
      <c r="F124" s="199"/>
      <c r="G124" s="184"/>
      <c r="H124" s="185"/>
      <c r="I124" s="186"/>
      <c r="J124" s="185"/>
      <c r="K124" s="184"/>
      <c r="L124" s="187"/>
      <c r="M124" s="184"/>
      <c r="N124" s="185"/>
      <c r="O124" s="188">
        <f t="shared" si="33"/>
        <v>0</v>
      </c>
      <c r="P124" s="200">
        <f t="shared" si="34"/>
        <v>0</v>
      </c>
    </row>
    <row r="125" spans="1:16" s="194" customFormat="1" hidden="1">
      <c r="A125" s="193"/>
      <c r="B125" s="192"/>
      <c r="C125" s="51"/>
      <c r="D125" s="198"/>
      <c r="E125" s="198"/>
      <c r="F125" s="199"/>
      <c r="G125" s="184"/>
      <c r="H125" s="185"/>
      <c r="I125" s="186"/>
      <c r="J125" s="185"/>
      <c r="K125" s="184"/>
      <c r="L125" s="187"/>
      <c r="M125" s="184"/>
      <c r="N125" s="185"/>
      <c r="O125" s="188">
        <f t="shared" si="33"/>
        <v>0</v>
      </c>
      <c r="P125" s="200">
        <f t="shared" si="34"/>
        <v>0</v>
      </c>
    </row>
    <row r="126" spans="1:16" s="194" customFormat="1" hidden="1">
      <c r="A126" s="193"/>
      <c r="B126" s="192"/>
      <c r="C126" s="51"/>
      <c r="D126" s="198"/>
      <c r="E126" s="198"/>
      <c r="F126" s="199"/>
      <c r="G126" s="184"/>
      <c r="H126" s="185"/>
      <c r="I126" s="186"/>
      <c r="J126" s="185"/>
      <c r="K126" s="184"/>
      <c r="L126" s="187"/>
      <c r="M126" s="184"/>
      <c r="N126" s="185"/>
      <c r="O126" s="188">
        <f t="shared" si="33"/>
        <v>0</v>
      </c>
      <c r="P126" s="200">
        <f t="shared" si="34"/>
        <v>0</v>
      </c>
    </row>
    <row r="127" spans="1:16" s="194" customFormat="1" hidden="1">
      <c r="A127" s="193"/>
      <c r="B127" s="192"/>
      <c r="C127" s="51"/>
      <c r="D127" s="198"/>
      <c r="E127" s="198"/>
      <c r="F127" s="199"/>
      <c r="G127" s="184"/>
      <c r="H127" s="185"/>
      <c r="I127" s="186"/>
      <c r="J127" s="185"/>
      <c r="K127" s="184"/>
      <c r="L127" s="187"/>
      <c r="M127" s="184"/>
      <c r="N127" s="185"/>
      <c r="O127" s="188">
        <f t="shared" si="33"/>
        <v>0</v>
      </c>
      <c r="P127" s="200">
        <f t="shared" si="34"/>
        <v>0</v>
      </c>
    </row>
    <row r="128" spans="1:16" s="194" customFormat="1" hidden="1">
      <c r="A128" s="193"/>
      <c r="B128" s="192"/>
      <c r="C128" s="51"/>
      <c r="D128" s="198"/>
      <c r="E128" s="198"/>
      <c r="F128" s="199"/>
      <c r="G128" s="184"/>
      <c r="H128" s="185"/>
      <c r="I128" s="186"/>
      <c r="J128" s="185"/>
      <c r="K128" s="184"/>
      <c r="L128" s="187"/>
      <c r="M128" s="184"/>
      <c r="N128" s="185"/>
      <c r="O128" s="188">
        <f t="shared" si="33"/>
        <v>0</v>
      </c>
      <c r="P128" s="200">
        <f t="shared" si="34"/>
        <v>0</v>
      </c>
    </row>
    <row r="129" spans="1:16" s="194" customFormat="1" hidden="1">
      <c r="A129" s="193"/>
      <c r="B129" s="192"/>
      <c r="C129" s="51"/>
      <c r="D129" s="198"/>
      <c r="E129" s="198"/>
      <c r="F129" s="199"/>
      <c r="G129" s="184"/>
      <c r="H129" s="185"/>
      <c r="I129" s="186"/>
      <c r="J129" s="185"/>
      <c r="K129" s="184"/>
      <c r="L129" s="187"/>
      <c r="M129" s="184"/>
      <c r="N129" s="185"/>
      <c r="O129" s="188">
        <f t="shared" si="33"/>
        <v>0</v>
      </c>
      <c r="P129" s="200">
        <f t="shared" si="34"/>
        <v>0</v>
      </c>
    </row>
    <row r="130" spans="1:16" s="194" customFormat="1" hidden="1">
      <c r="A130" s="193"/>
      <c r="B130" s="192"/>
      <c r="C130" s="51"/>
      <c r="D130" s="198"/>
      <c r="E130" s="198"/>
      <c r="F130" s="199"/>
      <c r="G130" s="184"/>
      <c r="H130" s="185"/>
      <c r="I130" s="186"/>
      <c r="J130" s="185"/>
      <c r="K130" s="184"/>
      <c r="L130" s="187"/>
      <c r="M130" s="184"/>
      <c r="N130" s="185"/>
      <c r="O130" s="188">
        <f t="shared" si="33"/>
        <v>0</v>
      </c>
      <c r="P130" s="200">
        <f t="shared" si="34"/>
        <v>0</v>
      </c>
    </row>
    <row r="131" spans="1:16" s="194" customFormat="1" hidden="1">
      <c r="A131" s="193"/>
      <c r="B131" s="192"/>
      <c r="C131" s="51"/>
      <c r="D131" s="198"/>
      <c r="E131" s="198"/>
      <c r="F131" s="199"/>
      <c r="G131" s="184"/>
      <c r="H131" s="185"/>
      <c r="I131" s="186"/>
      <c r="J131" s="185"/>
      <c r="K131" s="184"/>
      <c r="L131" s="187"/>
      <c r="M131" s="184"/>
      <c r="N131" s="185"/>
      <c r="O131" s="188">
        <f t="shared" si="33"/>
        <v>0</v>
      </c>
      <c r="P131" s="200">
        <f t="shared" si="34"/>
        <v>0</v>
      </c>
    </row>
    <row r="132" spans="1:16" s="194" customFormat="1" hidden="1">
      <c r="A132" s="193"/>
      <c r="B132" s="192"/>
      <c r="C132" s="51"/>
      <c r="D132" s="198"/>
      <c r="E132" s="198"/>
      <c r="F132" s="199"/>
      <c r="G132" s="184"/>
      <c r="H132" s="185"/>
      <c r="I132" s="186"/>
      <c r="J132" s="185"/>
      <c r="K132" s="184"/>
      <c r="L132" s="187"/>
      <c r="M132" s="184"/>
      <c r="N132" s="185"/>
      <c r="O132" s="188">
        <f t="shared" si="33"/>
        <v>0</v>
      </c>
      <c r="P132" s="200">
        <f t="shared" si="34"/>
        <v>0</v>
      </c>
    </row>
    <row r="133" spans="1:16" s="194" customFormat="1" hidden="1">
      <c r="A133" s="193"/>
      <c r="B133" s="192"/>
      <c r="C133" s="51"/>
      <c r="D133" s="198"/>
      <c r="E133" s="198"/>
      <c r="F133" s="199"/>
      <c r="G133" s="184"/>
      <c r="H133" s="185"/>
      <c r="I133" s="186"/>
      <c r="J133" s="185"/>
      <c r="K133" s="184"/>
      <c r="L133" s="187"/>
      <c r="M133" s="184"/>
      <c r="N133" s="185"/>
      <c r="O133" s="188">
        <f t="shared" si="33"/>
        <v>0</v>
      </c>
      <c r="P133" s="200">
        <f t="shared" si="34"/>
        <v>0</v>
      </c>
    </row>
    <row r="134" spans="1:16" s="194" customFormat="1" hidden="1">
      <c r="A134" s="193"/>
      <c r="B134" s="192"/>
      <c r="C134" s="51"/>
      <c r="D134" s="198"/>
      <c r="E134" s="198"/>
      <c r="F134" s="199"/>
      <c r="G134" s="184"/>
      <c r="H134" s="185"/>
      <c r="I134" s="186"/>
      <c r="J134" s="185"/>
      <c r="K134" s="184"/>
      <c r="L134" s="187"/>
      <c r="M134" s="184"/>
      <c r="N134" s="185"/>
      <c r="O134" s="188">
        <f t="shared" si="33"/>
        <v>0</v>
      </c>
      <c r="P134" s="200">
        <f t="shared" si="34"/>
        <v>0</v>
      </c>
    </row>
    <row r="135" spans="1:16" s="194" customFormat="1" hidden="1">
      <c r="A135" s="193"/>
      <c r="B135" s="192"/>
      <c r="C135" s="51"/>
      <c r="D135" s="198"/>
      <c r="E135" s="198"/>
      <c r="F135" s="199"/>
      <c r="G135" s="184"/>
      <c r="H135" s="185"/>
      <c r="I135" s="186"/>
      <c r="J135" s="185"/>
      <c r="K135" s="184"/>
      <c r="L135" s="187"/>
      <c r="M135" s="184"/>
      <c r="N135" s="185"/>
      <c r="O135" s="188">
        <f t="shared" si="31"/>
        <v>0</v>
      </c>
      <c r="P135" s="200">
        <f t="shared" si="32"/>
        <v>0</v>
      </c>
    </row>
    <row r="136" spans="1:16" s="194" customFormat="1" hidden="1">
      <c r="A136" s="193"/>
      <c r="B136" s="192"/>
      <c r="C136" s="51"/>
      <c r="D136" s="198"/>
      <c r="E136" s="198"/>
      <c r="F136" s="199"/>
      <c r="G136" s="184"/>
      <c r="H136" s="185"/>
      <c r="I136" s="186"/>
      <c r="J136" s="185"/>
      <c r="K136" s="184"/>
      <c r="L136" s="187"/>
      <c r="M136" s="184"/>
      <c r="N136" s="185"/>
      <c r="O136" s="188">
        <f t="shared" si="31"/>
        <v>0</v>
      </c>
      <c r="P136" s="200">
        <f t="shared" si="32"/>
        <v>0</v>
      </c>
    </row>
    <row r="137" spans="1:16" s="194" customFormat="1" hidden="1">
      <c r="A137" s="193"/>
      <c r="B137" s="192"/>
      <c r="C137" s="51"/>
      <c r="D137" s="198"/>
      <c r="E137" s="198"/>
      <c r="F137" s="199"/>
      <c r="G137" s="184"/>
      <c r="H137" s="185"/>
      <c r="I137" s="186"/>
      <c r="J137" s="185"/>
      <c r="K137" s="184"/>
      <c r="L137" s="187"/>
      <c r="M137" s="184"/>
      <c r="N137" s="185"/>
      <c r="O137" s="188">
        <f t="shared" si="31"/>
        <v>0</v>
      </c>
      <c r="P137" s="200">
        <f t="shared" si="32"/>
        <v>0</v>
      </c>
    </row>
    <row r="138" spans="1:16" s="194" customFormat="1" hidden="1">
      <c r="A138" s="193"/>
      <c r="B138" s="192"/>
      <c r="C138" s="51"/>
      <c r="D138" s="198"/>
      <c r="E138" s="198"/>
      <c r="F138" s="199"/>
      <c r="G138" s="184"/>
      <c r="H138" s="185"/>
      <c r="I138" s="186"/>
      <c r="J138" s="185"/>
      <c r="K138" s="184"/>
      <c r="L138" s="187"/>
      <c r="M138" s="184"/>
      <c r="N138" s="185"/>
      <c r="O138" s="188">
        <f t="shared" si="31"/>
        <v>0</v>
      </c>
      <c r="P138" s="200">
        <f t="shared" si="32"/>
        <v>0</v>
      </c>
    </row>
    <row r="139" spans="1:16" s="194" customFormat="1" hidden="1">
      <c r="A139" s="193"/>
      <c r="B139" s="192"/>
      <c r="C139" s="51"/>
      <c r="D139" s="198"/>
      <c r="E139" s="198"/>
      <c r="F139" s="199"/>
      <c r="G139" s="184"/>
      <c r="H139" s="185"/>
      <c r="I139" s="186"/>
      <c r="J139" s="185"/>
      <c r="K139" s="184"/>
      <c r="L139" s="187"/>
      <c r="M139" s="184"/>
      <c r="N139" s="185"/>
      <c r="O139" s="188">
        <f t="shared" ref="O139:O142" si="35">SUM(F139:N139)</f>
        <v>0</v>
      </c>
      <c r="P139" s="200">
        <f t="shared" ref="P139:P142" si="36">(F139*$F$3)+(G139*$G$3)+(H139*$H$3)+(I139*$I$3)+(J139*$J$3)+(K139*$K$3)+(L139*$L$3)+(M139*$M$3)+(N139*$N$3)</f>
        <v>0</v>
      </c>
    </row>
    <row r="140" spans="1:16" s="194" customFormat="1" hidden="1">
      <c r="A140" s="193"/>
      <c r="B140" s="192"/>
      <c r="C140" s="51"/>
      <c r="D140" s="198"/>
      <c r="E140" s="198"/>
      <c r="F140" s="199"/>
      <c r="G140" s="184"/>
      <c r="H140" s="185"/>
      <c r="I140" s="186"/>
      <c r="J140" s="185"/>
      <c r="K140" s="184"/>
      <c r="L140" s="187"/>
      <c r="M140" s="184"/>
      <c r="N140" s="185"/>
      <c r="O140" s="188">
        <f t="shared" si="35"/>
        <v>0</v>
      </c>
      <c r="P140" s="200">
        <f t="shared" si="36"/>
        <v>0</v>
      </c>
    </row>
    <row r="141" spans="1:16" s="194" customFormat="1" hidden="1">
      <c r="A141" s="193"/>
      <c r="B141" s="192"/>
      <c r="C141" s="51"/>
      <c r="D141" s="198"/>
      <c r="E141" s="198"/>
      <c r="F141" s="199"/>
      <c r="G141" s="184"/>
      <c r="H141" s="185"/>
      <c r="I141" s="186"/>
      <c r="J141" s="185"/>
      <c r="K141" s="184"/>
      <c r="L141" s="187"/>
      <c r="M141" s="184"/>
      <c r="N141" s="185"/>
      <c r="O141" s="188">
        <f t="shared" si="35"/>
        <v>0</v>
      </c>
      <c r="P141" s="200">
        <f t="shared" si="36"/>
        <v>0</v>
      </c>
    </row>
    <row r="142" spans="1:16" s="194" customFormat="1" hidden="1">
      <c r="A142" s="193"/>
      <c r="B142" s="192"/>
      <c r="C142" s="51"/>
      <c r="D142" s="198"/>
      <c r="E142" s="198"/>
      <c r="F142" s="199"/>
      <c r="G142" s="184"/>
      <c r="H142" s="185"/>
      <c r="I142" s="186"/>
      <c r="J142" s="185"/>
      <c r="K142" s="184"/>
      <c r="L142" s="187"/>
      <c r="M142" s="184"/>
      <c r="N142" s="185"/>
      <c r="O142" s="188">
        <f t="shared" si="35"/>
        <v>0</v>
      </c>
      <c r="P142" s="200">
        <f t="shared" si="36"/>
        <v>0</v>
      </c>
    </row>
    <row r="143" spans="1:16" s="194" customFormat="1" hidden="1">
      <c r="A143" s="193"/>
      <c r="B143" s="192"/>
      <c r="C143" s="51"/>
      <c r="D143" s="198"/>
      <c r="E143" s="198"/>
      <c r="F143" s="199"/>
      <c r="G143" s="184"/>
      <c r="H143" s="185"/>
      <c r="I143" s="186"/>
      <c r="J143" s="185"/>
      <c r="K143" s="184"/>
      <c r="L143" s="187"/>
      <c r="M143" s="184"/>
      <c r="N143" s="185"/>
      <c r="O143" s="188">
        <f t="shared" ref="O143:O146" si="37">SUM(F143:N143)</f>
        <v>0</v>
      </c>
      <c r="P143" s="200">
        <f t="shared" ref="P143:P146" si="38">(F143*$F$3)+(G143*$G$3)+(H143*$H$3)+(I143*$I$3)+(J143*$J$3)+(K143*$K$3)+(L143*$L$3)+(M143*$M$3)+(N143*$N$3)</f>
        <v>0</v>
      </c>
    </row>
    <row r="144" spans="1:16" s="194" customFormat="1" hidden="1">
      <c r="A144" s="193"/>
      <c r="B144" s="192"/>
      <c r="C144" s="51"/>
      <c r="D144" s="198"/>
      <c r="E144" s="198"/>
      <c r="F144" s="199"/>
      <c r="G144" s="184"/>
      <c r="H144" s="185"/>
      <c r="I144" s="186"/>
      <c r="J144" s="185"/>
      <c r="K144" s="184"/>
      <c r="L144" s="187"/>
      <c r="M144" s="184"/>
      <c r="N144" s="185"/>
      <c r="O144" s="188">
        <f t="shared" si="37"/>
        <v>0</v>
      </c>
      <c r="P144" s="200">
        <f t="shared" si="38"/>
        <v>0</v>
      </c>
    </row>
    <row r="145" spans="1:16" s="194" customFormat="1" hidden="1">
      <c r="A145" s="193"/>
      <c r="B145" s="192"/>
      <c r="C145" s="51"/>
      <c r="D145" s="198"/>
      <c r="E145" s="198"/>
      <c r="F145" s="199"/>
      <c r="G145" s="184"/>
      <c r="H145" s="185"/>
      <c r="I145" s="186"/>
      <c r="J145" s="185"/>
      <c r="K145" s="184"/>
      <c r="L145" s="187"/>
      <c r="M145" s="184"/>
      <c r="N145" s="185"/>
      <c r="O145" s="188">
        <f t="shared" si="37"/>
        <v>0</v>
      </c>
      <c r="P145" s="200">
        <f t="shared" si="38"/>
        <v>0</v>
      </c>
    </row>
    <row r="146" spans="1:16" s="194" customFormat="1" hidden="1">
      <c r="A146" s="193"/>
      <c r="B146" s="192"/>
      <c r="C146" s="51"/>
      <c r="D146" s="198"/>
      <c r="E146" s="198"/>
      <c r="F146" s="199"/>
      <c r="G146" s="184"/>
      <c r="H146" s="185"/>
      <c r="I146" s="186"/>
      <c r="J146" s="185"/>
      <c r="K146" s="184"/>
      <c r="L146" s="187"/>
      <c r="M146" s="184"/>
      <c r="N146" s="185"/>
      <c r="O146" s="188">
        <f t="shared" si="37"/>
        <v>0</v>
      </c>
      <c r="P146" s="200">
        <f t="shared" si="38"/>
        <v>0</v>
      </c>
    </row>
    <row r="147" spans="1:16" s="194" customFormat="1" hidden="1">
      <c r="A147" s="193"/>
      <c r="B147" s="192"/>
      <c r="C147" s="51"/>
      <c r="D147" s="198"/>
      <c r="E147" s="198"/>
      <c r="F147" s="199"/>
      <c r="G147" s="184"/>
      <c r="H147" s="185"/>
      <c r="I147" s="186"/>
      <c r="J147" s="185"/>
      <c r="K147" s="184"/>
      <c r="L147" s="187"/>
      <c r="M147" s="184"/>
      <c r="N147" s="185"/>
      <c r="O147" s="188">
        <f t="shared" si="31"/>
        <v>0</v>
      </c>
      <c r="P147" s="200">
        <f t="shared" si="32"/>
        <v>0</v>
      </c>
    </row>
    <row r="148" spans="1:16" s="30" customFormat="1" hidden="1">
      <c r="A148" s="1"/>
      <c r="B148" s="58"/>
      <c r="C148" s="51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si="31"/>
        <v>0</v>
      </c>
      <c r="P148" s="37">
        <f t="shared" si="32"/>
        <v>0</v>
      </c>
    </row>
    <row r="149" spans="1:16" ht="12" hidden="1" thickBot="1">
      <c r="A149" s="38"/>
      <c r="B149" s="39" t="s">
        <v>21</v>
      </c>
      <c r="C149" s="39">
        <f>SUM(C148:C148)</f>
        <v>0</v>
      </c>
      <c r="D149" s="39">
        <f>SUM(D118:D148)</f>
        <v>0</v>
      </c>
      <c r="E149" s="39">
        <f>SUM(E118:E148)</f>
        <v>0</v>
      </c>
      <c r="F149" s="39">
        <f>SUM(F148:F148)</f>
        <v>0</v>
      </c>
      <c r="G149" s="43">
        <f t="shared" ref="G149:P149" si="39">SUM(G118:G148)</f>
        <v>0</v>
      </c>
      <c r="H149" s="43">
        <f t="shared" si="39"/>
        <v>0</v>
      </c>
      <c r="I149" s="43">
        <f t="shared" si="39"/>
        <v>0</v>
      </c>
      <c r="J149" s="43">
        <f t="shared" si="39"/>
        <v>0</v>
      </c>
      <c r="K149" s="43">
        <f t="shared" si="39"/>
        <v>0</v>
      </c>
      <c r="L149" s="43">
        <f t="shared" si="39"/>
        <v>0</v>
      </c>
      <c r="M149" s="43">
        <f t="shared" si="39"/>
        <v>0</v>
      </c>
      <c r="N149" s="43">
        <f t="shared" si="39"/>
        <v>0</v>
      </c>
      <c r="O149" s="44">
        <f t="shared" si="39"/>
        <v>0</v>
      </c>
      <c r="P149" s="45">
        <f t="shared" si="39"/>
        <v>0</v>
      </c>
    </row>
    <row r="150" spans="1:16" hidden="1"/>
    <row r="151" spans="1:16" s="193" customFormat="1"/>
    <row r="152" spans="1:16" s="193" customFormat="1" ht="12" thickBot="1">
      <c r="B152" s="195" t="s">
        <v>68</v>
      </c>
      <c r="C152" s="195"/>
      <c r="D152" s="195"/>
      <c r="E152" s="195"/>
      <c r="F152" s="196"/>
      <c r="G152" s="196"/>
      <c r="H152" s="196"/>
      <c r="I152" s="196"/>
      <c r="J152" s="196"/>
      <c r="K152" s="196"/>
      <c r="L152" s="196"/>
      <c r="M152" s="196"/>
      <c r="N152" s="196"/>
      <c r="O152" s="197"/>
      <c r="P152" s="197"/>
    </row>
    <row r="153" spans="1:16" s="194" customFormat="1">
      <c r="A153" s="193"/>
      <c r="B153" s="192" t="s">
        <v>84</v>
      </c>
      <c r="C153" s="63"/>
      <c r="D153" s="198"/>
      <c r="E153" s="198"/>
      <c r="F153" s="199"/>
      <c r="G153" s="184">
        <v>33</v>
      </c>
      <c r="H153" s="185"/>
      <c r="I153" s="186">
        <v>3</v>
      </c>
      <c r="J153" s="185"/>
      <c r="K153" s="184">
        <v>1</v>
      </c>
      <c r="L153" s="187"/>
      <c r="M153" s="184"/>
      <c r="N153" s="185"/>
      <c r="O153" s="188">
        <f t="shared" ref="O153:O154" si="40">SUM(F153:N153)</f>
        <v>37</v>
      </c>
      <c r="P153" s="200">
        <f t="shared" ref="P153:P154" si="41">(F153*$F$3)+(G153*$G$3)+(H153*$H$3)+(I153*$I$3)+(J153*$J$3)+(K153*$K$3)+(L153*$L$3)+(M153*$M$3)+(N153*$N$3)</f>
        <v>10.75</v>
      </c>
    </row>
    <row r="154" spans="1:16" s="194" customFormat="1">
      <c r="A154" s="193"/>
      <c r="B154" s="192"/>
      <c r="C154" s="51"/>
      <c r="D154" s="198"/>
      <c r="E154" s="198"/>
      <c r="F154" s="199"/>
      <c r="G154" s="184"/>
      <c r="H154" s="185"/>
      <c r="I154" s="186"/>
      <c r="J154" s="185"/>
      <c r="K154" s="184"/>
      <c r="L154" s="187"/>
      <c r="M154" s="184"/>
      <c r="N154" s="185"/>
      <c r="O154" s="188">
        <f t="shared" si="40"/>
        <v>0</v>
      </c>
      <c r="P154" s="200">
        <f t="shared" si="41"/>
        <v>0</v>
      </c>
    </row>
    <row r="155" spans="1:16" s="193" customFormat="1" ht="12" thickBot="1">
      <c r="A155" s="201"/>
      <c r="B155" s="202" t="s">
        <v>21</v>
      </c>
      <c r="C155" s="202">
        <f>SUM(C154:C154)</f>
        <v>0</v>
      </c>
      <c r="D155" s="202">
        <f>SUM(D153:D154)</f>
        <v>0</v>
      </c>
      <c r="E155" s="202">
        <f>SUM(E153:E154)</f>
        <v>0</v>
      </c>
      <c r="F155" s="202">
        <f>SUM(F154:F154)</f>
        <v>0</v>
      </c>
      <c r="G155" s="43">
        <f t="shared" ref="G155:P155" si="42">SUM(G153:G154)</f>
        <v>33</v>
      </c>
      <c r="H155" s="43">
        <f t="shared" si="42"/>
        <v>0</v>
      </c>
      <c r="I155" s="43">
        <f t="shared" si="42"/>
        <v>3</v>
      </c>
      <c r="J155" s="43">
        <f t="shared" si="42"/>
        <v>0</v>
      </c>
      <c r="K155" s="43">
        <f t="shared" si="42"/>
        <v>1</v>
      </c>
      <c r="L155" s="43">
        <f t="shared" si="42"/>
        <v>0</v>
      </c>
      <c r="M155" s="43">
        <f t="shared" si="42"/>
        <v>0</v>
      </c>
      <c r="N155" s="43">
        <f t="shared" si="42"/>
        <v>0</v>
      </c>
      <c r="O155" s="44">
        <f t="shared" si="42"/>
        <v>37</v>
      </c>
      <c r="P155" s="45">
        <f t="shared" si="42"/>
        <v>10.75</v>
      </c>
    </row>
    <row r="156" spans="1:16" s="193" customFormat="1"/>
    <row r="157" spans="1:16" hidden="1"/>
    <row r="158" spans="1:16" ht="12" hidden="1" thickBot="1">
      <c r="B158" s="33" t="s">
        <v>77</v>
      </c>
      <c r="C158" s="33"/>
      <c r="D158" s="33"/>
      <c r="E158" s="33"/>
      <c r="F158" s="34"/>
      <c r="G158" s="34"/>
      <c r="H158" s="34"/>
      <c r="I158" s="34"/>
      <c r="J158" s="34"/>
      <c r="K158" s="34"/>
      <c r="L158" s="34"/>
      <c r="M158" s="34"/>
      <c r="N158" s="34"/>
      <c r="O158" s="35"/>
      <c r="P158" s="35"/>
    </row>
    <row r="159" spans="1:16" s="30" customFormat="1" ht="11.25" hidden="1" customHeight="1">
      <c r="A159" s="1"/>
      <c r="B159" s="58"/>
      <c r="C159" s="51"/>
      <c r="D159" s="52"/>
      <c r="E159" s="52"/>
      <c r="F159" s="53"/>
      <c r="G159" s="59"/>
      <c r="H159" s="60"/>
      <c r="I159" s="61"/>
      <c r="J159" s="60"/>
      <c r="K159" s="59"/>
      <c r="L159" s="62"/>
      <c r="M159" s="59"/>
      <c r="N159" s="60"/>
      <c r="O159" s="36">
        <f>SUM(F159:N159)</f>
        <v>0</v>
      </c>
      <c r="P159" s="37">
        <f>(F159*$F$3)+(G159*$G$3)+(H159*$H$3)+(I159*$I$3)+(J159*$J$3)+(K159*$K$3)+(L159*$L$3)+(M159*$M$3)+(N159*$N$3)</f>
        <v>0</v>
      </c>
    </row>
    <row r="160" spans="1:16" s="30" customFormat="1" ht="11.25" hidden="1" customHeight="1">
      <c r="A160" s="1"/>
      <c r="B160" s="58"/>
      <c r="C160" s="51"/>
      <c r="D160" s="52"/>
      <c r="E160" s="52"/>
      <c r="F160" s="53"/>
      <c r="G160" s="59"/>
      <c r="H160" s="60"/>
      <c r="I160" s="61"/>
      <c r="J160" s="60"/>
      <c r="K160" s="59"/>
      <c r="L160" s="62"/>
      <c r="M160" s="59"/>
      <c r="N160" s="60"/>
      <c r="O160" s="36">
        <f>SUM(F160:N160)</f>
        <v>0</v>
      </c>
      <c r="P160" s="37">
        <f>(F160*$F$3)+(G160*$G$3)+(H160*$H$3)+(I160*$I$3)+(J160*$J$3)+(K160*$K$3)+(L160*$L$3)+(M160*$M$3)+(N160*$N$3)</f>
        <v>0</v>
      </c>
    </row>
    <row r="161" spans="1:16" ht="12" hidden="1" thickBot="1">
      <c r="A161" s="38"/>
      <c r="B161" s="39" t="s">
        <v>21</v>
      </c>
      <c r="C161" s="39">
        <f t="shared" ref="C161:P161" si="43">SUM(C159:C160)</f>
        <v>0</v>
      </c>
      <c r="D161" s="39">
        <f t="shared" si="43"/>
        <v>0</v>
      </c>
      <c r="E161" s="39">
        <f t="shared" si="43"/>
        <v>0</v>
      </c>
      <c r="F161" s="39">
        <f t="shared" si="43"/>
        <v>0</v>
      </c>
      <c r="G161" s="43">
        <f t="shared" si="43"/>
        <v>0</v>
      </c>
      <c r="H161" s="43">
        <f t="shared" si="43"/>
        <v>0</v>
      </c>
      <c r="I161" s="43">
        <f t="shared" si="43"/>
        <v>0</v>
      </c>
      <c r="J161" s="43">
        <f t="shared" si="43"/>
        <v>0</v>
      </c>
      <c r="K161" s="43">
        <f t="shared" si="43"/>
        <v>0</v>
      </c>
      <c r="L161" s="43">
        <f t="shared" si="43"/>
        <v>0</v>
      </c>
      <c r="M161" s="43">
        <f t="shared" si="43"/>
        <v>0</v>
      </c>
      <c r="N161" s="43">
        <f t="shared" si="43"/>
        <v>0</v>
      </c>
      <c r="O161" s="44">
        <f t="shared" si="43"/>
        <v>0</v>
      </c>
      <c r="P161" s="45">
        <f t="shared" si="43"/>
        <v>0</v>
      </c>
    </row>
    <row r="162" spans="1:16" ht="11.25" hidden="1" customHeight="1">
      <c r="A162" s="38"/>
      <c r="B162" s="54"/>
      <c r="C162" s="54"/>
      <c r="D162" s="54"/>
      <c r="E162" s="54"/>
      <c r="F162" s="54"/>
      <c r="G162" s="55"/>
      <c r="H162" s="55"/>
      <c r="I162" s="55"/>
      <c r="J162" s="55"/>
      <c r="K162" s="55"/>
      <c r="L162" s="55"/>
      <c r="M162" s="55"/>
      <c r="N162" s="55"/>
      <c r="O162" s="56"/>
      <c r="P162" s="57"/>
    </row>
    <row r="163" spans="1:16" ht="11.25" hidden="1" customHeight="1"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46"/>
      <c r="P163" s="46"/>
    </row>
    <row r="164" spans="1:16" ht="12" hidden="1" thickBot="1">
      <c r="B164" s="33" t="s">
        <v>67</v>
      </c>
      <c r="C164" s="33"/>
      <c r="D164" s="33"/>
      <c r="E164" s="33"/>
      <c r="F164" s="34"/>
      <c r="G164" s="34"/>
      <c r="H164" s="34"/>
      <c r="I164" s="34"/>
      <c r="J164" s="34"/>
      <c r="K164" s="34"/>
      <c r="L164" s="34"/>
      <c r="M164" s="34"/>
      <c r="N164" s="34"/>
      <c r="O164" s="35"/>
      <c r="P164" s="35"/>
    </row>
    <row r="165" spans="1:16" s="30" customFormat="1" hidden="1">
      <c r="A165" s="1"/>
      <c r="B165" s="58"/>
      <c r="C165" s="51"/>
      <c r="D165" s="52"/>
      <c r="E165" s="52"/>
      <c r="F165" s="53"/>
      <c r="G165" s="59"/>
      <c r="H165" s="60"/>
      <c r="I165" s="61"/>
      <c r="J165" s="60"/>
      <c r="K165" s="59"/>
      <c r="L165" s="62"/>
      <c r="M165" s="59"/>
      <c r="N165" s="60"/>
      <c r="O165" s="36">
        <f>SUM(F165:N165)</f>
        <v>0</v>
      </c>
      <c r="P165" s="37">
        <f>(F165*$F$3)+(G165*$G$3)+(H165*$H$3)+(I165*$I$3)+(J165*$J$3)+(K165*$K$3)+(L165*$L$3)+(M165*$M$3)+(N165*$N$3)</f>
        <v>0</v>
      </c>
    </row>
    <row r="166" spans="1:16" s="30" customFormat="1" hidden="1">
      <c r="A166" s="1"/>
      <c r="B166" s="58"/>
      <c r="C166" s="51"/>
      <c r="D166" s="52"/>
      <c r="E166" s="52"/>
      <c r="F166" s="53"/>
      <c r="G166" s="59"/>
      <c r="H166" s="60"/>
      <c r="I166" s="61"/>
      <c r="J166" s="60"/>
      <c r="K166" s="59"/>
      <c r="L166" s="62"/>
      <c r="M166" s="59"/>
      <c r="N166" s="60"/>
      <c r="O166" s="36">
        <f>SUM(F166:N166)</f>
        <v>0</v>
      </c>
      <c r="P166" s="37">
        <f>(F166*$F$3)+(G166*$G$3)+(H166*$H$3)+(I166*$I$3)+(J166*$J$3)+(K166*$K$3)+(L166*$L$3)+(M166*$M$3)+(N166*$N$3)</f>
        <v>0</v>
      </c>
    </row>
    <row r="167" spans="1:16" s="30" customFormat="1" hidden="1">
      <c r="A167" s="1"/>
      <c r="B167" s="58"/>
      <c r="C167" s="51"/>
      <c r="D167" s="52"/>
      <c r="E167" s="52"/>
      <c r="F167" s="53"/>
      <c r="G167" s="59"/>
      <c r="H167" s="60"/>
      <c r="I167" s="61"/>
      <c r="J167" s="60"/>
      <c r="K167" s="59"/>
      <c r="L167" s="62"/>
      <c r="M167" s="59"/>
      <c r="N167" s="60"/>
      <c r="O167" s="36">
        <f>SUM(F167:N167)</f>
        <v>0</v>
      </c>
      <c r="P167" s="37">
        <f>(F167*$F$3)+(G167*$G$3)+(H167*$H$3)+(I167*$I$3)+(J167*$J$3)+(K167*$K$3)+(L167*$L$3)+(M167*$M$3)+(N167*$N$3)</f>
        <v>0</v>
      </c>
    </row>
    <row r="168" spans="1:16" ht="12" hidden="1" thickBot="1">
      <c r="A168" s="38"/>
      <c r="B168" s="39" t="s">
        <v>21</v>
      </c>
      <c r="C168" s="39">
        <f t="shared" ref="C168:O168" si="44">SUM(C165:C167)</f>
        <v>0</v>
      </c>
      <c r="D168" s="39">
        <f t="shared" si="44"/>
        <v>0</v>
      </c>
      <c r="E168" s="39">
        <f t="shared" si="44"/>
        <v>0</v>
      </c>
      <c r="F168" s="39">
        <f t="shared" si="44"/>
        <v>0</v>
      </c>
      <c r="G168" s="43">
        <f t="shared" si="44"/>
        <v>0</v>
      </c>
      <c r="H168" s="43">
        <f t="shared" si="44"/>
        <v>0</v>
      </c>
      <c r="I168" s="43">
        <f t="shared" si="44"/>
        <v>0</v>
      </c>
      <c r="J168" s="43">
        <f t="shared" si="44"/>
        <v>0</v>
      </c>
      <c r="K168" s="43">
        <f t="shared" si="44"/>
        <v>0</v>
      </c>
      <c r="L168" s="43">
        <f t="shared" si="44"/>
        <v>0</v>
      </c>
      <c r="M168" s="43">
        <f t="shared" si="44"/>
        <v>0</v>
      </c>
      <c r="N168" s="43">
        <f t="shared" si="44"/>
        <v>0</v>
      </c>
      <c r="O168" s="44">
        <f t="shared" si="44"/>
        <v>0</v>
      </c>
      <c r="P168" s="45">
        <f>SUM(P165:P167)</f>
        <v>0</v>
      </c>
    </row>
    <row r="169" spans="1:16" ht="12.75">
      <c r="B169" s="2"/>
      <c r="C169" s="2"/>
      <c r="D169" s="2"/>
      <c r="E169" s="2"/>
      <c r="F169" s="47"/>
      <c r="G169" s="47"/>
      <c r="H169" s="47"/>
      <c r="I169" s="47"/>
      <c r="J169" s="47"/>
      <c r="K169" s="47"/>
      <c r="L169" s="47"/>
      <c r="M169" s="47"/>
      <c r="N169" s="47"/>
      <c r="O169" s="2"/>
      <c r="P169" s="2"/>
    </row>
    <row r="170" spans="1:16">
      <c r="M170" s="48" t="s">
        <v>21</v>
      </c>
      <c r="O170" s="49">
        <f>O168+O161+O155+O149+O114+O103+O97+O86+O80+O68+O62+O40+O16+O10</f>
        <v>5628</v>
      </c>
      <c r="P170" s="50">
        <f>P168+P161+P155+P149+P114+P103+P97+P86+P80+P68+P62+P40+P16+P10</f>
        <v>1353.0500000000002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82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/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4" si="0">SUM(F9:N9)</f>
        <v>0</v>
      </c>
      <c r="P9" s="37">
        <f t="shared" ref="P9:P14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5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0</v>
      </c>
      <c r="M15" s="39">
        <f t="shared" si="2"/>
        <v>0</v>
      </c>
      <c r="N15" s="39">
        <f t="shared" si="2"/>
        <v>0</v>
      </c>
      <c r="O15" s="39">
        <f t="shared" si="2"/>
        <v>0</v>
      </c>
      <c r="P15" s="39">
        <f t="shared" si="2"/>
        <v>0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18"/>
      <c r="N19" s="118"/>
      <c r="O19" s="118"/>
      <c r="P19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O29" sqref="O29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82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69</v>
      </c>
      <c r="C9" s="105"/>
      <c r="D9" s="100"/>
      <c r="E9" s="100"/>
      <c r="F9" s="120"/>
      <c r="G9" s="121">
        <v>27</v>
      </c>
      <c r="H9" s="122"/>
      <c r="I9" s="101">
        <v>3</v>
      </c>
      <c r="J9" s="122"/>
      <c r="K9" s="121">
        <v>4</v>
      </c>
      <c r="L9" s="102">
        <v>1</v>
      </c>
      <c r="M9" s="121"/>
      <c r="N9" s="122">
        <v>2</v>
      </c>
      <c r="O9" s="103">
        <f t="shared" ref="O9:O11" si="0">SUM(F9:N9)</f>
        <v>37</v>
      </c>
      <c r="P9" s="104">
        <f t="shared" ref="P9:P11" si="1">(F9*$F$5)+(G9*$G$5)+(H9*$H$5)+(I9*$I$5)+(J9*$J$5)+(K9*$K$5)+(L9*$L$5)+(M9*$M$5)+(N9*$N$5)</f>
        <v>17.25</v>
      </c>
    </row>
    <row r="10" spans="1:16" s="30" customFormat="1">
      <c r="A10" s="1"/>
      <c r="B10" s="99"/>
      <c r="C10" s="105"/>
      <c r="D10" s="100"/>
      <c r="E10" s="100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30" customFormat="1">
      <c r="A11" s="1"/>
      <c r="B11" s="99"/>
      <c r="C11" s="105"/>
      <c r="D11" s="100"/>
      <c r="E11" s="100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27</v>
      </c>
      <c r="H12" s="106">
        <f t="shared" si="2"/>
        <v>0</v>
      </c>
      <c r="I12" s="106">
        <f t="shared" si="2"/>
        <v>3</v>
      </c>
      <c r="J12" s="106">
        <f t="shared" si="2"/>
        <v>0</v>
      </c>
      <c r="K12" s="106">
        <f t="shared" si="2"/>
        <v>4</v>
      </c>
      <c r="L12" s="106">
        <f t="shared" si="2"/>
        <v>1</v>
      </c>
      <c r="M12" s="106">
        <f t="shared" si="2"/>
        <v>0</v>
      </c>
      <c r="N12" s="106">
        <f t="shared" si="2"/>
        <v>2</v>
      </c>
      <c r="O12" s="106">
        <f t="shared" si="2"/>
        <v>37</v>
      </c>
      <c r="P12" s="106">
        <f t="shared" si="2"/>
        <v>17.25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A21" sqref="A21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 customHeight="1">
      <c r="A4" s="75" t="s">
        <v>142</v>
      </c>
      <c r="B4" s="76">
        <f>SUM(Botswana!O14)</f>
        <v>90</v>
      </c>
      <c r="C4" s="145">
        <f>SUM(Botswana!P14)</f>
        <v>25.25</v>
      </c>
    </row>
    <row r="5" spans="1:3" ht="15" hidden="1">
      <c r="A5" s="75" t="s">
        <v>73</v>
      </c>
      <c r="B5" s="76">
        <f>SUM('Burkina Faso'!O11)</f>
        <v>0</v>
      </c>
      <c r="C5" s="145">
        <f>SUM('Burkina Faso'!P11)</f>
        <v>0</v>
      </c>
    </row>
    <row r="6" spans="1:3" ht="15" hidden="1">
      <c r="A6" s="75" t="s">
        <v>71</v>
      </c>
      <c r="B6" s="76">
        <f>SUM('Ivory Coast'!O14)</f>
        <v>0</v>
      </c>
      <c r="C6" s="145">
        <f>SUM('Ivory Coast'!P14)</f>
        <v>0</v>
      </c>
    </row>
    <row r="7" spans="1:3" ht="15">
      <c r="A7" s="75" t="s">
        <v>26</v>
      </c>
      <c r="B7" s="76">
        <f>SUM(Kenya!O27)</f>
        <v>264</v>
      </c>
      <c r="C7" s="145">
        <f>SUM(Kenya!P27)</f>
        <v>415.25</v>
      </c>
    </row>
    <row r="8" spans="1:3" ht="15">
      <c r="A8" s="76" t="s">
        <v>79</v>
      </c>
      <c r="B8" s="144">
        <f>SUM(Malawi!O11)</f>
        <v>79</v>
      </c>
      <c r="C8" s="145">
        <f>SUM(Malawi!P11)</f>
        <v>30.75</v>
      </c>
    </row>
    <row r="9" spans="1:3" ht="15">
      <c r="A9" s="76" t="s">
        <v>27</v>
      </c>
      <c r="B9" s="144">
        <f>SUM(Mauritius!O34)</f>
        <v>1688</v>
      </c>
      <c r="C9" s="145">
        <f>SUM(Mauritius!P34)</f>
        <v>553.25</v>
      </c>
    </row>
    <row r="10" spans="1:3" ht="15" hidden="1">
      <c r="A10" s="76" t="s">
        <v>35</v>
      </c>
      <c r="B10" s="144">
        <f>SUM(Nigeria!O76)</f>
        <v>0</v>
      </c>
      <c r="C10" s="145">
        <f>SUM(Nigeria!P76)</f>
        <v>0</v>
      </c>
    </row>
    <row r="11" spans="1:3" ht="15">
      <c r="A11" s="76" t="s">
        <v>28</v>
      </c>
      <c r="B11" s="144">
        <f>SUM('South Africa'!O170)</f>
        <v>5628</v>
      </c>
      <c r="C11" s="145">
        <f>SUM('South Africa'!P170)</f>
        <v>1353.0500000000002</v>
      </c>
    </row>
    <row r="12" spans="1:3" ht="15" hidden="1">
      <c r="A12" s="76" t="s">
        <v>40</v>
      </c>
      <c r="B12" s="76">
        <f>SUM(Togo!O15)</f>
        <v>0</v>
      </c>
      <c r="C12" s="145">
        <f>SUM(Togo!P15)</f>
        <v>0</v>
      </c>
    </row>
    <row r="13" spans="1:3" ht="15">
      <c r="A13" s="76" t="s">
        <v>66</v>
      </c>
      <c r="B13" s="76">
        <f>SUM(Zambia!O12)</f>
        <v>37</v>
      </c>
      <c r="C13" s="145">
        <f>SUM(Zambia!P12)</f>
        <v>17.25</v>
      </c>
    </row>
    <row r="14" spans="1:3">
      <c r="A14" s="77"/>
      <c r="B14" s="77"/>
      <c r="C14" s="77"/>
    </row>
    <row r="15" spans="1:3">
      <c r="A15" s="77" t="s">
        <v>29</v>
      </c>
      <c r="B15" s="77">
        <f>SUM(B5:B14)</f>
        <v>7696</v>
      </c>
      <c r="C15" s="146">
        <f>SUM(C5:C14)</f>
        <v>2369.5500000000002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Burkina Faso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2018-03-22T08:05:09Z</dcterms:modified>
</cp:coreProperties>
</file>