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2" activeTab="2"/>
  </bookViews>
  <sheets>
    <sheet name="Burkina Faso" sheetId="11" state="hidden" r:id="rId1"/>
    <sheet name="Democratic Republic of Congo" sheetId="16" state="hidden" r:id="rId2"/>
    <sheet name="Ivory Coast" sheetId="14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P113" i="19"/>
  <c r="O113" i="19"/>
  <c r="P112" i="19"/>
  <c r="O112" i="19"/>
  <c r="P111" i="19"/>
  <c r="O111" i="19"/>
  <c r="P114" i="19" l="1"/>
  <c r="O114" i="19"/>
  <c r="P43" i="19"/>
  <c r="O43" i="19"/>
  <c r="P42" i="19"/>
  <c r="O42" i="19"/>
  <c r="P41" i="19"/>
  <c r="O41" i="19"/>
  <c r="N47" i="19"/>
  <c r="M47" i="19"/>
  <c r="L47" i="19"/>
  <c r="K47" i="19"/>
  <c r="J47" i="19"/>
  <c r="I47" i="19"/>
  <c r="H47" i="19"/>
  <c r="G47" i="19"/>
  <c r="F47" i="19"/>
  <c r="E47" i="19"/>
  <c r="D47" i="19"/>
  <c r="C47" i="19"/>
  <c r="P46" i="19"/>
  <c r="O46" i="19"/>
  <c r="P45" i="19"/>
  <c r="O45" i="19"/>
  <c r="P44" i="19"/>
  <c r="O44" i="19"/>
  <c r="P40" i="19"/>
  <c r="O40" i="19"/>
  <c r="P39" i="19"/>
  <c r="O39" i="19"/>
  <c r="P38" i="19"/>
  <c r="O38" i="19"/>
  <c r="P37" i="19"/>
  <c r="O37" i="19"/>
  <c r="P98" i="19"/>
  <c r="O98" i="19"/>
  <c r="P97" i="19"/>
  <c r="O97" i="19"/>
  <c r="P96" i="19"/>
  <c r="O96" i="19"/>
  <c r="P95" i="19"/>
  <c r="O95" i="19"/>
  <c r="N100" i="19"/>
  <c r="M100" i="19"/>
  <c r="L100" i="19"/>
  <c r="K100" i="19"/>
  <c r="J100" i="19"/>
  <c r="I100" i="19"/>
  <c r="H100" i="19"/>
  <c r="G100" i="19"/>
  <c r="F100" i="19"/>
  <c r="E100" i="19"/>
  <c r="D100" i="19"/>
  <c r="C100" i="19"/>
  <c r="P99" i="19"/>
  <c r="O99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O47" i="19" l="1"/>
  <c r="P47" i="19"/>
  <c r="O100" i="19"/>
  <c r="P100" i="19"/>
  <c r="N24" i="19"/>
  <c r="M24" i="19"/>
  <c r="L24" i="19"/>
  <c r="K24" i="19"/>
  <c r="J24" i="19"/>
  <c r="H24" i="19"/>
  <c r="G24" i="19"/>
  <c r="F24" i="19"/>
  <c r="E24" i="19"/>
  <c r="D24" i="19"/>
  <c r="C24" i="19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53" i="19" l="1"/>
  <c r="M53" i="19"/>
  <c r="L53" i="19"/>
  <c r="K53" i="19"/>
  <c r="J53" i="19"/>
  <c r="I53" i="19"/>
  <c r="H53" i="19"/>
  <c r="G53" i="19"/>
  <c r="F53" i="19"/>
  <c r="E53" i="19"/>
  <c r="P51" i="19"/>
  <c r="O51" i="19"/>
  <c r="N120" i="19" l="1"/>
  <c r="M120" i="19"/>
  <c r="L120" i="19"/>
  <c r="K120" i="19"/>
  <c r="J120" i="19"/>
  <c r="I120" i="19"/>
  <c r="H120" i="19"/>
  <c r="G120" i="19"/>
  <c r="F120" i="19"/>
  <c r="E120" i="19"/>
  <c r="D120" i="19"/>
  <c r="C120" i="19"/>
  <c r="P119" i="19"/>
  <c r="O119" i="19"/>
  <c r="P118" i="19"/>
  <c r="O118" i="19"/>
  <c r="O120" i="19" l="1"/>
  <c r="P120" i="19"/>
  <c r="P60" i="19"/>
  <c r="O60" i="19"/>
  <c r="P59" i="19"/>
  <c r="O59" i="19"/>
  <c r="P58" i="19"/>
  <c r="O58" i="19"/>
  <c r="P9" i="16" l="1"/>
  <c r="O9" i="16"/>
  <c r="N127" i="19" l="1"/>
  <c r="M127" i="19"/>
  <c r="L127" i="19"/>
  <c r="K127" i="19"/>
  <c r="J127" i="19"/>
  <c r="I127" i="19"/>
  <c r="H127" i="19"/>
  <c r="G127" i="19"/>
  <c r="F127" i="19"/>
  <c r="E127" i="19"/>
  <c r="D127" i="19"/>
  <c r="C127" i="19"/>
  <c r="P126" i="19"/>
  <c r="O126" i="19"/>
  <c r="P125" i="19"/>
  <c r="O125" i="19"/>
  <c r="P124" i="19"/>
  <c r="O124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P106" i="19"/>
  <c r="O106" i="19"/>
  <c r="P105" i="19"/>
  <c r="O105" i="19"/>
  <c r="P104" i="19"/>
  <c r="O104" i="19"/>
  <c r="N68" i="19"/>
  <c r="M68" i="19"/>
  <c r="L68" i="19"/>
  <c r="K68" i="19"/>
  <c r="J68" i="19"/>
  <c r="I68" i="19"/>
  <c r="H68" i="19"/>
  <c r="G68" i="19"/>
  <c r="F68" i="19"/>
  <c r="E68" i="19"/>
  <c r="D68" i="19"/>
  <c r="C68" i="19"/>
  <c r="P67" i="19"/>
  <c r="O67" i="19"/>
  <c r="P66" i="19"/>
  <c r="O66" i="19"/>
  <c r="N62" i="19"/>
  <c r="M62" i="19"/>
  <c r="L62" i="19"/>
  <c r="K62" i="19"/>
  <c r="J62" i="19"/>
  <c r="I62" i="19"/>
  <c r="H62" i="19"/>
  <c r="G62" i="19"/>
  <c r="F62" i="19"/>
  <c r="E62" i="19"/>
  <c r="D62" i="19"/>
  <c r="C62" i="19"/>
  <c r="P61" i="19"/>
  <c r="O61" i="19"/>
  <c r="P57" i="19"/>
  <c r="O57" i="19"/>
  <c r="D53" i="19"/>
  <c r="C53" i="19"/>
  <c r="P52" i="19"/>
  <c r="P53" i="19" s="1"/>
  <c r="O52" i="19"/>
  <c r="O53" i="19" s="1"/>
  <c r="N33" i="19"/>
  <c r="M33" i="19"/>
  <c r="L33" i="19"/>
  <c r="K33" i="19"/>
  <c r="J33" i="19"/>
  <c r="I33" i="19"/>
  <c r="H33" i="19"/>
  <c r="G33" i="19"/>
  <c r="F33" i="19"/>
  <c r="E33" i="19"/>
  <c r="D33" i="19"/>
  <c r="C33" i="19"/>
  <c r="P32" i="19"/>
  <c r="O32" i="19"/>
  <c r="P31" i="19"/>
  <c r="O31" i="19"/>
  <c r="P30" i="19"/>
  <c r="O30" i="19"/>
  <c r="P29" i="19"/>
  <c r="O29" i="19"/>
  <c r="P28" i="19"/>
  <c r="O28" i="19"/>
  <c r="I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P7" i="19"/>
  <c r="O7" i="19"/>
  <c r="O7" i="18"/>
  <c r="O22" i="18" s="1"/>
  <c r="P7" i="18"/>
  <c r="P22" i="18" s="1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O49" i="18"/>
  <c r="P49" i="18"/>
  <c r="O50" i="18"/>
  <c r="P50" i="18"/>
  <c r="P72" i="18" s="1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9" i="8"/>
  <c r="P37" i="8"/>
  <c r="O37" i="8"/>
  <c r="P35" i="8"/>
  <c r="O35" i="8"/>
  <c r="P34" i="8"/>
  <c r="O3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2" i="10"/>
  <c r="M22" i="10"/>
  <c r="L22" i="10"/>
  <c r="K22" i="10"/>
  <c r="J22" i="10"/>
  <c r="I22" i="10"/>
  <c r="H22" i="10"/>
  <c r="G22" i="10"/>
  <c r="F22" i="10"/>
  <c r="E22" i="10"/>
  <c r="D22" i="10"/>
  <c r="C22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P34" i="10"/>
  <c r="O34" i="10"/>
  <c r="P33" i="10"/>
  <c r="O33" i="10"/>
  <c r="P32" i="10"/>
  <c r="O32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1" i="10"/>
  <c r="O21" i="10"/>
  <c r="P20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6" i="8"/>
  <c r="O36" i="8"/>
  <c r="P38" i="8"/>
  <c r="O38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O27" i="10"/>
  <c r="P26" i="10"/>
  <c r="O26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O72" i="18"/>
  <c r="O76" i="18" s="1"/>
  <c r="B10" i="4" s="1"/>
  <c r="P44" i="18"/>
  <c r="P76" i="18" l="1"/>
  <c r="C10" i="4" s="1"/>
  <c r="P28" i="10"/>
  <c r="P12" i="12"/>
  <c r="C12" i="4" s="1"/>
  <c r="O28" i="10"/>
  <c r="P62" i="19"/>
  <c r="P33" i="19"/>
  <c r="O62" i="19"/>
  <c r="O68" i="19"/>
  <c r="O107" i="19"/>
  <c r="O127" i="19"/>
  <c r="P68" i="19"/>
  <c r="P107" i="19"/>
  <c r="P46" i="8"/>
  <c r="P49" i="8" s="1"/>
  <c r="C9" i="4" s="1"/>
  <c r="O12" i="17"/>
  <c r="B13" i="4" s="1"/>
  <c r="P12" i="17"/>
  <c r="C13" i="4" s="1"/>
  <c r="P14" i="14"/>
  <c r="C6" i="4" s="1"/>
  <c r="O14" i="14"/>
  <c r="B6" i="4" s="1"/>
  <c r="O12" i="12"/>
  <c r="B12" i="4" s="1"/>
  <c r="O36" i="10"/>
  <c r="P36" i="10"/>
  <c r="O22" i="10"/>
  <c r="O38" i="10" s="1"/>
  <c r="B7" i="4" s="1"/>
  <c r="P22" i="10"/>
  <c r="P38" i="10" s="1"/>
  <c r="C7" i="4" s="1"/>
  <c r="O39" i="8"/>
  <c r="P39" i="8"/>
  <c r="O46" i="8"/>
  <c r="O33" i="19"/>
  <c r="O24" i="19"/>
  <c r="P127" i="19"/>
  <c r="P10" i="19"/>
  <c r="P24" i="19"/>
  <c r="O10" i="19"/>
  <c r="O11" i="11"/>
  <c r="B4" i="4" s="1"/>
  <c r="P11" i="11"/>
  <c r="C4" i="4" s="1"/>
  <c r="P129" i="19" l="1"/>
  <c r="C11" i="4" s="1"/>
  <c r="C15" i="4" s="1"/>
  <c r="O129" i="19"/>
  <c r="B11" i="4" s="1"/>
  <c r="O49" i="8"/>
  <c r="B9" i="4" s="1"/>
  <c r="B15" i="4" l="1"/>
</calcChain>
</file>

<file path=xl/sharedStrings.xml><?xml version="1.0" encoding="utf-8"?>
<sst xmlns="http://schemas.openxmlformats.org/spreadsheetml/2006/main" count="353" uniqueCount="133">
  <si>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</si>
  <si>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</si>
  <si>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</si>
  <si>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</si>
  <si>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</si>
  <si>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</si>
  <si>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</si>
  <si>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</si>
  <si>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</si>
  <si>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</si>
  <si>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</si>
  <si>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</si>
  <si>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</si>
  <si>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</si>
  <si>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</si>
  <si>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</si>
  <si>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</si>
  <si>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</si>
  <si>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</si>
  <si>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</si>
  <si>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</si>
  <si>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</si>
  <si>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</si>
  <si>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</si>
  <si>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</si>
  <si>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</si>
  <si>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</si>
  <si>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</si>
  <si>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</si>
  <si>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</si>
  <si>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</si>
  <si>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</si>
  <si>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</si>
  <si>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</si>
  <si>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</si>
  <si>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</si>
  <si>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</si>
  <si>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</si>
  <si>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</si>
  <si>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</si>
  <si>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</si>
  <si>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</si>
  <si>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</si>
  <si>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</si>
  <si>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</si>
  <si>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</si>
  <si>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</si>
  <si>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</si>
  <si>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</si>
  <si>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</si>
  <si>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</si>
  <si>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</si>
  <si>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</si>
  <si>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</si>
  <si>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</si>
  <si>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</si>
  <si>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</si>
  <si>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</si>
  <si>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</si>
  <si>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</si>
  <si>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</si>
  <si>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</si>
  <si>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</si>
  <si>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</si>
  <si>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</si>
  <si>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</si>
  <si>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</si>
  <si>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</si>
  <si>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</si>
  <si>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</si>
  <si>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</si>
  <si>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</si>
  <si>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</si>
  <si>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</si>
  <si>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</si>
  <si>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</si>
  <si>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</si>
  <si>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</si>
  <si>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</si>
  <si>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</si>
  <si>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</si>
  <si>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</si>
  <si>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</si>
  <si>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</si>
  <si>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Yogi</t>
  </si>
  <si>
    <t>Monthly Sankirtan Festival</t>
  </si>
  <si>
    <t>Cunerl Nepaul</t>
  </si>
  <si>
    <t>Sad Goswami Das</t>
  </si>
  <si>
    <t>Kirtan Naicker</t>
  </si>
  <si>
    <t>Tamal Krsna Das</t>
  </si>
  <si>
    <t>Vibhu Caitanya Das</t>
  </si>
  <si>
    <t>Sewpaul</t>
  </si>
  <si>
    <t>Book Counter</t>
  </si>
  <si>
    <t>MONTH : November 2017</t>
  </si>
  <si>
    <t>Damodar das (BCAIS)</t>
  </si>
  <si>
    <t xml:space="preserve">Damodar das (KKS) </t>
  </si>
  <si>
    <t xml:space="preserve">Radhakund devi dasi </t>
  </si>
  <si>
    <t xml:space="preserve">Roshika Singh </t>
  </si>
  <si>
    <t>BHAKTI LOUNGE JOHANNESBURG</t>
  </si>
  <si>
    <t>Bhaktin Itumeleng</t>
  </si>
  <si>
    <t>Mukundanghri dasa</t>
  </si>
  <si>
    <t>Vidhia Bissondayal</t>
  </si>
  <si>
    <t>Gift shop</t>
  </si>
  <si>
    <t>Naveen Manilal</t>
  </si>
  <si>
    <t>Srinivasa Acarya das</t>
  </si>
  <si>
    <t>Asha Phenkoo</t>
  </si>
  <si>
    <t>Raamvittal das</t>
  </si>
  <si>
    <t>Shakun</t>
  </si>
  <si>
    <t>Sashen</t>
  </si>
  <si>
    <t>Bhagwan Hari  das</t>
  </si>
  <si>
    <t>Prashanth Dasraj</t>
  </si>
  <si>
    <t>Revati</t>
  </si>
  <si>
    <t>Vanmali das</t>
  </si>
  <si>
    <t>Kasturi manjari kripa dd</t>
  </si>
  <si>
    <t>S Pooran</t>
  </si>
  <si>
    <t>Kajal Ramsamaj</t>
  </si>
  <si>
    <t>Pinkie</t>
  </si>
  <si>
    <t>Danje Pooran</t>
  </si>
  <si>
    <t>Radhe Radhe</t>
  </si>
  <si>
    <t>Ananda Candrika dd</t>
  </si>
  <si>
    <t>P.Suckoo</t>
  </si>
  <si>
    <t>Gopal Das</t>
  </si>
  <si>
    <t>Shashika Krishna</t>
  </si>
  <si>
    <t>Japa mala das</t>
  </si>
  <si>
    <t>Navin Manilall</t>
  </si>
  <si>
    <t>Rishan Chandraboon</t>
  </si>
  <si>
    <t>BTG</t>
  </si>
  <si>
    <t>Vrajabasi das</t>
  </si>
  <si>
    <t>Bhakta Keshav</t>
  </si>
  <si>
    <t>Bhaktin Sharita</t>
  </si>
  <si>
    <t>Bhakta Sholto</t>
  </si>
  <si>
    <t>TANKISO PRABHU</t>
  </si>
  <si>
    <t>Harinam Sankirtana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</si>
</sst>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75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>
      <c r="A9" s="199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9"/>
      <c r="G9" s="160"/>
      <c r="H9" s="161"/>
      <c r="I9" s="162"/>
      <c r="J9" s="161"/>
      <c r="K9" s="160"/>
      <c r="L9" s="163"/>
      <c r="M9" s="160"/>
      <c r="N9" s="161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workbookViewId="0">
      <selection activeCell="B27" sqref="B27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73</v>
      </c>
    </row>
    <row r="3" spans="1:16" ht="12.75">
      <c r="B3" s="2" t="s">
        <v>93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132</v>
      </c>
      <c r="C9" s="108"/>
      <c r="D9" s="100"/>
      <c r="E9" s="100"/>
      <c r="F9" s="129"/>
      <c r="G9" s="130"/>
      <c r="H9" s="131"/>
      <c r="I9" s="104">
        <v>10</v>
      </c>
      <c r="J9" s="131"/>
      <c r="K9" s="130"/>
      <c r="L9" s="105">
        <v>2</v>
      </c>
      <c r="M9" s="130"/>
      <c r="N9" s="131">
        <v>3</v>
      </c>
      <c r="O9" s="106">
        <f t="shared" ref="O9:O12" si="0">SUM(F9:N9)</f>
        <v>15</v>
      </c>
      <c r="P9" s="107">
        <f t="shared" ref="P9:P12" si="1">(F9*$F$5)+(G9*$G$5)+(H9*$H$5)+(I9*$I$5)+(J9*$J$5)+(K9*$K$5)+(L9*$L$5)+(M9*$M$5)+(N9*$N$5)</f>
        <v>13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10</v>
      </c>
      <c r="J14" s="109">
        <f t="shared" si="2"/>
        <v>0</v>
      </c>
      <c r="K14" s="109">
        <f t="shared" si="2"/>
        <v>0</v>
      </c>
      <c r="L14" s="109">
        <f t="shared" si="2"/>
        <v>2</v>
      </c>
      <c r="M14" s="109">
        <f t="shared" si="2"/>
        <v>0</v>
      </c>
      <c r="N14" s="109">
        <f t="shared" si="2"/>
        <v>3</v>
      </c>
      <c r="O14" s="109">
        <f t="shared" si="2"/>
        <v>15</v>
      </c>
      <c r="P14" s="109">
        <f t="shared" si="2"/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26" sqref="B26:N26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83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/>
      <c r="C9" s="156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6">
        <f>SUM(C9:N9)</f>
        <v>0</v>
      </c>
      <c r="P9" s="37">
        <f>(C9*$C$5)+(F9*$F$5)+(G9*$G$5)+(H9*$H$5)+(I9*$I$5)+(J9*$J$5)+(K9*$K$5)+(L9*$L$5)+(M9*$M$5)+(N9*$N$5)</f>
        <v>0</v>
      </c>
    </row>
    <row r="10" spans="1:16">
      <c r="B10" s="58"/>
      <c r="C10" s="15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6">
        <f t="shared" ref="O10:O19" si="0">SUM(F10:N10)</f>
        <v>0</v>
      </c>
      <c r="P10" s="37">
        <f t="shared" ref="P10:P19" si="1">(F10*$F$5)+(G10*$G$5)+(H10*$H$5)+(I10*$I$5)+(J10*$J$5)+(K10*$K$5)+(L10*$L$5)+(M10*$M$5)+(N10*$N$5)</f>
        <v>0</v>
      </c>
    </row>
    <row r="11" spans="1:16">
      <c r="B11" s="58"/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>
      <c r="B13" s="58"/>
      <c r="C13" s="156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0"/>
        <v>0</v>
      </c>
      <c r="P13" s="37">
        <f t="shared" si="1"/>
        <v>0</v>
      </c>
    </row>
    <row r="14" spans="1:16">
      <c r="B14" s="58"/>
      <c r="C14" s="156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>
      <c r="B15" s="58"/>
      <c r="C15" s="156"/>
      <c r="D15" s="51"/>
      <c r="E15" s="52"/>
      <c r="F15" s="53"/>
      <c r="G15" s="59"/>
      <c r="H15" s="60"/>
      <c r="I15" s="157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>
      <c r="B16" s="201"/>
      <c r="C16" s="156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>
      <c r="B17" s="201"/>
      <c r="C17" s="156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>
      <c r="B18" s="58"/>
      <c r="C18" s="156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>
      <c r="B19" s="58"/>
      <c r="C19" s="156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>
      <c r="B20" s="58"/>
      <c r="C20" s="156"/>
      <c r="D20" s="51"/>
      <c r="E20" s="52"/>
      <c r="F20" s="53"/>
      <c r="G20" s="59"/>
      <c r="H20" s="60"/>
      <c r="I20" s="157"/>
      <c r="J20" s="60"/>
      <c r="K20" s="59"/>
      <c r="L20" s="62"/>
      <c r="M20" s="59"/>
      <c r="N20" s="60"/>
      <c r="O20" s="126">
        <f t="shared" ref="O20:O21" si="2">SUM(F20:N20)</f>
        <v>0</v>
      </c>
      <c r="P20" s="37">
        <f t="shared" ref="P20:P21" si="3">(F20*$F$5)+(G20*$G$5)+(H20*$H$5)+(I20*$I$5)+(J20*$J$5)+(K20*$K$5)+(L20*$L$5)+(M20*$M$5)+(N20*$N$5)</f>
        <v>0</v>
      </c>
    </row>
    <row r="21" spans="1:16">
      <c r="B21" s="58"/>
      <c r="C21" s="156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t="12" thickBot="1">
      <c r="A22" s="38"/>
      <c r="B22" s="39" t="s">
        <v>20</v>
      </c>
      <c r="C22" s="39">
        <f t="shared" ref="C22:P22" si="4">SUM(C9:C21)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39">
        <f t="shared" si="4"/>
        <v>0</v>
      </c>
      <c r="H22" s="39">
        <f t="shared" si="4"/>
        <v>0</v>
      </c>
      <c r="I22" s="39">
        <f t="shared" si="4"/>
        <v>0</v>
      </c>
      <c r="J22" s="39">
        <f t="shared" si="4"/>
        <v>0</v>
      </c>
      <c r="K22" s="39">
        <f t="shared" si="4"/>
        <v>0</v>
      </c>
      <c r="L22" s="39">
        <f t="shared" si="4"/>
        <v>0</v>
      </c>
      <c r="M22" s="39">
        <f t="shared" si="4"/>
        <v>0</v>
      </c>
      <c r="N22" s="39">
        <f t="shared" si="4"/>
        <v>0</v>
      </c>
      <c r="O22" s="39">
        <f t="shared" si="4"/>
        <v>0</v>
      </c>
      <c r="P22" s="39">
        <f t="shared" si="4"/>
        <v>0</v>
      </c>
    </row>
    <row r="23" spans="1:16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O24" s="38"/>
    </row>
    <row r="25" spans="1:16" ht="12" thickBot="1">
      <c r="B25" s="33" t="s">
        <v>40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ht="12" customHeight="1">
      <c r="B26" s="173"/>
      <c r="C26" s="51"/>
      <c r="D26" s="52"/>
      <c r="E26" s="52"/>
      <c r="F26" s="177"/>
      <c r="G26" s="174"/>
      <c r="H26" s="60"/>
      <c r="I26" s="175"/>
      <c r="J26" s="60"/>
      <c r="K26" s="174"/>
      <c r="L26" s="176"/>
      <c r="M26" s="59"/>
      <c r="N26" s="114"/>
      <c r="O26" s="36">
        <f>SUM(F26:N26)</f>
        <v>0</v>
      </c>
      <c r="P26" s="37">
        <f>(F26*$F$5)+(G26*$G$5)+(H26*$H$5)+(I26*$I$5)+(J26*$J$5)+(K26*$K$5)+(L26*$L$5)+(M26*$M$5)+(N26*$N$5)</f>
        <v>0</v>
      </c>
    </row>
    <row r="27" spans="1:16">
      <c r="B27" s="58"/>
      <c r="C27" s="52"/>
      <c r="D27" s="52"/>
      <c r="E27" s="52"/>
      <c r="F27" s="115"/>
      <c r="G27" s="117"/>
      <c r="H27" s="116"/>
      <c r="I27" s="117"/>
      <c r="J27" s="118"/>
      <c r="K27" s="117"/>
      <c r="L27" s="118"/>
      <c r="M27" s="119"/>
      <c r="N27" s="114"/>
      <c r="O27" s="36">
        <f>SUM(F27:N27)</f>
        <v>0</v>
      </c>
      <c r="P27" s="37">
        <f>(F27*$F$5)+(G27*$G$5)+(H27*$H$5)+(I27*$I$5)+(J27*$J$5)+(K27*$K$5)+(L27*$L$5)+(M27*$M$5)+(N27*$N$5)</f>
        <v>0</v>
      </c>
    </row>
    <row r="28" spans="1:16" ht="12" thickBot="1">
      <c r="B28" s="39" t="s">
        <v>20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39">
        <f t="shared" si="5"/>
        <v>0</v>
      </c>
      <c r="H28" s="39">
        <f t="shared" si="5"/>
        <v>0</v>
      </c>
      <c r="I28" s="39">
        <f t="shared" si="5"/>
        <v>0</v>
      </c>
      <c r="J28" s="39">
        <f t="shared" si="5"/>
        <v>0</v>
      </c>
      <c r="K28" s="39">
        <f t="shared" si="5"/>
        <v>0</v>
      </c>
      <c r="L28" s="39">
        <f t="shared" si="5"/>
        <v>0</v>
      </c>
      <c r="M28" s="39">
        <f t="shared" si="5"/>
        <v>0</v>
      </c>
      <c r="N28" s="39">
        <f t="shared" si="5"/>
        <v>0</v>
      </c>
      <c r="O28" s="39">
        <f t="shared" si="5"/>
        <v>0</v>
      </c>
      <c r="P28" s="124">
        <f t="shared" si="5"/>
        <v>0</v>
      </c>
    </row>
    <row r="30" spans="1:16" hidden="1"/>
    <row r="31" spans="1:16" ht="12" hidden="1" thickBot="1">
      <c r="B31" s="33" t="s">
        <v>41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hidden="1"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(F32*$F$5)+(G32*$G$5)+(H32*$H$5)+(I32*$I$5)+(J32*$J$5)+(K32*$K$5)+(L32*$L$5)+(M32*$M$5)+(N32*$N$5)</f>
        <v>0</v>
      </c>
    </row>
    <row r="33" spans="2:16" hidden="1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(F33*$F$5)+(G33*$G$5)+(H33*$H$5)+(I33*$I$5)+(J33*$J$5)+(K33*$K$5)+(L33*$L$5)+(M33*$M$5)+(N33*$N$5)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SUM(C34:N34)</f>
        <v>0</v>
      </c>
      <c r="P34" s="37">
        <f>(C34*$C$5)+(G34*$G$5)+(H34*$H$5)+(I34*$I$5)+(J34*$J$5)+(K34*$K$5)+(L34*$L$5)+(M34*$M$5)+(N34*$N$5)</f>
        <v>0</v>
      </c>
    </row>
    <row r="35" spans="2:16" hidden="1">
      <c r="B35" s="125"/>
      <c r="C35" s="38"/>
      <c r="D35" s="38"/>
      <c r="E35" s="38"/>
      <c r="F35" s="120"/>
      <c r="G35" s="122"/>
      <c r="H35" s="121"/>
      <c r="I35" s="122"/>
      <c r="J35" s="121"/>
      <c r="K35" s="122"/>
      <c r="L35" s="121"/>
      <c r="M35" s="122"/>
      <c r="N35" s="123"/>
      <c r="O35" s="36"/>
      <c r="P35" s="37">
        <f>(F35*$F$5)+(G35*$G$5)+(H35*$H$5)+(I35*$I$5)+(J35*$J$5)+(K35*$K$5)+(L35*$L$5)+(M35*$M$5)+(N35*$N$5)</f>
        <v>0</v>
      </c>
    </row>
    <row r="36" spans="2:16" ht="12" hidden="1" thickBot="1">
      <c r="B36" s="39" t="s">
        <v>20</v>
      </c>
      <c r="C36" s="39">
        <f>SUM(C32:C33)</f>
        <v>0</v>
      </c>
      <c r="D36" s="39">
        <f>SUM(D32:D33)</f>
        <v>0</v>
      </c>
      <c r="E36" s="39">
        <f>SUM(E32:E33)</f>
        <v>0</v>
      </c>
      <c r="F36" s="39">
        <f>SUM(F32:F35)</f>
        <v>0</v>
      </c>
      <c r="G36" s="39">
        <f t="shared" ref="G36:O36" si="6">SUM(G32:G35)</f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24">
        <f>SUM(P32:P35)</f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8"/>
    </row>
    <row r="38" spans="2:16">
      <c r="N38" s="128" t="s">
        <v>28</v>
      </c>
      <c r="O38" s="127">
        <f>SUM(O22+O28+O36)</f>
        <v>0</v>
      </c>
      <c r="P38" s="127">
        <f>SUM(P22+P28+P36)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81</v>
      </c>
    </row>
    <row r="3" spans="1:16" ht="12.75">
      <c r="B3" s="2" t="s">
        <v>83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pane xSplit="2" ySplit="4" topLeftCell="C29" activePane="bottomRight" state="frozen"/>
      <selection pane="topRight" activeCell="C1" sqref="C1"/>
      <selection pane="bottomLeft" activeCell="A5" sqref="A5"/>
      <selection pane="bottomRight" activeCell="M55" sqref="M5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/>
      <c r="C7" s="165"/>
      <c r="D7" s="166"/>
      <c r="E7" s="166"/>
      <c r="F7" s="167"/>
      <c r="G7" s="168"/>
      <c r="H7" s="169"/>
      <c r="I7" s="170"/>
      <c r="J7" s="169"/>
      <c r="K7" s="168"/>
      <c r="L7" s="171"/>
      <c r="M7" s="168"/>
      <c r="N7" s="169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 t="shared" si="0"/>
        <v>0</v>
      </c>
      <c r="P8" s="37">
        <f t="shared" si="1"/>
        <v>0</v>
      </c>
    </row>
    <row r="9" spans="1:16" s="30" customFormat="1">
      <c r="A9" s="1"/>
      <c r="B9" s="164"/>
      <c r="C9" s="172"/>
      <c r="D9" s="166"/>
      <c r="E9" s="166"/>
      <c r="F9" s="167"/>
      <c r="G9" s="168"/>
      <c r="H9" s="169"/>
      <c r="I9" s="170"/>
      <c r="J9" s="169"/>
      <c r="K9" s="168"/>
      <c r="L9" s="171"/>
      <c r="M9" s="168"/>
      <c r="N9" s="169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64"/>
      <c r="C10" s="172"/>
      <c r="D10" s="166"/>
      <c r="E10" s="166"/>
      <c r="F10" s="167"/>
      <c r="G10" s="168"/>
      <c r="H10" s="169"/>
      <c r="I10" s="170"/>
      <c r="J10" s="169"/>
      <c r="K10" s="168"/>
      <c r="L10" s="171"/>
      <c r="M10" s="168"/>
      <c r="N10" s="1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64"/>
      <c r="C11" s="172"/>
      <c r="D11" s="166"/>
      <c r="E11" s="166"/>
      <c r="F11" s="167"/>
      <c r="G11" s="168"/>
      <c r="H11" s="169"/>
      <c r="I11" s="170"/>
      <c r="J11" s="169"/>
      <c r="K11" s="168"/>
      <c r="L11" s="171"/>
      <c r="M11" s="168"/>
      <c r="N11" s="1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64"/>
      <c r="C12" s="172"/>
      <c r="D12" s="166"/>
      <c r="E12" s="166"/>
      <c r="F12" s="167"/>
      <c r="G12" s="168"/>
      <c r="H12" s="169"/>
      <c r="I12" s="170"/>
      <c r="J12" s="169"/>
      <c r="K12" s="168"/>
      <c r="L12" s="171"/>
      <c r="M12" s="168"/>
      <c r="N12" s="1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64"/>
      <c r="C13" s="172"/>
      <c r="D13" s="166"/>
      <c r="E13" s="166"/>
      <c r="F13" s="167"/>
      <c r="G13" s="168"/>
      <c r="H13" s="169"/>
      <c r="I13" s="170"/>
      <c r="J13" s="169"/>
      <c r="K13" s="168"/>
      <c r="L13" s="171"/>
      <c r="M13" s="168"/>
      <c r="N13" s="1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64"/>
      <c r="C14" s="172"/>
      <c r="D14" s="166"/>
      <c r="E14" s="166"/>
      <c r="F14" s="167"/>
      <c r="G14" s="168"/>
      <c r="H14" s="169"/>
      <c r="I14" s="170"/>
      <c r="J14" s="169"/>
      <c r="K14" s="168"/>
      <c r="L14" s="171"/>
      <c r="M14" s="168"/>
      <c r="N14" s="169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64"/>
      <c r="C15" s="172"/>
      <c r="D15" s="166"/>
      <c r="E15" s="166"/>
      <c r="F15" s="167"/>
      <c r="G15" s="168"/>
      <c r="H15" s="169"/>
      <c r="I15" s="170"/>
      <c r="J15" s="169"/>
      <c r="K15" s="168"/>
      <c r="L15" s="171"/>
      <c r="M15" s="168"/>
      <c r="N15" s="169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64"/>
      <c r="C16" s="172"/>
      <c r="D16" s="166"/>
      <c r="E16" s="166"/>
      <c r="F16" s="167"/>
      <c r="G16" s="168"/>
      <c r="H16" s="169"/>
      <c r="I16" s="170"/>
      <c r="J16" s="169"/>
      <c r="K16" s="168"/>
      <c r="L16" s="171"/>
      <c r="M16" s="168"/>
      <c r="N16" s="169"/>
      <c r="O16" s="36">
        <f t="shared" ref="O16:O34" si="2">SUM(F16:N16)</f>
        <v>0</v>
      </c>
      <c r="P16" s="37">
        <f t="shared" ref="P16:P34" si="3">(F16*$F$3)+(G16*$G$3)+(H16*$H$3)+(I16*$I$3)+(J16*$J$3)+(K16*$K$3)+(L16*$L$3)+(M16*$M$3)+(N16*$N$3)</f>
        <v>0</v>
      </c>
    </row>
    <row r="17" spans="1:16" s="30" customFormat="1">
      <c r="A17" s="1"/>
      <c r="B17" s="164"/>
      <c r="C17" s="172"/>
      <c r="D17" s="166"/>
      <c r="E17" s="166"/>
      <c r="F17" s="167"/>
      <c r="G17" s="168"/>
      <c r="H17" s="169"/>
      <c r="I17" s="170"/>
      <c r="J17" s="169"/>
      <c r="K17" s="168"/>
      <c r="L17" s="171"/>
      <c r="M17" s="168"/>
      <c r="N17" s="169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64"/>
      <c r="C18" s="172"/>
      <c r="D18" s="166"/>
      <c r="E18" s="166"/>
      <c r="F18" s="167"/>
      <c r="G18" s="168"/>
      <c r="H18" s="169"/>
      <c r="I18" s="170"/>
      <c r="J18" s="169"/>
      <c r="K18" s="168"/>
      <c r="L18" s="171"/>
      <c r="M18" s="168"/>
      <c r="N18" s="169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64"/>
      <c r="C19" s="172"/>
      <c r="D19" s="166"/>
      <c r="E19" s="166"/>
      <c r="F19" s="167"/>
      <c r="G19" s="168"/>
      <c r="H19" s="169"/>
      <c r="I19" s="170"/>
      <c r="J19" s="169"/>
      <c r="K19" s="168"/>
      <c r="L19" s="171"/>
      <c r="M19" s="168"/>
      <c r="N19" s="169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64"/>
      <c r="C20" s="172"/>
      <c r="D20" s="166"/>
      <c r="E20" s="166"/>
      <c r="F20" s="167"/>
      <c r="G20" s="168"/>
      <c r="H20" s="169"/>
      <c r="I20" s="170"/>
      <c r="J20" s="169"/>
      <c r="K20" s="168"/>
      <c r="L20" s="171"/>
      <c r="M20" s="168"/>
      <c r="N20" s="169"/>
      <c r="O20" s="36">
        <f t="shared" si="2"/>
        <v>0</v>
      </c>
      <c r="P20" s="37">
        <f t="shared" si="3"/>
        <v>0</v>
      </c>
    </row>
    <row r="21" spans="1:16" s="188" customFormat="1">
      <c r="A21" s="187"/>
      <c r="B21" s="164"/>
      <c r="C21" s="172"/>
      <c r="D21" s="166"/>
      <c r="E21" s="166"/>
      <c r="F21" s="167"/>
      <c r="G21" s="168"/>
      <c r="H21" s="169"/>
      <c r="I21" s="170"/>
      <c r="J21" s="169"/>
      <c r="K21" s="168"/>
      <c r="L21" s="171"/>
      <c r="M21" s="168"/>
      <c r="N21" s="169"/>
      <c r="O21" s="197">
        <f t="shared" si="2"/>
        <v>0</v>
      </c>
      <c r="P21" s="198">
        <f t="shared" si="3"/>
        <v>0</v>
      </c>
    </row>
    <row r="22" spans="1:16" s="188" customFormat="1">
      <c r="A22" s="187"/>
      <c r="B22" s="164"/>
      <c r="C22" s="172"/>
      <c r="D22" s="166"/>
      <c r="E22" s="166"/>
      <c r="F22" s="167"/>
      <c r="G22" s="168"/>
      <c r="H22" s="169"/>
      <c r="I22" s="170"/>
      <c r="J22" s="169"/>
      <c r="K22" s="168"/>
      <c r="L22" s="171"/>
      <c r="M22" s="168"/>
      <c r="N22" s="169"/>
      <c r="O22" s="197">
        <f t="shared" si="2"/>
        <v>0</v>
      </c>
      <c r="P22" s="198">
        <f t="shared" si="3"/>
        <v>0</v>
      </c>
    </row>
    <row r="23" spans="1:16" s="188" customFormat="1">
      <c r="A23" s="187"/>
      <c r="B23" s="164"/>
      <c r="C23" s="172"/>
      <c r="D23" s="166"/>
      <c r="E23" s="166"/>
      <c r="F23" s="167"/>
      <c r="G23" s="168"/>
      <c r="H23" s="169"/>
      <c r="I23" s="170"/>
      <c r="J23" s="169"/>
      <c r="K23" s="168"/>
      <c r="L23" s="171"/>
      <c r="M23" s="168"/>
      <c r="N23" s="169"/>
      <c r="O23" s="197">
        <f t="shared" si="2"/>
        <v>0</v>
      </c>
      <c r="P23" s="198">
        <f t="shared" si="3"/>
        <v>0</v>
      </c>
    </row>
    <row r="24" spans="1:16" s="188" customFormat="1">
      <c r="A24" s="187"/>
      <c r="B24" s="164"/>
      <c r="C24" s="172"/>
      <c r="D24" s="166"/>
      <c r="E24" s="166"/>
      <c r="F24" s="167"/>
      <c r="G24" s="168"/>
      <c r="H24" s="169"/>
      <c r="I24" s="170"/>
      <c r="J24" s="169"/>
      <c r="K24" s="168"/>
      <c r="L24" s="171"/>
      <c r="M24" s="168"/>
      <c r="N24" s="169"/>
      <c r="O24" s="197">
        <f t="shared" si="2"/>
        <v>0</v>
      </c>
      <c r="P24" s="198">
        <f t="shared" si="3"/>
        <v>0</v>
      </c>
    </row>
    <row r="25" spans="1:16" s="188" customFormat="1">
      <c r="A25" s="187"/>
      <c r="B25" s="164"/>
      <c r="C25" s="172"/>
      <c r="D25" s="166"/>
      <c r="E25" s="166"/>
      <c r="F25" s="167"/>
      <c r="G25" s="168"/>
      <c r="H25" s="169"/>
      <c r="I25" s="170"/>
      <c r="J25" s="169"/>
      <c r="K25" s="168"/>
      <c r="L25" s="171"/>
      <c r="M25" s="168"/>
      <c r="N25" s="169"/>
      <c r="O25" s="197">
        <f t="shared" si="2"/>
        <v>0</v>
      </c>
      <c r="P25" s="198">
        <f t="shared" si="3"/>
        <v>0</v>
      </c>
    </row>
    <row r="26" spans="1:16" s="188" customFormat="1">
      <c r="A26" s="187"/>
      <c r="B26" s="164"/>
      <c r="C26" s="172"/>
      <c r="D26" s="166"/>
      <c r="E26" s="166"/>
      <c r="F26" s="167"/>
      <c r="G26" s="168"/>
      <c r="H26" s="169"/>
      <c r="I26" s="170"/>
      <c r="J26" s="169"/>
      <c r="K26" s="168"/>
      <c r="L26" s="171"/>
      <c r="M26" s="168"/>
      <c r="N26" s="169"/>
      <c r="O26" s="197">
        <f t="shared" si="2"/>
        <v>0</v>
      </c>
      <c r="P26" s="198">
        <f t="shared" si="3"/>
        <v>0</v>
      </c>
    </row>
    <row r="27" spans="1:16" s="188" customFormat="1">
      <c r="A27" s="187"/>
      <c r="B27" s="164"/>
      <c r="C27" s="172"/>
      <c r="D27" s="166"/>
      <c r="E27" s="166"/>
      <c r="F27" s="167"/>
      <c r="G27" s="168"/>
      <c r="H27" s="169"/>
      <c r="I27" s="170"/>
      <c r="J27" s="169"/>
      <c r="K27" s="168"/>
      <c r="L27" s="171"/>
      <c r="M27" s="168"/>
      <c r="N27" s="169"/>
      <c r="O27" s="197">
        <f t="shared" si="2"/>
        <v>0</v>
      </c>
      <c r="P27" s="198">
        <f t="shared" si="3"/>
        <v>0</v>
      </c>
    </row>
    <row r="28" spans="1:16" s="188" customFormat="1">
      <c r="A28" s="187"/>
      <c r="B28" s="164"/>
      <c r="C28" s="172"/>
      <c r="D28" s="166"/>
      <c r="E28" s="166"/>
      <c r="F28" s="167"/>
      <c r="G28" s="168"/>
      <c r="H28" s="169"/>
      <c r="I28" s="170"/>
      <c r="J28" s="169"/>
      <c r="K28" s="168"/>
      <c r="L28" s="171"/>
      <c r="M28" s="168"/>
      <c r="N28" s="169"/>
      <c r="O28" s="197">
        <f t="shared" si="2"/>
        <v>0</v>
      </c>
      <c r="P28" s="198">
        <f t="shared" si="3"/>
        <v>0</v>
      </c>
    </row>
    <row r="29" spans="1:16" s="188" customFormat="1">
      <c r="A29" s="187"/>
      <c r="B29" s="164"/>
      <c r="C29" s="172"/>
      <c r="D29" s="166"/>
      <c r="E29" s="166"/>
      <c r="F29" s="167"/>
      <c r="G29" s="168"/>
      <c r="H29" s="169"/>
      <c r="I29" s="170"/>
      <c r="J29" s="169"/>
      <c r="K29" s="168"/>
      <c r="L29" s="171"/>
      <c r="M29" s="168"/>
      <c r="N29" s="169"/>
      <c r="O29" s="197">
        <f t="shared" ref="O29:O33" si="4">SUM(F29:N29)</f>
        <v>0</v>
      </c>
      <c r="P29" s="198">
        <f t="shared" ref="P29:P33" si="5">(F29*$F$3)+(G29*$G$3)+(H29*$H$3)+(I29*$I$3)+(J29*$J$3)+(K29*$K$3)+(L29*$L$3)+(M29*$M$3)+(N29*$N$3)</f>
        <v>0</v>
      </c>
    </row>
    <row r="30" spans="1:16" s="188" customFormat="1">
      <c r="A30" s="187"/>
      <c r="B30" s="164"/>
      <c r="C30" s="172"/>
      <c r="D30" s="166"/>
      <c r="E30" s="166"/>
      <c r="F30" s="167"/>
      <c r="G30" s="168"/>
      <c r="H30" s="169"/>
      <c r="I30" s="170"/>
      <c r="J30" s="169"/>
      <c r="K30" s="168"/>
      <c r="L30" s="171"/>
      <c r="M30" s="168"/>
      <c r="N30" s="169"/>
      <c r="O30" s="197">
        <f t="shared" si="4"/>
        <v>0</v>
      </c>
      <c r="P30" s="198">
        <f t="shared" si="5"/>
        <v>0</v>
      </c>
    </row>
    <row r="31" spans="1:16" s="188" customFormat="1">
      <c r="A31" s="187"/>
      <c r="B31" s="164"/>
      <c r="C31" s="172"/>
      <c r="D31" s="166"/>
      <c r="E31" s="166"/>
      <c r="F31" s="167"/>
      <c r="G31" s="168"/>
      <c r="H31" s="169"/>
      <c r="I31" s="170"/>
      <c r="J31" s="169"/>
      <c r="K31" s="168"/>
      <c r="L31" s="171"/>
      <c r="M31" s="168"/>
      <c r="N31" s="169"/>
      <c r="O31" s="197">
        <f t="shared" si="4"/>
        <v>0</v>
      </c>
      <c r="P31" s="198">
        <f t="shared" si="5"/>
        <v>0</v>
      </c>
    </row>
    <row r="32" spans="1:16" s="188" customFormat="1">
      <c r="A32" s="187"/>
      <c r="B32" s="164"/>
      <c r="C32" s="172"/>
      <c r="D32" s="166"/>
      <c r="E32" s="166"/>
      <c r="F32" s="167"/>
      <c r="G32" s="168"/>
      <c r="H32" s="169"/>
      <c r="I32" s="170"/>
      <c r="J32" s="169"/>
      <c r="K32" s="168"/>
      <c r="L32" s="171"/>
      <c r="M32" s="168"/>
      <c r="N32" s="169"/>
      <c r="O32" s="197">
        <f t="shared" si="4"/>
        <v>0</v>
      </c>
      <c r="P32" s="198">
        <f t="shared" si="5"/>
        <v>0</v>
      </c>
    </row>
    <row r="33" spans="1:16" s="188" customFormat="1">
      <c r="A33" s="187"/>
      <c r="B33" s="164"/>
      <c r="C33" s="172"/>
      <c r="D33" s="166"/>
      <c r="E33" s="166"/>
      <c r="F33" s="167"/>
      <c r="G33" s="168"/>
      <c r="H33" s="169"/>
      <c r="I33" s="170"/>
      <c r="J33" s="169"/>
      <c r="K33" s="168"/>
      <c r="L33" s="171"/>
      <c r="M33" s="168"/>
      <c r="N33" s="169"/>
      <c r="O33" s="197">
        <f t="shared" si="4"/>
        <v>0</v>
      </c>
      <c r="P33" s="198">
        <f t="shared" si="5"/>
        <v>0</v>
      </c>
    </row>
    <row r="34" spans="1:16" s="30" customFormat="1">
      <c r="A34" s="1"/>
      <c r="B34" s="164"/>
      <c r="C34" s="172"/>
      <c r="D34" s="166"/>
      <c r="E34" s="166"/>
      <c r="F34" s="167"/>
      <c r="G34" s="168"/>
      <c r="H34" s="169"/>
      <c r="I34" s="170"/>
      <c r="J34" s="169"/>
      <c r="K34" s="168"/>
      <c r="L34" s="171"/>
      <c r="M34" s="168"/>
      <c r="N34" s="169"/>
      <c r="O34" s="36">
        <f t="shared" si="2"/>
        <v>0</v>
      </c>
      <c r="P34" s="37">
        <f t="shared" si="3"/>
        <v>0</v>
      </c>
    </row>
    <row r="35" spans="1:16" s="30" customFormat="1">
      <c r="A35" s="1"/>
      <c r="B35" s="164"/>
      <c r="C35" s="172"/>
      <c r="D35" s="166"/>
      <c r="E35" s="166"/>
      <c r="F35" s="167"/>
      <c r="G35" s="168"/>
      <c r="H35" s="169"/>
      <c r="I35" s="170"/>
      <c r="J35" s="169"/>
      <c r="K35" s="168"/>
      <c r="L35" s="171"/>
      <c r="M35" s="168"/>
      <c r="N35" s="169"/>
      <c r="O35" s="36">
        <f>SUM(F35:N35)</f>
        <v>0</v>
      </c>
      <c r="P35" s="37">
        <f>(F35*$F$3)+(G35*$G$3)+(H35*$H$3)+(I35*$I$3)+(J35*$J$3)+(K35*$K$3)+(L35*$L$3)+(M35*$M$3)+(N35*$N$3)</f>
        <v>0</v>
      </c>
    </row>
    <row r="36" spans="1:16" s="30" customFormat="1">
      <c r="A36" s="1"/>
      <c r="B36" s="164"/>
      <c r="C36" s="172"/>
      <c r="D36" s="166"/>
      <c r="E36" s="166"/>
      <c r="F36" s="167"/>
      <c r="G36" s="168"/>
      <c r="H36" s="169"/>
      <c r="I36" s="170"/>
      <c r="J36" s="169"/>
      <c r="K36" s="168"/>
      <c r="L36" s="171"/>
      <c r="M36" s="168"/>
      <c r="N36" s="169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s="30" customFormat="1">
      <c r="A37" s="1"/>
      <c r="B37" s="164"/>
      <c r="C37" s="172"/>
      <c r="D37" s="166"/>
      <c r="E37" s="166"/>
      <c r="F37" s="167"/>
      <c r="G37" s="168"/>
      <c r="H37" s="169"/>
      <c r="I37" s="170"/>
      <c r="J37" s="169"/>
      <c r="K37" s="168"/>
      <c r="L37" s="171"/>
      <c r="M37" s="168"/>
      <c r="N37" s="169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>
      <c r="A38" s="1"/>
      <c r="B38" s="145"/>
      <c r="C38" s="152"/>
      <c r="D38" s="146"/>
      <c r="E38" s="146"/>
      <c r="F38" s="147"/>
      <c r="G38" s="148"/>
      <c r="H38" s="149"/>
      <c r="I38" s="150"/>
      <c r="J38" s="149"/>
      <c r="K38" s="148"/>
      <c r="L38" s="151"/>
      <c r="M38" s="148"/>
      <c r="N38" s="149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20</v>
      </c>
      <c r="C39" s="39">
        <f t="shared" ref="C39:P39" si="6">SUM(C7:C38)</f>
        <v>0</v>
      </c>
      <c r="D39" s="39">
        <f t="shared" si="6"/>
        <v>0</v>
      </c>
      <c r="E39" s="39">
        <f t="shared" si="6"/>
        <v>0</v>
      </c>
      <c r="F39" s="39">
        <f t="shared" si="6"/>
        <v>0</v>
      </c>
      <c r="G39" s="39">
        <f t="shared" si="6"/>
        <v>0</v>
      </c>
      <c r="H39" s="39">
        <f t="shared" si="6"/>
        <v>0</v>
      </c>
      <c r="I39" s="39">
        <f t="shared" si="6"/>
        <v>0</v>
      </c>
      <c r="J39" s="39">
        <f t="shared" si="6"/>
        <v>0</v>
      </c>
      <c r="K39" s="39">
        <f t="shared" si="6"/>
        <v>0</v>
      </c>
      <c r="L39" s="39">
        <f t="shared" si="6"/>
        <v>0</v>
      </c>
      <c r="M39" s="39">
        <f t="shared" si="6"/>
        <v>0</v>
      </c>
      <c r="N39" s="39">
        <f t="shared" si="6"/>
        <v>0</v>
      </c>
      <c r="O39" s="39">
        <f t="shared" si="6"/>
        <v>0</v>
      </c>
      <c r="P39" s="39">
        <f t="shared" si="6"/>
        <v>0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30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(C43*$C$3)+(F43*$F$3)+(G43*$G$3)+(H43*$H$3)+(I43*$I$3)+(J43*$J$3)+(K43*$K$3)+(L43*$L$3)+(M43*$M$3)+(N43*$N$3)</f>
        <v>0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20</v>
      </c>
      <c r="C46" s="39">
        <f>SUM(C43:C45)</f>
        <v>0</v>
      </c>
      <c r="D46" s="39">
        <f>SUM(D43:D45)</f>
        <v>0</v>
      </c>
      <c r="E46" s="39">
        <f>SUM(E43:E45)</f>
        <v>0</v>
      </c>
      <c r="F46" s="39">
        <f>SUM(F43:F45)</f>
        <v>0</v>
      </c>
      <c r="G46" s="39">
        <f>SUM(G43:G45)</f>
        <v>0</v>
      </c>
      <c r="H46" s="39">
        <f t="shared" ref="H46:P46" si="7">SUM(H43:H45)</f>
        <v>0</v>
      </c>
      <c r="I46" s="39">
        <f t="shared" si="7"/>
        <v>0</v>
      </c>
      <c r="J46" s="39">
        <f t="shared" si="7"/>
        <v>0</v>
      </c>
      <c r="K46" s="39">
        <f t="shared" si="7"/>
        <v>0</v>
      </c>
      <c r="L46" s="39">
        <f t="shared" si="7"/>
        <v>0</v>
      </c>
      <c r="M46" s="39">
        <f t="shared" si="7"/>
        <v>0</v>
      </c>
      <c r="N46" s="39">
        <f t="shared" si="7"/>
        <v>0</v>
      </c>
      <c r="O46" s="41">
        <f t="shared" si="7"/>
        <v>0</v>
      </c>
      <c r="P46" s="41">
        <f t="shared" si="7"/>
        <v>0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20</v>
      </c>
      <c r="O49" s="49">
        <f>+O46+O39</f>
        <v>0</v>
      </c>
      <c r="P49" s="50">
        <f>+P46+P39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9"/>
  <sheetViews>
    <sheetView zoomScaleNormal="100" workbookViewId="0">
      <pane xSplit="2" ySplit="4" topLeftCell="C106" activePane="bottomRight" state="frozen"/>
      <selection pane="topRight" activeCell="C1" sqref="C1"/>
      <selection pane="bottomLeft" activeCell="A5" sqref="A5"/>
      <selection pane="bottomRight" activeCell="R9" sqref="R9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93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98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99</v>
      </c>
      <c r="C7" s="179"/>
      <c r="D7" s="180"/>
      <c r="E7" s="180"/>
      <c r="F7" s="181"/>
      <c r="G7" s="182">
        <v>3</v>
      </c>
      <c r="H7" s="183">
        <v>2</v>
      </c>
      <c r="I7" s="184">
        <v>2</v>
      </c>
      <c r="J7" s="183"/>
      <c r="K7" s="182">
        <v>1</v>
      </c>
      <c r="L7" s="185"/>
      <c r="M7" s="182"/>
      <c r="N7" s="183"/>
      <c r="O7" s="36">
        <f>SUM(C7:N7)</f>
        <v>8</v>
      </c>
      <c r="P7" s="37">
        <f>(C7*$C$3)+(F7*$F$3)+(G7*$G$3)+(H7*$H$3)+(I7*$I$3)+(J7*$J$3)+(K7*$K$3)+(L7*$L$3)+(M7*$M$3)+(N7*$N$3)</f>
        <v>3.25</v>
      </c>
    </row>
    <row r="8" spans="1:16" s="30" customFormat="1">
      <c r="A8" s="1"/>
      <c r="B8" s="178" t="s">
        <v>100</v>
      </c>
      <c r="C8" s="186"/>
      <c r="D8" s="180"/>
      <c r="E8" s="180"/>
      <c r="F8" s="181"/>
      <c r="G8" s="182"/>
      <c r="H8" s="183"/>
      <c r="I8" s="184">
        <v>1</v>
      </c>
      <c r="J8" s="183"/>
      <c r="K8" s="182"/>
      <c r="L8" s="185"/>
      <c r="M8" s="182"/>
      <c r="N8" s="183"/>
      <c r="O8" s="36">
        <f>SUM(F8:N8)</f>
        <v>1</v>
      </c>
      <c r="P8" s="37">
        <f>(F8*$F$3)+(G8*$G$3)+(H8*$H$3)+(I8*$I$3)+(J8*$J$3)+(K8*$K$3)+(L8*$L$3)+(M8*$M$3)+(N8*$N$3)</f>
        <v>0.5</v>
      </c>
    </row>
    <row r="9" spans="1:16" s="30" customFormat="1">
      <c r="A9" s="1"/>
      <c r="B9" s="164"/>
      <c r="C9" s="172"/>
      <c r="D9" s="166"/>
      <c r="E9" s="166"/>
      <c r="F9" s="167"/>
      <c r="G9" s="168"/>
      <c r="H9" s="169"/>
      <c r="I9" s="170"/>
      <c r="J9" s="169"/>
      <c r="K9" s="168"/>
      <c r="L9" s="171"/>
      <c r="M9" s="168"/>
      <c r="N9" s="169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>
      <c r="A10" s="38"/>
      <c r="B10" s="39" t="s">
        <v>20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0</v>
      </c>
      <c r="G10" s="39">
        <f t="shared" si="0"/>
        <v>3</v>
      </c>
      <c r="H10" s="39">
        <f t="shared" si="0"/>
        <v>2</v>
      </c>
      <c r="I10" s="39">
        <f t="shared" si="0"/>
        <v>3</v>
      </c>
      <c r="J10" s="39">
        <f t="shared" si="0"/>
        <v>0</v>
      </c>
      <c r="K10" s="39">
        <f t="shared" si="0"/>
        <v>1</v>
      </c>
      <c r="L10" s="39">
        <f t="shared" si="0"/>
        <v>0</v>
      </c>
      <c r="M10" s="39">
        <f t="shared" si="0"/>
        <v>0</v>
      </c>
      <c r="N10" s="39">
        <f t="shared" si="0"/>
        <v>0</v>
      </c>
      <c r="O10" s="110">
        <f t="shared" si="0"/>
        <v>9</v>
      </c>
      <c r="P10" s="39">
        <f t="shared" si="0"/>
        <v>3.75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>
      <c r="B13" s="33" t="s">
        <v>21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36"/>
      <c r="B14" s="137" t="s">
        <v>85</v>
      </c>
      <c r="C14" s="64"/>
      <c r="D14" s="52"/>
      <c r="E14" s="52"/>
      <c r="F14" s="53"/>
      <c r="G14" s="132">
        <v>226</v>
      </c>
      <c r="H14" s="133"/>
      <c r="I14" s="132">
        <v>54</v>
      </c>
      <c r="J14" s="138"/>
      <c r="K14" s="132">
        <v>31</v>
      </c>
      <c r="L14" s="133"/>
      <c r="M14" s="132"/>
      <c r="N14" s="139">
        <v>31</v>
      </c>
      <c r="O14" s="36">
        <f t="shared" ref="O14:O21" si="1">SUM(F14:N14)</f>
        <v>342</v>
      </c>
      <c r="P14" s="37">
        <f>(F14*$F$3)+(G14*$G$3)+(H14*$H$3)+(I14*$I$3)+(J14*$J$3)+(K14*$K$3)+(L14*$L$3)+(M14*$M$3)+(N14*$N$3)</f>
        <v>176.5</v>
      </c>
    </row>
    <row r="15" spans="1:16" s="30" customFormat="1">
      <c r="A15" s="136"/>
      <c r="B15" s="65" t="s">
        <v>86</v>
      </c>
      <c r="C15" s="64"/>
      <c r="D15" s="52"/>
      <c r="E15" s="52"/>
      <c r="F15" s="53"/>
      <c r="G15" s="132">
        <v>16</v>
      </c>
      <c r="H15" s="133"/>
      <c r="I15" s="132"/>
      <c r="J15" s="138"/>
      <c r="K15" s="132"/>
      <c r="L15" s="133"/>
      <c r="M15" s="132"/>
      <c r="N15" s="139"/>
      <c r="O15" s="36">
        <f t="shared" si="1"/>
        <v>16</v>
      </c>
      <c r="P15" s="37">
        <f t="shared" ref="P15:P21" si="2">(F15*$F$3)+(G15*$G$3)+(H15*$H$3)+(I15*$I$3)+(J15*$J$3)+(K15*$K$3)+(L15*$L$3)+(M15*$M$3)+(N15*$N$3)</f>
        <v>4</v>
      </c>
    </row>
    <row r="16" spans="1:16" s="30" customFormat="1" ht="11.25" customHeight="1">
      <c r="A16" s="136"/>
      <c r="B16" s="65" t="s">
        <v>87</v>
      </c>
      <c r="C16" s="64"/>
      <c r="D16" s="52"/>
      <c r="E16" s="52"/>
      <c r="F16" s="53"/>
      <c r="G16" s="132"/>
      <c r="H16" s="133"/>
      <c r="I16" s="132"/>
      <c r="J16" s="138"/>
      <c r="K16" s="132"/>
      <c r="L16" s="133"/>
      <c r="M16" s="132"/>
      <c r="N16" s="139">
        <v>1</v>
      </c>
      <c r="O16" s="36">
        <f t="shared" si="1"/>
        <v>1</v>
      </c>
      <c r="P16" s="37">
        <f t="shared" si="2"/>
        <v>2</v>
      </c>
    </row>
    <row r="17" spans="1:16" s="30" customFormat="1" ht="11.25" customHeight="1">
      <c r="A17" s="136"/>
      <c r="B17" s="137" t="s">
        <v>88</v>
      </c>
      <c r="C17" s="64"/>
      <c r="D17" s="52"/>
      <c r="E17" s="52"/>
      <c r="F17" s="53"/>
      <c r="G17" s="132">
        <v>29</v>
      </c>
      <c r="H17" s="133"/>
      <c r="I17" s="132"/>
      <c r="J17" s="138"/>
      <c r="K17" s="132"/>
      <c r="L17" s="133"/>
      <c r="M17" s="132"/>
      <c r="N17" s="139"/>
      <c r="O17" s="36">
        <f t="shared" si="1"/>
        <v>29</v>
      </c>
      <c r="P17" s="37">
        <f t="shared" si="2"/>
        <v>7.25</v>
      </c>
    </row>
    <row r="18" spans="1:16" s="30" customFormat="1" ht="11.25" customHeight="1">
      <c r="A18" s="136"/>
      <c r="B18" s="65" t="s">
        <v>89</v>
      </c>
      <c r="C18" s="64"/>
      <c r="D18" s="52"/>
      <c r="E18" s="52">
        <v>1</v>
      </c>
      <c r="F18" s="53"/>
      <c r="G18" s="132"/>
      <c r="H18" s="133"/>
      <c r="I18" s="132"/>
      <c r="J18" s="138"/>
      <c r="K18" s="132"/>
      <c r="L18" s="133"/>
      <c r="M18" s="132"/>
      <c r="N18" s="139">
        <v>18</v>
      </c>
      <c r="O18" s="36">
        <f t="shared" si="1"/>
        <v>18</v>
      </c>
      <c r="P18" s="37">
        <f t="shared" si="2"/>
        <v>36</v>
      </c>
    </row>
    <row r="19" spans="1:16" s="30" customFormat="1" ht="11.25" customHeight="1">
      <c r="A19" s="136"/>
      <c r="B19" s="137" t="s">
        <v>90</v>
      </c>
      <c r="C19" s="64"/>
      <c r="D19" s="52"/>
      <c r="E19" s="52"/>
      <c r="F19" s="53"/>
      <c r="G19" s="132">
        <v>10</v>
      </c>
      <c r="H19" s="133"/>
      <c r="I19" s="132"/>
      <c r="J19" s="138"/>
      <c r="K19" s="132">
        <v>14</v>
      </c>
      <c r="L19" s="133"/>
      <c r="M19" s="132"/>
      <c r="N19" s="139">
        <v>3</v>
      </c>
      <c r="O19" s="36">
        <f t="shared" si="1"/>
        <v>27</v>
      </c>
      <c r="P19" s="37">
        <f t="shared" si="2"/>
        <v>22.5</v>
      </c>
    </row>
    <row r="20" spans="1:16" s="30" customFormat="1" ht="11.25" customHeight="1">
      <c r="A20" s="136"/>
      <c r="B20" s="65" t="s">
        <v>91</v>
      </c>
      <c r="C20" s="64"/>
      <c r="D20" s="52"/>
      <c r="E20" s="52"/>
      <c r="F20" s="53"/>
      <c r="G20" s="132">
        <v>10</v>
      </c>
      <c r="H20" s="133"/>
      <c r="I20" s="132"/>
      <c r="J20" s="138"/>
      <c r="K20" s="132"/>
      <c r="L20" s="133"/>
      <c r="M20" s="132"/>
      <c r="N20" s="139"/>
      <c r="O20" s="36">
        <f t="shared" si="1"/>
        <v>10</v>
      </c>
      <c r="P20" s="37">
        <f t="shared" si="2"/>
        <v>2.5</v>
      </c>
    </row>
    <row r="21" spans="1:16" s="30" customFormat="1" ht="11.25" customHeight="1">
      <c r="A21" s="136"/>
      <c r="B21" s="137" t="s">
        <v>92</v>
      </c>
      <c r="C21" s="64"/>
      <c r="D21" s="52"/>
      <c r="E21" s="52"/>
      <c r="F21" s="53"/>
      <c r="G21" s="132">
        <v>53</v>
      </c>
      <c r="H21" s="133"/>
      <c r="I21" s="132">
        <v>16</v>
      </c>
      <c r="J21" s="138"/>
      <c r="K21" s="132"/>
      <c r="L21" s="133"/>
      <c r="M21" s="132"/>
      <c r="N21" s="139">
        <v>1</v>
      </c>
      <c r="O21" s="36">
        <f t="shared" si="1"/>
        <v>70</v>
      </c>
      <c r="P21" s="37">
        <f t="shared" si="2"/>
        <v>23.25</v>
      </c>
    </row>
    <row r="22" spans="1:16" s="30" customFormat="1" ht="11.25" customHeight="1">
      <c r="A22" s="136"/>
      <c r="B22" s="137"/>
      <c r="C22" s="64"/>
      <c r="D22" s="52"/>
      <c r="E22" s="52"/>
      <c r="F22" s="53"/>
      <c r="G22" s="132"/>
      <c r="H22" s="133"/>
      <c r="I22" s="132"/>
      <c r="J22" s="138"/>
      <c r="K22" s="132"/>
      <c r="L22" s="133"/>
      <c r="M22" s="132"/>
      <c r="N22" s="139"/>
      <c r="O22" s="36">
        <f t="shared" ref="O22:O23" si="3">SUM(F22:N22)</f>
        <v>0</v>
      </c>
      <c r="P22" s="37">
        <f t="shared" ref="P22:P23" si="4">(F22*$F$3)+(G22*$G$3)+(H22*$H$3)+(I22*$I$3)+(J22*$J$3)+(K22*$K$3)+(L22*$L$3)+(M22*$M$3)+(N22*$N$3)</f>
        <v>0</v>
      </c>
    </row>
    <row r="23" spans="1:16" s="30" customFormat="1">
      <c r="A23" s="136"/>
      <c r="B23" s="65"/>
      <c r="C23" s="64"/>
      <c r="D23" s="52"/>
      <c r="E23" s="52"/>
      <c r="F23" s="53"/>
      <c r="G23" s="142"/>
      <c r="H23" s="143"/>
      <c r="I23" s="140"/>
      <c r="J23" s="1"/>
      <c r="K23" s="140"/>
      <c r="L23" s="111"/>
      <c r="M23" s="140"/>
      <c r="N23" s="1"/>
      <c r="O23" s="135">
        <f t="shared" si="3"/>
        <v>0</v>
      </c>
      <c r="P23" s="37">
        <f t="shared" si="4"/>
        <v>0</v>
      </c>
    </row>
    <row r="24" spans="1:16" ht="12" thickBot="1">
      <c r="A24" s="38"/>
      <c r="B24" s="39"/>
      <c r="C24" s="43">
        <f t="shared" ref="C24:P24" si="5">SUM(C14:C23)</f>
        <v>0</v>
      </c>
      <c r="D24" s="43">
        <f t="shared" si="5"/>
        <v>0</v>
      </c>
      <c r="E24" s="43">
        <f t="shared" si="5"/>
        <v>1</v>
      </c>
      <c r="F24" s="43">
        <f t="shared" si="5"/>
        <v>0</v>
      </c>
      <c r="G24" s="43">
        <f t="shared" si="5"/>
        <v>344</v>
      </c>
      <c r="H24" s="43">
        <f t="shared" si="5"/>
        <v>0</v>
      </c>
      <c r="I24" s="43">
        <f t="shared" si="5"/>
        <v>70</v>
      </c>
      <c r="J24" s="43">
        <f t="shared" si="5"/>
        <v>0</v>
      </c>
      <c r="K24" s="43">
        <f t="shared" si="5"/>
        <v>45</v>
      </c>
      <c r="L24" s="43">
        <f t="shared" si="5"/>
        <v>0</v>
      </c>
      <c r="M24" s="43">
        <f t="shared" si="5"/>
        <v>0</v>
      </c>
      <c r="N24" s="43">
        <f t="shared" si="5"/>
        <v>54</v>
      </c>
      <c r="O24" s="44">
        <f t="shared" si="5"/>
        <v>513</v>
      </c>
      <c r="P24" s="45">
        <f t="shared" si="5"/>
        <v>274</v>
      </c>
    </row>
    <row r="25" spans="1:16">
      <c r="G25" s="42"/>
    </row>
    <row r="26" spans="1:16">
      <c r="G26" s="42"/>
    </row>
    <row r="27" spans="1:16" ht="12" thickBot="1">
      <c r="B27" s="33" t="s">
        <v>77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36"/>
      <c r="B28" s="137" t="s">
        <v>127</v>
      </c>
      <c r="C28" s="64"/>
      <c r="D28" s="52"/>
      <c r="E28" s="52"/>
      <c r="F28" s="53"/>
      <c r="G28" s="132">
        <v>7</v>
      </c>
      <c r="H28" s="133"/>
      <c r="I28" s="132">
        <v>25</v>
      </c>
      <c r="J28" s="138"/>
      <c r="K28" s="132">
        <v>3</v>
      </c>
      <c r="L28" s="133"/>
      <c r="M28" s="132"/>
      <c r="N28" s="139">
        <v>2</v>
      </c>
      <c r="O28" s="134">
        <f t="shared" ref="O28:O32" si="6">SUM(F28:N28)</f>
        <v>37</v>
      </c>
      <c r="P28" s="37">
        <f t="shared" ref="P28:P32" si="7">(F28*$F$3)+(G28*$G$3)+(H28*$H$3)+(I28*$I$3)+(J28*$J$3)+(K28*$K$3)+(L28*$L$3)+(M28*$M$3)+(N28*$N$3)</f>
        <v>21.25</v>
      </c>
    </row>
    <row r="29" spans="1:16" s="30" customFormat="1">
      <c r="A29" s="136"/>
      <c r="B29" s="65" t="s">
        <v>128</v>
      </c>
      <c r="C29" s="64"/>
      <c r="D29" s="52"/>
      <c r="E29" s="52"/>
      <c r="F29" s="53"/>
      <c r="G29" s="132"/>
      <c r="H29" s="133"/>
      <c r="I29" s="132"/>
      <c r="J29" s="138"/>
      <c r="K29" s="132"/>
      <c r="L29" s="133">
        <v>2</v>
      </c>
      <c r="M29" s="132"/>
      <c r="N29" s="139"/>
      <c r="O29" s="134">
        <f t="shared" si="6"/>
        <v>2</v>
      </c>
      <c r="P29" s="37">
        <f t="shared" si="7"/>
        <v>2</v>
      </c>
    </row>
    <row r="30" spans="1:16" s="30" customFormat="1">
      <c r="A30" s="136"/>
      <c r="B30" s="137" t="s">
        <v>129</v>
      </c>
      <c r="C30" s="64"/>
      <c r="D30" s="52"/>
      <c r="E30" s="52"/>
      <c r="F30" s="53"/>
      <c r="G30" s="132">
        <v>14</v>
      </c>
      <c r="H30" s="133"/>
      <c r="I30" s="132"/>
      <c r="J30" s="138"/>
      <c r="K30" s="132"/>
      <c r="L30" s="133"/>
      <c r="M30" s="132"/>
      <c r="N30" s="139"/>
      <c r="O30" s="134">
        <f t="shared" si="6"/>
        <v>14</v>
      </c>
      <c r="P30" s="37">
        <f t="shared" si="7"/>
        <v>3.5</v>
      </c>
    </row>
    <row r="31" spans="1:16" s="30" customFormat="1">
      <c r="A31" s="136"/>
      <c r="B31" s="65" t="s">
        <v>130</v>
      </c>
      <c r="C31" s="64"/>
      <c r="D31" s="52"/>
      <c r="E31" s="52"/>
      <c r="F31" s="53"/>
      <c r="G31" s="132"/>
      <c r="H31" s="133"/>
      <c r="I31" s="132">
        <v>2</v>
      </c>
      <c r="J31" s="138"/>
      <c r="K31" s="132"/>
      <c r="L31" s="133"/>
      <c r="M31" s="132"/>
      <c r="N31" s="139"/>
      <c r="O31" s="134">
        <f t="shared" si="6"/>
        <v>2</v>
      </c>
      <c r="P31" s="37">
        <f t="shared" si="7"/>
        <v>1</v>
      </c>
    </row>
    <row r="32" spans="1:16" s="30" customFormat="1" ht="12.75" customHeight="1">
      <c r="A32" s="136"/>
      <c r="B32" s="65"/>
      <c r="C32" s="64"/>
      <c r="D32" s="52"/>
      <c r="E32" s="52"/>
      <c r="F32" s="53"/>
      <c r="G32" s="142"/>
      <c r="H32" s="143"/>
      <c r="I32" s="140"/>
      <c r="J32" s="1"/>
      <c r="K32" s="140"/>
      <c r="L32" s="111"/>
      <c r="M32" s="140"/>
      <c r="N32" s="1"/>
      <c r="O32" s="135">
        <f t="shared" si="6"/>
        <v>0</v>
      </c>
      <c r="P32" s="37">
        <f t="shared" si="7"/>
        <v>0</v>
      </c>
    </row>
    <row r="33" spans="1:16" ht="12" thickBot="1">
      <c r="A33" s="38"/>
      <c r="B33" s="39" t="s">
        <v>20</v>
      </c>
      <c r="C33" s="39">
        <f t="shared" ref="C33:P33" si="8">SUM(C28:C32)</f>
        <v>0</v>
      </c>
      <c r="D33" s="39">
        <f t="shared" si="8"/>
        <v>0</v>
      </c>
      <c r="E33" s="39">
        <f t="shared" si="8"/>
        <v>0</v>
      </c>
      <c r="F33" s="39">
        <f t="shared" si="8"/>
        <v>0</v>
      </c>
      <c r="G33" s="141">
        <f t="shared" si="8"/>
        <v>21</v>
      </c>
      <c r="H33" s="141">
        <f t="shared" si="8"/>
        <v>0</v>
      </c>
      <c r="I33" s="43">
        <f t="shared" si="8"/>
        <v>27</v>
      </c>
      <c r="J33" s="43">
        <f t="shared" si="8"/>
        <v>0</v>
      </c>
      <c r="K33" s="43">
        <f t="shared" si="8"/>
        <v>3</v>
      </c>
      <c r="L33" s="43">
        <f t="shared" si="8"/>
        <v>2</v>
      </c>
      <c r="M33" s="43">
        <f t="shared" si="8"/>
        <v>0</v>
      </c>
      <c r="N33" s="43">
        <f t="shared" si="8"/>
        <v>2</v>
      </c>
      <c r="O33" s="44">
        <f t="shared" si="8"/>
        <v>55</v>
      </c>
      <c r="P33" s="45">
        <f t="shared" si="8"/>
        <v>27.75</v>
      </c>
    </row>
    <row r="34" spans="1:16">
      <c r="A34" s="38"/>
      <c r="B34" s="54"/>
      <c r="C34" s="54"/>
      <c r="D34" s="54"/>
      <c r="E34" s="54"/>
      <c r="F34" s="54"/>
      <c r="G34" s="55"/>
      <c r="H34" s="55"/>
      <c r="I34" s="55"/>
      <c r="J34" s="55"/>
      <c r="K34" s="55"/>
      <c r="L34" s="55"/>
      <c r="M34" s="55"/>
      <c r="N34" s="55"/>
      <c r="O34" s="56"/>
      <c r="P34" s="57"/>
    </row>
    <row r="35" spans="1:16" s="202" customFormat="1" hidden="1">
      <c r="G35" s="42"/>
    </row>
    <row r="36" spans="1:16" s="202" customFormat="1" ht="12" hidden="1" thickBot="1">
      <c r="B36" s="204" t="s">
        <v>79</v>
      </c>
      <c r="C36" s="204"/>
      <c r="D36" s="204"/>
      <c r="E36" s="204"/>
      <c r="F36" s="205"/>
      <c r="G36" s="205"/>
      <c r="H36" s="205"/>
      <c r="I36" s="205"/>
      <c r="J36" s="205"/>
      <c r="K36" s="205"/>
      <c r="L36" s="205"/>
      <c r="M36" s="205"/>
      <c r="N36" s="205"/>
      <c r="O36" s="206"/>
      <c r="P36" s="206"/>
    </row>
    <row r="37" spans="1:16" s="203" customFormat="1" hidden="1">
      <c r="A37" s="136"/>
      <c r="B37" s="137"/>
      <c r="C37" s="64"/>
      <c r="D37" s="207"/>
      <c r="E37" s="207"/>
      <c r="F37" s="208"/>
      <c r="G37" s="132"/>
      <c r="H37" s="133"/>
      <c r="I37" s="132"/>
      <c r="J37" s="138"/>
      <c r="K37" s="132"/>
      <c r="L37" s="133"/>
      <c r="M37" s="132"/>
      <c r="N37" s="139"/>
      <c r="O37" s="134">
        <f t="shared" ref="O37:O46" si="9">SUM(F37:N37)</f>
        <v>0</v>
      </c>
      <c r="P37" s="209">
        <f t="shared" ref="P37:P46" si="10">(F37*$F$3)+(G37*$G$3)+(H37*$H$3)+(I37*$I$3)+(J37*$J$3)+(K37*$K$3)+(L37*$L$3)+(M37*$M$3)+(N37*$N$3)</f>
        <v>0</v>
      </c>
    </row>
    <row r="38" spans="1:16" s="203" customFormat="1" hidden="1">
      <c r="A38" s="136"/>
      <c r="B38" s="65"/>
      <c r="C38" s="64"/>
      <c r="D38" s="207"/>
      <c r="E38" s="207"/>
      <c r="F38" s="208"/>
      <c r="G38" s="132"/>
      <c r="H38" s="133"/>
      <c r="I38" s="132"/>
      <c r="J38" s="138"/>
      <c r="K38" s="132"/>
      <c r="L38" s="133"/>
      <c r="M38" s="132"/>
      <c r="N38" s="139"/>
      <c r="O38" s="134">
        <f t="shared" si="9"/>
        <v>0</v>
      </c>
      <c r="P38" s="209">
        <f t="shared" si="10"/>
        <v>0</v>
      </c>
    </row>
    <row r="39" spans="1:16" s="203" customFormat="1" hidden="1">
      <c r="A39" s="136"/>
      <c r="B39" s="137"/>
      <c r="C39" s="64"/>
      <c r="D39" s="207"/>
      <c r="E39" s="207"/>
      <c r="F39" s="208"/>
      <c r="G39" s="132"/>
      <c r="H39" s="133"/>
      <c r="I39" s="132"/>
      <c r="J39" s="138"/>
      <c r="K39" s="132"/>
      <c r="L39" s="133"/>
      <c r="M39" s="132"/>
      <c r="N39" s="139"/>
      <c r="O39" s="134">
        <f t="shared" si="9"/>
        <v>0</v>
      </c>
      <c r="P39" s="209">
        <f t="shared" si="10"/>
        <v>0</v>
      </c>
    </row>
    <row r="40" spans="1:16" s="203" customFormat="1" hidden="1">
      <c r="A40" s="136"/>
      <c r="B40" s="65"/>
      <c r="C40" s="64"/>
      <c r="D40" s="207"/>
      <c r="E40" s="207"/>
      <c r="F40" s="208"/>
      <c r="G40" s="132"/>
      <c r="H40" s="133"/>
      <c r="I40" s="132"/>
      <c r="J40" s="138"/>
      <c r="K40" s="132"/>
      <c r="L40" s="133"/>
      <c r="M40" s="132"/>
      <c r="N40" s="139"/>
      <c r="O40" s="134">
        <f t="shared" si="9"/>
        <v>0</v>
      </c>
      <c r="P40" s="209">
        <f t="shared" si="10"/>
        <v>0</v>
      </c>
    </row>
    <row r="41" spans="1:16" s="203" customFormat="1" hidden="1">
      <c r="A41" s="136"/>
      <c r="B41" s="137"/>
      <c r="C41" s="64"/>
      <c r="D41" s="207"/>
      <c r="E41" s="207"/>
      <c r="F41" s="208"/>
      <c r="G41" s="132"/>
      <c r="H41" s="133"/>
      <c r="I41" s="132"/>
      <c r="J41" s="138"/>
      <c r="K41" s="132"/>
      <c r="L41" s="133"/>
      <c r="M41" s="132"/>
      <c r="N41" s="139"/>
      <c r="O41" s="134">
        <f t="shared" ref="O41:O43" si="11">SUM(F41:N41)</f>
        <v>0</v>
      </c>
      <c r="P41" s="209">
        <f t="shared" ref="P41:P43" si="12">(F41*$F$3)+(G41*$G$3)+(H41*$H$3)+(I41*$I$3)+(J41*$J$3)+(K41*$K$3)+(L41*$L$3)+(M41*$M$3)+(N41*$N$3)</f>
        <v>0</v>
      </c>
    </row>
    <row r="42" spans="1:16" s="203" customFormat="1" hidden="1">
      <c r="A42" s="136"/>
      <c r="B42" s="65"/>
      <c r="C42" s="64"/>
      <c r="D42" s="207"/>
      <c r="E42" s="207"/>
      <c r="F42" s="208"/>
      <c r="G42" s="132"/>
      <c r="H42" s="133"/>
      <c r="I42" s="132"/>
      <c r="J42" s="138"/>
      <c r="K42" s="132"/>
      <c r="L42" s="133"/>
      <c r="M42" s="132"/>
      <c r="N42" s="139"/>
      <c r="O42" s="134">
        <f t="shared" si="11"/>
        <v>0</v>
      </c>
      <c r="P42" s="209">
        <f t="shared" si="12"/>
        <v>0</v>
      </c>
    </row>
    <row r="43" spans="1:16" s="203" customFormat="1" hidden="1">
      <c r="A43" s="136"/>
      <c r="B43" s="137"/>
      <c r="C43" s="64"/>
      <c r="D43" s="207"/>
      <c r="E43" s="207"/>
      <c r="F43" s="208"/>
      <c r="G43" s="132"/>
      <c r="H43" s="133"/>
      <c r="I43" s="132"/>
      <c r="J43" s="138"/>
      <c r="K43" s="132"/>
      <c r="L43" s="133"/>
      <c r="M43" s="132"/>
      <c r="N43" s="139"/>
      <c r="O43" s="134">
        <f t="shared" si="11"/>
        <v>0</v>
      </c>
      <c r="P43" s="209">
        <f t="shared" si="12"/>
        <v>0</v>
      </c>
    </row>
    <row r="44" spans="1:16" s="203" customFormat="1" hidden="1">
      <c r="A44" s="136"/>
      <c r="B44" s="65"/>
      <c r="C44" s="64"/>
      <c r="D44" s="207"/>
      <c r="E44" s="207"/>
      <c r="F44" s="208"/>
      <c r="G44" s="132"/>
      <c r="H44" s="133"/>
      <c r="I44" s="132"/>
      <c r="J44" s="138"/>
      <c r="K44" s="132"/>
      <c r="L44" s="133"/>
      <c r="M44" s="132"/>
      <c r="N44" s="139"/>
      <c r="O44" s="134">
        <f t="shared" si="9"/>
        <v>0</v>
      </c>
      <c r="P44" s="209">
        <f t="shared" si="10"/>
        <v>0</v>
      </c>
    </row>
    <row r="45" spans="1:16" s="203" customFormat="1" hidden="1">
      <c r="A45" s="136"/>
      <c r="B45" s="137"/>
      <c r="C45" s="64"/>
      <c r="D45" s="207"/>
      <c r="E45" s="207"/>
      <c r="F45" s="208"/>
      <c r="G45" s="132"/>
      <c r="H45" s="133"/>
      <c r="I45" s="132"/>
      <c r="J45" s="138"/>
      <c r="K45" s="132"/>
      <c r="L45" s="133"/>
      <c r="M45" s="132"/>
      <c r="N45" s="139"/>
      <c r="O45" s="134">
        <f t="shared" si="9"/>
        <v>0</v>
      </c>
      <c r="P45" s="209">
        <f t="shared" si="10"/>
        <v>0</v>
      </c>
    </row>
    <row r="46" spans="1:16" s="203" customFormat="1" ht="12.75" hidden="1" customHeight="1">
      <c r="A46" s="136"/>
      <c r="B46" s="65"/>
      <c r="C46" s="64"/>
      <c r="D46" s="207"/>
      <c r="E46" s="207"/>
      <c r="F46" s="208"/>
      <c r="G46" s="142"/>
      <c r="H46" s="143"/>
      <c r="I46" s="140"/>
      <c r="J46" s="202"/>
      <c r="K46" s="140"/>
      <c r="L46" s="111"/>
      <c r="M46" s="140"/>
      <c r="N46" s="202"/>
      <c r="O46" s="135">
        <f t="shared" si="9"/>
        <v>0</v>
      </c>
      <c r="P46" s="209">
        <f t="shared" si="10"/>
        <v>0</v>
      </c>
    </row>
    <row r="47" spans="1:16" s="202" customFormat="1" ht="12" hidden="1" thickBot="1">
      <c r="A47" s="210"/>
      <c r="B47" s="211" t="s">
        <v>20</v>
      </c>
      <c r="C47" s="211">
        <f t="shared" ref="C47:P47" si="13">SUM(C37:C46)</f>
        <v>0</v>
      </c>
      <c r="D47" s="211">
        <f t="shared" si="13"/>
        <v>0</v>
      </c>
      <c r="E47" s="211">
        <f t="shared" si="13"/>
        <v>0</v>
      </c>
      <c r="F47" s="211">
        <f t="shared" si="13"/>
        <v>0</v>
      </c>
      <c r="G47" s="141">
        <f t="shared" si="13"/>
        <v>0</v>
      </c>
      <c r="H47" s="141">
        <f t="shared" si="13"/>
        <v>0</v>
      </c>
      <c r="I47" s="43">
        <f t="shared" si="13"/>
        <v>0</v>
      </c>
      <c r="J47" s="43">
        <f t="shared" si="13"/>
        <v>0</v>
      </c>
      <c r="K47" s="43">
        <f t="shared" si="13"/>
        <v>0</v>
      </c>
      <c r="L47" s="43">
        <f t="shared" si="13"/>
        <v>0</v>
      </c>
      <c r="M47" s="43">
        <f t="shared" si="13"/>
        <v>0</v>
      </c>
      <c r="N47" s="43">
        <f t="shared" si="13"/>
        <v>0</v>
      </c>
      <c r="O47" s="44">
        <f t="shared" si="13"/>
        <v>0</v>
      </c>
      <c r="P47" s="45">
        <f t="shared" si="13"/>
        <v>0</v>
      </c>
    </row>
    <row r="48" spans="1:16" s="202" customFormat="1" hidden="1">
      <c r="A48" s="210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49" spans="1:16">
      <c r="A49" s="38"/>
      <c r="B49" s="54"/>
      <c r="C49" s="54"/>
      <c r="D49" s="54"/>
      <c r="E49" s="54"/>
      <c r="F49" s="54"/>
      <c r="G49" s="55"/>
      <c r="H49" s="55"/>
      <c r="I49" s="55"/>
      <c r="J49" s="55"/>
      <c r="K49" s="55"/>
      <c r="L49" s="55"/>
      <c r="M49" s="55"/>
      <c r="N49" s="55"/>
      <c r="O49" s="56"/>
      <c r="P49" s="57"/>
    </row>
    <row r="50" spans="1:16" ht="12" thickBot="1">
      <c r="B50" s="33" t="s">
        <v>22</v>
      </c>
      <c r="C50" s="189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188" customFormat="1">
      <c r="A51" s="187"/>
      <c r="B51" s="190" t="s">
        <v>131</v>
      </c>
      <c r="C51" s="191"/>
      <c r="D51" s="191"/>
      <c r="E51" s="191"/>
      <c r="F51" s="192"/>
      <c r="G51" s="193">
        <v>25</v>
      </c>
      <c r="H51" s="194"/>
      <c r="I51" s="195">
        <v>45</v>
      </c>
      <c r="J51" s="194"/>
      <c r="K51" s="193">
        <v>10</v>
      </c>
      <c r="L51" s="196"/>
      <c r="M51" s="193"/>
      <c r="N51" s="194"/>
      <c r="O51" s="197">
        <f>SUM(F51:N51)</f>
        <v>80</v>
      </c>
      <c r="P51" s="198">
        <f>(F51*$F$3)+(G51*$G$3)+(H51*$H$3)+(I51*$I$3)+(J51*$J$3)+(K51*$K$3)+(L51*$L$3)+(M51*$M$3)+(N51*$N$3)</f>
        <v>38.75</v>
      </c>
    </row>
    <row r="52" spans="1:16" s="30" customFormat="1">
      <c r="A52" s="1"/>
      <c r="B52" s="190"/>
      <c r="C52" s="64"/>
      <c r="D52" s="191"/>
      <c r="E52" s="191"/>
      <c r="F52" s="192"/>
      <c r="G52" s="193"/>
      <c r="H52" s="194"/>
      <c r="I52" s="195"/>
      <c r="J52" s="194"/>
      <c r="K52" s="193"/>
      <c r="L52" s="62"/>
      <c r="M52" s="59"/>
      <c r="N52" s="60"/>
      <c r="O52" s="36">
        <f>SUM(F52:N52)</f>
        <v>0</v>
      </c>
      <c r="P52" s="37">
        <f>(F52*$F$3)+(G52*$G$3)+(H52*$H$3)+(I52*$I$3)+(J52*$J$3)+(K52*$K$3)+(L52*$L$3)+(M52*$M$3)+(N52*$N$3)</f>
        <v>0</v>
      </c>
    </row>
    <row r="53" spans="1:16" ht="12" thickBot="1">
      <c r="A53" s="38"/>
      <c r="B53" s="39" t="s">
        <v>20</v>
      </c>
      <c r="C53" s="39">
        <f t="shared" ref="C53:D53" si="14">SUM(C52:C52)</f>
        <v>0</v>
      </c>
      <c r="D53" s="39">
        <f t="shared" si="14"/>
        <v>0</v>
      </c>
      <c r="E53" s="44">
        <f t="shared" ref="E53:N53" si="15">SUM(E51:E52)</f>
        <v>0</v>
      </c>
      <c r="F53" s="44">
        <f t="shared" si="15"/>
        <v>0</v>
      </c>
      <c r="G53" s="44">
        <f t="shared" si="15"/>
        <v>25</v>
      </c>
      <c r="H53" s="44">
        <f t="shared" si="15"/>
        <v>0</v>
      </c>
      <c r="I53" s="44">
        <f t="shared" si="15"/>
        <v>45</v>
      </c>
      <c r="J53" s="44">
        <f t="shared" si="15"/>
        <v>0</v>
      </c>
      <c r="K53" s="44">
        <f t="shared" si="15"/>
        <v>10</v>
      </c>
      <c r="L53" s="44">
        <f t="shared" si="15"/>
        <v>0</v>
      </c>
      <c r="M53" s="44">
        <f t="shared" si="15"/>
        <v>0</v>
      </c>
      <c r="N53" s="44">
        <f t="shared" si="15"/>
        <v>0</v>
      </c>
      <c r="O53" s="44">
        <f>SUM(O51:O52)</f>
        <v>80</v>
      </c>
      <c r="P53" s="44">
        <f>SUM(P51:P52)</f>
        <v>38.75</v>
      </c>
    </row>
    <row r="54" spans="1:16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5" spans="1:16">
      <c r="A55" s="38"/>
      <c r="B55" s="54"/>
      <c r="C55" s="54"/>
      <c r="D55" s="54"/>
      <c r="E55" s="54"/>
      <c r="F55" s="54"/>
      <c r="G55" s="55"/>
      <c r="H55" s="55"/>
      <c r="I55" s="55"/>
      <c r="J55" s="55"/>
      <c r="K55" s="55"/>
      <c r="L55" s="55"/>
      <c r="M55" s="55"/>
      <c r="N55" s="55"/>
      <c r="O55" s="56"/>
      <c r="P55" s="57"/>
    </row>
    <row r="56" spans="1:16" ht="12" thickBot="1">
      <c r="B56" s="33" t="s">
        <v>64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ht="11.25" customHeight="1">
      <c r="A57" s="1"/>
      <c r="B57" s="58" t="s">
        <v>94</v>
      </c>
      <c r="C57" s="51"/>
      <c r="D57" s="166"/>
      <c r="E57" s="166"/>
      <c r="F57" s="167">
        <v>6</v>
      </c>
      <c r="G57" s="168"/>
      <c r="H57" s="169"/>
      <c r="I57" s="170"/>
      <c r="J57" s="169"/>
      <c r="K57" s="168"/>
      <c r="L57" s="171"/>
      <c r="M57" s="168"/>
      <c r="N57" s="169"/>
      <c r="O57" s="36">
        <f t="shared" ref="O57:O61" si="16">SUM(F57:N57)</f>
        <v>6</v>
      </c>
      <c r="P57" s="37">
        <f t="shared" ref="P57:P61" si="17">(F57*$F$3)+(G57*$G$3)+(H57*$H$3)+(I57*$I$3)+(J57*$J$3)+(K57*$K$3)+(L57*$L$3)+(M57*$M$3)+(N57*$N$3)</f>
        <v>0.60000000000000009</v>
      </c>
    </row>
    <row r="58" spans="1:16" s="30" customFormat="1" ht="11.25" customHeight="1">
      <c r="A58" s="1"/>
      <c r="B58" s="58" t="s">
        <v>95</v>
      </c>
      <c r="C58" s="51"/>
      <c r="D58" s="52"/>
      <c r="E58" s="52"/>
      <c r="F58" s="53"/>
      <c r="G58" s="59">
        <v>11</v>
      </c>
      <c r="H58" s="60"/>
      <c r="I58" s="61">
        <v>7</v>
      </c>
      <c r="J58" s="60"/>
      <c r="K58" s="59">
        <v>2</v>
      </c>
      <c r="L58" s="62"/>
      <c r="M58" s="59"/>
      <c r="N58" s="60"/>
      <c r="O58" s="36">
        <f t="shared" si="16"/>
        <v>20</v>
      </c>
      <c r="P58" s="37">
        <f t="shared" si="17"/>
        <v>8.25</v>
      </c>
    </row>
    <row r="59" spans="1:16" s="30" customFormat="1" ht="11.25" customHeight="1">
      <c r="A59" s="1"/>
      <c r="B59" s="58" t="s">
        <v>96</v>
      </c>
      <c r="C59" s="51"/>
      <c r="D59" s="52"/>
      <c r="E59" s="52"/>
      <c r="F59" s="53">
        <v>7</v>
      </c>
      <c r="G59" s="59"/>
      <c r="H59" s="60"/>
      <c r="I59" s="61">
        <v>52</v>
      </c>
      <c r="J59" s="60">
        <v>2</v>
      </c>
      <c r="K59" s="59"/>
      <c r="L59" s="62"/>
      <c r="M59" s="59"/>
      <c r="N59" s="60">
        <v>2</v>
      </c>
      <c r="O59" s="36">
        <f t="shared" si="16"/>
        <v>63</v>
      </c>
      <c r="P59" s="37">
        <f t="shared" si="17"/>
        <v>31.7</v>
      </c>
    </row>
    <row r="60" spans="1:16" s="30" customFormat="1" ht="11.25" customHeight="1">
      <c r="A60" s="1"/>
      <c r="B60" s="58" t="s">
        <v>97</v>
      </c>
      <c r="C60" s="51"/>
      <c r="D60" s="52"/>
      <c r="E60" s="52"/>
      <c r="F60" s="53"/>
      <c r="G60" s="59">
        <v>5</v>
      </c>
      <c r="H60" s="60"/>
      <c r="I60" s="61">
        <v>3</v>
      </c>
      <c r="J60" s="60">
        <v>1</v>
      </c>
      <c r="K60" s="59">
        <v>1</v>
      </c>
      <c r="L60" s="62"/>
      <c r="M60" s="59"/>
      <c r="N60" s="60">
        <v>1</v>
      </c>
      <c r="O60" s="36">
        <f t="shared" si="16"/>
        <v>11</v>
      </c>
      <c r="P60" s="37">
        <f t="shared" si="17"/>
        <v>6.25</v>
      </c>
    </row>
    <row r="61" spans="1:16" s="30" customFormat="1" ht="11.25" customHeight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16"/>
        <v>0</v>
      </c>
      <c r="P61" s="37">
        <f t="shared" si="17"/>
        <v>0</v>
      </c>
    </row>
    <row r="62" spans="1:16" ht="12" thickBot="1">
      <c r="A62" s="38"/>
      <c r="B62" s="39" t="s">
        <v>20</v>
      </c>
      <c r="C62" s="39">
        <f t="shared" ref="C62:P62" si="18">SUM(C57:C61)</f>
        <v>0</v>
      </c>
      <c r="D62" s="39">
        <f t="shared" si="18"/>
        <v>0</v>
      </c>
      <c r="E62" s="39">
        <f t="shared" si="18"/>
        <v>0</v>
      </c>
      <c r="F62" s="39">
        <f t="shared" si="18"/>
        <v>13</v>
      </c>
      <c r="G62" s="43">
        <f t="shared" si="18"/>
        <v>16</v>
      </c>
      <c r="H62" s="43">
        <f t="shared" si="18"/>
        <v>0</v>
      </c>
      <c r="I62" s="43">
        <f t="shared" si="18"/>
        <v>62</v>
      </c>
      <c r="J62" s="43">
        <f t="shared" si="18"/>
        <v>3</v>
      </c>
      <c r="K62" s="43">
        <f t="shared" si="18"/>
        <v>3</v>
      </c>
      <c r="L62" s="43">
        <f t="shared" si="18"/>
        <v>0</v>
      </c>
      <c r="M62" s="43">
        <f t="shared" si="18"/>
        <v>0</v>
      </c>
      <c r="N62" s="43">
        <f t="shared" si="18"/>
        <v>3</v>
      </c>
      <c r="O62" s="44">
        <f t="shared" si="18"/>
        <v>100</v>
      </c>
      <c r="P62" s="45">
        <f t="shared" si="18"/>
        <v>46.8</v>
      </c>
    </row>
    <row r="63" spans="1:16" ht="11.25" customHeight="1">
      <c r="A63" s="38"/>
      <c r="B63" s="54"/>
      <c r="C63" s="54"/>
      <c r="D63" s="54"/>
      <c r="E63" s="54"/>
      <c r="F63" s="54"/>
      <c r="G63" s="55"/>
      <c r="H63" s="55"/>
      <c r="I63" s="55"/>
      <c r="J63" s="55"/>
      <c r="K63" s="55"/>
      <c r="L63" s="55"/>
      <c r="M63" s="55"/>
      <c r="N63" s="55"/>
      <c r="O63" s="56"/>
      <c r="P63" s="57"/>
    </row>
    <row r="65" spans="1:16" ht="12" thickBot="1">
      <c r="B65" s="33" t="s">
        <v>29</v>
      </c>
      <c r="C65" s="3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30" customFormat="1" ht="11.25" customHeight="1">
      <c r="A66" s="1"/>
      <c r="B66" s="58" t="s">
        <v>72</v>
      </c>
      <c r="C66" s="51"/>
      <c r="D66" s="52"/>
      <c r="E66" s="52"/>
      <c r="F66" s="53"/>
      <c r="G66" s="59">
        <v>104</v>
      </c>
      <c r="H66" s="60"/>
      <c r="I66" s="61">
        <v>2</v>
      </c>
      <c r="J66" s="60">
        <v>1</v>
      </c>
      <c r="K66" s="59">
        <v>1</v>
      </c>
      <c r="L66" s="62">
        <v>3</v>
      </c>
      <c r="M66" s="59"/>
      <c r="N66" s="60"/>
      <c r="O66" s="36">
        <f>SUM(F66:N66)</f>
        <v>111</v>
      </c>
      <c r="P66" s="37">
        <f>(F66*$F$3)+(G66*$G$3)+(H66*$H$3)+(I66*$I$3)+(J66*$J$3)+(K66*$K$3)+(L66*$L$3)+(M66*$M$3)+(N66*$N$3)</f>
        <v>31.5</v>
      </c>
    </row>
    <row r="67" spans="1:16" s="30" customFormat="1" ht="11.25" customHeight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>SUM(F67:N67)</f>
        <v>0</v>
      </c>
      <c r="P67" s="37">
        <f>(F67*$F$3)+(G67*$G$3)+(H67*$H$3)+(I67*$I$3)+(J67*$J$3)+(K67*$K$3)+(L67*$L$3)+(M67*$M$3)+(N67*$N$3)</f>
        <v>0</v>
      </c>
    </row>
    <row r="68" spans="1:16" ht="12" thickBot="1">
      <c r="A68" s="38"/>
      <c r="B68" s="39" t="s">
        <v>20</v>
      </c>
      <c r="C68" s="39">
        <f t="shared" ref="C68:P68" si="19">SUM(C66:C67)</f>
        <v>0</v>
      </c>
      <c r="D68" s="39">
        <f t="shared" si="19"/>
        <v>0</v>
      </c>
      <c r="E68" s="39">
        <f t="shared" si="19"/>
        <v>0</v>
      </c>
      <c r="F68" s="39">
        <f t="shared" si="19"/>
        <v>0</v>
      </c>
      <c r="G68" s="43">
        <f t="shared" si="19"/>
        <v>104</v>
      </c>
      <c r="H68" s="43">
        <f t="shared" si="19"/>
        <v>0</v>
      </c>
      <c r="I68" s="43">
        <f t="shared" si="19"/>
        <v>2</v>
      </c>
      <c r="J68" s="43">
        <f t="shared" si="19"/>
        <v>1</v>
      </c>
      <c r="K68" s="43">
        <f t="shared" si="19"/>
        <v>1</v>
      </c>
      <c r="L68" s="43">
        <f t="shared" si="19"/>
        <v>3</v>
      </c>
      <c r="M68" s="43">
        <f t="shared" si="19"/>
        <v>0</v>
      </c>
      <c r="N68" s="43">
        <f t="shared" si="19"/>
        <v>0</v>
      </c>
      <c r="O68" s="44">
        <f t="shared" si="19"/>
        <v>111</v>
      </c>
      <c r="P68" s="45">
        <f t="shared" si="19"/>
        <v>31.5</v>
      </c>
    </row>
    <row r="69" spans="1:16" ht="11.25" customHeight="1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s="199" customFormat="1"/>
    <row r="71" spans="1:16" s="199" customFormat="1" ht="12" thickBot="1">
      <c r="B71" s="189" t="s">
        <v>78</v>
      </c>
      <c r="C71" s="189"/>
      <c r="D71" s="189"/>
      <c r="E71" s="189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200" customFormat="1">
      <c r="A72" s="199"/>
      <c r="B72" s="201" t="s">
        <v>101</v>
      </c>
      <c r="C72" s="63"/>
      <c r="D72" s="191"/>
      <c r="E72" s="191"/>
      <c r="F72" s="192"/>
      <c r="G72" s="193">
        <v>500</v>
      </c>
      <c r="H72" s="194"/>
      <c r="I72" s="195"/>
      <c r="J72" s="194"/>
      <c r="K72" s="193"/>
      <c r="L72" s="196"/>
      <c r="M72" s="193"/>
      <c r="N72" s="194"/>
      <c r="O72" s="197">
        <f t="shared" ref="O72:O99" si="20">SUM(F72:N72)</f>
        <v>500</v>
      </c>
      <c r="P72" s="198">
        <f t="shared" ref="P72:P99" si="21">(F72*$F$3)+(G72*$G$3)+(H72*$H$3)+(I72*$I$3)+(J72*$J$3)+(K72*$K$3)+(L72*$L$3)+(M72*$M$3)+(N72*$N$3)</f>
        <v>125</v>
      </c>
    </row>
    <row r="73" spans="1:16" s="200" customFormat="1">
      <c r="A73" s="199"/>
      <c r="B73" s="201" t="s">
        <v>102</v>
      </c>
      <c r="C73" s="51"/>
      <c r="D73" s="191"/>
      <c r="E73" s="191"/>
      <c r="F73" s="192"/>
      <c r="G73" s="193">
        <v>41</v>
      </c>
      <c r="H73" s="194"/>
      <c r="I73" s="195">
        <v>2</v>
      </c>
      <c r="J73" s="194"/>
      <c r="K73" s="193">
        <v>1</v>
      </c>
      <c r="L73" s="196"/>
      <c r="M73" s="193"/>
      <c r="N73" s="194">
        <v>3</v>
      </c>
      <c r="O73" s="197">
        <f t="shared" si="20"/>
        <v>47</v>
      </c>
      <c r="P73" s="198">
        <f t="shared" si="21"/>
        <v>18.25</v>
      </c>
    </row>
    <row r="74" spans="1:16" s="200" customFormat="1">
      <c r="A74" s="199"/>
      <c r="B74" s="201" t="s">
        <v>103</v>
      </c>
      <c r="C74" s="51"/>
      <c r="D74" s="191"/>
      <c r="E74" s="191"/>
      <c r="F74" s="192"/>
      <c r="G74" s="193"/>
      <c r="H74" s="194"/>
      <c r="I74" s="195"/>
      <c r="J74" s="194"/>
      <c r="K74" s="193"/>
      <c r="L74" s="196"/>
      <c r="M74" s="193"/>
      <c r="N74" s="194"/>
      <c r="O74" s="197">
        <f t="shared" si="20"/>
        <v>0</v>
      </c>
      <c r="P74" s="198">
        <f t="shared" si="21"/>
        <v>0</v>
      </c>
    </row>
    <row r="75" spans="1:16" s="200" customFormat="1">
      <c r="A75" s="199"/>
      <c r="B75" s="201" t="s">
        <v>104</v>
      </c>
      <c r="C75" s="51"/>
      <c r="D75" s="191"/>
      <c r="E75" s="191"/>
      <c r="F75" s="192"/>
      <c r="G75" s="193"/>
      <c r="H75" s="194">
        <v>20</v>
      </c>
      <c r="I75" s="195"/>
      <c r="J75" s="194"/>
      <c r="K75" s="193"/>
      <c r="L75" s="196"/>
      <c r="M75" s="193"/>
      <c r="N75" s="194"/>
      <c r="O75" s="197">
        <f t="shared" si="20"/>
        <v>20</v>
      </c>
      <c r="P75" s="198">
        <f t="shared" si="21"/>
        <v>5</v>
      </c>
    </row>
    <row r="76" spans="1:16" s="200" customFormat="1">
      <c r="A76" s="199"/>
      <c r="B76" s="201" t="s">
        <v>105</v>
      </c>
      <c r="C76" s="51"/>
      <c r="D76" s="191"/>
      <c r="E76" s="191"/>
      <c r="F76" s="192"/>
      <c r="G76" s="193">
        <v>1</v>
      </c>
      <c r="H76" s="194">
        <v>1</v>
      </c>
      <c r="I76" s="195"/>
      <c r="J76" s="194"/>
      <c r="K76" s="193">
        <v>1</v>
      </c>
      <c r="L76" s="196"/>
      <c r="M76" s="193"/>
      <c r="N76" s="194">
        <v>17</v>
      </c>
      <c r="O76" s="197">
        <f t="shared" si="20"/>
        <v>20</v>
      </c>
      <c r="P76" s="198">
        <f t="shared" si="21"/>
        <v>35.5</v>
      </c>
    </row>
    <row r="77" spans="1:16" s="200" customFormat="1">
      <c r="A77" s="199"/>
      <c r="B77" s="201" t="s">
        <v>106</v>
      </c>
      <c r="C77" s="51"/>
      <c r="D77" s="191"/>
      <c r="E77" s="191"/>
      <c r="F77" s="192"/>
      <c r="G77" s="193">
        <v>10</v>
      </c>
      <c r="H77" s="194"/>
      <c r="I77" s="195"/>
      <c r="J77" s="194"/>
      <c r="K77" s="193"/>
      <c r="L77" s="196"/>
      <c r="M77" s="193"/>
      <c r="N77" s="194">
        <v>100</v>
      </c>
      <c r="O77" s="197">
        <f t="shared" si="20"/>
        <v>110</v>
      </c>
      <c r="P77" s="198">
        <f t="shared" si="21"/>
        <v>202.5</v>
      </c>
    </row>
    <row r="78" spans="1:16" s="200" customFormat="1">
      <c r="A78" s="199"/>
      <c r="B78" s="201" t="s">
        <v>85</v>
      </c>
      <c r="C78" s="51"/>
      <c r="D78" s="191"/>
      <c r="E78" s="191"/>
      <c r="F78" s="192"/>
      <c r="G78" s="193">
        <v>90</v>
      </c>
      <c r="H78" s="194"/>
      <c r="I78" s="195"/>
      <c r="J78" s="194"/>
      <c r="K78" s="193"/>
      <c r="L78" s="196"/>
      <c r="M78" s="193"/>
      <c r="N78" s="194">
        <v>1</v>
      </c>
      <c r="O78" s="197">
        <f t="shared" si="20"/>
        <v>91</v>
      </c>
      <c r="P78" s="198">
        <f t="shared" si="21"/>
        <v>24.5</v>
      </c>
    </row>
    <row r="79" spans="1:16" s="200" customFormat="1">
      <c r="A79" s="199"/>
      <c r="B79" s="201" t="s">
        <v>107</v>
      </c>
      <c r="C79" s="51"/>
      <c r="D79" s="191"/>
      <c r="E79" s="191"/>
      <c r="F79" s="192"/>
      <c r="G79" s="193">
        <v>1</v>
      </c>
      <c r="H79" s="194"/>
      <c r="I79" s="195">
        <v>2</v>
      </c>
      <c r="J79" s="194">
        <v>1</v>
      </c>
      <c r="K79" s="193"/>
      <c r="L79" s="196"/>
      <c r="M79" s="193"/>
      <c r="N79" s="194">
        <v>1</v>
      </c>
      <c r="O79" s="197">
        <f t="shared" si="20"/>
        <v>5</v>
      </c>
      <c r="P79" s="198">
        <f t="shared" si="21"/>
        <v>3.75</v>
      </c>
    </row>
    <row r="80" spans="1:16" s="200" customFormat="1">
      <c r="A80" s="199"/>
      <c r="B80" s="201" t="s">
        <v>108</v>
      </c>
      <c r="C80" s="51"/>
      <c r="D80" s="191"/>
      <c r="E80" s="191"/>
      <c r="F80" s="192"/>
      <c r="G80" s="193"/>
      <c r="H80" s="194"/>
      <c r="I80" s="195">
        <v>1</v>
      </c>
      <c r="J80" s="194">
        <v>2</v>
      </c>
      <c r="K80" s="193">
        <v>4</v>
      </c>
      <c r="L80" s="196"/>
      <c r="M80" s="193"/>
      <c r="N80" s="194"/>
      <c r="O80" s="197">
        <f t="shared" si="20"/>
        <v>7</v>
      </c>
      <c r="P80" s="198">
        <f t="shared" si="21"/>
        <v>5.5</v>
      </c>
    </row>
    <row r="81" spans="1:16" s="200" customFormat="1">
      <c r="A81" s="199"/>
      <c r="B81" s="201" t="s">
        <v>109</v>
      </c>
      <c r="C81" s="51"/>
      <c r="D81" s="191"/>
      <c r="E81" s="191"/>
      <c r="F81" s="192"/>
      <c r="G81" s="193">
        <v>49</v>
      </c>
      <c r="H81" s="194"/>
      <c r="I81" s="195"/>
      <c r="J81" s="194"/>
      <c r="K81" s="193"/>
      <c r="L81" s="196"/>
      <c r="M81" s="193"/>
      <c r="N81" s="194"/>
      <c r="O81" s="197">
        <f t="shared" si="20"/>
        <v>49</v>
      </c>
      <c r="P81" s="198">
        <f t="shared" si="21"/>
        <v>12.25</v>
      </c>
    </row>
    <row r="82" spans="1:16" s="200" customFormat="1">
      <c r="A82" s="199"/>
      <c r="B82" s="201" t="s">
        <v>110</v>
      </c>
      <c r="C82" s="51"/>
      <c r="D82" s="191"/>
      <c r="E82" s="191"/>
      <c r="F82" s="192"/>
      <c r="G82" s="193">
        <v>8</v>
      </c>
      <c r="H82" s="194"/>
      <c r="I82" s="195">
        <v>2</v>
      </c>
      <c r="J82" s="194"/>
      <c r="K82" s="193"/>
      <c r="L82" s="196"/>
      <c r="M82" s="193"/>
      <c r="N82" s="194"/>
      <c r="O82" s="197">
        <f t="shared" si="20"/>
        <v>10</v>
      </c>
      <c r="P82" s="198">
        <f t="shared" si="21"/>
        <v>3</v>
      </c>
    </row>
    <row r="83" spans="1:16" s="200" customFormat="1">
      <c r="A83" s="199"/>
      <c r="B83" s="201" t="s">
        <v>111</v>
      </c>
      <c r="C83" s="51"/>
      <c r="D83" s="191"/>
      <c r="E83" s="191"/>
      <c r="F83" s="192"/>
      <c r="G83" s="193">
        <v>10</v>
      </c>
      <c r="H83" s="194"/>
      <c r="I83" s="195"/>
      <c r="J83" s="194"/>
      <c r="K83" s="193"/>
      <c r="L83" s="196"/>
      <c r="M83" s="193"/>
      <c r="N83" s="194"/>
      <c r="O83" s="197">
        <f t="shared" si="20"/>
        <v>10</v>
      </c>
      <c r="P83" s="198">
        <f t="shared" si="21"/>
        <v>2.5</v>
      </c>
    </row>
    <row r="84" spans="1:16" s="200" customFormat="1">
      <c r="A84" s="199"/>
      <c r="B84" s="201" t="s">
        <v>112</v>
      </c>
      <c r="C84" s="51"/>
      <c r="D84" s="191"/>
      <c r="E84" s="191"/>
      <c r="F84" s="192"/>
      <c r="G84" s="193">
        <v>18</v>
      </c>
      <c r="H84" s="194"/>
      <c r="I84" s="195">
        <v>3</v>
      </c>
      <c r="J84" s="194"/>
      <c r="K84" s="193">
        <v>2</v>
      </c>
      <c r="L84" s="196"/>
      <c r="M84" s="193"/>
      <c r="N84" s="194"/>
      <c r="O84" s="197">
        <f t="shared" si="20"/>
        <v>23</v>
      </c>
      <c r="P84" s="198">
        <f t="shared" si="21"/>
        <v>8</v>
      </c>
    </row>
    <row r="85" spans="1:16" s="200" customFormat="1">
      <c r="A85" s="199"/>
      <c r="B85" s="201" t="s">
        <v>113</v>
      </c>
      <c r="C85" s="51"/>
      <c r="D85" s="191"/>
      <c r="E85" s="191"/>
      <c r="F85" s="192"/>
      <c r="G85" s="193">
        <v>7</v>
      </c>
      <c r="H85" s="194"/>
      <c r="I85" s="195">
        <v>2</v>
      </c>
      <c r="J85" s="194"/>
      <c r="K85" s="193">
        <v>1</v>
      </c>
      <c r="L85" s="196"/>
      <c r="M85" s="193"/>
      <c r="N85" s="194"/>
      <c r="O85" s="197">
        <f t="shared" si="20"/>
        <v>10</v>
      </c>
      <c r="P85" s="198">
        <f t="shared" si="21"/>
        <v>3.75</v>
      </c>
    </row>
    <row r="86" spans="1:16" s="200" customFormat="1">
      <c r="A86" s="199"/>
      <c r="B86" s="201" t="s">
        <v>114</v>
      </c>
      <c r="C86" s="51"/>
      <c r="D86" s="191"/>
      <c r="E86" s="191"/>
      <c r="F86" s="192"/>
      <c r="G86" s="193">
        <v>8</v>
      </c>
      <c r="H86" s="194"/>
      <c r="I86" s="195">
        <v>1</v>
      </c>
      <c r="J86" s="194"/>
      <c r="K86" s="193"/>
      <c r="L86" s="196"/>
      <c r="M86" s="193"/>
      <c r="N86" s="194"/>
      <c r="O86" s="197">
        <f t="shared" si="20"/>
        <v>9</v>
      </c>
      <c r="P86" s="198">
        <f t="shared" si="21"/>
        <v>2.5</v>
      </c>
    </row>
    <row r="87" spans="1:16" s="200" customFormat="1">
      <c r="A87" s="199"/>
      <c r="B87" s="201" t="s">
        <v>115</v>
      </c>
      <c r="C87" s="51"/>
      <c r="D87" s="191"/>
      <c r="E87" s="191"/>
      <c r="F87" s="192"/>
      <c r="G87" s="193">
        <v>10</v>
      </c>
      <c r="H87" s="194"/>
      <c r="I87" s="195"/>
      <c r="J87" s="194"/>
      <c r="K87" s="193"/>
      <c r="L87" s="196"/>
      <c r="M87" s="193"/>
      <c r="N87" s="194"/>
      <c r="O87" s="197">
        <f t="shared" si="20"/>
        <v>10</v>
      </c>
      <c r="P87" s="198">
        <f t="shared" si="21"/>
        <v>2.5</v>
      </c>
    </row>
    <row r="88" spans="1:16" s="200" customFormat="1">
      <c r="A88" s="199"/>
      <c r="B88" s="201" t="s">
        <v>116</v>
      </c>
      <c r="C88" s="51"/>
      <c r="D88" s="191"/>
      <c r="E88" s="191"/>
      <c r="F88" s="192"/>
      <c r="G88" s="193"/>
      <c r="H88" s="194"/>
      <c r="I88" s="195">
        <v>2</v>
      </c>
      <c r="J88" s="194"/>
      <c r="K88" s="193">
        <v>1</v>
      </c>
      <c r="L88" s="196">
        <v>4</v>
      </c>
      <c r="M88" s="193"/>
      <c r="N88" s="194"/>
      <c r="O88" s="197">
        <f t="shared" si="20"/>
        <v>7</v>
      </c>
      <c r="P88" s="198">
        <f t="shared" si="21"/>
        <v>6</v>
      </c>
    </row>
    <row r="89" spans="1:16" s="200" customFormat="1">
      <c r="A89" s="199"/>
      <c r="B89" s="201" t="s">
        <v>117</v>
      </c>
      <c r="C89" s="51"/>
      <c r="D89" s="191"/>
      <c r="E89" s="191"/>
      <c r="F89" s="192"/>
      <c r="G89" s="193">
        <v>8</v>
      </c>
      <c r="H89" s="194"/>
      <c r="I89" s="195">
        <v>1</v>
      </c>
      <c r="J89" s="194"/>
      <c r="K89" s="193"/>
      <c r="L89" s="196"/>
      <c r="M89" s="193"/>
      <c r="N89" s="194"/>
      <c r="O89" s="197">
        <f t="shared" si="20"/>
        <v>9</v>
      </c>
      <c r="P89" s="198">
        <f t="shared" si="21"/>
        <v>2.5</v>
      </c>
    </row>
    <row r="90" spans="1:16" s="200" customFormat="1">
      <c r="A90" s="199"/>
      <c r="B90" s="201" t="s">
        <v>118</v>
      </c>
      <c r="C90" s="51"/>
      <c r="D90" s="191"/>
      <c r="E90" s="191"/>
      <c r="F90" s="192"/>
      <c r="G90" s="193">
        <v>5</v>
      </c>
      <c r="H90" s="194"/>
      <c r="I90" s="195">
        <v>7</v>
      </c>
      <c r="J90" s="194"/>
      <c r="K90" s="193">
        <v>5</v>
      </c>
      <c r="L90" s="196"/>
      <c r="M90" s="193"/>
      <c r="N90" s="194"/>
      <c r="O90" s="197">
        <f t="shared" si="20"/>
        <v>17</v>
      </c>
      <c r="P90" s="198">
        <f t="shared" si="21"/>
        <v>9.75</v>
      </c>
    </row>
    <row r="91" spans="1:16" s="200" customFormat="1">
      <c r="A91" s="199"/>
      <c r="B91" s="201" t="s">
        <v>119</v>
      </c>
      <c r="C91" s="51"/>
      <c r="D91" s="191"/>
      <c r="E91" s="191"/>
      <c r="F91" s="192"/>
      <c r="G91" s="193">
        <v>50</v>
      </c>
      <c r="H91" s="194"/>
      <c r="I91" s="195"/>
      <c r="J91" s="194"/>
      <c r="K91" s="193"/>
      <c r="L91" s="196"/>
      <c r="M91" s="193"/>
      <c r="N91" s="194"/>
      <c r="O91" s="197">
        <f t="shared" si="20"/>
        <v>50</v>
      </c>
      <c r="P91" s="198">
        <f t="shared" si="21"/>
        <v>12.5</v>
      </c>
    </row>
    <row r="92" spans="1:16" s="200" customFormat="1">
      <c r="A92" s="199"/>
      <c r="B92" s="201" t="s">
        <v>120</v>
      </c>
      <c r="C92" s="51"/>
      <c r="D92" s="191"/>
      <c r="E92" s="191"/>
      <c r="F92" s="192"/>
      <c r="G92" s="193"/>
      <c r="H92" s="194"/>
      <c r="I92" s="195"/>
      <c r="J92" s="194"/>
      <c r="K92" s="193">
        <v>2</v>
      </c>
      <c r="L92" s="196"/>
      <c r="M92" s="193"/>
      <c r="N92" s="194">
        <v>1</v>
      </c>
      <c r="O92" s="197">
        <f t="shared" si="20"/>
        <v>3</v>
      </c>
      <c r="P92" s="198">
        <f t="shared" si="21"/>
        <v>4</v>
      </c>
    </row>
    <row r="93" spans="1:16" s="200" customFormat="1">
      <c r="A93" s="199"/>
      <c r="B93" s="201" t="s">
        <v>121</v>
      </c>
      <c r="C93" s="51"/>
      <c r="D93" s="191"/>
      <c r="E93" s="191"/>
      <c r="F93" s="192"/>
      <c r="G93" s="193">
        <v>20</v>
      </c>
      <c r="H93" s="194">
        <v>5</v>
      </c>
      <c r="I93" s="195"/>
      <c r="J93" s="194"/>
      <c r="K93" s="193"/>
      <c r="L93" s="196"/>
      <c r="M93" s="193"/>
      <c r="N93" s="194">
        <v>6</v>
      </c>
      <c r="O93" s="197">
        <f t="shared" si="20"/>
        <v>31</v>
      </c>
      <c r="P93" s="198">
        <f t="shared" si="21"/>
        <v>18.25</v>
      </c>
    </row>
    <row r="94" spans="1:16" s="200" customFormat="1">
      <c r="A94" s="199"/>
      <c r="B94" s="201" t="s">
        <v>122</v>
      </c>
      <c r="C94" s="51"/>
      <c r="D94" s="191"/>
      <c r="E94" s="191"/>
      <c r="F94" s="192"/>
      <c r="G94" s="193">
        <v>20</v>
      </c>
      <c r="H94" s="194">
        <v>50</v>
      </c>
      <c r="I94" s="195"/>
      <c r="J94" s="194"/>
      <c r="K94" s="193">
        <v>1</v>
      </c>
      <c r="L94" s="196"/>
      <c r="M94" s="193"/>
      <c r="N94" s="194"/>
      <c r="O94" s="197">
        <f t="shared" si="20"/>
        <v>71</v>
      </c>
      <c r="P94" s="198">
        <f t="shared" si="21"/>
        <v>18.5</v>
      </c>
    </row>
    <row r="95" spans="1:16" s="200" customFormat="1">
      <c r="A95" s="199"/>
      <c r="B95" s="201" t="s">
        <v>123</v>
      </c>
      <c r="C95" s="51"/>
      <c r="D95" s="191"/>
      <c r="E95" s="191"/>
      <c r="F95" s="192"/>
      <c r="G95" s="193">
        <v>52</v>
      </c>
      <c r="H95" s="194"/>
      <c r="I95" s="195">
        <v>5</v>
      </c>
      <c r="J95" s="194"/>
      <c r="K95" s="193"/>
      <c r="L95" s="196"/>
      <c r="M95" s="193"/>
      <c r="N95" s="194">
        <v>7</v>
      </c>
      <c r="O95" s="197">
        <f t="shared" ref="O95:O98" si="22">SUM(F95:N95)</f>
        <v>64</v>
      </c>
      <c r="P95" s="198">
        <f t="shared" ref="P95:P98" si="23">(F95*$F$3)+(G95*$G$3)+(H95*$H$3)+(I95*$I$3)+(J95*$J$3)+(K95*$K$3)+(L95*$L$3)+(M95*$M$3)+(N95*$N$3)</f>
        <v>29.5</v>
      </c>
    </row>
    <row r="96" spans="1:16" s="200" customFormat="1">
      <c r="A96" s="199"/>
      <c r="B96" s="201" t="s">
        <v>124</v>
      </c>
      <c r="C96" s="51"/>
      <c r="D96" s="191"/>
      <c r="E96" s="191"/>
      <c r="F96" s="192"/>
      <c r="G96" s="193"/>
      <c r="H96" s="194"/>
      <c r="I96" s="195"/>
      <c r="J96" s="194"/>
      <c r="K96" s="193">
        <v>20</v>
      </c>
      <c r="L96" s="196"/>
      <c r="M96" s="193"/>
      <c r="N96" s="194"/>
      <c r="O96" s="197">
        <f t="shared" si="22"/>
        <v>20</v>
      </c>
      <c r="P96" s="198">
        <f t="shared" si="23"/>
        <v>20</v>
      </c>
    </row>
    <row r="97" spans="1:16" s="200" customFormat="1">
      <c r="A97" s="199"/>
      <c r="B97" s="201" t="s">
        <v>125</v>
      </c>
      <c r="C97" s="51"/>
      <c r="D97" s="191"/>
      <c r="E97" s="191"/>
      <c r="F97" s="192"/>
      <c r="G97" s="193">
        <v>8</v>
      </c>
      <c r="H97" s="194"/>
      <c r="I97" s="195">
        <v>1</v>
      </c>
      <c r="J97" s="194"/>
      <c r="K97" s="193">
        <v>2</v>
      </c>
      <c r="L97" s="196"/>
      <c r="M97" s="193"/>
      <c r="N97" s="194"/>
      <c r="O97" s="197">
        <f t="shared" si="22"/>
        <v>11</v>
      </c>
      <c r="P97" s="198">
        <f t="shared" si="23"/>
        <v>4.5</v>
      </c>
    </row>
    <row r="98" spans="1:16" s="200" customFormat="1">
      <c r="A98" s="199"/>
      <c r="B98" s="201" t="s">
        <v>126</v>
      </c>
      <c r="C98" s="51"/>
      <c r="D98" s="191"/>
      <c r="E98" s="191"/>
      <c r="F98" s="192">
        <v>876</v>
      </c>
      <c r="G98" s="193"/>
      <c r="H98" s="194"/>
      <c r="I98" s="195"/>
      <c r="J98" s="194"/>
      <c r="K98" s="193"/>
      <c r="L98" s="196"/>
      <c r="M98" s="193"/>
      <c r="N98" s="194"/>
      <c r="O98" s="197">
        <f t="shared" si="22"/>
        <v>876</v>
      </c>
      <c r="P98" s="198">
        <f t="shared" si="23"/>
        <v>87.600000000000009</v>
      </c>
    </row>
    <row r="99" spans="1:16" s="200" customFormat="1">
      <c r="A99" s="199"/>
      <c r="B99" s="201"/>
      <c r="C99" s="51"/>
      <c r="D99" s="191"/>
      <c r="E99" s="191"/>
      <c r="F99" s="192"/>
      <c r="G99" s="193"/>
      <c r="H99" s="194"/>
      <c r="I99" s="195"/>
      <c r="J99" s="194"/>
      <c r="K99" s="193"/>
      <c r="L99" s="196"/>
      <c r="M99" s="193"/>
      <c r="N99" s="194"/>
      <c r="O99" s="197">
        <f t="shared" si="20"/>
        <v>0</v>
      </c>
      <c r="P99" s="198">
        <f t="shared" si="21"/>
        <v>0</v>
      </c>
    </row>
    <row r="100" spans="1:16" s="199" customFormat="1" ht="12" thickBot="1">
      <c r="A100" s="38"/>
      <c r="B100" s="39" t="s">
        <v>20</v>
      </c>
      <c r="C100" s="39">
        <f>SUM(C93:C99)</f>
        <v>0</v>
      </c>
      <c r="D100" s="39">
        <f>SUM(D72:D99)</f>
        <v>0</v>
      </c>
      <c r="E100" s="39">
        <f>SUM(E72:E99)</f>
        <v>0</v>
      </c>
      <c r="F100" s="39">
        <f>SUM(F93:F99)</f>
        <v>876</v>
      </c>
      <c r="G100" s="43">
        <f t="shared" ref="G100:P100" si="24">SUM(G72:G99)</f>
        <v>916</v>
      </c>
      <c r="H100" s="43">
        <f t="shared" si="24"/>
        <v>76</v>
      </c>
      <c r="I100" s="43">
        <f t="shared" si="24"/>
        <v>29</v>
      </c>
      <c r="J100" s="43">
        <f t="shared" si="24"/>
        <v>3</v>
      </c>
      <c r="K100" s="43">
        <f t="shared" si="24"/>
        <v>40</v>
      </c>
      <c r="L100" s="43">
        <f t="shared" si="24"/>
        <v>4</v>
      </c>
      <c r="M100" s="43">
        <f t="shared" si="24"/>
        <v>0</v>
      </c>
      <c r="N100" s="43">
        <f t="shared" si="24"/>
        <v>136</v>
      </c>
      <c r="O100" s="44">
        <f t="shared" si="24"/>
        <v>2080</v>
      </c>
      <c r="P100" s="45">
        <f t="shared" si="24"/>
        <v>667.6</v>
      </c>
    </row>
    <row r="101" spans="1:16" s="199" customFormat="1"/>
    <row r="103" spans="1:16" ht="12" thickBot="1">
      <c r="B103" s="33" t="s">
        <v>65</v>
      </c>
      <c r="C103" s="33"/>
      <c r="D103" s="33"/>
      <c r="E103" s="33"/>
      <c r="F103" s="34"/>
      <c r="G103" s="34"/>
      <c r="H103" s="34"/>
      <c r="I103" s="34"/>
      <c r="J103" s="34"/>
      <c r="K103" s="34"/>
      <c r="L103" s="34"/>
      <c r="M103" s="34"/>
      <c r="N103" s="34"/>
      <c r="O103" s="35"/>
      <c r="P103" s="35"/>
    </row>
    <row r="104" spans="1:16" s="30" customFormat="1">
      <c r="A104" s="1"/>
      <c r="B104" s="58" t="s">
        <v>72</v>
      </c>
      <c r="C104" s="63"/>
      <c r="D104" s="52"/>
      <c r="E104" s="52"/>
      <c r="F104" s="53"/>
      <c r="G104" s="59">
        <v>2</v>
      </c>
      <c r="H104" s="60"/>
      <c r="I104" s="61">
        <v>1</v>
      </c>
      <c r="J104" s="60"/>
      <c r="K104" s="59"/>
      <c r="L104" s="62"/>
      <c r="M104" s="59"/>
      <c r="N104" s="60">
        <v>2</v>
      </c>
      <c r="O104" s="36">
        <f t="shared" ref="O104:O106" si="25">SUM(F104:N104)</f>
        <v>5</v>
      </c>
      <c r="P104" s="37">
        <f t="shared" ref="P104:P106" si="26">(F104*$F$3)+(G104*$G$3)+(H104*$H$3)+(I104*$I$3)+(J104*$J$3)+(K104*$K$3)+(L104*$L$3)+(M104*$M$3)+(N104*$N$3)</f>
        <v>5</v>
      </c>
    </row>
    <row r="105" spans="1:16" s="30" customFormat="1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si="25"/>
        <v>0</v>
      </c>
      <c r="P105" s="37">
        <f t="shared" si="26"/>
        <v>0</v>
      </c>
    </row>
    <row r="106" spans="1:16" s="30" customFormat="1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25"/>
        <v>0</v>
      </c>
      <c r="P106" s="37">
        <f t="shared" si="26"/>
        <v>0</v>
      </c>
    </row>
    <row r="107" spans="1:16" ht="12" thickBot="1">
      <c r="A107" s="38"/>
      <c r="B107" s="39" t="s">
        <v>20</v>
      </c>
      <c r="C107" s="39">
        <f>SUM(C105:C106)</f>
        <v>0</v>
      </c>
      <c r="D107" s="39">
        <f>SUM(D104:D106)</f>
        <v>0</v>
      </c>
      <c r="E107" s="39">
        <f>SUM(E104:E106)</f>
        <v>0</v>
      </c>
      <c r="F107" s="39">
        <f>SUM(F105:F106)</f>
        <v>0</v>
      </c>
      <c r="G107" s="43">
        <f t="shared" ref="G107:P107" si="27">SUM(G104:G106)</f>
        <v>2</v>
      </c>
      <c r="H107" s="43">
        <f t="shared" si="27"/>
        <v>0</v>
      </c>
      <c r="I107" s="43">
        <f t="shared" si="27"/>
        <v>1</v>
      </c>
      <c r="J107" s="43">
        <f t="shared" si="27"/>
        <v>0</v>
      </c>
      <c r="K107" s="43">
        <f t="shared" si="27"/>
        <v>0</v>
      </c>
      <c r="L107" s="43">
        <f t="shared" si="27"/>
        <v>0</v>
      </c>
      <c r="M107" s="43">
        <f t="shared" si="27"/>
        <v>0</v>
      </c>
      <c r="N107" s="43">
        <f t="shared" si="27"/>
        <v>2</v>
      </c>
      <c r="O107" s="44">
        <f t="shared" si="27"/>
        <v>5</v>
      </c>
      <c r="P107" s="45">
        <f t="shared" si="27"/>
        <v>5</v>
      </c>
    </row>
    <row r="109" spans="1:16" s="202" customFormat="1"/>
    <row r="110" spans="1:16" s="202" customFormat="1" ht="12" thickBot="1">
      <c r="B110" s="204" t="s">
        <v>71</v>
      </c>
      <c r="C110" s="204"/>
      <c r="D110" s="204"/>
      <c r="E110" s="204"/>
      <c r="F110" s="205"/>
      <c r="G110" s="205"/>
      <c r="H110" s="205"/>
      <c r="I110" s="205"/>
      <c r="J110" s="205"/>
      <c r="K110" s="205"/>
      <c r="L110" s="205"/>
      <c r="M110" s="205"/>
      <c r="N110" s="205"/>
      <c r="O110" s="206"/>
      <c r="P110" s="206"/>
    </row>
    <row r="111" spans="1:16" s="203" customFormat="1">
      <c r="A111" s="202"/>
      <c r="B111" s="201" t="s">
        <v>84</v>
      </c>
      <c r="C111" s="63"/>
      <c r="D111" s="207"/>
      <c r="E111" s="207"/>
      <c r="F111" s="208"/>
      <c r="G111" s="193">
        <v>1</v>
      </c>
      <c r="H111" s="194"/>
      <c r="I111" s="195">
        <v>4</v>
      </c>
      <c r="J111" s="194"/>
      <c r="K111" s="193"/>
      <c r="L111" s="196"/>
      <c r="M111" s="193"/>
      <c r="N111" s="194">
        <v>1</v>
      </c>
      <c r="O111" s="197">
        <f t="shared" ref="O111:O113" si="28">SUM(F111:N111)</f>
        <v>6</v>
      </c>
      <c r="P111" s="209">
        <f t="shared" ref="P111:P113" si="29">(F111*$F$3)+(G111*$G$3)+(H111*$H$3)+(I111*$I$3)+(J111*$J$3)+(K111*$K$3)+(L111*$L$3)+(M111*$M$3)+(N111*$N$3)</f>
        <v>4.25</v>
      </c>
    </row>
    <row r="112" spans="1:16" s="203" customFormat="1">
      <c r="A112" s="202"/>
      <c r="B112" s="201"/>
      <c r="C112" s="51"/>
      <c r="D112" s="207"/>
      <c r="E112" s="207"/>
      <c r="F112" s="208"/>
      <c r="G112" s="193"/>
      <c r="H112" s="194"/>
      <c r="I112" s="195"/>
      <c r="J112" s="194"/>
      <c r="K112" s="193"/>
      <c r="L112" s="196"/>
      <c r="M112" s="193"/>
      <c r="N112" s="194"/>
      <c r="O112" s="197">
        <f t="shared" si="28"/>
        <v>0</v>
      </c>
      <c r="P112" s="209">
        <f t="shared" si="29"/>
        <v>0</v>
      </c>
    </row>
    <row r="113" spans="1:16" s="203" customFormat="1">
      <c r="A113" s="202"/>
      <c r="B113" s="201"/>
      <c r="C113" s="51"/>
      <c r="D113" s="207"/>
      <c r="E113" s="207"/>
      <c r="F113" s="208"/>
      <c r="G113" s="193"/>
      <c r="H113" s="194"/>
      <c r="I113" s="195"/>
      <c r="J113" s="194"/>
      <c r="K113" s="193"/>
      <c r="L113" s="196"/>
      <c r="M113" s="193"/>
      <c r="N113" s="194"/>
      <c r="O113" s="197">
        <f t="shared" si="28"/>
        <v>0</v>
      </c>
      <c r="P113" s="209">
        <f t="shared" si="29"/>
        <v>0</v>
      </c>
    </row>
    <row r="114" spans="1:16" s="202" customFormat="1" ht="12" thickBot="1">
      <c r="A114" s="210"/>
      <c r="B114" s="211" t="s">
        <v>20</v>
      </c>
      <c r="C114" s="211">
        <f>SUM(C112:C113)</f>
        <v>0</v>
      </c>
      <c r="D114" s="211">
        <f>SUM(D111:D113)</f>
        <v>0</v>
      </c>
      <c r="E114" s="211">
        <f>SUM(E111:E113)</f>
        <v>0</v>
      </c>
      <c r="F114" s="211">
        <f>SUM(F112:F113)</f>
        <v>0</v>
      </c>
      <c r="G114" s="43">
        <f t="shared" ref="G114:P114" si="30">SUM(G111:G113)</f>
        <v>1</v>
      </c>
      <c r="H114" s="43">
        <f t="shared" si="30"/>
        <v>0</v>
      </c>
      <c r="I114" s="43">
        <f t="shared" si="30"/>
        <v>4</v>
      </c>
      <c r="J114" s="43">
        <f t="shared" si="30"/>
        <v>0</v>
      </c>
      <c r="K114" s="43">
        <f t="shared" si="30"/>
        <v>0</v>
      </c>
      <c r="L114" s="43">
        <f t="shared" si="30"/>
        <v>0</v>
      </c>
      <c r="M114" s="43">
        <f t="shared" si="30"/>
        <v>0</v>
      </c>
      <c r="N114" s="43">
        <f t="shared" si="30"/>
        <v>1</v>
      </c>
      <c r="O114" s="44">
        <f t="shared" si="30"/>
        <v>6</v>
      </c>
      <c r="P114" s="45">
        <f t="shared" si="30"/>
        <v>4.25</v>
      </c>
    </row>
    <row r="115" spans="1:16" s="202" customFormat="1"/>
    <row r="117" spans="1:16" ht="12" thickBot="1">
      <c r="B117" s="33" t="s">
        <v>80</v>
      </c>
      <c r="C117" s="33"/>
      <c r="D117" s="33"/>
      <c r="E117" s="33"/>
      <c r="F117" s="34"/>
      <c r="G117" s="34"/>
      <c r="H117" s="34"/>
      <c r="I117" s="34"/>
      <c r="J117" s="34"/>
      <c r="K117" s="34"/>
      <c r="L117" s="34"/>
      <c r="M117" s="34"/>
      <c r="N117" s="34"/>
      <c r="O117" s="35"/>
      <c r="P117" s="35"/>
    </row>
    <row r="118" spans="1:16" s="30" customFormat="1" ht="11.25" customHeight="1">
      <c r="A118" s="1"/>
      <c r="B118" s="58" t="s">
        <v>72</v>
      </c>
      <c r="C118" s="51"/>
      <c r="D118" s="52"/>
      <c r="E118" s="52"/>
      <c r="F118" s="53"/>
      <c r="G118" s="59">
        <v>378</v>
      </c>
      <c r="H118" s="60"/>
      <c r="I118" s="61">
        <v>8</v>
      </c>
      <c r="J118" s="60"/>
      <c r="K118" s="59">
        <v>70</v>
      </c>
      <c r="L118" s="62"/>
      <c r="M118" s="59">
        <v>2</v>
      </c>
      <c r="N118" s="60"/>
      <c r="O118" s="36">
        <f>SUM(F118:N118)</f>
        <v>458</v>
      </c>
      <c r="P118" s="37">
        <f>(F118*$F$3)+(G118*$G$3)+(H118*$H$3)+(I118*$I$3)+(J118*$J$3)+(K118*$K$3)+(L118*$L$3)+(M118*$M$3)+(N118*$N$3)</f>
        <v>172.5</v>
      </c>
    </row>
    <row r="119" spans="1:16" s="30" customFormat="1" ht="11.25" customHeight="1">
      <c r="A119" s="1"/>
      <c r="B119" s="58"/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>SUM(F119:N119)</f>
        <v>0</v>
      </c>
      <c r="P119" s="37">
        <f>(F119*$F$3)+(G119*$G$3)+(H119*$H$3)+(I119*$I$3)+(J119*$J$3)+(K119*$K$3)+(L119*$L$3)+(M119*$M$3)+(N119*$N$3)</f>
        <v>0</v>
      </c>
    </row>
    <row r="120" spans="1:16" ht="12" thickBot="1">
      <c r="A120" s="38"/>
      <c r="B120" s="39" t="s">
        <v>20</v>
      </c>
      <c r="C120" s="39">
        <f t="shared" ref="C120:P120" si="31">SUM(C118:C119)</f>
        <v>0</v>
      </c>
      <c r="D120" s="39">
        <f t="shared" si="31"/>
        <v>0</v>
      </c>
      <c r="E120" s="39">
        <f t="shared" si="31"/>
        <v>0</v>
      </c>
      <c r="F120" s="39">
        <f t="shared" si="31"/>
        <v>0</v>
      </c>
      <c r="G120" s="43">
        <f t="shared" si="31"/>
        <v>378</v>
      </c>
      <c r="H120" s="43">
        <f t="shared" si="31"/>
        <v>0</v>
      </c>
      <c r="I120" s="43">
        <f t="shared" si="31"/>
        <v>8</v>
      </c>
      <c r="J120" s="43">
        <f t="shared" si="31"/>
        <v>0</v>
      </c>
      <c r="K120" s="43">
        <f t="shared" si="31"/>
        <v>70</v>
      </c>
      <c r="L120" s="43">
        <f t="shared" si="31"/>
        <v>0</v>
      </c>
      <c r="M120" s="43">
        <f t="shared" si="31"/>
        <v>2</v>
      </c>
      <c r="N120" s="43">
        <f t="shared" si="31"/>
        <v>0</v>
      </c>
      <c r="O120" s="44">
        <f t="shared" si="31"/>
        <v>458</v>
      </c>
      <c r="P120" s="45">
        <f t="shared" si="31"/>
        <v>172.5</v>
      </c>
    </row>
    <row r="121" spans="1:16" ht="11.25" customHeight="1">
      <c r="A121" s="38"/>
      <c r="B121" s="54"/>
      <c r="C121" s="54"/>
      <c r="D121" s="54"/>
      <c r="E121" s="54"/>
      <c r="F121" s="54"/>
      <c r="G121" s="55"/>
      <c r="H121" s="55"/>
      <c r="I121" s="55"/>
      <c r="J121" s="55"/>
      <c r="K121" s="55"/>
      <c r="L121" s="55"/>
      <c r="M121" s="55"/>
      <c r="N121" s="55"/>
      <c r="O121" s="56"/>
      <c r="P121" s="57"/>
    </row>
    <row r="122" spans="1:16" ht="11.25" hidden="1" customHeight="1"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</row>
    <row r="123" spans="1:16" ht="12" hidden="1" thickBot="1">
      <c r="B123" s="33" t="s">
        <v>70</v>
      </c>
      <c r="C123" s="33"/>
      <c r="D123" s="33"/>
      <c r="E123" s="33"/>
      <c r="F123" s="34"/>
      <c r="G123" s="34"/>
      <c r="H123" s="34"/>
      <c r="I123" s="34"/>
      <c r="J123" s="34"/>
      <c r="K123" s="34"/>
      <c r="L123" s="34"/>
      <c r="M123" s="34"/>
      <c r="N123" s="34"/>
      <c r="O123" s="35"/>
      <c r="P123" s="35"/>
    </row>
    <row r="124" spans="1:16" s="30" customFormat="1" hidden="1">
      <c r="A124" s="1"/>
      <c r="B124" s="58"/>
      <c r="C124" s="51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/>
      <c r="O124" s="36">
        <f>SUM(F124:N124)</f>
        <v>0</v>
      </c>
      <c r="P124" s="37">
        <f>(F124*$F$3)+(G124*$G$3)+(H124*$H$3)+(I124*$I$3)+(J124*$J$3)+(K124*$K$3)+(L124*$L$3)+(M124*$M$3)+(N124*$N$3)</f>
        <v>0</v>
      </c>
    </row>
    <row r="125" spans="1:16" s="30" customFormat="1" hidden="1">
      <c r="A125" s="1"/>
      <c r="B125" s="58"/>
      <c r="C125" s="51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>SUM(F125:N125)</f>
        <v>0</v>
      </c>
      <c r="P125" s="37">
        <f>(F125*$F$3)+(G125*$G$3)+(H125*$H$3)+(I125*$I$3)+(J125*$J$3)+(K125*$K$3)+(L125*$L$3)+(M125*$M$3)+(N125*$N$3)</f>
        <v>0</v>
      </c>
    </row>
    <row r="126" spans="1:16" s="30" customFormat="1" hidden="1">
      <c r="A126" s="1"/>
      <c r="B126" s="58"/>
      <c r="C126" s="51"/>
      <c r="D126" s="52"/>
      <c r="E126" s="52"/>
      <c r="F126" s="53"/>
      <c r="G126" s="59"/>
      <c r="H126" s="60"/>
      <c r="I126" s="61"/>
      <c r="J126" s="60"/>
      <c r="K126" s="59"/>
      <c r="L126" s="62"/>
      <c r="M126" s="59"/>
      <c r="N126" s="60"/>
      <c r="O126" s="36">
        <f>SUM(F126:N126)</f>
        <v>0</v>
      </c>
      <c r="P126" s="37">
        <f>(F126*$F$3)+(G126*$G$3)+(H126*$H$3)+(I126*$I$3)+(J126*$J$3)+(K126*$K$3)+(L126*$L$3)+(M126*$M$3)+(N126*$N$3)</f>
        <v>0</v>
      </c>
    </row>
    <row r="127" spans="1:16" ht="12" hidden="1" thickBot="1">
      <c r="A127" s="38"/>
      <c r="B127" s="39" t="s">
        <v>20</v>
      </c>
      <c r="C127" s="39">
        <f t="shared" ref="C127:O127" si="32">SUM(C124:C126)</f>
        <v>0</v>
      </c>
      <c r="D127" s="39">
        <f t="shared" si="32"/>
        <v>0</v>
      </c>
      <c r="E127" s="39">
        <f t="shared" si="32"/>
        <v>0</v>
      </c>
      <c r="F127" s="39">
        <f t="shared" si="32"/>
        <v>0</v>
      </c>
      <c r="G127" s="43">
        <f t="shared" si="32"/>
        <v>0</v>
      </c>
      <c r="H127" s="43">
        <f t="shared" si="32"/>
        <v>0</v>
      </c>
      <c r="I127" s="43">
        <f t="shared" si="32"/>
        <v>0</v>
      </c>
      <c r="J127" s="43">
        <f t="shared" si="32"/>
        <v>0</v>
      </c>
      <c r="K127" s="43">
        <f t="shared" si="32"/>
        <v>0</v>
      </c>
      <c r="L127" s="43">
        <f t="shared" si="32"/>
        <v>0</v>
      </c>
      <c r="M127" s="43">
        <f t="shared" si="32"/>
        <v>0</v>
      </c>
      <c r="N127" s="43">
        <f t="shared" si="32"/>
        <v>0</v>
      </c>
      <c r="O127" s="44">
        <f t="shared" si="32"/>
        <v>0</v>
      </c>
      <c r="P127" s="45">
        <f>SUM(P124:P126)</f>
        <v>0</v>
      </c>
    </row>
    <row r="128" spans="1:16" ht="12.75">
      <c r="B128" s="2"/>
      <c r="C128" s="2"/>
      <c r="D128" s="2"/>
      <c r="E128" s="2"/>
      <c r="F128" s="47"/>
      <c r="G128" s="47"/>
      <c r="H128" s="47"/>
      <c r="I128" s="47"/>
      <c r="J128" s="47"/>
      <c r="K128" s="47"/>
      <c r="L128" s="47"/>
      <c r="M128" s="47"/>
      <c r="N128" s="47"/>
      <c r="O128" s="2"/>
      <c r="P128" s="2"/>
    </row>
    <row r="129" spans="13:16">
      <c r="M129" s="48" t="s">
        <v>20</v>
      </c>
      <c r="O129" s="49">
        <f>O127+O120+O114+O107+O100+O68+O62+O53+O47+O33+O24+O10</f>
        <v>3417</v>
      </c>
      <c r="P129" s="50">
        <f>P127+P120+P114+P107+P100+P68+P62+P53+P47+P33+P24+P10</f>
        <v>1271.9000000000001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24" sqref="B24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68</v>
      </c>
    </row>
    <row r="3" spans="1:16" ht="12.75">
      <c r="B3" s="2" t="s">
        <v>93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132</v>
      </c>
      <c r="C9" s="63"/>
      <c r="D9" s="52"/>
      <c r="E9" s="52"/>
      <c r="F9" s="53"/>
      <c r="G9" s="59"/>
      <c r="H9" s="60"/>
      <c r="I9" s="61"/>
      <c r="J9" s="60"/>
      <c r="K9" s="59"/>
      <c r="L9" s="62">
        <v>170</v>
      </c>
      <c r="M9" s="59"/>
      <c r="N9" s="60"/>
      <c r="O9" s="36">
        <f t="shared" ref="O9:O11" si="0">SUM(F9:N9)</f>
        <v>170</v>
      </c>
      <c r="P9" s="37">
        <f t="shared" ref="P9:P11" si="1">(F9*$F$5)+(G9*$G$5)+(H9*$H$5)+(I9*$I$5)+(J9*$J$5)+(K9*$K$5)+(L9*$L$5)+(M9*$M$5)+(N9*$N$5)</f>
        <v>170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44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20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170</v>
      </c>
      <c r="M12" s="39">
        <f t="shared" si="2"/>
        <v>0</v>
      </c>
      <c r="N12" s="39">
        <f t="shared" si="2"/>
        <v>0</v>
      </c>
      <c r="O12" s="39">
        <f t="shared" si="2"/>
        <v>170</v>
      </c>
      <c r="P12" s="39">
        <f t="shared" si="2"/>
        <v>170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7"/>
      <c r="N16" s="127"/>
      <c r="O16" s="127"/>
      <c r="P16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C39" sqref="C3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93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72</v>
      </c>
      <c r="C9" s="108"/>
      <c r="D9" s="100"/>
      <c r="E9" s="100"/>
      <c r="F9" s="129"/>
      <c r="G9" s="130">
        <v>20</v>
      </c>
      <c r="H9" s="131"/>
      <c r="I9" s="104">
        <v>21</v>
      </c>
      <c r="J9" s="131">
        <v>1</v>
      </c>
      <c r="K9" s="130">
        <v>2</v>
      </c>
      <c r="L9" s="105">
        <v>6</v>
      </c>
      <c r="M9" s="130"/>
      <c r="N9" s="131">
        <v>15</v>
      </c>
      <c r="O9" s="106">
        <f t="shared" ref="O9:O11" si="0">SUM(F9:N9)</f>
        <v>65</v>
      </c>
      <c r="P9" s="107">
        <f t="shared" ref="P9:P11" si="1">(F9*$F$5)+(G9*$G$5)+(H9*$H$5)+(I9*$I$5)+(J9*$J$5)+(K9*$K$5)+(L9*$L$5)+(M9*$M$5)+(N9*$N$5)</f>
        <v>54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20</v>
      </c>
      <c r="H12" s="109">
        <f t="shared" si="2"/>
        <v>0</v>
      </c>
      <c r="I12" s="109">
        <f t="shared" si="2"/>
        <v>21</v>
      </c>
      <c r="J12" s="109">
        <f t="shared" si="2"/>
        <v>1</v>
      </c>
      <c r="K12" s="109">
        <f t="shared" si="2"/>
        <v>2</v>
      </c>
      <c r="L12" s="109">
        <f t="shared" si="2"/>
        <v>6</v>
      </c>
      <c r="M12" s="109">
        <f t="shared" si="2"/>
        <v>0</v>
      </c>
      <c r="N12" s="109">
        <f t="shared" si="2"/>
        <v>15</v>
      </c>
      <c r="O12" s="109">
        <f t="shared" si="2"/>
        <v>65</v>
      </c>
      <c r="P12" s="109">
        <f t="shared" si="2"/>
        <v>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I15" sqref="I15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 hidden="1" customHeight="1">
      <c r="A4" s="75" t="s">
        <v>76</v>
      </c>
      <c r="B4" s="76">
        <f>SUM('Burkina Faso'!O11)</f>
        <v>0</v>
      </c>
      <c r="C4" s="154">
        <f>SUM('Burkina Faso'!P11)</f>
        <v>0</v>
      </c>
    </row>
    <row r="5" spans="1:3" ht="15" hidden="1" customHeight="1">
      <c r="A5" s="75" t="s">
        <v>36</v>
      </c>
      <c r="B5" s="76">
        <f>SUM('Democratic Republic of Congo'!O18)</f>
        <v>0</v>
      </c>
      <c r="C5" s="154">
        <f>SUM('Democratic Republic of Congo'!P18)</f>
        <v>0</v>
      </c>
    </row>
    <row r="6" spans="1:3" ht="15">
      <c r="A6" s="75" t="s">
        <v>74</v>
      </c>
      <c r="B6" s="76">
        <f>SUM('Ivory Coast'!O14)</f>
        <v>15</v>
      </c>
      <c r="C6" s="154">
        <f>SUM('Ivory Coast'!P14)</f>
        <v>13</v>
      </c>
    </row>
    <row r="7" spans="1:3" ht="15" hidden="1" customHeight="1">
      <c r="A7" s="75" t="s">
        <v>25</v>
      </c>
      <c r="B7" s="76">
        <f>SUM(Kenya!O38)</f>
        <v>0</v>
      </c>
      <c r="C7" s="154">
        <f>SUM(Kenya!P38)</f>
        <v>0</v>
      </c>
    </row>
    <row r="8" spans="1:3" ht="15" hidden="1" customHeight="1">
      <c r="A8" s="76" t="s">
        <v>82</v>
      </c>
      <c r="B8" s="153">
        <f>SUM(Malawi!O11)</f>
        <v>0</v>
      </c>
      <c r="C8" s="154">
        <f>SUM(Malawi!P11)</f>
        <v>0</v>
      </c>
    </row>
    <row r="9" spans="1:3" ht="15" hidden="1" customHeight="1">
      <c r="A9" s="76" t="s">
        <v>26</v>
      </c>
      <c r="B9" s="153">
        <f>SUM(Mauritius!O49)</f>
        <v>0</v>
      </c>
      <c r="C9" s="154">
        <f>SUM(Mauritius!P49)</f>
        <v>0</v>
      </c>
    </row>
    <row r="10" spans="1:3" ht="15" hidden="1">
      <c r="A10" s="76" t="s">
        <v>37</v>
      </c>
      <c r="B10" s="153">
        <f>SUM(Nigeria!O76)</f>
        <v>0</v>
      </c>
      <c r="C10" s="154">
        <f>SUM(Nigeria!P76)</f>
        <v>0</v>
      </c>
    </row>
    <row r="11" spans="1:3" ht="15">
      <c r="A11" s="76" t="s">
        <v>27</v>
      </c>
      <c r="B11" s="153">
        <f>SUM('South Africa'!O129)</f>
        <v>3417</v>
      </c>
      <c r="C11" s="154">
        <f>SUM('South Africa'!P129)</f>
        <v>1271.9000000000001</v>
      </c>
    </row>
    <row r="12" spans="1:3" ht="15">
      <c r="A12" s="76" t="s">
        <v>42</v>
      </c>
      <c r="B12" s="76">
        <f>SUM(Togo!O12)</f>
        <v>170</v>
      </c>
      <c r="C12" s="154">
        <f>SUM(Togo!P12)</f>
        <v>170</v>
      </c>
    </row>
    <row r="13" spans="1:3" ht="15">
      <c r="A13" s="76" t="s">
        <v>69</v>
      </c>
      <c r="B13" s="76">
        <f>SUM(Zambia!O12)</f>
        <v>65</v>
      </c>
      <c r="C13" s="154">
        <f>SUM(Zambia!P12)</f>
        <v>54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3667</v>
      </c>
      <c r="C15" s="155">
        <f>SUM(C4:C14)</f>
        <v>1508.9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2017-12-23T11:41:17Z</dcterms:modified>
</cp:coreProperties>
</file>