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ithanm\Google Drive\BBT\Score Sheets\2017\"/>
    </mc:Choice>
  </mc:AlternateContent>
  <bookViews>
    <workbookView xWindow="5130" yWindow="1755" windowWidth="10230" windowHeight="6060" tabRatio="799" firstSheet="1" activeTab="1"/>
  </bookViews>
  <sheets>
    <sheet name="Burkina Faso" sheetId="11" state="hidden" r:id="rId1"/>
    <sheet name="Democratic Republic of Congo" sheetId="16" r:id="rId2"/>
    <sheet name="Ivory Coast" sheetId="14" state="hidden" r:id="rId3"/>
    <sheet name="Kenya" sheetId="10" r:id="rId4"/>
    <sheet name="Malawi" sheetId="20" state="hidden" r:id="rId5"/>
    <sheet name="Mauritius" sheetId="8" r:id="rId6"/>
    <sheet name="Nigeria" sheetId="18" state="hidden" r:id="rId7"/>
    <sheet name="South Africa" sheetId="19" r:id="rId8"/>
    <sheet name="Togo" sheetId="12" state="hidden" r:id="rId9"/>
    <sheet name="Zambia" sheetId="17" r:id="rId10"/>
    <sheet name="Summary" sheetId="4" r:id="rId11"/>
  </sheets>
  <externalReferences>
    <externalReference r:id="rId12"/>
    <externalReference r:id="rId13"/>
  </externalReferences>
  <definedNames>
    <definedName name="Excel_BuiltIn_Print_Area_1" localSheetId="1">[1]Malawi!#REF!</definedName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62913"/>
</workbook>
</file>

<file path=xl/calcChain.xml><?xml version="1.0" encoding="utf-8"?>
<calcChain xmlns="http://schemas.openxmlformats.org/spreadsheetml/2006/main">
  <c r="P17" i="8" l="1"/>
  <c r="O17" i="8"/>
  <c r="P16" i="8"/>
  <c r="O16" i="8"/>
  <c r="P15" i="8"/>
  <c r="O15" i="8"/>
  <c r="P14" i="8"/>
  <c r="O14" i="8"/>
  <c r="N11" i="20" l="1"/>
  <c r="M11" i="20"/>
  <c r="L11" i="20"/>
  <c r="K11" i="20"/>
  <c r="J11" i="20"/>
  <c r="I11" i="20"/>
  <c r="H11" i="20"/>
  <c r="G11" i="20"/>
  <c r="F11" i="20"/>
  <c r="E11" i="20"/>
  <c r="D11" i="20"/>
  <c r="C11" i="20"/>
  <c r="P9" i="20"/>
  <c r="P11" i="20" s="1"/>
  <c r="C8" i="4" s="1"/>
  <c r="O9" i="20"/>
  <c r="O11" i="20" s="1"/>
  <c r="B8" i="4" s="1"/>
  <c r="N150" i="19"/>
  <c r="M150" i="19"/>
  <c r="L150" i="19"/>
  <c r="K150" i="19"/>
  <c r="J150" i="19"/>
  <c r="I150" i="19"/>
  <c r="H150" i="19"/>
  <c r="G150" i="19"/>
  <c r="F150" i="19"/>
  <c r="E150" i="19"/>
  <c r="D150" i="19"/>
  <c r="C150" i="19"/>
  <c r="P149" i="19"/>
  <c r="O149" i="19"/>
  <c r="P148" i="19"/>
  <c r="O148" i="19"/>
  <c r="P147" i="19"/>
  <c r="O147" i="19"/>
  <c r="P150" i="19" l="1"/>
  <c r="O150" i="19"/>
  <c r="P74" i="19"/>
  <c r="O74" i="19"/>
  <c r="N76" i="19"/>
  <c r="M76" i="19"/>
  <c r="L76" i="19"/>
  <c r="K76" i="19"/>
  <c r="J76" i="19"/>
  <c r="I76" i="19"/>
  <c r="H76" i="19"/>
  <c r="G76" i="19"/>
  <c r="F76" i="19"/>
  <c r="E76" i="19"/>
  <c r="D76" i="19"/>
  <c r="C76" i="19"/>
  <c r="P75" i="19"/>
  <c r="O75" i="19"/>
  <c r="P73" i="19"/>
  <c r="O73" i="19"/>
  <c r="P72" i="19"/>
  <c r="O72" i="19"/>
  <c r="P71" i="19"/>
  <c r="O71" i="19"/>
  <c r="P70" i="19"/>
  <c r="O70" i="19"/>
  <c r="N130" i="19"/>
  <c r="M130" i="19"/>
  <c r="L130" i="19"/>
  <c r="K130" i="19"/>
  <c r="J130" i="19"/>
  <c r="I130" i="19"/>
  <c r="H130" i="19"/>
  <c r="G130" i="19"/>
  <c r="F130" i="19"/>
  <c r="E130" i="19"/>
  <c r="D130" i="19"/>
  <c r="C130" i="19"/>
  <c r="P129" i="19"/>
  <c r="O129" i="19"/>
  <c r="P128" i="19"/>
  <c r="O128" i="19"/>
  <c r="P127" i="19"/>
  <c r="O127" i="19"/>
  <c r="P126" i="19"/>
  <c r="O126" i="19"/>
  <c r="P125" i="19"/>
  <c r="O125" i="19"/>
  <c r="P124" i="19"/>
  <c r="O124" i="19"/>
  <c r="P123" i="19"/>
  <c r="O123" i="19"/>
  <c r="P122" i="19"/>
  <c r="O122" i="19"/>
  <c r="P121" i="19"/>
  <c r="O121" i="19"/>
  <c r="P120" i="19"/>
  <c r="O120" i="19"/>
  <c r="P119" i="19"/>
  <c r="O119" i="19"/>
  <c r="O76" i="19" l="1"/>
  <c r="P76" i="19"/>
  <c r="O130" i="19"/>
  <c r="P130" i="19"/>
  <c r="N58" i="19"/>
  <c r="M58" i="19"/>
  <c r="L58" i="19"/>
  <c r="K58" i="19"/>
  <c r="J58" i="19"/>
  <c r="H58" i="19"/>
  <c r="G58" i="19"/>
  <c r="F58" i="19"/>
  <c r="E58" i="19"/>
  <c r="D58" i="19"/>
  <c r="C58" i="19"/>
  <c r="N82" i="19" l="1"/>
  <c r="M82" i="19"/>
  <c r="L82" i="19"/>
  <c r="K82" i="19"/>
  <c r="J82" i="19"/>
  <c r="I82" i="19"/>
  <c r="H82" i="19"/>
  <c r="G82" i="19"/>
  <c r="F82" i="19"/>
  <c r="E82" i="19"/>
  <c r="P80" i="19"/>
  <c r="O80" i="19"/>
  <c r="N143" i="19" l="1"/>
  <c r="M143" i="19"/>
  <c r="L143" i="19"/>
  <c r="K143" i="19"/>
  <c r="J143" i="19"/>
  <c r="I143" i="19"/>
  <c r="H143" i="19"/>
  <c r="G143" i="19"/>
  <c r="F143" i="19"/>
  <c r="E143" i="19"/>
  <c r="D143" i="19"/>
  <c r="C143" i="19"/>
  <c r="P142" i="19"/>
  <c r="O142" i="19"/>
  <c r="P141" i="19"/>
  <c r="O141" i="19"/>
  <c r="P21" i="19"/>
  <c r="O21" i="19"/>
  <c r="P20" i="19"/>
  <c r="O20" i="19"/>
  <c r="P19" i="19"/>
  <c r="O19" i="19"/>
  <c r="P18" i="19"/>
  <c r="O18" i="19"/>
  <c r="P17" i="19"/>
  <c r="O17" i="19"/>
  <c r="P16" i="19"/>
  <c r="O16" i="19"/>
  <c r="P15" i="19"/>
  <c r="O15" i="19"/>
  <c r="O143" i="19" l="1"/>
  <c r="P143" i="19"/>
  <c r="P99" i="19"/>
  <c r="O99" i="19"/>
  <c r="P98" i="19"/>
  <c r="O98" i="19"/>
  <c r="P97" i="19"/>
  <c r="O97" i="19"/>
  <c r="P96" i="19"/>
  <c r="O96" i="19"/>
  <c r="P95" i="19"/>
  <c r="O95" i="19"/>
  <c r="P107" i="19"/>
  <c r="O107" i="19"/>
  <c r="P106" i="19"/>
  <c r="O106" i="19"/>
  <c r="P105" i="19"/>
  <c r="O105" i="19"/>
  <c r="P104" i="19"/>
  <c r="O104" i="19"/>
  <c r="P103" i="19"/>
  <c r="O103" i="19"/>
  <c r="P102" i="19"/>
  <c r="O102" i="19"/>
  <c r="P101" i="19"/>
  <c r="O101" i="19"/>
  <c r="P100" i="19"/>
  <c r="O100" i="19"/>
  <c r="P90" i="19"/>
  <c r="O90" i="19"/>
  <c r="P89" i="19"/>
  <c r="O89" i="19"/>
  <c r="P88" i="19"/>
  <c r="O88" i="19"/>
  <c r="P87" i="19"/>
  <c r="O87" i="19"/>
  <c r="P92" i="19"/>
  <c r="O92" i="19"/>
  <c r="P91" i="19"/>
  <c r="O91" i="19"/>
  <c r="P93" i="19"/>
  <c r="O93" i="19"/>
  <c r="P94" i="19"/>
  <c r="O94" i="19"/>
  <c r="P9" i="16" l="1"/>
  <c r="O9" i="16"/>
  <c r="P11" i="12" l="1"/>
  <c r="O11" i="12"/>
  <c r="P10" i="12"/>
  <c r="O10" i="12"/>
  <c r="P12" i="12"/>
  <c r="O12" i="12"/>
  <c r="N157" i="19"/>
  <c r="M157" i="19"/>
  <c r="L157" i="19"/>
  <c r="K157" i="19"/>
  <c r="J157" i="19"/>
  <c r="I157" i="19"/>
  <c r="H157" i="19"/>
  <c r="G157" i="19"/>
  <c r="F157" i="19"/>
  <c r="E157" i="19"/>
  <c r="D157" i="19"/>
  <c r="C157" i="19"/>
  <c r="P156" i="19"/>
  <c r="O156" i="19"/>
  <c r="P155" i="19"/>
  <c r="O155" i="19"/>
  <c r="P154" i="19"/>
  <c r="O154" i="19"/>
  <c r="N137" i="19"/>
  <c r="M137" i="19"/>
  <c r="L137" i="19"/>
  <c r="K137" i="19"/>
  <c r="J137" i="19"/>
  <c r="I137" i="19"/>
  <c r="H137" i="19"/>
  <c r="G137" i="19"/>
  <c r="F137" i="19"/>
  <c r="E137" i="19"/>
  <c r="D137" i="19"/>
  <c r="C137" i="19"/>
  <c r="P136" i="19"/>
  <c r="O136" i="19"/>
  <c r="P135" i="19"/>
  <c r="O135" i="19"/>
  <c r="P134" i="19"/>
  <c r="O134" i="19"/>
  <c r="N115" i="19"/>
  <c r="M115" i="19"/>
  <c r="L115" i="19"/>
  <c r="K115" i="19"/>
  <c r="J115" i="19"/>
  <c r="I115" i="19"/>
  <c r="H115" i="19"/>
  <c r="G115" i="19"/>
  <c r="F115" i="19"/>
  <c r="E115" i="19"/>
  <c r="D115" i="19"/>
  <c r="C115" i="19"/>
  <c r="P114" i="19"/>
  <c r="O114" i="19"/>
  <c r="P113" i="19"/>
  <c r="O113" i="19"/>
  <c r="N109" i="19"/>
  <c r="M109" i="19"/>
  <c r="L109" i="19"/>
  <c r="K109" i="19"/>
  <c r="J109" i="19"/>
  <c r="I109" i="19"/>
  <c r="H109" i="19"/>
  <c r="G109" i="19"/>
  <c r="F109" i="19"/>
  <c r="E109" i="19"/>
  <c r="D109" i="19"/>
  <c r="C109" i="19"/>
  <c r="P108" i="19"/>
  <c r="O108" i="19"/>
  <c r="P86" i="19"/>
  <c r="O86" i="19"/>
  <c r="D82" i="19"/>
  <c r="C82" i="19"/>
  <c r="P81" i="19"/>
  <c r="P82" i="19" s="1"/>
  <c r="O81" i="19"/>
  <c r="O82" i="19" s="1"/>
  <c r="N66" i="19"/>
  <c r="M66" i="19"/>
  <c r="L66" i="19"/>
  <c r="K66" i="19"/>
  <c r="J66" i="19"/>
  <c r="I66" i="19"/>
  <c r="H66" i="19"/>
  <c r="G66" i="19"/>
  <c r="F66" i="19"/>
  <c r="E66" i="19"/>
  <c r="D66" i="19"/>
  <c r="C66" i="19"/>
  <c r="P65" i="19"/>
  <c r="O65" i="19"/>
  <c r="P64" i="19"/>
  <c r="O64" i="19"/>
  <c r="P63" i="19"/>
  <c r="O63" i="19"/>
  <c r="P62" i="19"/>
  <c r="O62" i="19"/>
  <c r="I58" i="19"/>
  <c r="P57" i="19"/>
  <c r="O57" i="19"/>
  <c r="P56" i="19"/>
  <c r="O56" i="19"/>
  <c r="P55" i="19"/>
  <c r="O55" i="19"/>
  <c r="P54" i="19"/>
  <c r="O54" i="19"/>
  <c r="P53" i="19"/>
  <c r="O53" i="19"/>
  <c r="P52" i="19"/>
  <c r="O52" i="19"/>
  <c r="P51" i="19"/>
  <c r="O51" i="19"/>
  <c r="P50" i="19"/>
  <c r="O50" i="19"/>
  <c r="P49" i="19"/>
  <c r="O49" i="19"/>
  <c r="P48" i="19"/>
  <c r="O48" i="19"/>
  <c r="P47" i="19"/>
  <c r="O47" i="19"/>
  <c r="P46" i="19"/>
  <c r="O46" i="19"/>
  <c r="P45" i="19"/>
  <c r="O45" i="19"/>
  <c r="P44" i="19"/>
  <c r="O44" i="19"/>
  <c r="P43" i="19"/>
  <c r="O43" i="19"/>
  <c r="P42" i="19"/>
  <c r="O42" i="19"/>
  <c r="P41" i="19"/>
  <c r="O41" i="19"/>
  <c r="N37" i="19"/>
  <c r="M37" i="19"/>
  <c r="L37" i="19"/>
  <c r="K37" i="19"/>
  <c r="J37" i="19"/>
  <c r="I37" i="19"/>
  <c r="H37" i="19"/>
  <c r="G37" i="19"/>
  <c r="F37" i="19"/>
  <c r="E37" i="19"/>
  <c r="D37" i="19"/>
  <c r="C37" i="19"/>
  <c r="P36" i="19"/>
  <c r="O36" i="19"/>
  <c r="P35" i="19"/>
  <c r="O35" i="19"/>
  <c r="P34" i="19"/>
  <c r="O34" i="19"/>
  <c r="P33" i="19"/>
  <c r="O33" i="19"/>
  <c r="P32" i="19"/>
  <c r="O32" i="19"/>
  <c r="P31" i="19"/>
  <c r="O31" i="19"/>
  <c r="P30" i="19"/>
  <c r="O30" i="19"/>
  <c r="P29" i="19"/>
  <c r="O29" i="19"/>
  <c r="P28" i="19"/>
  <c r="O28" i="19"/>
  <c r="P27" i="19"/>
  <c r="O27" i="19"/>
  <c r="P26" i="19"/>
  <c r="O26" i="19"/>
  <c r="P25" i="19"/>
  <c r="O25" i="19"/>
  <c r="P24" i="19"/>
  <c r="O24" i="19"/>
  <c r="P23" i="19"/>
  <c r="O23" i="19"/>
  <c r="P22" i="19"/>
  <c r="O22" i="19"/>
  <c r="P14" i="19"/>
  <c r="O14" i="19"/>
  <c r="P13" i="19"/>
  <c r="O13" i="19"/>
  <c r="P12" i="19"/>
  <c r="O12" i="19"/>
  <c r="P11" i="19"/>
  <c r="O11" i="19"/>
  <c r="P10" i="19"/>
  <c r="O10" i="19"/>
  <c r="P9" i="19"/>
  <c r="O9" i="19"/>
  <c r="P8" i="19"/>
  <c r="O8" i="19"/>
  <c r="P7" i="19"/>
  <c r="O7" i="19"/>
  <c r="O7" i="18"/>
  <c r="P7" i="18"/>
  <c r="P22" i="18" s="1"/>
  <c r="O8" i="18"/>
  <c r="P8" i="18"/>
  <c r="O9" i="18"/>
  <c r="O22" i="18" s="1"/>
  <c r="P9" i="18"/>
  <c r="O10" i="18"/>
  <c r="P10" i="18"/>
  <c r="O11" i="18"/>
  <c r="P11" i="18"/>
  <c r="O12" i="18"/>
  <c r="P12" i="18"/>
  <c r="O13" i="18"/>
  <c r="P13" i="18"/>
  <c r="O14" i="18"/>
  <c r="P14" i="18"/>
  <c r="O15" i="18"/>
  <c r="P15" i="18"/>
  <c r="O16" i="18"/>
  <c r="P16" i="18"/>
  <c r="O17" i="18"/>
  <c r="P17" i="18"/>
  <c r="O18" i="18"/>
  <c r="P18" i="18"/>
  <c r="O19" i="18"/>
  <c r="P19" i="18"/>
  <c r="O20" i="18"/>
  <c r="P20" i="18"/>
  <c r="O21" i="18"/>
  <c r="P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O26" i="18"/>
  <c r="O44" i="18" s="1"/>
  <c r="P26" i="18"/>
  <c r="O27" i="18"/>
  <c r="P27" i="18"/>
  <c r="O28" i="18"/>
  <c r="P28" i="18"/>
  <c r="O29" i="18"/>
  <c r="P29" i="18"/>
  <c r="O30" i="18"/>
  <c r="P30" i="18"/>
  <c r="O31" i="18"/>
  <c r="P31" i="18"/>
  <c r="O32" i="18"/>
  <c r="P32" i="18"/>
  <c r="O33" i="18"/>
  <c r="P33" i="18"/>
  <c r="O34" i="18"/>
  <c r="P34" i="18"/>
  <c r="O35" i="18"/>
  <c r="P35" i="18"/>
  <c r="O36" i="18"/>
  <c r="P36" i="18"/>
  <c r="O37" i="18"/>
  <c r="P37" i="18"/>
  <c r="O38" i="18"/>
  <c r="P38" i="18"/>
  <c r="O39" i="18"/>
  <c r="P39" i="18"/>
  <c r="O40" i="18"/>
  <c r="P40" i="18"/>
  <c r="O41" i="18"/>
  <c r="P41" i="18"/>
  <c r="O42" i="18"/>
  <c r="P42" i="18"/>
  <c r="O43" i="18"/>
  <c r="P43" i="18"/>
  <c r="C44" i="18"/>
  <c r="D44" i="18"/>
  <c r="E44" i="18"/>
  <c r="F44" i="18"/>
  <c r="G44" i="18"/>
  <c r="H44" i="18"/>
  <c r="I44" i="18"/>
  <c r="J44" i="18"/>
  <c r="K44" i="18"/>
  <c r="L44" i="18"/>
  <c r="M44" i="18"/>
  <c r="N44" i="18"/>
  <c r="O48" i="18"/>
  <c r="O72" i="18" s="1"/>
  <c r="O76" i="18" s="1"/>
  <c r="B10" i="4" s="1"/>
  <c r="P48" i="18"/>
  <c r="O49" i="18"/>
  <c r="P49" i="18"/>
  <c r="P72" i="18" s="1"/>
  <c r="P76" i="18" s="1"/>
  <c r="C10" i="4" s="1"/>
  <c r="O50" i="18"/>
  <c r="P50" i="18"/>
  <c r="O51" i="18"/>
  <c r="P51" i="18"/>
  <c r="O52" i="18"/>
  <c r="P52" i="18"/>
  <c r="O53" i="18"/>
  <c r="P53" i="18"/>
  <c r="O54" i="18"/>
  <c r="P54" i="18"/>
  <c r="O55" i="18"/>
  <c r="P55" i="18"/>
  <c r="O56" i="18"/>
  <c r="P56" i="18"/>
  <c r="O57" i="18"/>
  <c r="P57" i="18"/>
  <c r="O58" i="18"/>
  <c r="P58" i="18"/>
  <c r="O59" i="18"/>
  <c r="P59" i="18"/>
  <c r="O60" i="18"/>
  <c r="P60" i="18"/>
  <c r="O61" i="18"/>
  <c r="P61" i="18"/>
  <c r="O62" i="18"/>
  <c r="P62" i="18"/>
  <c r="O63" i="18"/>
  <c r="P63" i="18"/>
  <c r="O64" i="18"/>
  <c r="P64" i="18"/>
  <c r="O65" i="18"/>
  <c r="P65" i="18"/>
  <c r="O66" i="18"/>
  <c r="P66" i="18"/>
  <c r="O67" i="18"/>
  <c r="P67" i="18"/>
  <c r="O68" i="18"/>
  <c r="P68" i="18"/>
  <c r="O69" i="18"/>
  <c r="P69" i="18"/>
  <c r="O70" i="18"/>
  <c r="P70" i="18"/>
  <c r="O71" i="18"/>
  <c r="P71" i="18"/>
  <c r="C72" i="18"/>
  <c r="D72" i="18"/>
  <c r="E72" i="18"/>
  <c r="F72" i="18"/>
  <c r="G72" i="18"/>
  <c r="H72" i="18"/>
  <c r="I72" i="18"/>
  <c r="J72" i="18"/>
  <c r="K72" i="18"/>
  <c r="L72" i="18"/>
  <c r="M72" i="18"/>
  <c r="N72" i="18"/>
  <c r="O10" i="17"/>
  <c r="P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P11" i="17"/>
  <c r="O11" i="17"/>
  <c r="P9" i="17"/>
  <c r="O9" i="17"/>
  <c r="G20" i="8"/>
  <c r="P18" i="8"/>
  <c r="O18" i="8"/>
  <c r="P13" i="8"/>
  <c r="O13" i="8"/>
  <c r="P12" i="8"/>
  <c r="O12" i="8"/>
  <c r="P11" i="8"/>
  <c r="O11" i="8"/>
  <c r="P10" i="8"/>
  <c r="O10" i="8"/>
  <c r="P9" i="8"/>
  <c r="O9" i="8"/>
  <c r="P8" i="8"/>
  <c r="O8" i="8"/>
  <c r="N22" i="10"/>
  <c r="M22" i="10"/>
  <c r="L22" i="10"/>
  <c r="K22" i="10"/>
  <c r="J22" i="10"/>
  <c r="I22" i="10"/>
  <c r="H22" i="10"/>
  <c r="G22" i="10"/>
  <c r="F22" i="10"/>
  <c r="E22" i="10"/>
  <c r="D22" i="10"/>
  <c r="C22" i="10"/>
  <c r="N36" i="10"/>
  <c r="M36" i="10"/>
  <c r="L36" i="10"/>
  <c r="K36" i="10"/>
  <c r="J36" i="10"/>
  <c r="I36" i="10"/>
  <c r="H36" i="10"/>
  <c r="G36" i="10"/>
  <c r="F36" i="10"/>
  <c r="E36" i="10"/>
  <c r="D36" i="10"/>
  <c r="C36" i="10"/>
  <c r="P35" i="10"/>
  <c r="P34" i="10"/>
  <c r="O34" i="10"/>
  <c r="P33" i="10"/>
  <c r="O33" i="10"/>
  <c r="P32" i="10"/>
  <c r="O32" i="10"/>
  <c r="P19" i="10"/>
  <c r="O19" i="10"/>
  <c r="P18" i="10"/>
  <c r="O18" i="10"/>
  <c r="P17" i="10"/>
  <c r="O17" i="10"/>
  <c r="P16" i="10"/>
  <c r="O16" i="10"/>
  <c r="P15" i="10"/>
  <c r="O15" i="10"/>
  <c r="P14" i="10"/>
  <c r="O14" i="10"/>
  <c r="P13" i="10"/>
  <c r="O13" i="10"/>
  <c r="P12" i="10"/>
  <c r="O12" i="10"/>
  <c r="P11" i="10"/>
  <c r="O11" i="10"/>
  <c r="P10" i="10"/>
  <c r="O10" i="10"/>
  <c r="P21" i="10"/>
  <c r="O21" i="10"/>
  <c r="P20" i="10"/>
  <c r="O20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0" i="16"/>
  <c r="P18" i="16" s="1"/>
  <c r="C5" i="4" s="1"/>
  <c r="O10" i="16"/>
  <c r="O18" i="16"/>
  <c r="B5" i="4" s="1"/>
  <c r="P12" i="14"/>
  <c r="O12" i="14"/>
  <c r="P11" i="14"/>
  <c r="O11" i="14"/>
  <c r="P13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P10" i="14"/>
  <c r="O10" i="14"/>
  <c r="P9" i="14"/>
  <c r="O9" i="14"/>
  <c r="P19" i="8"/>
  <c r="O19" i="8"/>
  <c r="O9" i="12"/>
  <c r="P9" i="12"/>
  <c r="O13" i="12"/>
  <c r="P13" i="12"/>
  <c r="O14" i="12"/>
  <c r="P14" i="12"/>
  <c r="C15" i="12"/>
  <c r="D15" i="12"/>
  <c r="E15" i="12"/>
  <c r="F15" i="12"/>
  <c r="G15" i="12"/>
  <c r="H15" i="12"/>
  <c r="I15" i="12"/>
  <c r="J15" i="12"/>
  <c r="K15" i="12"/>
  <c r="L15" i="12"/>
  <c r="M15" i="12"/>
  <c r="N15" i="12"/>
  <c r="P9" i="10"/>
  <c r="N28" i="10"/>
  <c r="M28" i="10"/>
  <c r="L28" i="10"/>
  <c r="K28" i="10"/>
  <c r="J28" i="10"/>
  <c r="I28" i="10"/>
  <c r="H28" i="10"/>
  <c r="G28" i="10"/>
  <c r="F28" i="10"/>
  <c r="E28" i="10"/>
  <c r="D28" i="10"/>
  <c r="C28" i="10"/>
  <c r="P27" i="10"/>
  <c r="O27" i="10"/>
  <c r="P26" i="10"/>
  <c r="P28" i="10" s="1"/>
  <c r="O26" i="10"/>
  <c r="O9" i="10"/>
  <c r="N11" i="11"/>
  <c r="M11" i="11"/>
  <c r="L11" i="11"/>
  <c r="K11" i="11"/>
  <c r="J11" i="11"/>
  <c r="I11" i="11"/>
  <c r="H11" i="11"/>
  <c r="G11" i="11"/>
  <c r="F11" i="11"/>
  <c r="E11" i="11"/>
  <c r="D11" i="11"/>
  <c r="C11" i="11"/>
  <c r="P10" i="11"/>
  <c r="O10" i="11"/>
  <c r="P9" i="11"/>
  <c r="O9" i="11"/>
  <c r="N27" i="8"/>
  <c r="M27" i="8"/>
  <c r="L27" i="8"/>
  <c r="K27" i="8"/>
  <c r="J27" i="8"/>
  <c r="I27" i="8"/>
  <c r="H27" i="8"/>
  <c r="G27" i="8"/>
  <c r="F27" i="8"/>
  <c r="E27" i="8"/>
  <c r="D27" i="8"/>
  <c r="C27" i="8"/>
  <c r="P26" i="8"/>
  <c r="O26" i="8"/>
  <c r="P25" i="8"/>
  <c r="O25" i="8"/>
  <c r="P24" i="8"/>
  <c r="O24" i="8"/>
  <c r="N20" i="8"/>
  <c r="M20" i="8"/>
  <c r="L20" i="8"/>
  <c r="K20" i="8"/>
  <c r="J20" i="8"/>
  <c r="I20" i="8"/>
  <c r="H20" i="8"/>
  <c r="F20" i="8"/>
  <c r="E20" i="8"/>
  <c r="D20" i="8"/>
  <c r="C20" i="8"/>
  <c r="P7" i="8"/>
  <c r="O7" i="8"/>
  <c r="P44" i="18"/>
  <c r="P15" i="12" l="1"/>
  <c r="C12" i="4" s="1"/>
  <c r="O28" i="10"/>
  <c r="P109" i="19"/>
  <c r="P66" i="19"/>
  <c r="O109" i="19"/>
  <c r="O115" i="19"/>
  <c r="O137" i="19"/>
  <c r="O157" i="19"/>
  <c r="P115" i="19"/>
  <c r="P137" i="19"/>
  <c r="P27" i="8"/>
  <c r="O12" i="17"/>
  <c r="B13" i="4" s="1"/>
  <c r="P12" i="17"/>
  <c r="C13" i="4" s="1"/>
  <c r="P14" i="14"/>
  <c r="C6" i="4" s="1"/>
  <c r="O14" i="14"/>
  <c r="B6" i="4" s="1"/>
  <c r="O15" i="12"/>
  <c r="B12" i="4" s="1"/>
  <c r="O36" i="10"/>
  <c r="P36" i="10"/>
  <c r="O22" i="10"/>
  <c r="O38" i="10" s="1"/>
  <c r="B7" i="4" s="1"/>
  <c r="P22" i="10"/>
  <c r="P38" i="10" s="1"/>
  <c r="C7" i="4" s="1"/>
  <c r="O20" i="8"/>
  <c r="P20" i="8"/>
  <c r="O27" i="8"/>
  <c r="O66" i="19"/>
  <c r="O58" i="19"/>
  <c r="P157" i="19"/>
  <c r="P37" i="19"/>
  <c r="P58" i="19"/>
  <c r="O37" i="19"/>
  <c r="O11" i="11"/>
  <c r="B4" i="4" s="1"/>
  <c r="P11" i="11"/>
  <c r="C4" i="4" s="1"/>
  <c r="P30" i="8" l="1"/>
  <c r="C9" i="4" s="1"/>
  <c r="O159" i="19"/>
  <c r="B11" i="4" s="1"/>
  <c r="P159" i="19"/>
  <c r="C11" i="4" s="1"/>
  <c r="O30" i="8"/>
  <c r="B9" i="4" s="1"/>
  <c r="C15" i="4" l="1"/>
  <c r="B15" i="4"/>
</calcChain>
</file>

<file path=xl/sharedStrings.xml><?xml version="1.0" encoding="utf-8"?>
<sst xmlns="http://schemas.openxmlformats.org/spreadsheetml/2006/main" count="382" uniqueCount="163">
  <si>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</si>
  <si>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</si>
  <si>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</si>
  <si>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</si>
  <si>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</si>
  <si>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</si>
  <si>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</si>
  <si>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</si>
  <si>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</si>
  <si>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</si>
  <si>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</si>
  <si>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</si>
  <si>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</si>
  <si>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</si>
  <si>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</si>
  <si>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</si>
  <si>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</si>
  <si>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</si>
  <si>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</si>
  <si>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</si>
  <si>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</si>
  <si>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</si>
  <si>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</si>
  <si>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</si>
  <si>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</si>
  <si>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</si>
  <si>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</si>
  <si>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</si>
  <si>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</si>
  <si>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</si>
  <si>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</si>
  <si>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</si>
  <si>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</si>
  <si>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</si>
  <si>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TEMPLE: Nairobi</t>
  </si>
  <si>
    <t>Sri Sri Radha Bankebihari</t>
  </si>
  <si>
    <t>Country</t>
  </si>
  <si>
    <t>DRC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</si>
  <si>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</si>
  <si>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</si>
  <si>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</si>
  <si>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</si>
  <si>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</si>
  <si>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</si>
  <si>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</si>
  <si>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Interfaith Programme</t>
  </si>
  <si>
    <t>Kavikarnapura, Devarishi and Beenu</t>
  </si>
  <si>
    <t>Rasa Sindhu Dasa</t>
  </si>
  <si>
    <t>Murari Dasa</t>
  </si>
  <si>
    <t>Acintya Rupa Dasa</t>
  </si>
  <si>
    <t>Harinama Party</t>
  </si>
  <si>
    <t>Tribuvanatha dasa</t>
  </si>
  <si>
    <t>Kavikarnapura and Beenu</t>
  </si>
  <si>
    <t>Kavikarnapura and Tribuvanatha dasa</t>
  </si>
  <si>
    <t>Kavikarnapura dasa</t>
  </si>
  <si>
    <t>Gaura Gopala Dasa</t>
  </si>
  <si>
    <t>Devarishi dasa</t>
  </si>
  <si>
    <t>Ganga Dasa</t>
  </si>
  <si>
    <t>Benson</t>
  </si>
  <si>
    <t xml:space="preserve">Beenu </t>
  </si>
  <si>
    <t>Balabhadra Dasa</t>
  </si>
  <si>
    <t>Beach Programme</t>
  </si>
  <si>
    <t>Bhakta Arthur and Tribhuvanatha</t>
  </si>
  <si>
    <t>ISKCON LAGOS</t>
  </si>
  <si>
    <t>ISKCON BENIN CITY</t>
  </si>
  <si>
    <t>ISKCON MIDRAND</t>
  </si>
  <si>
    <t>ISKCON PIETERMARITZBURG</t>
  </si>
  <si>
    <t>TEMPLE: Zambia</t>
  </si>
  <si>
    <t>TEMPLE: Kinshasa</t>
  </si>
  <si>
    <t>TEMPLE: Togo</t>
  </si>
  <si>
    <t>Zambia</t>
  </si>
  <si>
    <t>ISKCON STELLENBOSCH</t>
  </si>
  <si>
    <t>ISKCON PRETORIA</t>
  </si>
  <si>
    <t>Cumulative Scores</t>
  </si>
  <si>
    <t>TEMPLE: Ivory Coast</t>
  </si>
  <si>
    <t>Ivory Coast</t>
  </si>
  <si>
    <t>TEMPLE: Burkina Faso</t>
  </si>
  <si>
    <t>Burkina Faso</t>
  </si>
  <si>
    <t>ISKCON EAST LONDON</t>
  </si>
  <si>
    <t>ISKCON PHOENIX</t>
  </si>
  <si>
    <t>ISKCON LENASIA</t>
  </si>
  <si>
    <t>ISKCON SANDTON</t>
  </si>
  <si>
    <t>TEMPLE: Blantyre</t>
  </si>
  <si>
    <t>Malawi</t>
  </si>
  <si>
    <t>MONTH : January 2017</t>
  </si>
  <si>
    <t>Yogi</t>
  </si>
  <si>
    <t>MONTH : October 2017</t>
  </si>
  <si>
    <t>Btg Office</t>
  </si>
  <si>
    <t>Book Counter</t>
  </si>
  <si>
    <t>Vibhu Caitanya Das</t>
  </si>
  <si>
    <t>Ranga Devi Dasi</t>
  </si>
  <si>
    <t>Anil Churran</t>
  </si>
  <si>
    <t>Rasavathi Dasi</t>
  </si>
  <si>
    <t>Radha Vinod Dasi</t>
  </si>
  <si>
    <t>Nirvana Singh</t>
  </si>
  <si>
    <t>Kirtan Naicker</t>
  </si>
  <si>
    <t>Kavisha Maharaj</t>
  </si>
  <si>
    <t>Balaram Das</t>
  </si>
  <si>
    <t>Subadra Dd</t>
  </si>
  <si>
    <t>Sonawali Dd</t>
  </si>
  <si>
    <t>Parjanya Das</t>
  </si>
  <si>
    <t>Radhanath's Gifts</t>
  </si>
  <si>
    <t>Bala Prabhu</t>
  </si>
  <si>
    <t>Bhakta Tankiso Prabhu</t>
  </si>
  <si>
    <t>Vrajabasi das</t>
  </si>
  <si>
    <t>Bhakta Keshav</t>
  </si>
  <si>
    <t>Bhaktin Sharita</t>
  </si>
  <si>
    <t>Midrand BTG team</t>
  </si>
  <si>
    <t>Ashveer Singh</t>
  </si>
  <si>
    <t xml:space="preserve">Bhavisha Naran </t>
  </si>
  <si>
    <t>Damodar das (BCAIS)</t>
  </si>
  <si>
    <t>Govardhanastakam Das</t>
  </si>
  <si>
    <t>Luthaar Naidoo</t>
  </si>
  <si>
    <t>Madhava das</t>
  </si>
  <si>
    <t xml:space="preserve">Navie Naidoo </t>
  </si>
  <si>
    <t xml:space="preserve">Purnendu Krishna das </t>
  </si>
  <si>
    <t xml:space="preserve">Radhakund devi dasi </t>
  </si>
  <si>
    <t>Radika Kripa devi dasi</t>
  </si>
  <si>
    <t>Ravin Singh</t>
  </si>
  <si>
    <t xml:space="preserve">Rishal and Nelene </t>
  </si>
  <si>
    <t xml:space="preserve">Roshika Singh </t>
  </si>
  <si>
    <t xml:space="preserve">Sholto Kanni </t>
  </si>
  <si>
    <t>Sonali Singh</t>
  </si>
  <si>
    <t>Tulasi Priya devi dasi</t>
  </si>
  <si>
    <t>Ujjvala Prem devi dasi</t>
  </si>
  <si>
    <t>Yadav Singh</t>
  </si>
  <si>
    <t xml:space="preserve">Yamunastakam devi dasi </t>
  </si>
  <si>
    <t>HANSA MATAJI</t>
  </si>
  <si>
    <t>CHANDI PATEL</t>
  </si>
  <si>
    <t>RUKMA DASA</t>
  </si>
  <si>
    <t>HARILILA D.D.</t>
  </si>
  <si>
    <t>SMART STANDS</t>
  </si>
  <si>
    <t>KARUNARASA DASA</t>
  </si>
  <si>
    <t>VAISHNAVI SANGA Team</t>
  </si>
  <si>
    <t>PARTH PREM DASA</t>
  </si>
  <si>
    <t xml:space="preserve"> BTG Office </t>
  </si>
  <si>
    <t xml:space="preserve"> Gangesh </t>
  </si>
  <si>
    <t xml:space="preserve"> Lenasia Weekend Warriors-Luxmi's </t>
  </si>
  <si>
    <t xml:space="preserve"> Pranesh </t>
  </si>
  <si>
    <t xml:space="preserve"> Amrita Radhika dd </t>
  </si>
  <si>
    <t>Satyabhama/Vinata/Akuti dd</t>
  </si>
  <si>
    <t>Pr Mahajana das</t>
  </si>
  <si>
    <t>Pr Vibhisana das</t>
  </si>
  <si>
    <t>Mt Chandra Prabha</t>
  </si>
  <si>
    <t>Pr Amit</t>
  </si>
  <si>
    <t>Mt Sarvakanti dd</t>
  </si>
  <si>
    <t>Mt Taruna</t>
  </si>
  <si>
    <t>Harinam Ananda Team</t>
  </si>
  <si>
    <t>Mt Radha Kunda</t>
  </si>
  <si>
    <t>Pr Prahlada das</t>
  </si>
  <si>
    <t>Pandava Sena</t>
  </si>
  <si>
    <t>Mt Nandini Priya dd</t>
  </si>
  <si>
    <t>BTG</t>
  </si>
  <si>
    <t>Japamala das</t>
  </si>
  <si>
    <t>Tony (Tongaat)</t>
  </si>
  <si>
    <t>Gift shop</t>
  </si>
  <si>
    <t>Arnold Naicker</t>
  </si>
  <si>
    <t>Ramkinkara das</t>
  </si>
  <si>
    <t xml:space="preserve">Chetna </t>
  </si>
  <si>
    <t>Brahmananda das</t>
  </si>
  <si>
    <t>Monthly Sankirtan Festival</t>
  </si>
  <si>
    <t>Vikesh Singh</t>
  </si>
  <si>
    <t>Cumulative scores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</si>
</sst>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 &quot;R&quot;\ * #,##0.00_ ;_ &quot;R&quot;\ * \-#,##0.00_ ;_ &quot;R&quot;\ * &quot;-&quot;??_ ;_ @_ "/>
    <numFmt numFmtId="164" formatCode="0.0"/>
    <numFmt numFmtId="165" formatCode="[$-1C09]General"/>
  </numFmts>
  <fonts count="37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sz val="10"/>
      <color rgb="FFFF0000"/>
      <name val="Arial"/>
      <family val="2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</fonts>
  <fills count="33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87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8" applyNumberFormat="0" applyAlignment="0" applyProtection="0"/>
    <xf numFmtId="0" fontId="17" fillId="28" borderId="79" applyNumberFormat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80" applyNumberFormat="0" applyFill="0" applyAlignment="0" applyProtection="0"/>
    <xf numFmtId="0" fontId="21" fillId="0" borderId="81" applyNumberFormat="0" applyFill="0" applyAlignment="0" applyProtection="0"/>
    <xf numFmtId="0" fontId="22" fillId="0" borderId="82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8" applyNumberFormat="0" applyAlignment="0" applyProtection="0"/>
    <xf numFmtId="0" fontId="24" fillId="0" borderId="83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4" applyNumberFormat="0" applyFont="0" applyAlignment="0" applyProtection="0"/>
    <xf numFmtId="0" fontId="27" fillId="27" borderId="85" applyNumberFormat="0" applyAlignment="0" applyProtection="0"/>
    <xf numFmtId="0" fontId="28" fillId="0" borderId="0" applyNumberFormat="0" applyFill="0" applyBorder="0" applyAlignment="0" applyProtection="0"/>
    <xf numFmtId="0" fontId="29" fillId="0" borderId="86" applyNumberFormat="0" applyFill="0" applyAlignment="0" applyProtection="0"/>
    <xf numFmtId="0" fontId="30" fillId="0" borderId="0" applyNumberFormat="0" applyFill="0" applyBorder="0" applyAlignment="0" applyProtection="0"/>
    <xf numFmtId="165" fontId="36" fillId="0" borderId="0" applyBorder="0" applyProtection="0"/>
  </cellStyleXfs>
  <cellXfs count="21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4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4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31" fillId="0" borderId="0" xfId="39" applyFont="1" applyBorder="1" applyAlignment="1">
      <alignment horizontal="center"/>
    </xf>
    <xf numFmtId="0" fontId="6" fillId="0" borderId="0" xfId="39"/>
    <xf numFmtId="0" fontId="6" fillId="0" borderId="0" xfId="39" applyAlignment="1">
      <alignment horizontal="center"/>
    </xf>
    <xf numFmtId="0" fontId="32" fillId="0" borderId="0" xfId="39" applyFont="1" applyAlignment="1">
      <alignment horizontal="center"/>
    </xf>
    <xf numFmtId="0" fontId="31" fillId="0" borderId="0" xfId="39" applyFont="1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33" fillId="0" borderId="0" xfId="0" applyFont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0" fontId="1" fillId="0" borderId="58" xfId="0" applyFont="1" applyBorder="1" applyAlignment="1">
      <alignment horizontal="right"/>
    </xf>
    <xf numFmtId="0" fontId="1" fillId="0" borderId="59" xfId="0" applyFont="1" applyBorder="1" applyAlignment="1">
      <alignment horizontal="right"/>
    </xf>
    <xf numFmtId="0" fontId="1" fillId="0" borderId="60" xfId="0" applyFont="1" applyBorder="1" applyAlignment="1">
      <alignment horizontal="right"/>
    </xf>
    <xf numFmtId="0" fontId="1" fillId="0" borderId="61" xfId="0" applyFont="1" applyBorder="1" applyAlignment="1">
      <alignment horizontal="right"/>
    </xf>
    <xf numFmtId="2" fontId="4" fillId="0" borderId="15" xfId="0" applyNumberFormat="1" applyFont="1" applyFill="1" applyBorder="1"/>
    <xf numFmtId="0" fontId="1" fillId="0" borderId="62" xfId="0" applyFont="1" applyBorder="1"/>
    <xf numFmtId="0" fontId="1" fillId="0" borderId="28" xfId="0" applyFont="1" applyBorder="1"/>
    <xf numFmtId="0" fontId="34" fillId="0" borderId="0" xfId="0" applyFont="1"/>
    <xf numFmtId="0" fontId="35" fillId="0" borderId="0" xfId="0" applyFont="1"/>
    <xf numFmtId="0" fontId="1" fillId="0" borderId="63" xfId="0" applyFont="1" applyBorder="1" applyAlignment="1">
      <alignment horizontal="center"/>
    </xf>
    <xf numFmtId="0" fontId="1" fillId="0" borderId="64" xfId="0" applyFont="1" applyBorder="1" applyAlignment="1">
      <alignment horizontal="center"/>
    </xf>
    <xf numFmtId="0" fontId="1" fillId="0" borderId="65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6" xfId="0" applyFont="1" applyBorder="1"/>
    <xf numFmtId="0" fontId="1" fillId="0" borderId="67" xfId="0" applyFont="1" applyBorder="1"/>
    <xf numFmtId="0" fontId="1" fillId="0" borderId="68" xfId="0" applyFont="1" applyBorder="1"/>
    <xf numFmtId="44" fontId="1" fillId="0" borderId="69" xfId="28" applyFont="1" applyBorder="1"/>
    <xf numFmtId="0" fontId="1" fillId="0" borderId="25" xfId="0" applyFont="1" applyFill="1" applyBorder="1"/>
    <xf numFmtId="0" fontId="1" fillId="0" borderId="70" xfId="0" applyFont="1" applyFill="1" applyBorder="1"/>
    <xf numFmtId="0" fontId="1" fillId="0" borderId="71" xfId="0" applyFont="1" applyBorder="1"/>
    <xf numFmtId="1" fontId="4" fillId="0" borderId="20" xfId="0" applyNumberFormat="1" applyFont="1" applyFill="1" applyBorder="1"/>
    <xf numFmtId="0" fontId="1" fillId="0" borderId="60" xfId="0" applyFont="1" applyBorder="1"/>
    <xf numFmtId="0" fontId="1" fillId="0" borderId="72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1" fontId="32" fillId="0" borderId="0" xfId="39" applyNumberFormat="1" applyFont="1" applyAlignment="1">
      <alignment horizontal="center"/>
    </xf>
    <xf numFmtId="2" fontId="32" fillId="0" borderId="0" xfId="39" applyNumberFormat="1" applyFont="1" applyAlignment="1">
      <alignment horizontal="center"/>
    </xf>
    <xf numFmtId="2" fontId="31" fillId="0" borderId="0" xfId="39" applyNumberFormat="1" applyFont="1" applyAlignment="1">
      <alignment horizontal="center"/>
    </xf>
    <xf numFmtId="0" fontId="1" fillId="0" borderId="73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74" xfId="0" applyFont="1" applyBorder="1" applyAlignment="1">
      <alignment horizontal="center"/>
    </xf>
    <xf numFmtId="0" fontId="1" fillId="0" borderId="75" xfId="0" applyFont="1" applyBorder="1" applyAlignment="1">
      <alignment horizontal="center"/>
    </xf>
    <xf numFmtId="0" fontId="1" fillId="0" borderId="76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7" xfId="0" applyFont="1" applyBorder="1" applyAlignment="1">
      <alignment horizontal="center"/>
    </xf>
    <xf numFmtId="0" fontId="10" fillId="0" borderId="27" xfId="0" applyFont="1" applyBorder="1"/>
    <xf numFmtId="0" fontId="10" fillId="0" borderId="31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7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</cellXfs>
  <cellStyles count="50">
    <cellStyle name="20% - Accent1 2" xfId="1"/>
    <cellStyle name="20% - Accent2 2" xfId="2"/>
    <cellStyle name="20% - Accent3 2" xfId="3"/>
    <cellStyle name="20% - Accent4 2" xfId="4"/>
    <cellStyle name="20% - Accent5 2" xfId="5"/>
    <cellStyle name="20% - Accent6 2" xfId="6"/>
    <cellStyle name="40% - Accent1 2" xfId="7"/>
    <cellStyle name="40% - Accent2 2" xfId="8"/>
    <cellStyle name="40% - Accent3 2" xfId="9"/>
    <cellStyle name="40% - Accent4 2" xfId="10"/>
    <cellStyle name="40% - Accent5 2" xfId="11"/>
    <cellStyle name="40% - Accent6 2" xfId="12"/>
    <cellStyle name="60% - Accent1 2" xfId="13"/>
    <cellStyle name="60% - Accent2 2" xfId="14"/>
    <cellStyle name="60% - Accent3 2" xfId="15"/>
    <cellStyle name="60% - Accent4 2" xfId="16"/>
    <cellStyle name="60% - Accent5 2" xfId="17"/>
    <cellStyle name="60% - Accent6 2" xfId="18"/>
    <cellStyle name="Accent1 2" xfId="19"/>
    <cellStyle name="Accent2 2" xfId="20"/>
    <cellStyle name="Accent3 2" xfId="21"/>
    <cellStyle name="Accent4 2" xfId="22"/>
    <cellStyle name="Accent5 2" xfId="23"/>
    <cellStyle name="Accent6 2" xfId="24"/>
    <cellStyle name="Bad 2" xfId="25"/>
    <cellStyle name="Calculation 2" xfId="26"/>
    <cellStyle name="Check Cell 2" xfId="27"/>
    <cellStyle name="Currency" xfId="28" builtinId="4"/>
    <cellStyle name="Currency 2 2" xfId="29"/>
    <cellStyle name="Excel Built-in Normal" xfId="4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3" xfId="40"/>
    <cellStyle name="Normal 4" xfId="41"/>
    <cellStyle name="Normal 5" xfId="42"/>
    <cellStyle name="Normal 6" xfId="43"/>
    <cellStyle name="Note 2" xfId="44"/>
    <cellStyle name="Output 2" xfId="45"/>
    <cellStyle name="Title 2" xfId="46"/>
    <cellStyle name="Total 2" xfId="47"/>
    <cellStyle name="Warning Text 2" xfId="4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1"/>
  <sheetViews>
    <sheetView workbookViewId="0">
      <selection activeCell="B3" sqref="B3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76</v>
      </c>
    </row>
    <row r="3" spans="1:16" ht="12.75">
      <c r="B3" s="2" t="s">
        <v>84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200" customFormat="1">
      <c r="A9" s="199"/>
      <c r="B9" s="99"/>
      <c r="C9" s="108"/>
      <c r="D9" s="100"/>
      <c r="E9" s="100"/>
      <c r="F9" s="129"/>
      <c r="G9" s="130"/>
      <c r="H9" s="131"/>
      <c r="I9" s="104"/>
      <c r="J9" s="131"/>
      <c r="K9" s="130"/>
      <c r="L9" s="105"/>
      <c r="M9" s="130"/>
      <c r="N9" s="131"/>
      <c r="O9" s="106">
        <f>SUM(F9:N9)</f>
        <v>0</v>
      </c>
      <c r="P9" s="107">
        <f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29"/>
      <c r="G10" s="130"/>
      <c r="H10" s="131"/>
      <c r="I10" s="104"/>
      <c r="J10" s="131"/>
      <c r="K10" s="130"/>
      <c r="L10" s="105"/>
      <c r="M10" s="130"/>
      <c r="N10" s="131"/>
      <c r="O10" s="106">
        <f>SUM(F10:N10)</f>
        <v>0</v>
      </c>
      <c r="P10" s="107">
        <f>(F10*$F$5)+(G10*$G$5)+(H10*$H$5)+(I10*$I$5)+(J10*$J$5)+(K10*$K$5)+(L10*$L$5)+(M10*$M$5)+(N10*$N$5)</f>
        <v>0</v>
      </c>
    </row>
    <row r="11" spans="1:16">
      <c r="A11" s="38"/>
      <c r="B11" s="109" t="s">
        <v>21</v>
      </c>
      <c r="C11" s="109">
        <f t="shared" ref="C11:P11" si="0">SUM(C9:C10)</f>
        <v>0</v>
      </c>
      <c r="D11" s="109">
        <f t="shared" si="0"/>
        <v>0</v>
      </c>
      <c r="E11" s="109">
        <f t="shared" si="0"/>
        <v>0</v>
      </c>
      <c r="F11" s="109">
        <f t="shared" si="0"/>
        <v>0</v>
      </c>
      <c r="G11" s="109">
        <f t="shared" si="0"/>
        <v>0</v>
      </c>
      <c r="H11" s="109">
        <f t="shared" si="0"/>
        <v>0</v>
      </c>
      <c r="I11" s="109">
        <f t="shared" si="0"/>
        <v>0</v>
      </c>
      <c r="J11" s="109">
        <f t="shared" si="0"/>
        <v>0</v>
      </c>
      <c r="K11" s="109">
        <f t="shared" si="0"/>
        <v>0</v>
      </c>
      <c r="L11" s="109">
        <f t="shared" si="0"/>
        <v>0</v>
      </c>
      <c r="M11" s="109">
        <f t="shared" si="0"/>
        <v>0</v>
      </c>
      <c r="N11" s="109">
        <f t="shared" si="0"/>
        <v>0</v>
      </c>
      <c r="O11" s="109">
        <f t="shared" si="0"/>
        <v>0</v>
      </c>
      <c r="P11" s="109">
        <f t="shared" si="0"/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8"/>
  <sheetViews>
    <sheetView tabSelected="1" workbookViewId="0">
      <selection activeCell="B39" sqref="B39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68</v>
      </c>
    </row>
    <row r="3" spans="1:16" ht="12.75">
      <c r="B3" s="2" t="s">
        <v>86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9" t="s">
        <v>73</v>
      </c>
      <c r="C9" s="108"/>
      <c r="D9" s="100"/>
      <c r="E9" s="100"/>
      <c r="F9" s="159"/>
      <c r="G9" s="160">
        <v>393</v>
      </c>
      <c r="H9" s="161"/>
      <c r="I9" s="162"/>
      <c r="J9" s="161"/>
      <c r="K9" s="160"/>
      <c r="L9" s="163"/>
      <c r="M9" s="160"/>
      <c r="N9" s="161">
        <v>187</v>
      </c>
      <c r="O9" s="106">
        <f t="shared" ref="O9:O17" si="0">SUM(F9:N9)</f>
        <v>580</v>
      </c>
      <c r="P9" s="107">
        <f t="shared" ref="P9:P17" si="1">(F9*$F$5)+(G9*$G$5)+(H9*$H$5)+(I9*$I$5)+(J9*$J$5)+(K9*$K$5)+(L9*$L$5)+(M9*$M$5)+(N9*$N$5)</f>
        <v>472.25</v>
      </c>
    </row>
    <row r="10" spans="1:16" s="30" customFormat="1">
      <c r="A10" s="1"/>
      <c r="B10" s="99"/>
      <c r="C10" s="108"/>
      <c r="D10" s="100"/>
      <c r="E10" s="100"/>
      <c r="F10" s="129"/>
      <c r="G10" s="130"/>
      <c r="H10" s="131"/>
      <c r="I10" s="104"/>
      <c r="J10" s="131"/>
      <c r="K10" s="130"/>
      <c r="L10" s="105"/>
      <c r="M10" s="130"/>
      <c r="N10" s="131"/>
      <c r="O10" s="106">
        <f t="shared" si="0"/>
        <v>0</v>
      </c>
      <c r="P10" s="107">
        <f t="shared" si="1"/>
        <v>0</v>
      </c>
    </row>
    <row r="11" spans="1:16" s="30" customFormat="1" hidden="1">
      <c r="A11" s="1"/>
      <c r="B11" s="99"/>
      <c r="C11" s="108"/>
      <c r="D11" s="100"/>
      <c r="E11" s="100"/>
      <c r="F11" s="129"/>
      <c r="G11" s="130"/>
      <c r="H11" s="131"/>
      <c r="I11" s="104"/>
      <c r="J11" s="131"/>
      <c r="K11" s="130"/>
      <c r="L11" s="105"/>
      <c r="M11" s="130"/>
      <c r="N11" s="131"/>
      <c r="O11" s="106">
        <f t="shared" si="0"/>
        <v>0</v>
      </c>
      <c r="P11" s="107">
        <f t="shared" si="1"/>
        <v>0</v>
      </c>
    </row>
    <row r="12" spans="1:16" s="30" customFormat="1" hidden="1">
      <c r="A12" s="1"/>
      <c r="B12" s="99"/>
      <c r="C12" s="108"/>
      <c r="D12" s="100"/>
      <c r="E12" s="100"/>
      <c r="F12" s="129"/>
      <c r="G12" s="130"/>
      <c r="H12" s="131"/>
      <c r="I12" s="104"/>
      <c r="J12" s="131"/>
      <c r="K12" s="130"/>
      <c r="L12" s="105"/>
      <c r="M12" s="130"/>
      <c r="N12" s="131"/>
      <c r="O12" s="106">
        <f t="shared" si="0"/>
        <v>0</v>
      </c>
      <c r="P12" s="107">
        <f t="shared" si="1"/>
        <v>0</v>
      </c>
    </row>
    <row r="13" spans="1:16" s="30" customFormat="1" hidden="1">
      <c r="A13" s="1"/>
      <c r="B13" s="99"/>
      <c r="C13" s="108"/>
      <c r="D13" s="100"/>
      <c r="E13" s="100"/>
      <c r="F13" s="129"/>
      <c r="G13" s="130"/>
      <c r="H13" s="131"/>
      <c r="I13" s="104"/>
      <c r="J13" s="131"/>
      <c r="K13" s="130"/>
      <c r="L13" s="105"/>
      <c r="M13" s="130"/>
      <c r="N13" s="131"/>
      <c r="O13" s="106">
        <f t="shared" si="0"/>
        <v>0</v>
      </c>
      <c r="P13" s="107">
        <f t="shared" si="1"/>
        <v>0</v>
      </c>
    </row>
    <row r="14" spans="1:16" s="30" customFormat="1" hidden="1">
      <c r="A14" s="1"/>
      <c r="B14" s="99"/>
      <c r="C14" s="108"/>
      <c r="D14" s="100"/>
      <c r="E14" s="100"/>
      <c r="F14" s="129"/>
      <c r="G14" s="130"/>
      <c r="H14" s="131"/>
      <c r="I14" s="104"/>
      <c r="J14" s="131"/>
      <c r="K14" s="130"/>
      <c r="L14" s="105"/>
      <c r="M14" s="130"/>
      <c r="N14" s="131"/>
      <c r="O14" s="106">
        <f t="shared" si="0"/>
        <v>0</v>
      </c>
      <c r="P14" s="107">
        <f t="shared" si="1"/>
        <v>0</v>
      </c>
    </row>
    <row r="15" spans="1:16" s="30" customFormat="1" hidden="1">
      <c r="A15" s="1"/>
      <c r="B15" s="99"/>
      <c r="C15" s="108"/>
      <c r="D15" s="100"/>
      <c r="E15" s="100"/>
      <c r="F15" s="129"/>
      <c r="G15" s="130"/>
      <c r="H15" s="131"/>
      <c r="I15" s="104"/>
      <c r="J15" s="131"/>
      <c r="K15" s="130"/>
      <c r="L15" s="105"/>
      <c r="M15" s="130"/>
      <c r="N15" s="131"/>
      <c r="O15" s="106">
        <f t="shared" si="0"/>
        <v>0</v>
      </c>
      <c r="P15" s="107">
        <f t="shared" si="1"/>
        <v>0</v>
      </c>
    </row>
    <row r="16" spans="1:16" s="30" customFormat="1" hidden="1">
      <c r="A16" s="1"/>
      <c r="B16" s="99"/>
      <c r="C16" s="108"/>
      <c r="D16" s="100"/>
      <c r="E16" s="100"/>
      <c r="F16" s="129"/>
      <c r="G16" s="130"/>
      <c r="H16" s="131"/>
      <c r="I16" s="104"/>
      <c r="J16" s="131"/>
      <c r="K16" s="130"/>
      <c r="L16" s="105"/>
      <c r="M16" s="130"/>
      <c r="N16" s="131"/>
      <c r="O16" s="106">
        <f t="shared" si="0"/>
        <v>0</v>
      </c>
      <c r="P16" s="107">
        <f t="shared" si="1"/>
        <v>0</v>
      </c>
    </row>
    <row r="17" spans="1:16" s="30" customFormat="1" hidden="1">
      <c r="A17" s="1"/>
      <c r="B17" s="99"/>
      <c r="C17" s="108"/>
      <c r="D17" s="100"/>
      <c r="E17" s="100"/>
      <c r="F17" s="101"/>
      <c r="G17" s="102"/>
      <c r="H17" s="103"/>
      <c r="I17" s="104"/>
      <c r="J17" s="103"/>
      <c r="K17" s="102"/>
      <c r="L17" s="105"/>
      <c r="M17" s="102"/>
      <c r="N17" s="103"/>
      <c r="O17" s="106">
        <f t="shared" si="0"/>
        <v>0</v>
      </c>
      <c r="P17" s="107">
        <f t="shared" si="1"/>
        <v>0</v>
      </c>
    </row>
    <row r="18" spans="1:16">
      <c r="A18" s="38"/>
      <c r="B18" s="109" t="s">
        <v>21</v>
      </c>
      <c r="C18" s="109">
        <f t="shared" ref="C18:P18" si="2">SUM(C9:C17)</f>
        <v>0</v>
      </c>
      <c r="D18" s="109">
        <f t="shared" si="2"/>
        <v>0</v>
      </c>
      <c r="E18" s="109">
        <f t="shared" si="2"/>
        <v>0</v>
      </c>
      <c r="F18" s="109">
        <f t="shared" si="2"/>
        <v>0</v>
      </c>
      <c r="G18" s="109">
        <f t="shared" si="2"/>
        <v>393</v>
      </c>
      <c r="H18" s="109">
        <f t="shared" si="2"/>
        <v>0</v>
      </c>
      <c r="I18" s="109">
        <f t="shared" si="2"/>
        <v>0</v>
      </c>
      <c r="J18" s="109">
        <f t="shared" si="2"/>
        <v>0</v>
      </c>
      <c r="K18" s="109">
        <f t="shared" si="2"/>
        <v>0</v>
      </c>
      <c r="L18" s="109">
        <f t="shared" si="2"/>
        <v>0</v>
      </c>
      <c r="M18" s="109">
        <f t="shared" si="2"/>
        <v>0</v>
      </c>
      <c r="N18" s="109">
        <f t="shared" si="2"/>
        <v>187</v>
      </c>
      <c r="O18" s="109">
        <f t="shared" si="2"/>
        <v>580</v>
      </c>
      <c r="P18" s="109">
        <f t="shared" si="2"/>
        <v>472.25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4"/>
  <sheetViews>
    <sheetView workbookViewId="0">
      <selection activeCell="M23" sqref="M23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74</v>
      </c>
    </row>
    <row r="3" spans="1:16" ht="12.75">
      <c r="B3" s="2" t="s">
        <v>84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/>
      <c r="C9" s="108"/>
      <c r="D9" s="100"/>
      <c r="E9" s="100"/>
      <c r="F9" s="129"/>
      <c r="G9" s="130"/>
      <c r="H9" s="131"/>
      <c r="I9" s="104"/>
      <c r="J9" s="131"/>
      <c r="K9" s="130"/>
      <c r="L9" s="105"/>
      <c r="M9" s="130"/>
      <c r="N9" s="131"/>
      <c r="O9" s="106">
        <f t="shared" ref="O9:O12" si="0">SUM(F9:N9)</f>
        <v>0</v>
      </c>
      <c r="P9" s="107">
        <f t="shared" ref="P9:P12" si="1"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29"/>
      <c r="G10" s="130"/>
      <c r="H10" s="131"/>
      <c r="I10" s="104"/>
      <c r="J10" s="131"/>
      <c r="K10" s="130"/>
      <c r="L10" s="105"/>
      <c r="M10" s="130"/>
      <c r="N10" s="131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29"/>
      <c r="G11" s="130"/>
      <c r="H11" s="131"/>
      <c r="I11" s="104"/>
      <c r="J11" s="131"/>
      <c r="K11" s="130"/>
      <c r="L11" s="105"/>
      <c r="M11" s="130"/>
      <c r="N11" s="131"/>
      <c r="O11" s="106">
        <f t="shared" si="0"/>
        <v>0</v>
      </c>
      <c r="P11" s="107">
        <f t="shared" si="1"/>
        <v>0</v>
      </c>
    </row>
    <row r="12" spans="1:16" s="30" customFormat="1">
      <c r="A12" s="1"/>
      <c r="B12" s="99"/>
      <c r="C12" s="108"/>
      <c r="D12" s="100"/>
      <c r="E12" s="100"/>
      <c r="F12" s="129"/>
      <c r="G12" s="130"/>
      <c r="H12" s="131"/>
      <c r="I12" s="104"/>
      <c r="J12" s="131"/>
      <c r="K12" s="130"/>
      <c r="L12" s="105"/>
      <c r="M12" s="130"/>
      <c r="N12" s="131"/>
      <c r="O12" s="106">
        <f t="shared" si="0"/>
        <v>0</v>
      </c>
      <c r="P12" s="107">
        <f t="shared" si="1"/>
        <v>0</v>
      </c>
    </row>
    <row r="13" spans="1:16" s="30" customFormat="1">
      <c r="A13" s="1"/>
      <c r="B13" s="99"/>
      <c r="C13" s="108"/>
      <c r="D13" s="100"/>
      <c r="E13" s="100"/>
      <c r="F13" s="129"/>
      <c r="G13" s="130"/>
      <c r="H13" s="131"/>
      <c r="I13" s="104"/>
      <c r="J13" s="131"/>
      <c r="K13" s="130"/>
      <c r="L13" s="105"/>
      <c r="M13" s="130"/>
      <c r="N13" s="131"/>
      <c r="O13" s="106">
        <f>SUM(F13:N13)</f>
        <v>0</v>
      </c>
      <c r="P13" s="107">
        <f>(F13*$F$5)+(G13*$G$5)+(H13*$H$5)+(I13*$I$5)+(J13*$J$5)+(K13*$K$5)+(L13*$L$5)+(M13*$M$5)+(N13*$N$5)</f>
        <v>0</v>
      </c>
    </row>
    <row r="14" spans="1:16">
      <c r="A14" s="38"/>
      <c r="B14" s="109" t="s">
        <v>21</v>
      </c>
      <c r="C14" s="109">
        <f t="shared" ref="C14:P14" si="2">SUM(C9:C13)</f>
        <v>0</v>
      </c>
      <c r="D14" s="109">
        <f t="shared" si="2"/>
        <v>0</v>
      </c>
      <c r="E14" s="109">
        <f t="shared" si="2"/>
        <v>0</v>
      </c>
      <c r="F14" s="109">
        <f t="shared" si="2"/>
        <v>0</v>
      </c>
      <c r="G14" s="109">
        <f t="shared" si="2"/>
        <v>0</v>
      </c>
      <c r="H14" s="109">
        <f t="shared" si="2"/>
        <v>0</v>
      </c>
      <c r="I14" s="109">
        <f t="shared" si="2"/>
        <v>0</v>
      </c>
      <c r="J14" s="109">
        <f t="shared" si="2"/>
        <v>0</v>
      </c>
      <c r="K14" s="109">
        <f t="shared" si="2"/>
        <v>0</v>
      </c>
      <c r="L14" s="109">
        <f t="shared" si="2"/>
        <v>0</v>
      </c>
      <c r="M14" s="109">
        <f t="shared" si="2"/>
        <v>0</v>
      </c>
      <c r="N14" s="109">
        <f t="shared" si="2"/>
        <v>0</v>
      </c>
      <c r="O14" s="109">
        <f t="shared" si="2"/>
        <v>0</v>
      </c>
      <c r="P14" s="109">
        <f t="shared" si="2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38"/>
  <sheetViews>
    <sheetView workbookViewId="0">
      <selection activeCell="E40" sqref="E40"/>
    </sheetView>
  </sheetViews>
  <sheetFormatPr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34</v>
      </c>
      <c r="C2" s="112" t="s">
        <v>35</v>
      </c>
    </row>
    <row r="3" spans="1:16" ht="12.75">
      <c r="B3" s="2" t="s">
        <v>86</v>
      </c>
      <c r="C3" s="2"/>
      <c r="D3" s="113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 t="s">
        <v>40</v>
      </c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>
      <c r="B9" s="58" t="s">
        <v>133</v>
      </c>
      <c r="C9" s="156"/>
      <c r="D9" s="51"/>
      <c r="E9" s="52"/>
      <c r="F9" s="53"/>
      <c r="G9" s="59">
        <v>118</v>
      </c>
      <c r="H9" s="60"/>
      <c r="I9" s="61">
        <v>20</v>
      </c>
      <c r="J9" s="60"/>
      <c r="K9" s="59">
        <v>31</v>
      </c>
      <c r="L9" s="62"/>
      <c r="M9" s="59"/>
      <c r="N9" s="60">
        <v>5</v>
      </c>
      <c r="O9" s="126">
        <f>SUM(C9:N9)</f>
        <v>174</v>
      </c>
      <c r="P9" s="37">
        <f>(C9*$C$5)+(F9*$F$5)+(G9*$G$5)+(H9*$H$5)+(I9*$I$5)+(J9*$J$5)+(K9*$K$5)+(L9*$L$5)+(M9*$M$5)+(N9*$N$5)</f>
        <v>80.5</v>
      </c>
    </row>
    <row r="10" spans="1:16">
      <c r="B10" s="58" t="s">
        <v>127</v>
      </c>
      <c r="C10" s="156"/>
      <c r="D10" s="51"/>
      <c r="E10" s="52">
        <v>1</v>
      </c>
      <c r="F10" s="53"/>
      <c r="G10" s="59"/>
      <c r="H10" s="60"/>
      <c r="I10" s="61"/>
      <c r="J10" s="60"/>
      <c r="K10" s="59"/>
      <c r="L10" s="62"/>
      <c r="M10" s="59"/>
      <c r="N10" s="60">
        <v>18</v>
      </c>
      <c r="O10" s="126">
        <f t="shared" ref="O10:O19" si="0">SUM(F10:N10)</f>
        <v>18</v>
      </c>
      <c r="P10" s="37">
        <f t="shared" ref="P10:P19" si="1">(F10*$F$5)+(G10*$G$5)+(H10*$H$5)+(I10*$I$5)+(J10*$J$5)+(K10*$K$5)+(L10*$L$5)+(M10*$M$5)+(N10*$N$5)</f>
        <v>36</v>
      </c>
    </row>
    <row r="11" spans="1:16">
      <c r="B11" s="58" t="s">
        <v>128</v>
      </c>
      <c r="C11" s="156"/>
      <c r="D11" s="51"/>
      <c r="E11" s="52">
        <v>1</v>
      </c>
      <c r="F11" s="53"/>
      <c r="G11" s="59"/>
      <c r="H11" s="60"/>
      <c r="I11" s="157"/>
      <c r="J11" s="60"/>
      <c r="K11" s="59"/>
      <c r="L11" s="62"/>
      <c r="M11" s="59"/>
      <c r="N11" s="60">
        <v>18</v>
      </c>
      <c r="O11" s="126">
        <f t="shared" si="0"/>
        <v>18</v>
      </c>
      <c r="P11" s="37">
        <f t="shared" si="1"/>
        <v>36</v>
      </c>
    </row>
    <row r="12" spans="1:16">
      <c r="B12" s="58" t="s">
        <v>129</v>
      </c>
      <c r="C12" s="156"/>
      <c r="D12" s="51"/>
      <c r="E12" s="52"/>
      <c r="F12" s="53"/>
      <c r="G12" s="59"/>
      <c r="H12" s="60"/>
      <c r="I12" s="61"/>
      <c r="J12" s="60"/>
      <c r="K12" s="59">
        <v>10</v>
      </c>
      <c r="L12" s="62"/>
      <c r="M12" s="59"/>
      <c r="N12" s="60"/>
      <c r="O12" s="126">
        <f t="shared" si="0"/>
        <v>10</v>
      </c>
      <c r="P12" s="37">
        <f t="shared" si="1"/>
        <v>10</v>
      </c>
    </row>
    <row r="13" spans="1:16">
      <c r="B13" s="58" t="s">
        <v>130</v>
      </c>
      <c r="C13" s="156"/>
      <c r="D13" s="51"/>
      <c r="E13" s="52"/>
      <c r="F13" s="53"/>
      <c r="G13" s="59">
        <v>7</v>
      </c>
      <c r="H13" s="60"/>
      <c r="I13" s="61"/>
      <c r="J13" s="60"/>
      <c r="K13" s="59"/>
      <c r="L13" s="62"/>
      <c r="M13" s="59"/>
      <c r="N13" s="60">
        <v>27</v>
      </c>
      <c r="O13" s="126">
        <f t="shared" si="0"/>
        <v>34</v>
      </c>
      <c r="P13" s="37">
        <f t="shared" si="1"/>
        <v>55.75</v>
      </c>
    </row>
    <row r="14" spans="1:16">
      <c r="B14" s="58" t="s">
        <v>131</v>
      </c>
      <c r="C14" s="156"/>
      <c r="D14" s="51"/>
      <c r="E14" s="52"/>
      <c r="F14" s="53"/>
      <c r="G14" s="59">
        <v>90</v>
      </c>
      <c r="H14" s="60"/>
      <c r="I14" s="61"/>
      <c r="J14" s="60"/>
      <c r="K14" s="59"/>
      <c r="L14" s="62"/>
      <c r="M14" s="59"/>
      <c r="N14" s="60"/>
      <c r="O14" s="126">
        <f t="shared" si="0"/>
        <v>90</v>
      </c>
      <c r="P14" s="37">
        <f t="shared" si="1"/>
        <v>22.5</v>
      </c>
    </row>
    <row r="15" spans="1:16">
      <c r="B15" s="58" t="s">
        <v>132</v>
      </c>
      <c r="C15" s="156"/>
      <c r="D15" s="51"/>
      <c r="E15" s="52"/>
      <c r="F15" s="53"/>
      <c r="G15" s="59"/>
      <c r="H15" s="60"/>
      <c r="I15" s="157"/>
      <c r="J15" s="60"/>
      <c r="K15" s="59">
        <v>11</v>
      </c>
      <c r="L15" s="62"/>
      <c r="M15" s="59"/>
      <c r="N15" s="60"/>
      <c r="O15" s="126">
        <f t="shared" si="0"/>
        <v>11</v>
      </c>
      <c r="P15" s="37">
        <f t="shared" si="1"/>
        <v>11</v>
      </c>
    </row>
    <row r="16" spans="1:16">
      <c r="B16" s="201"/>
      <c r="C16" s="156"/>
      <c r="D16" s="51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126">
        <f t="shared" si="0"/>
        <v>0</v>
      </c>
      <c r="P16" s="37">
        <f t="shared" si="1"/>
        <v>0</v>
      </c>
    </row>
    <row r="17" spans="1:16">
      <c r="B17" s="201"/>
      <c r="C17" s="156"/>
      <c r="D17" s="51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126">
        <f t="shared" si="0"/>
        <v>0</v>
      </c>
      <c r="P17" s="37">
        <f t="shared" si="1"/>
        <v>0</v>
      </c>
    </row>
    <row r="18" spans="1:16">
      <c r="B18" s="58"/>
      <c r="C18" s="156"/>
      <c r="D18" s="51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126">
        <f t="shared" si="0"/>
        <v>0</v>
      </c>
      <c r="P18" s="37">
        <f t="shared" si="1"/>
        <v>0</v>
      </c>
    </row>
    <row r="19" spans="1:16">
      <c r="B19" s="58"/>
      <c r="C19" s="156"/>
      <c r="D19" s="51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126">
        <f t="shared" si="0"/>
        <v>0</v>
      </c>
      <c r="P19" s="37">
        <f t="shared" si="1"/>
        <v>0</v>
      </c>
    </row>
    <row r="20" spans="1:16">
      <c r="B20" s="58"/>
      <c r="C20" s="156"/>
      <c r="D20" s="51"/>
      <c r="E20" s="52"/>
      <c r="F20" s="53"/>
      <c r="G20" s="59"/>
      <c r="H20" s="60"/>
      <c r="I20" s="157"/>
      <c r="J20" s="60"/>
      <c r="K20" s="59"/>
      <c r="L20" s="62"/>
      <c r="M20" s="59"/>
      <c r="N20" s="60"/>
      <c r="O20" s="126">
        <f t="shared" ref="O20:O21" si="2">SUM(F20:N20)</f>
        <v>0</v>
      </c>
      <c r="P20" s="37">
        <f t="shared" ref="P20:P21" si="3">(F20*$F$5)+(G20*$G$5)+(H20*$H$5)+(I20*$I$5)+(J20*$J$5)+(K20*$K$5)+(L20*$L$5)+(M20*$M$5)+(N20*$N$5)</f>
        <v>0</v>
      </c>
    </row>
    <row r="21" spans="1:16">
      <c r="B21" s="58"/>
      <c r="C21" s="156"/>
      <c r="D21" s="51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126">
        <f t="shared" si="2"/>
        <v>0</v>
      </c>
      <c r="P21" s="37">
        <f t="shared" si="3"/>
        <v>0</v>
      </c>
    </row>
    <row r="22" spans="1:16" ht="12" thickBot="1">
      <c r="A22" s="38"/>
      <c r="B22" s="39" t="s">
        <v>21</v>
      </c>
      <c r="C22" s="39">
        <f t="shared" ref="C22:P22" si="4">SUM(C9:C21)</f>
        <v>0</v>
      </c>
      <c r="D22" s="39">
        <f t="shared" si="4"/>
        <v>0</v>
      </c>
      <c r="E22" s="39">
        <f t="shared" si="4"/>
        <v>2</v>
      </c>
      <c r="F22" s="39">
        <f t="shared" si="4"/>
        <v>0</v>
      </c>
      <c r="G22" s="39">
        <f t="shared" si="4"/>
        <v>215</v>
      </c>
      <c r="H22" s="39">
        <f t="shared" si="4"/>
        <v>0</v>
      </c>
      <c r="I22" s="39">
        <f t="shared" si="4"/>
        <v>20</v>
      </c>
      <c r="J22" s="39">
        <f t="shared" si="4"/>
        <v>0</v>
      </c>
      <c r="K22" s="39">
        <f t="shared" si="4"/>
        <v>52</v>
      </c>
      <c r="L22" s="39">
        <f t="shared" si="4"/>
        <v>0</v>
      </c>
      <c r="M22" s="39">
        <f t="shared" si="4"/>
        <v>0</v>
      </c>
      <c r="N22" s="39">
        <f t="shared" si="4"/>
        <v>68</v>
      </c>
      <c r="O22" s="39">
        <f t="shared" si="4"/>
        <v>355</v>
      </c>
      <c r="P22" s="39">
        <f t="shared" si="4"/>
        <v>251.75</v>
      </c>
    </row>
    <row r="23" spans="1:16">
      <c r="B23" s="38"/>
      <c r="C23" s="38"/>
      <c r="D23" s="38"/>
      <c r="E23" s="38"/>
      <c r="F23" s="40"/>
      <c r="G23" s="40"/>
      <c r="H23" s="40"/>
      <c r="I23" s="40"/>
      <c r="J23" s="40"/>
      <c r="K23" s="40"/>
      <c r="L23" s="40"/>
      <c r="M23" s="40"/>
      <c r="N23" s="40"/>
      <c r="O23" s="38"/>
      <c r="P23" s="38"/>
    </row>
    <row r="24" spans="1:16">
      <c r="O24" s="38"/>
    </row>
    <row r="25" spans="1:16" ht="12" thickBot="1">
      <c r="B25" s="33" t="s">
        <v>41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ht="12" customHeight="1">
      <c r="B26" s="173" t="s">
        <v>134</v>
      </c>
      <c r="C26" s="51"/>
      <c r="D26" s="52"/>
      <c r="E26" s="52"/>
      <c r="F26" s="177"/>
      <c r="G26" s="174">
        <v>50</v>
      </c>
      <c r="H26" s="60"/>
      <c r="I26" s="175">
        <v>24</v>
      </c>
      <c r="J26" s="60"/>
      <c r="K26" s="174">
        <v>17</v>
      </c>
      <c r="L26" s="176"/>
      <c r="M26" s="59"/>
      <c r="N26" s="114">
        <v>14</v>
      </c>
      <c r="O26" s="36">
        <f>SUM(F26:N26)</f>
        <v>105</v>
      </c>
      <c r="P26" s="37">
        <f>(F26*$F$5)+(G26*$G$5)+(H26*$H$5)+(I26*$I$5)+(J26*$J$5)+(K26*$K$5)+(L26*$L$5)+(M26*$M$5)+(N26*$N$5)</f>
        <v>69.5</v>
      </c>
    </row>
    <row r="27" spans="1:16">
      <c r="B27" s="58"/>
      <c r="C27" s="52"/>
      <c r="D27" s="52"/>
      <c r="E27" s="52"/>
      <c r="F27" s="115"/>
      <c r="G27" s="117"/>
      <c r="H27" s="116"/>
      <c r="I27" s="117"/>
      <c r="J27" s="118"/>
      <c r="K27" s="117"/>
      <c r="L27" s="118"/>
      <c r="M27" s="119"/>
      <c r="N27" s="114"/>
      <c r="O27" s="36">
        <f>SUM(F27:N27)</f>
        <v>0</v>
      </c>
      <c r="P27" s="37">
        <f>(F27*$F$5)+(G27*$G$5)+(H27*$H$5)+(I27*$I$5)+(J27*$J$5)+(K27*$K$5)+(L27*$L$5)+(M27*$M$5)+(N27*$N$5)</f>
        <v>0</v>
      </c>
    </row>
    <row r="28" spans="1:16" ht="12" thickBot="1">
      <c r="B28" s="39" t="s">
        <v>21</v>
      </c>
      <c r="C28" s="39">
        <f t="shared" ref="C28:P28" si="5">SUM(C26:C27)</f>
        <v>0</v>
      </c>
      <c r="D28" s="39">
        <f t="shared" si="5"/>
        <v>0</v>
      </c>
      <c r="E28" s="39">
        <f t="shared" si="5"/>
        <v>0</v>
      </c>
      <c r="F28" s="39">
        <f t="shared" si="5"/>
        <v>0</v>
      </c>
      <c r="G28" s="39">
        <f t="shared" si="5"/>
        <v>50</v>
      </c>
      <c r="H28" s="39">
        <f t="shared" si="5"/>
        <v>0</v>
      </c>
      <c r="I28" s="39">
        <f t="shared" si="5"/>
        <v>24</v>
      </c>
      <c r="J28" s="39">
        <f t="shared" si="5"/>
        <v>0</v>
      </c>
      <c r="K28" s="39">
        <f t="shared" si="5"/>
        <v>17</v>
      </c>
      <c r="L28" s="39">
        <f t="shared" si="5"/>
        <v>0</v>
      </c>
      <c r="M28" s="39">
        <f t="shared" si="5"/>
        <v>0</v>
      </c>
      <c r="N28" s="39">
        <f t="shared" si="5"/>
        <v>14</v>
      </c>
      <c r="O28" s="39">
        <f t="shared" si="5"/>
        <v>105</v>
      </c>
      <c r="P28" s="124">
        <f t="shared" si="5"/>
        <v>69.5</v>
      </c>
    </row>
    <row r="30" spans="1:16" hidden="1"/>
    <row r="31" spans="1:16" ht="12" hidden="1" thickBot="1">
      <c r="B31" s="33" t="s">
        <v>42</v>
      </c>
      <c r="C31" s="33"/>
      <c r="D31" s="33"/>
      <c r="E31" s="33"/>
      <c r="F31" s="34"/>
      <c r="G31" s="34"/>
      <c r="H31" s="34"/>
      <c r="I31" s="34"/>
      <c r="J31" s="34"/>
      <c r="K31" s="34"/>
      <c r="L31" s="34"/>
      <c r="M31" s="34"/>
      <c r="N31" s="34"/>
      <c r="O31" s="35"/>
      <c r="P31" s="35"/>
    </row>
    <row r="32" spans="1:16" hidden="1">
      <c r="B32" s="58"/>
      <c r="C32" s="63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>SUM(F32:N32)</f>
        <v>0</v>
      </c>
      <c r="P32" s="37">
        <f>(F32*$F$5)+(G32*$G$5)+(H32*$H$5)+(I32*$I$5)+(J32*$J$5)+(K32*$K$5)+(L32*$L$5)+(M32*$M$5)+(N32*$N$5)</f>
        <v>0</v>
      </c>
    </row>
    <row r="33" spans="2:16" hidden="1">
      <c r="B33" s="58"/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>SUM(F33:N33)</f>
        <v>0</v>
      </c>
      <c r="P33" s="37">
        <f>(F33*$F$5)+(G33*$G$5)+(H33*$H$5)+(I33*$I$5)+(J33*$J$5)+(K33*$K$5)+(L33*$L$5)+(M33*$M$5)+(N33*$N$5)</f>
        <v>0</v>
      </c>
    </row>
    <row r="34" spans="2:16" hidden="1">
      <c r="B34" s="58"/>
      <c r="C34" s="51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>SUM(C34:N34)</f>
        <v>0</v>
      </c>
      <c r="P34" s="37">
        <f>(C34*$C$5)+(G34*$G$5)+(H34*$H$5)+(I34*$I$5)+(J34*$J$5)+(K34*$K$5)+(L34*$L$5)+(M34*$M$5)+(N34*$N$5)</f>
        <v>0</v>
      </c>
    </row>
    <row r="35" spans="2:16" hidden="1">
      <c r="B35" s="125"/>
      <c r="C35" s="38"/>
      <c r="D35" s="38"/>
      <c r="E35" s="38"/>
      <c r="F35" s="120"/>
      <c r="G35" s="122"/>
      <c r="H35" s="121"/>
      <c r="I35" s="122"/>
      <c r="J35" s="121"/>
      <c r="K35" s="122"/>
      <c r="L35" s="121"/>
      <c r="M35" s="122"/>
      <c r="N35" s="123"/>
      <c r="O35" s="36"/>
      <c r="P35" s="37">
        <f>(F35*$F$5)+(G35*$G$5)+(H35*$H$5)+(I35*$I$5)+(J35*$J$5)+(K35*$K$5)+(L35*$L$5)+(M35*$M$5)+(N35*$N$5)</f>
        <v>0</v>
      </c>
    </row>
    <row r="36" spans="2:16" ht="12" hidden="1" thickBot="1">
      <c r="B36" s="39" t="s">
        <v>21</v>
      </c>
      <c r="C36" s="39">
        <f>SUM(C32:C33)</f>
        <v>0</v>
      </c>
      <c r="D36" s="39">
        <f>SUM(D32:D33)</f>
        <v>0</v>
      </c>
      <c r="E36" s="39">
        <f>SUM(E32:E33)</f>
        <v>0</v>
      </c>
      <c r="F36" s="39">
        <f>SUM(F32:F35)</f>
        <v>0</v>
      </c>
      <c r="G36" s="39">
        <f t="shared" ref="G36:O36" si="6">SUM(G32:G35)</f>
        <v>0</v>
      </c>
      <c r="H36" s="39">
        <f t="shared" si="6"/>
        <v>0</v>
      </c>
      <c r="I36" s="39">
        <f t="shared" si="6"/>
        <v>0</v>
      </c>
      <c r="J36" s="39">
        <f t="shared" si="6"/>
        <v>0</v>
      </c>
      <c r="K36" s="39">
        <f t="shared" si="6"/>
        <v>0</v>
      </c>
      <c r="L36" s="39">
        <f t="shared" si="6"/>
        <v>0</v>
      </c>
      <c r="M36" s="39">
        <f t="shared" si="6"/>
        <v>0</v>
      </c>
      <c r="N36" s="39">
        <f t="shared" si="6"/>
        <v>0</v>
      </c>
      <c r="O36" s="39">
        <f t="shared" si="6"/>
        <v>0</v>
      </c>
      <c r="P36" s="124">
        <f>SUM(P32:P35)</f>
        <v>0</v>
      </c>
    </row>
    <row r="37" spans="2:16"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158"/>
    </row>
    <row r="38" spans="2:16">
      <c r="N38" s="128" t="s">
        <v>29</v>
      </c>
      <c r="O38" s="127">
        <f>SUM(O22+O28+O36)</f>
        <v>460</v>
      </c>
      <c r="P38" s="127">
        <f>SUM(P22+P28+P36)</f>
        <v>321.25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1"/>
  <sheetViews>
    <sheetView workbookViewId="0">
      <selection activeCell="N28" sqref="N28"/>
    </sheetView>
  </sheetViews>
  <sheetFormatPr defaultRowHeight="11.25"/>
  <cols>
    <col min="1" max="1" width="3.140625" style="202" customWidth="1"/>
    <col min="2" max="2" width="23.28515625" style="202" customWidth="1"/>
    <col min="3" max="3" width="9.7109375" style="202" customWidth="1"/>
    <col min="4" max="4" width="6.28515625" style="202" customWidth="1"/>
    <col min="5" max="5" width="6" style="202" customWidth="1"/>
    <col min="6" max="6" width="5.7109375" style="202" customWidth="1"/>
    <col min="7" max="7" width="7.42578125" style="202" customWidth="1"/>
    <col min="8" max="9" width="5.7109375" style="202" customWidth="1"/>
    <col min="10" max="10" width="7" style="202" customWidth="1"/>
    <col min="11" max="12" width="5.7109375" style="202" customWidth="1"/>
    <col min="13" max="13" width="7.42578125" style="202" customWidth="1"/>
    <col min="14" max="14" width="6.85546875" style="202" customWidth="1"/>
    <col min="15" max="15" width="6.7109375" style="202" customWidth="1"/>
    <col min="16" max="16" width="9.7109375" style="202" customWidth="1"/>
    <col min="17" max="17" width="10" style="202" customWidth="1"/>
    <col min="18" max="16384" width="9.140625" style="202"/>
  </cols>
  <sheetData>
    <row r="2" spans="1:16" ht="12.75">
      <c r="B2" s="2" t="s">
        <v>82</v>
      </c>
    </row>
    <row r="3" spans="1:16" ht="12.75">
      <c r="B3" s="2" t="s">
        <v>84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203" customFormat="1">
      <c r="A6" s="202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203" customFormat="1">
      <c r="A9" s="202"/>
      <c r="B9" s="99"/>
      <c r="C9" s="108"/>
      <c r="D9" s="100"/>
      <c r="E9" s="100"/>
      <c r="F9" s="129"/>
      <c r="G9" s="130"/>
      <c r="H9" s="131"/>
      <c r="I9" s="104"/>
      <c r="J9" s="131"/>
      <c r="K9" s="130"/>
      <c r="L9" s="105"/>
      <c r="M9" s="130"/>
      <c r="N9" s="131"/>
      <c r="O9" s="106">
        <f t="shared" ref="O9" si="0">SUM(F9:N9)</f>
        <v>0</v>
      </c>
      <c r="P9" s="107">
        <f t="shared" ref="P9" si="1">(F9*$F$5)+(G9*$G$5)+(H9*$H$5)+(I9*$I$5)+(J9*$J$5)+(K9*$K$5)+(L9*$L$5)+(M9*$M$5)+(N9*$N$5)</f>
        <v>0</v>
      </c>
    </row>
    <row r="10" spans="1:16" s="203" customFormat="1">
      <c r="A10" s="202"/>
      <c r="B10" s="99"/>
      <c r="C10" s="108"/>
      <c r="D10" s="100"/>
      <c r="E10" s="100"/>
      <c r="F10" s="129"/>
      <c r="G10" s="130"/>
      <c r="H10" s="131"/>
      <c r="I10" s="104"/>
      <c r="J10" s="131"/>
      <c r="K10" s="130"/>
      <c r="L10" s="105"/>
      <c r="M10" s="130"/>
      <c r="N10" s="131"/>
      <c r="O10" s="106"/>
      <c r="P10" s="107"/>
    </row>
    <row r="11" spans="1:16">
      <c r="A11" s="210"/>
      <c r="B11" s="109" t="s">
        <v>21</v>
      </c>
      <c r="C11" s="109">
        <f t="shared" ref="C11:P11" si="2">SUM(C9:C10)</f>
        <v>0</v>
      </c>
      <c r="D11" s="109">
        <f t="shared" si="2"/>
        <v>0</v>
      </c>
      <c r="E11" s="109">
        <f t="shared" si="2"/>
        <v>0</v>
      </c>
      <c r="F11" s="109">
        <f t="shared" si="2"/>
        <v>0</v>
      </c>
      <c r="G11" s="109">
        <f t="shared" si="2"/>
        <v>0</v>
      </c>
      <c r="H11" s="109">
        <f t="shared" si="2"/>
        <v>0</v>
      </c>
      <c r="I11" s="109">
        <f t="shared" si="2"/>
        <v>0</v>
      </c>
      <c r="J11" s="109">
        <f t="shared" si="2"/>
        <v>0</v>
      </c>
      <c r="K11" s="109">
        <f t="shared" si="2"/>
        <v>0</v>
      </c>
      <c r="L11" s="109">
        <f t="shared" si="2"/>
        <v>0</v>
      </c>
      <c r="M11" s="109">
        <f t="shared" si="2"/>
        <v>0</v>
      </c>
      <c r="N11" s="109">
        <f t="shared" si="2"/>
        <v>0</v>
      </c>
      <c r="O11" s="109">
        <f t="shared" si="2"/>
        <v>0</v>
      </c>
      <c r="P11" s="109">
        <f t="shared" si="2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0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38" sqref="B38"/>
    </sheetView>
  </sheetViews>
  <sheetFormatPr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/>
      <c r="C1" s="2"/>
      <c r="D1" s="2"/>
      <c r="E1" s="2"/>
    </row>
    <row r="2" spans="1:16" ht="12.75">
      <c r="B2" s="2" t="s">
        <v>86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32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164" t="s">
        <v>140</v>
      </c>
      <c r="C7" s="165"/>
      <c r="D7" s="166"/>
      <c r="E7" s="166"/>
      <c r="F7" s="167">
        <v>7</v>
      </c>
      <c r="G7" s="168">
        <v>1912</v>
      </c>
      <c r="H7" s="169"/>
      <c r="I7" s="170">
        <v>15</v>
      </c>
      <c r="J7" s="169"/>
      <c r="K7" s="168">
        <v>6</v>
      </c>
      <c r="L7" s="171"/>
      <c r="M7" s="168"/>
      <c r="N7" s="169">
        <v>60</v>
      </c>
      <c r="O7" s="36">
        <f t="shared" ref="O7:O18" si="0">SUM(F7:N7)</f>
        <v>2000</v>
      </c>
      <c r="P7" s="37">
        <f t="shared" ref="P7:P18" si="1">(F7*$F$3)+(G7*$G$3)+(H7*$H$3)+(I7*$I$3)+(J7*$J$3)+(K7*$K$3)+(L7*$L$3)+(M7*$M$3)+(N7*$N$3)</f>
        <v>612.20000000000005</v>
      </c>
    </row>
    <row r="8" spans="1:16" s="30" customFormat="1">
      <c r="A8" s="1"/>
      <c r="B8" s="164" t="s">
        <v>147</v>
      </c>
      <c r="C8" s="172"/>
      <c r="D8" s="166"/>
      <c r="E8" s="166"/>
      <c r="F8" s="167"/>
      <c r="G8" s="168">
        <v>1300</v>
      </c>
      <c r="H8" s="169"/>
      <c r="I8" s="170"/>
      <c r="J8" s="169"/>
      <c r="K8" s="168"/>
      <c r="L8" s="171"/>
      <c r="M8" s="168"/>
      <c r="N8" s="169">
        <v>124</v>
      </c>
      <c r="O8" s="36">
        <f t="shared" si="0"/>
        <v>1424</v>
      </c>
      <c r="P8" s="37">
        <f t="shared" si="1"/>
        <v>573</v>
      </c>
    </row>
    <row r="9" spans="1:16" s="30" customFormat="1">
      <c r="A9" s="1"/>
      <c r="B9" s="164" t="s">
        <v>148</v>
      </c>
      <c r="C9" s="172"/>
      <c r="D9" s="166"/>
      <c r="E9" s="166"/>
      <c r="F9" s="167"/>
      <c r="G9" s="168">
        <v>3</v>
      </c>
      <c r="H9" s="169"/>
      <c r="I9" s="170">
        <v>1</v>
      </c>
      <c r="J9" s="169"/>
      <c r="K9" s="168"/>
      <c r="L9" s="171"/>
      <c r="M9" s="168"/>
      <c r="N9" s="169">
        <v>20</v>
      </c>
      <c r="O9" s="36">
        <f t="shared" si="0"/>
        <v>24</v>
      </c>
      <c r="P9" s="37">
        <f t="shared" si="1"/>
        <v>41.25</v>
      </c>
    </row>
    <row r="10" spans="1:16" s="30" customFormat="1">
      <c r="A10" s="1"/>
      <c r="B10" s="164" t="s">
        <v>149</v>
      </c>
      <c r="C10" s="172"/>
      <c r="D10" s="166"/>
      <c r="E10" s="166"/>
      <c r="F10" s="167"/>
      <c r="G10" s="168"/>
      <c r="H10" s="169"/>
      <c r="I10" s="170"/>
      <c r="J10" s="169"/>
      <c r="K10" s="168"/>
      <c r="L10" s="171"/>
      <c r="M10" s="168"/>
      <c r="N10" s="169">
        <v>17</v>
      </c>
      <c r="O10" s="36">
        <f t="shared" si="0"/>
        <v>17</v>
      </c>
      <c r="P10" s="37">
        <f t="shared" si="1"/>
        <v>34</v>
      </c>
    </row>
    <row r="11" spans="1:16" s="30" customFormat="1">
      <c r="A11" s="1"/>
      <c r="B11" s="164" t="s">
        <v>142</v>
      </c>
      <c r="C11" s="172"/>
      <c r="D11" s="166"/>
      <c r="E11" s="166"/>
      <c r="F11" s="167">
        <v>1</v>
      </c>
      <c r="G11" s="168">
        <v>39</v>
      </c>
      <c r="H11" s="169"/>
      <c r="I11" s="170">
        <v>7</v>
      </c>
      <c r="J11" s="169"/>
      <c r="K11" s="168">
        <v>3</v>
      </c>
      <c r="L11" s="171"/>
      <c r="M11" s="168"/>
      <c r="N11" s="169">
        <v>7</v>
      </c>
      <c r="O11" s="36">
        <f t="shared" si="0"/>
        <v>57</v>
      </c>
      <c r="P11" s="37">
        <f t="shared" si="1"/>
        <v>30.35</v>
      </c>
    </row>
    <row r="12" spans="1:16" s="30" customFormat="1">
      <c r="A12" s="1"/>
      <c r="B12" s="164" t="s">
        <v>150</v>
      </c>
      <c r="C12" s="172"/>
      <c r="D12" s="166"/>
      <c r="E12" s="166"/>
      <c r="F12" s="167"/>
      <c r="G12" s="168">
        <v>120</v>
      </c>
      <c r="H12" s="169"/>
      <c r="I12" s="170"/>
      <c r="J12" s="169"/>
      <c r="K12" s="168"/>
      <c r="L12" s="171"/>
      <c r="M12" s="168"/>
      <c r="N12" s="169"/>
      <c r="O12" s="36">
        <f t="shared" si="0"/>
        <v>120</v>
      </c>
      <c r="P12" s="37">
        <f t="shared" si="1"/>
        <v>30</v>
      </c>
    </row>
    <row r="13" spans="1:16" s="30" customFormat="1">
      <c r="A13" s="1"/>
      <c r="B13" s="164" t="s">
        <v>143</v>
      </c>
      <c r="C13" s="172"/>
      <c r="D13" s="166"/>
      <c r="E13" s="166"/>
      <c r="F13" s="167"/>
      <c r="G13" s="168">
        <v>25</v>
      </c>
      <c r="H13" s="169"/>
      <c r="I13" s="170">
        <v>4</v>
      </c>
      <c r="J13" s="169"/>
      <c r="K13" s="168">
        <v>2</v>
      </c>
      <c r="L13" s="171"/>
      <c r="M13" s="168"/>
      <c r="N13" s="169">
        <v>1</v>
      </c>
      <c r="O13" s="36">
        <f t="shared" si="0"/>
        <v>32</v>
      </c>
      <c r="P13" s="37">
        <f t="shared" si="1"/>
        <v>12.25</v>
      </c>
    </row>
    <row r="14" spans="1:16" s="203" customFormat="1">
      <c r="A14" s="202"/>
      <c r="B14" s="164" t="s">
        <v>141</v>
      </c>
      <c r="C14" s="172"/>
      <c r="D14" s="166"/>
      <c r="E14" s="166"/>
      <c r="F14" s="167"/>
      <c r="G14" s="168">
        <v>48</v>
      </c>
      <c r="H14" s="169"/>
      <c r="I14" s="170"/>
      <c r="J14" s="169"/>
      <c r="K14" s="168"/>
      <c r="L14" s="171"/>
      <c r="M14" s="168"/>
      <c r="N14" s="169"/>
      <c r="O14" s="197">
        <f t="shared" ref="O14:O17" si="2">SUM(F14:N14)</f>
        <v>48</v>
      </c>
      <c r="P14" s="209">
        <f t="shared" ref="P14:P17" si="3">(F14*$F$3)+(G14*$G$3)+(H14*$H$3)+(I14*$I$3)+(J14*$J$3)+(K14*$K$3)+(L14*$L$3)+(M14*$M$3)+(N14*$N$3)</f>
        <v>12</v>
      </c>
    </row>
    <row r="15" spans="1:16" s="203" customFormat="1">
      <c r="A15" s="202"/>
      <c r="B15" s="164" t="s">
        <v>146</v>
      </c>
      <c r="C15" s="172"/>
      <c r="D15" s="166"/>
      <c r="E15" s="166"/>
      <c r="F15" s="167"/>
      <c r="G15" s="168">
        <v>8</v>
      </c>
      <c r="H15" s="169"/>
      <c r="I15" s="170">
        <v>3</v>
      </c>
      <c r="J15" s="169"/>
      <c r="K15" s="168"/>
      <c r="L15" s="171"/>
      <c r="M15" s="168"/>
      <c r="N15" s="169">
        <v>3</v>
      </c>
      <c r="O15" s="197">
        <f t="shared" si="2"/>
        <v>14</v>
      </c>
      <c r="P15" s="209">
        <f t="shared" si="3"/>
        <v>9.5</v>
      </c>
    </row>
    <row r="16" spans="1:16" s="203" customFormat="1">
      <c r="A16" s="202"/>
      <c r="B16" s="164" t="s">
        <v>144</v>
      </c>
      <c r="C16" s="172"/>
      <c r="D16" s="166"/>
      <c r="E16" s="166"/>
      <c r="F16" s="167"/>
      <c r="G16" s="168">
        <v>16</v>
      </c>
      <c r="H16" s="169"/>
      <c r="I16" s="170"/>
      <c r="J16" s="169"/>
      <c r="K16" s="168">
        <v>1</v>
      </c>
      <c r="L16" s="171"/>
      <c r="M16" s="168"/>
      <c r="N16" s="169">
        <v>1</v>
      </c>
      <c r="O16" s="197">
        <f t="shared" si="2"/>
        <v>18</v>
      </c>
      <c r="P16" s="209">
        <f t="shared" si="3"/>
        <v>7</v>
      </c>
    </row>
    <row r="17" spans="1:16" s="203" customFormat="1">
      <c r="A17" s="202"/>
      <c r="B17" s="164" t="s">
        <v>145</v>
      </c>
      <c r="C17" s="172"/>
      <c r="D17" s="166"/>
      <c r="E17" s="166"/>
      <c r="F17" s="167"/>
      <c r="G17" s="168">
        <v>3</v>
      </c>
      <c r="H17" s="169"/>
      <c r="I17" s="170">
        <v>1</v>
      </c>
      <c r="J17" s="169"/>
      <c r="K17" s="168"/>
      <c r="L17" s="171"/>
      <c r="M17" s="168"/>
      <c r="N17" s="169">
        <v>2</v>
      </c>
      <c r="O17" s="197">
        <f t="shared" si="2"/>
        <v>6</v>
      </c>
      <c r="P17" s="209">
        <f t="shared" si="3"/>
        <v>5.25</v>
      </c>
    </row>
    <row r="18" spans="1:16" s="30" customFormat="1">
      <c r="A18" s="1"/>
      <c r="B18" s="164" t="s">
        <v>151</v>
      </c>
      <c r="C18" s="172"/>
      <c r="D18" s="166"/>
      <c r="E18" s="166"/>
      <c r="F18" s="167"/>
      <c r="G18" s="168">
        <v>11</v>
      </c>
      <c r="H18" s="169"/>
      <c r="I18" s="170">
        <v>3</v>
      </c>
      <c r="J18" s="169"/>
      <c r="K18" s="168"/>
      <c r="L18" s="171"/>
      <c r="M18" s="168"/>
      <c r="N18" s="169"/>
      <c r="O18" s="36">
        <f t="shared" si="0"/>
        <v>14</v>
      </c>
      <c r="P18" s="37">
        <f t="shared" si="1"/>
        <v>4.25</v>
      </c>
    </row>
    <row r="19" spans="1:16" s="30" customFormat="1">
      <c r="A19" s="1"/>
      <c r="B19" s="145"/>
      <c r="C19" s="152"/>
      <c r="D19" s="146"/>
      <c r="E19" s="146"/>
      <c r="F19" s="147"/>
      <c r="G19" s="148"/>
      <c r="H19" s="149"/>
      <c r="I19" s="150"/>
      <c r="J19" s="149"/>
      <c r="K19" s="148"/>
      <c r="L19" s="151"/>
      <c r="M19" s="148"/>
      <c r="N19" s="149"/>
      <c r="O19" s="36">
        <f>SUM(F19:N19)</f>
        <v>0</v>
      </c>
      <c r="P19" s="37">
        <f>(F19*$F$3)+(G19*$G$3)+(H19*$H$3)+(I19*$I$3)+(J19*$J$3)+(K19*$K$3)+(L19*$L$3)+(M19*$M$3)+(N19*$N$3)</f>
        <v>0</v>
      </c>
    </row>
    <row r="20" spans="1:16" ht="12" thickBot="1">
      <c r="A20" s="38"/>
      <c r="B20" s="39" t="s">
        <v>21</v>
      </c>
      <c r="C20" s="39">
        <f t="shared" ref="C20:P20" si="4">SUM(C7:C19)</f>
        <v>0</v>
      </c>
      <c r="D20" s="39">
        <f t="shared" si="4"/>
        <v>0</v>
      </c>
      <c r="E20" s="39">
        <f t="shared" si="4"/>
        <v>0</v>
      </c>
      <c r="F20" s="39">
        <f t="shared" si="4"/>
        <v>8</v>
      </c>
      <c r="G20" s="39">
        <f t="shared" si="4"/>
        <v>3485</v>
      </c>
      <c r="H20" s="39">
        <f t="shared" si="4"/>
        <v>0</v>
      </c>
      <c r="I20" s="39">
        <f t="shared" si="4"/>
        <v>34</v>
      </c>
      <c r="J20" s="39">
        <f t="shared" si="4"/>
        <v>0</v>
      </c>
      <c r="K20" s="39">
        <f t="shared" si="4"/>
        <v>12</v>
      </c>
      <c r="L20" s="39">
        <f t="shared" si="4"/>
        <v>0</v>
      </c>
      <c r="M20" s="39">
        <f t="shared" si="4"/>
        <v>0</v>
      </c>
      <c r="N20" s="39">
        <f t="shared" si="4"/>
        <v>235</v>
      </c>
      <c r="O20" s="39">
        <f t="shared" si="4"/>
        <v>3774</v>
      </c>
      <c r="P20" s="39">
        <f t="shared" si="4"/>
        <v>1371.05</v>
      </c>
    </row>
    <row r="21" spans="1:16">
      <c r="B21" s="38"/>
      <c r="C21" s="38"/>
      <c r="D21" s="38"/>
      <c r="E21" s="38"/>
      <c r="F21" s="40"/>
      <c r="G21" s="40"/>
      <c r="H21" s="40"/>
      <c r="I21" s="40"/>
      <c r="J21" s="40"/>
      <c r="K21" s="40"/>
      <c r="L21" s="40"/>
      <c r="M21" s="40"/>
      <c r="N21" s="40"/>
      <c r="O21" s="38"/>
      <c r="P21" s="38"/>
    </row>
    <row r="22" spans="1:16" hidden="1">
      <c r="B22" s="13"/>
      <c r="C22" s="13"/>
      <c r="D22" s="13"/>
      <c r="E22" s="13"/>
      <c r="F22" s="31"/>
      <c r="G22" s="31"/>
      <c r="H22" s="31"/>
      <c r="I22" s="31"/>
      <c r="J22" s="31"/>
      <c r="K22" s="31"/>
      <c r="L22" s="31"/>
      <c r="M22" s="31"/>
      <c r="N22" s="31"/>
      <c r="O22" s="13"/>
      <c r="P22" s="13"/>
    </row>
    <row r="23" spans="1:16" ht="12" hidden="1" thickBot="1">
      <c r="B23" s="33" t="s">
        <v>31</v>
      </c>
      <c r="C23" s="33"/>
      <c r="D23" s="33"/>
      <c r="E23" s="33"/>
      <c r="F23" s="34"/>
      <c r="G23" s="34"/>
      <c r="H23" s="34"/>
      <c r="I23" s="34"/>
      <c r="J23" s="34"/>
      <c r="K23" s="34"/>
      <c r="L23" s="34"/>
      <c r="M23" s="34"/>
      <c r="N23" s="34"/>
      <c r="O23" s="35"/>
      <c r="P23" s="35"/>
    </row>
    <row r="24" spans="1:16" s="30" customFormat="1" hidden="1">
      <c r="A24" s="1"/>
      <c r="B24" s="58"/>
      <c r="C24" s="63"/>
      <c r="D24" s="52"/>
      <c r="E24" s="52"/>
      <c r="F24" s="53"/>
      <c r="G24" s="59"/>
      <c r="H24" s="60"/>
      <c r="I24" s="61"/>
      <c r="J24" s="60"/>
      <c r="K24" s="59"/>
      <c r="L24" s="62"/>
      <c r="M24" s="59"/>
      <c r="N24" s="60"/>
      <c r="O24" s="36">
        <f>SUM(F24:N24)</f>
        <v>0</v>
      </c>
      <c r="P24" s="37">
        <f>(C24*$C$3)+(F24*$F$3)+(G24*$G$3)+(H24*$H$3)+(I24*$I$3)+(J24*$J$3)+(K24*$K$3)+(L24*$L$3)+(M24*$M$3)+(N24*$N$3)</f>
        <v>0</v>
      </c>
    </row>
    <row r="25" spans="1:16" s="30" customFormat="1" hidden="1">
      <c r="A25" s="1"/>
      <c r="B25" s="58"/>
      <c r="C25" s="51"/>
      <c r="D25" s="52"/>
      <c r="E25" s="52"/>
      <c r="F25" s="53"/>
      <c r="G25" s="59"/>
      <c r="H25" s="60"/>
      <c r="I25" s="61"/>
      <c r="J25" s="60"/>
      <c r="K25" s="59"/>
      <c r="L25" s="62"/>
      <c r="M25" s="59"/>
      <c r="N25" s="60"/>
      <c r="O25" s="36">
        <f>SUM(F25:N25)</f>
        <v>0</v>
      </c>
      <c r="P25" s="37">
        <f>(F25*$F$3)+(G25*$G$3)+(H25*$H$3)+(I25*$I$3)+(J25*$J$3)+(K25*$K$3)+(L25*$L$3)+(M25*$M$3)+(N25*$N$3)</f>
        <v>0</v>
      </c>
    </row>
    <row r="26" spans="1:16" s="30" customFormat="1" hidden="1">
      <c r="A26" s="1"/>
      <c r="B26" s="58"/>
      <c r="C26" s="51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>SUM(F26:N26)</f>
        <v>0</v>
      </c>
      <c r="P26" s="37">
        <f>(F26*$F$3)+(G26*$G$3)+(H26*$H$3)+(I26*$I$3)+(J26*$J$3)+(K26*$K$3)+(L26*$L$3)+(M26*$M$3)+(N26*$N$3)</f>
        <v>0</v>
      </c>
    </row>
    <row r="27" spans="1:16" ht="12" hidden="1" thickBot="1">
      <c r="A27" s="38"/>
      <c r="B27" s="39" t="s">
        <v>21</v>
      </c>
      <c r="C27" s="39">
        <f>SUM(C24:C26)</f>
        <v>0</v>
      </c>
      <c r="D27" s="39">
        <f>SUM(D24:D26)</f>
        <v>0</v>
      </c>
      <c r="E27" s="39">
        <f>SUM(E24:E26)</f>
        <v>0</v>
      </c>
      <c r="F27" s="39">
        <f>SUM(F24:F26)</f>
        <v>0</v>
      </c>
      <c r="G27" s="39">
        <f>SUM(G24:G26)</f>
        <v>0</v>
      </c>
      <c r="H27" s="39">
        <f t="shared" ref="H27:P27" si="5">SUM(H24:H26)</f>
        <v>0</v>
      </c>
      <c r="I27" s="39">
        <f t="shared" si="5"/>
        <v>0</v>
      </c>
      <c r="J27" s="39">
        <f t="shared" si="5"/>
        <v>0</v>
      </c>
      <c r="K27" s="39">
        <f t="shared" si="5"/>
        <v>0</v>
      </c>
      <c r="L27" s="39">
        <f t="shared" si="5"/>
        <v>0</v>
      </c>
      <c r="M27" s="39">
        <f t="shared" si="5"/>
        <v>0</v>
      </c>
      <c r="N27" s="39">
        <f t="shared" si="5"/>
        <v>0</v>
      </c>
      <c r="O27" s="41">
        <f t="shared" si="5"/>
        <v>0</v>
      </c>
      <c r="P27" s="41">
        <f t="shared" si="5"/>
        <v>0</v>
      </c>
    </row>
    <row r="28" spans="1:16" hidden="1">
      <c r="G28" s="42"/>
    </row>
    <row r="29" spans="1:16" ht="12.75" hidden="1">
      <c r="B29" s="2"/>
      <c r="C29" s="2"/>
      <c r="D29" s="2"/>
      <c r="E29" s="2"/>
      <c r="F29" s="47"/>
      <c r="G29" s="47"/>
      <c r="H29" s="47"/>
      <c r="I29" s="47"/>
      <c r="J29" s="47"/>
      <c r="K29" s="47"/>
      <c r="L29" s="47"/>
      <c r="M29" s="47"/>
      <c r="N29" s="47"/>
      <c r="O29" s="2"/>
      <c r="P29" s="2"/>
    </row>
    <row r="30" spans="1:16" hidden="1">
      <c r="M30" s="48" t="s">
        <v>21</v>
      </c>
      <c r="O30" s="49">
        <f>+O27+O20</f>
        <v>3774</v>
      </c>
      <c r="P30" s="50">
        <f>+P27+P20</f>
        <v>1371.05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6"/>
  <sheetViews>
    <sheetView zoomScaleNormal="100" workbookViewId="0">
      <selection activeCell="B1" sqref="B1"/>
    </sheetView>
  </sheetViews>
  <sheetFormatPr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84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>
      <c r="B6" s="33" t="s">
        <v>64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>
      <c r="A7" s="1"/>
      <c r="B7" s="58" t="s">
        <v>39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37">
        <f>(C7*$C$3)+(F7*$F$3)+(G7*$G$3)+(H7*$H$3)+(I7*$I$3)+(J7*$J$3)+(K7*$K$3)+(L7*$L$3)+(M7*$M$3)+(N7*$N$3)</f>
        <v>0</v>
      </c>
    </row>
    <row r="8" spans="1:16" s="30" customFormat="1" hidden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21" si="0">SUM(F8:N8)</f>
        <v>0</v>
      </c>
      <c r="P8" s="37">
        <f t="shared" ref="P8:P21" si="1">(F8*$F$3)+(G8*$G$3)+(H8*$H$3)+(I8*$I$3)+(J8*$J$3)+(K8*$K$3)+(L8*$L$3)+(M8*$M$3)+(N8*$N$3)</f>
        <v>0</v>
      </c>
    </row>
    <row r="9" spans="1:16" s="30" customFormat="1" hidden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37">
        <f t="shared" si="1"/>
        <v>0</v>
      </c>
    </row>
    <row r="10" spans="1:16" s="30" customFormat="1" hidden="1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0"/>
        <v>0</v>
      </c>
      <c r="P10" s="37">
        <f t="shared" si="1"/>
        <v>0</v>
      </c>
    </row>
    <row r="11" spans="1:16" s="30" customFormat="1" hidden="1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37">
        <f t="shared" si="1"/>
        <v>0</v>
      </c>
    </row>
    <row r="12" spans="1:16" s="30" customFormat="1" hidden="1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37">
        <f t="shared" si="1"/>
        <v>0</v>
      </c>
    </row>
    <row r="13" spans="1:16" s="30" customFormat="1" hidden="1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37">
        <f t="shared" si="1"/>
        <v>0</v>
      </c>
    </row>
    <row r="14" spans="1:16" s="30" customFormat="1" hidden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37">
        <f t="shared" si="1"/>
        <v>0</v>
      </c>
    </row>
    <row r="15" spans="1:16" s="30" customFormat="1" hidden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37">
        <f t="shared" si="1"/>
        <v>0</v>
      </c>
    </row>
    <row r="16" spans="1:16" s="30" customFormat="1" hidden="1">
      <c r="A16" s="1"/>
      <c r="B16" s="58"/>
      <c r="C16" s="51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 t="shared" si="0"/>
        <v>0</v>
      </c>
      <c r="P16" s="37">
        <f t="shared" si="1"/>
        <v>0</v>
      </c>
    </row>
    <row r="17" spans="1:16" s="30" customFormat="1" hidden="1">
      <c r="A17" s="1"/>
      <c r="B17" s="58"/>
      <c r="C17" s="51"/>
      <c r="D17" s="52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36">
        <f t="shared" si="0"/>
        <v>0</v>
      </c>
      <c r="P17" s="37">
        <f t="shared" si="1"/>
        <v>0</v>
      </c>
    </row>
    <row r="18" spans="1:16" s="30" customFormat="1" hidden="1">
      <c r="A18" s="1"/>
      <c r="B18" s="58"/>
      <c r="C18" s="51"/>
      <c r="D18" s="52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36">
        <f t="shared" si="0"/>
        <v>0</v>
      </c>
      <c r="P18" s="37">
        <f t="shared" si="1"/>
        <v>0</v>
      </c>
    </row>
    <row r="19" spans="1:16" s="30" customFormat="1" hidden="1">
      <c r="A19" s="1"/>
      <c r="B19" s="58"/>
      <c r="C19" s="51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 t="shared" si="0"/>
        <v>0</v>
      </c>
      <c r="P19" s="37">
        <f t="shared" si="1"/>
        <v>0</v>
      </c>
    </row>
    <row r="20" spans="1:16" s="30" customFormat="1" hidden="1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si="0"/>
        <v>0</v>
      </c>
      <c r="P20" s="37">
        <f t="shared" si="1"/>
        <v>0</v>
      </c>
    </row>
    <row r="21" spans="1:16" s="30" customFormat="1" hidden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0"/>
        <v>0</v>
      </c>
      <c r="P21" s="37">
        <f t="shared" si="1"/>
        <v>0</v>
      </c>
    </row>
    <row r="22" spans="1:16" ht="12" hidden="1" thickBot="1">
      <c r="A22" s="38"/>
      <c r="B22" s="39" t="s">
        <v>21</v>
      </c>
      <c r="C22" s="39">
        <f t="shared" ref="C22:P22" si="2">SUM(C7:C21)</f>
        <v>0</v>
      </c>
      <c r="D22" s="39">
        <f t="shared" si="2"/>
        <v>0</v>
      </c>
      <c r="E22" s="39">
        <f t="shared" si="2"/>
        <v>0</v>
      </c>
      <c r="F22" s="39">
        <f t="shared" si="2"/>
        <v>0</v>
      </c>
      <c r="G22" s="39">
        <f t="shared" si="2"/>
        <v>0</v>
      </c>
      <c r="H22" s="39">
        <f t="shared" si="2"/>
        <v>0</v>
      </c>
      <c r="I22" s="39">
        <f t="shared" si="2"/>
        <v>0</v>
      </c>
      <c r="J22" s="39">
        <f t="shared" si="2"/>
        <v>0</v>
      </c>
      <c r="K22" s="39">
        <f t="shared" si="2"/>
        <v>0</v>
      </c>
      <c r="L22" s="39">
        <f t="shared" si="2"/>
        <v>0</v>
      </c>
      <c r="M22" s="39">
        <f t="shared" si="2"/>
        <v>0</v>
      </c>
      <c r="N22" s="39">
        <f t="shared" si="2"/>
        <v>0</v>
      </c>
      <c r="O22" s="110">
        <f t="shared" si="2"/>
        <v>0</v>
      </c>
      <c r="P22" s="39">
        <f t="shared" si="2"/>
        <v>0</v>
      </c>
    </row>
    <row r="23" spans="1:16" hidden="1">
      <c r="B23" s="38"/>
      <c r="C23" s="38"/>
      <c r="D23" s="38"/>
      <c r="E23" s="38"/>
      <c r="F23" s="40"/>
      <c r="G23" s="40"/>
      <c r="H23" s="40"/>
      <c r="I23" s="40"/>
      <c r="J23" s="40"/>
      <c r="K23" s="40"/>
      <c r="L23" s="40"/>
      <c r="M23" s="40"/>
      <c r="N23" s="40"/>
      <c r="O23" s="38"/>
      <c r="P23" s="38"/>
    </row>
    <row r="24" spans="1:16">
      <c r="A24" s="38"/>
      <c r="B24" s="54"/>
      <c r="C24" s="54"/>
      <c r="D24" s="54"/>
      <c r="E24" s="54"/>
      <c r="F24" s="54"/>
      <c r="G24" s="55"/>
      <c r="H24" s="55"/>
      <c r="I24" s="55"/>
      <c r="J24" s="55"/>
      <c r="K24" s="55"/>
      <c r="L24" s="55"/>
      <c r="M24" s="55"/>
      <c r="N24" s="55"/>
      <c r="O24" s="56"/>
      <c r="P24" s="57"/>
    </row>
    <row r="25" spans="1:16" ht="12" hidden="1" thickBot="1">
      <c r="B25" s="33" t="s">
        <v>63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 hidden="1">
      <c r="A26" s="1"/>
      <c r="B26" s="58" t="s">
        <v>62</v>
      </c>
      <c r="C26" s="63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ref="O26:O43" si="3">SUM(F26:N26)</f>
        <v>0</v>
      </c>
      <c r="P26" s="37">
        <f t="shared" ref="P26:P43" si="4">(F26*$F$3)+(G26*$G$3)+(H26*$H$3)+(I26*$I$3)+(J26*$J$3)+(K26*$K$3)+(L26*$L$3)+(M26*$M$3)+(N26*$N$3)</f>
        <v>0</v>
      </c>
    </row>
    <row r="27" spans="1:16" s="30" customFormat="1" hidden="1">
      <c r="A27" s="1"/>
      <c r="B27" s="58" t="s">
        <v>61</v>
      </c>
      <c r="C27" s="64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3"/>
        <v>0</v>
      </c>
      <c r="P27" s="37">
        <f t="shared" si="4"/>
        <v>0</v>
      </c>
    </row>
    <row r="28" spans="1:16" s="30" customFormat="1" hidden="1">
      <c r="A28" s="1"/>
      <c r="B28" s="58" t="s">
        <v>60</v>
      </c>
      <c r="C28" s="64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si="3"/>
        <v>0</v>
      </c>
      <c r="P28" s="37">
        <f t="shared" si="4"/>
        <v>0</v>
      </c>
    </row>
    <row r="29" spans="1:16" s="30" customFormat="1" hidden="1">
      <c r="A29" s="1"/>
      <c r="B29" s="58" t="s">
        <v>59</v>
      </c>
      <c r="C29" s="64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3"/>
        <v>0</v>
      </c>
      <c r="P29" s="37">
        <f t="shared" si="4"/>
        <v>0</v>
      </c>
    </row>
    <row r="30" spans="1:16" s="30" customFormat="1" hidden="1">
      <c r="A30" s="1"/>
      <c r="B30" s="58" t="s">
        <v>58</v>
      </c>
      <c r="C30" s="64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si="3"/>
        <v>0</v>
      </c>
      <c r="P30" s="37">
        <f t="shared" si="4"/>
        <v>0</v>
      </c>
    </row>
    <row r="31" spans="1:16" s="30" customFormat="1" hidden="1">
      <c r="A31" s="1"/>
      <c r="B31" s="58" t="s">
        <v>57</v>
      </c>
      <c r="C31" s="64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3"/>
        <v>0</v>
      </c>
      <c r="P31" s="37">
        <f t="shared" si="4"/>
        <v>0</v>
      </c>
    </row>
    <row r="32" spans="1:16" s="30" customFormat="1" hidden="1">
      <c r="A32" s="1"/>
      <c r="B32" s="58" t="s">
        <v>56</v>
      </c>
      <c r="C32" s="64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3"/>
        <v>0</v>
      </c>
      <c r="P32" s="37">
        <f t="shared" si="4"/>
        <v>0</v>
      </c>
    </row>
    <row r="33" spans="1:16" s="30" customFormat="1" hidden="1">
      <c r="A33" s="1"/>
      <c r="B33" s="58" t="s">
        <v>55</v>
      </c>
      <c r="C33" s="64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3"/>
        <v>0</v>
      </c>
      <c r="P33" s="37">
        <f t="shared" si="4"/>
        <v>0</v>
      </c>
    </row>
    <row r="34" spans="1:16" s="30" customFormat="1" hidden="1">
      <c r="A34" s="1"/>
      <c r="B34" s="58" t="s">
        <v>54</v>
      </c>
      <c r="C34" s="64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3"/>
        <v>0</v>
      </c>
      <c r="P34" s="37">
        <f t="shared" si="4"/>
        <v>0</v>
      </c>
    </row>
    <row r="35" spans="1:16" s="30" customFormat="1" hidden="1">
      <c r="A35" s="1"/>
      <c r="B35" s="58" t="s">
        <v>53</v>
      </c>
      <c r="C35" s="64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3"/>
        <v>0</v>
      </c>
      <c r="P35" s="37">
        <f t="shared" si="4"/>
        <v>0</v>
      </c>
    </row>
    <row r="36" spans="1:16" s="30" customFormat="1" hidden="1">
      <c r="A36" s="1"/>
      <c r="B36" s="58" t="s">
        <v>52</v>
      </c>
      <c r="C36" s="64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3"/>
        <v>0</v>
      </c>
      <c r="P36" s="37">
        <f t="shared" si="4"/>
        <v>0</v>
      </c>
    </row>
    <row r="37" spans="1:16" s="30" customFormat="1" hidden="1">
      <c r="A37" s="1"/>
      <c r="B37" s="58" t="s">
        <v>51</v>
      </c>
      <c r="C37" s="64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 t="shared" si="3"/>
        <v>0</v>
      </c>
      <c r="P37" s="37">
        <f t="shared" si="4"/>
        <v>0</v>
      </c>
    </row>
    <row r="38" spans="1:16" s="30" customFormat="1" hidden="1">
      <c r="A38" s="1"/>
      <c r="B38" s="58" t="s">
        <v>50</v>
      </c>
      <c r="C38" s="64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 t="shared" si="3"/>
        <v>0</v>
      </c>
      <c r="P38" s="37">
        <f t="shared" si="4"/>
        <v>0</v>
      </c>
    </row>
    <row r="39" spans="1:16" s="30" customFormat="1" hidden="1">
      <c r="A39" s="1"/>
      <c r="B39" s="58" t="s">
        <v>49</v>
      </c>
      <c r="C39" s="64"/>
      <c r="D39" s="52"/>
      <c r="E39" s="52"/>
      <c r="F39" s="53"/>
      <c r="G39" s="59"/>
      <c r="H39" s="60"/>
      <c r="I39" s="61"/>
      <c r="J39" s="60"/>
      <c r="K39" s="59"/>
      <c r="L39" s="62"/>
      <c r="M39" s="59"/>
      <c r="N39" s="60"/>
      <c r="O39" s="36">
        <f t="shared" si="3"/>
        <v>0</v>
      </c>
      <c r="P39" s="37">
        <f t="shared" si="4"/>
        <v>0</v>
      </c>
    </row>
    <row r="40" spans="1:16" s="30" customFormat="1" hidden="1">
      <c r="A40" s="1"/>
      <c r="B40" s="58" t="s">
        <v>48</v>
      </c>
      <c r="C40" s="51"/>
      <c r="D40" s="52"/>
      <c r="E40" s="52"/>
      <c r="F40" s="53"/>
      <c r="G40" s="59"/>
      <c r="H40" s="60"/>
      <c r="I40" s="61"/>
      <c r="J40" s="60"/>
      <c r="K40" s="59"/>
      <c r="L40" s="62"/>
      <c r="M40" s="59"/>
      <c r="N40" s="60"/>
      <c r="O40" s="36">
        <f t="shared" si="3"/>
        <v>0</v>
      </c>
      <c r="P40" s="37">
        <f t="shared" si="4"/>
        <v>0</v>
      </c>
    </row>
    <row r="41" spans="1:16" s="30" customFormat="1" hidden="1">
      <c r="A41" s="1"/>
      <c r="B41" s="58" t="s">
        <v>47</v>
      </c>
      <c r="C41" s="51"/>
      <c r="D41" s="52"/>
      <c r="E41" s="52"/>
      <c r="F41" s="53"/>
      <c r="G41" s="59"/>
      <c r="H41" s="60"/>
      <c r="I41" s="61"/>
      <c r="J41" s="60"/>
      <c r="K41" s="59"/>
      <c r="L41" s="62"/>
      <c r="M41" s="59"/>
      <c r="N41" s="60"/>
      <c r="O41" s="36">
        <f t="shared" si="3"/>
        <v>0</v>
      </c>
      <c r="P41" s="37">
        <f t="shared" si="4"/>
        <v>0</v>
      </c>
    </row>
    <row r="42" spans="1:16" s="30" customFormat="1" hidden="1">
      <c r="A42" s="1"/>
      <c r="B42" s="58" t="s">
        <v>46</v>
      </c>
      <c r="C42" s="51"/>
      <c r="D42" s="52"/>
      <c r="E42" s="52"/>
      <c r="F42" s="53"/>
      <c r="G42" s="59"/>
      <c r="H42" s="60"/>
      <c r="I42" s="61"/>
      <c r="J42" s="60"/>
      <c r="K42" s="59"/>
      <c r="L42" s="62"/>
      <c r="M42" s="59"/>
      <c r="N42" s="60"/>
      <c r="O42" s="36">
        <f t="shared" si="3"/>
        <v>0</v>
      </c>
      <c r="P42" s="37">
        <f t="shared" si="4"/>
        <v>0</v>
      </c>
    </row>
    <row r="43" spans="1:16" s="30" customFormat="1" hidden="1">
      <c r="A43" s="1"/>
      <c r="B43" s="58" t="s">
        <v>45</v>
      </c>
      <c r="C43" s="51"/>
      <c r="D43" s="52"/>
      <c r="E43" s="52"/>
      <c r="F43" s="53"/>
      <c r="G43" s="59"/>
      <c r="H43" s="60"/>
      <c r="I43" s="61"/>
      <c r="J43" s="60"/>
      <c r="K43" s="59"/>
      <c r="L43" s="62"/>
      <c r="M43" s="59"/>
      <c r="N43" s="60"/>
      <c r="O43" s="36">
        <f t="shared" si="3"/>
        <v>0</v>
      </c>
      <c r="P43" s="37">
        <f t="shared" si="4"/>
        <v>0</v>
      </c>
    </row>
    <row r="44" spans="1:16" ht="12" hidden="1" thickBot="1">
      <c r="A44" s="38"/>
      <c r="B44" s="39" t="s">
        <v>21</v>
      </c>
      <c r="C44" s="39">
        <f t="shared" ref="C44:P44" si="5">SUM(C26:C43)</f>
        <v>0</v>
      </c>
      <c r="D44" s="39">
        <f t="shared" si="5"/>
        <v>0</v>
      </c>
      <c r="E44" s="39">
        <f t="shared" si="5"/>
        <v>0</v>
      </c>
      <c r="F44" s="39">
        <f t="shared" si="5"/>
        <v>0</v>
      </c>
      <c r="G44" s="43">
        <f t="shared" si="5"/>
        <v>0</v>
      </c>
      <c r="H44" s="43">
        <f t="shared" si="5"/>
        <v>0</v>
      </c>
      <c r="I44" s="43">
        <f t="shared" si="5"/>
        <v>0</v>
      </c>
      <c r="J44" s="43">
        <f t="shared" si="5"/>
        <v>0</v>
      </c>
      <c r="K44" s="43">
        <f t="shared" si="5"/>
        <v>0</v>
      </c>
      <c r="L44" s="43">
        <f t="shared" si="5"/>
        <v>0</v>
      </c>
      <c r="M44" s="43">
        <f t="shared" si="5"/>
        <v>0</v>
      </c>
      <c r="N44" s="43">
        <f t="shared" si="5"/>
        <v>0</v>
      </c>
      <c r="O44" s="44">
        <f t="shared" si="5"/>
        <v>0</v>
      </c>
      <c r="P44" s="45">
        <f t="shared" si="5"/>
        <v>0</v>
      </c>
    </row>
    <row r="45" spans="1:16">
      <c r="A45" s="38"/>
      <c r="B45" s="54"/>
      <c r="C45" s="54"/>
      <c r="D45" s="54"/>
      <c r="E45" s="54"/>
      <c r="F45" s="54"/>
      <c r="G45" s="55"/>
      <c r="H45" s="55"/>
      <c r="I45" s="55"/>
      <c r="J45" s="55"/>
      <c r="K45" s="55"/>
      <c r="L45" s="55"/>
      <c r="M45" s="55"/>
      <c r="N45" s="55"/>
      <c r="O45" s="56"/>
      <c r="P45" s="57"/>
    </row>
    <row r="47" spans="1:16" ht="12" thickBot="1">
      <c r="B47" s="33" t="s">
        <v>44</v>
      </c>
      <c r="C47" s="33"/>
      <c r="D47" s="33"/>
      <c r="E47" s="33"/>
      <c r="F47" s="34"/>
      <c r="G47" s="34"/>
      <c r="H47" s="34"/>
      <c r="I47" s="34"/>
      <c r="J47" s="34"/>
      <c r="K47" s="34"/>
      <c r="L47" s="34"/>
      <c r="M47" s="34"/>
      <c r="N47" s="34"/>
      <c r="O47" s="35"/>
      <c r="P47" s="35"/>
    </row>
    <row r="48" spans="1:16" s="30" customFormat="1">
      <c r="A48" s="1"/>
      <c r="B48" s="58"/>
      <c r="C48" s="63"/>
      <c r="D48" s="52"/>
      <c r="E48" s="52"/>
      <c r="F48" s="53"/>
      <c r="G48" s="59"/>
      <c r="H48" s="60"/>
      <c r="I48" s="61"/>
      <c r="J48" s="60"/>
      <c r="K48" s="59"/>
      <c r="L48" s="62"/>
      <c r="M48" s="59"/>
      <c r="N48" s="60"/>
      <c r="O48" s="36">
        <f t="shared" ref="O48:O71" si="6">SUM(F48:N48)</f>
        <v>0</v>
      </c>
      <c r="P48" s="37">
        <f t="shared" ref="P48:P71" si="7">(F48*$F$3)+(G48*$G$3)+(H48*$H$3)+(I48*$I$3)+(J48*$J$3)+(K48*$K$3)+(L48*$L$3)+(M48*$M$3)+(N48*$N$3)</f>
        <v>0</v>
      </c>
    </row>
    <row r="49" spans="1:16" s="30" customFormat="1" hidden="1">
      <c r="A49" s="1"/>
      <c r="B49" s="58"/>
      <c r="C49" s="51"/>
      <c r="D49" s="52"/>
      <c r="E49" s="52"/>
      <c r="F49" s="53"/>
      <c r="G49" s="59"/>
      <c r="H49" s="60"/>
      <c r="I49" s="61"/>
      <c r="J49" s="60"/>
      <c r="K49" s="59"/>
      <c r="L49" s="62"/>
      <c r="M49" s="59"/>
      <c r="N49" s="60"/>
      <c r="O49" s="36">
        <f t="shared" si="6"/>
        <v>0</v>
      </c>
      <c r="P49" s="37">
        <f t="shared" si="7"/>
        <v>0</v>
      </c>
    </row>
    <row r="50" spans="1:16" s="30" customFormat="1" hidden="1">
      <c r="A50" s="1"/>
      <c r="B50" s="58"/>
      <c r="C50" s="51"/>
      <c r="D50" s="52"/>
      <c r="E50" s="52"/>
      <c r="F50" s="53"/>
      <c r="G50" s="59"/>
      <c r="H50" s="60"/>
      <c r="I50" s="61"/>
      <c r="J50" s="60"/>
      <c r="K50" s="59"/>
      <c r="L50" s="62"/>
      <c r="M50" s="59"/>
      <c r="N50" s="60"/>
      <c r="O50" s="36">
        <f t="shared" si="6"/>
        <v>0</v>
      </c>
      <c r="P50" s="37">
        <f t="shared" si="7"/>
        <v>0</v>
      </c>
    </row>
    <row r="51" spans="1:16" s="30" customFormat="1" hidden="1">
      <c r="A51" s="1"/>
      <c r="B51" s="58"/>
      <c r="C51" s="51"/>
      <c r="D51" s="52"/>
      <c r="E51" s="52"/>
      <c r="F51" s="53"/>
      <c r="G51" s="59"/>
      <c r="H51" s="60"/>
      <c r="I51" s="61"/>
      <c r="J51" s="60"/>
      <c r="K51" s="59"/>
      <c r="L51" s="62"/>
      <c r="M51" s="59"/>
      <c r="N51" s="60"/>
      <c r="O51" s="36">
        <f t="shared" si="6"/>
        <v>0</v>
      </c>
      <c r="P51" s="37">
        <f t="shared" si="7"/>
        <v>0</v>
      </c>
    </row>
    <row r="52" spans="1:16" s="30" customFormat="1" hidden="1">
      <c r="A52" s="1"/>
      <c r="B52" s="58"/>
      <c r="C52" s="51"/>
      <c r="D52" s="52"/>
      <c r="E52" s="52"/>
      <c r="F52" s="53"/>
      <c r="G52" s="59"/>
      <c r="H52" s="60"/>
      <c r="I52" s="61"/>
      <c r="J52" s="60"/>
      <c r="K52" s="59"/>
      <c r="L52" s="62"/>
      <c r="M52" s="59"/>
      <c r="N52" s="60"/>
      <c r="O52" s="36">
        <f t="shared" si="6"/>
        <v>0</v>
      </c>
      <c r="P52" s="37">
        <f t="shared" si="7"/>
        <v>0</v>
      </c>
    </row>
    <row r="53" spans="1:16" s="30" customFormat="1" hidden="1">
      <c r="A53" s="1"/>
      <c r="B53" s="58"/>
      <c r="C53" s="51"/>
      <c r="D53" s="52"/>
      <c r="E53" s="52"/>
      <c r="F53" s="53"/>
      <c r="G53" s="59"/>
      <c r="H53" s="60"/>
      <c r="I53" s="61"/>
      <c r="J53" s="60"/>
      <c r="K53" s="59"/>
      <c r="L53" s="62"/>
      <c r="M53" s="59"/>
      <c r="N53" s="60"/>
      <c r="O53" s="36">
        <f t="shared" si="6"/>
        <v>0</v>
      </c>
      <c r="P53" s="37">
        <f t="shared" si="7"/>
        <v>0</v>
      </c>
    </row>
    <row r="54" spans="1:16" s="30" customFormat="1" hidden="1">
      <c r="A54" s="1"/>
      <c r="B54" s="58"/>
      <c r="C54" s="51"/>
      <c r="D54" s="52"/>
      <c r="E54" s="52"/>
      <c r="F54" s="53"/>
      <c r="G54" s="59"/>
      <c r="H54" s="60"/>
      <c r="I54" s="61"/>
      <c r="J54" s="60"/>
      <c r="K54" s="59"/>
      <c r="L54" s="62"/>
      <c r="M54" s="59"/>
      <c r="N54" s="60"/>
      <c r="O54" s="36">
        <f t="shared" si="6"/>
        <v>0</v>
      </c>
      <c r="P54" s="37">
        <f t="shared" si="7"/>
        <v>0</v>
      </c>
    </row>
    <row r="55" spans="1:16" s="30" customFormat="1" hidden="1">
      <c r="A55" s="1"/>
      <c r="B55" s="58"/>
      <c r="C55" s="51"/>
      <c r="D55" s="52"/>
      <c r="E55" s="52"/>
      <c r="F55" s="53"/>
      <c r="G55" s="59"/>
      <c r="H55" s="60"/>
      <c r="I55" s="61"/>
      <c r="J55" s="60"/>
      <c r="K55" s="59"/>
      <c r="L55" s="62"/>
      <c r="M55" s="59"/>
      <c r="N55" s="60"/>
      <c r="O55" s="36">
        <f t="shared" si="6"/>
        <v>0</v>
      </c>
      <c r="P55" s="37">
        <f t="shared" si="7"/>
        <v>0</v>
      </c>
    </row>
    <row r="56" spans="1:16" s="30" customFormat="1" hidden="1">
      <c r="A56" s="1"/>
      <c r="B56" s="58"/>
      <c r="C56" s="51"/>
      <c r="D56" s="52"/>
      <c r="E56" s="52"/>
      <c r="F56" s="53"/>
      <c r="G56" s="59"/>
      <c r="H56" s="60"/>
      <c r="I56" s="61"/>
      <c r="J56" s="60"/>
      <c r="K56" s="59"/>
      <c r="L56" s="62"/>
      <c r="M56" s="59"/>
      <c r="N56" s="60"/>
      <c r="O56" s="36">
        <f t="shared" si="6"/>
        <v>0</v>
      </c>
      <c r="P56" s="37">
        <f t="shared" si="7"/>
        <v>0</v>
      </c>
    </row>
    <row r="57" spans="1:16" s="30" customFormat="1" hidden="1">
      <c r="A57" s="1"/>
      <c r="B57" s="58"/>
      <c r="C57" s="51"/>
      <c r="D57" s="52"/>
      <c r="E57" s="52"/>
      <c r="F57" s="53"/>
      <c r="G57" s="59"/>
      <c r="H57" s="60"/>
      <c r="I57" s="61"/>
      <c r="J57" s="60"/>
      <c r="K57" s="59"/>
      <c r="L57" s="62"/>
      <c r="M57" s="59"/>
      <c r="N57" s="60"/>
      <c r="O57" s="36">
        <f t="shared" si="6"/>
        <v>0</v>
      </c>
      <c r="P57" s="37">
        <f t="shared" si="7"/>
        <v>0</v>
      </c>
    </row>
    <row r="58" spans="1:16" s="30" customFormat="1" hidden="1">
      <c r="A58" s="1"/>
      <c r="B58" s="58"/>
      <c r="C58" s="51"/>
      <c r="D58" s="52"/>
      <c r="E58" s="52"/>
      <c r="F58" s="53"/>
      <c r="G58" s="59"/>
      <c r="H58" s="60"/>
      <c r="I58" s="61"/>
      <c r="J58" s="60"/>
      <c r="K58" s="59"/>
      <c r="L58" s="62"/>
      <c r="M58" s="59"/>
      <c r="N58" s="60"/>
      <c r="O58" s="36">
        <f t="shared" si="6"/>
        <v>0</v>
      </c>
      <c r="P58" s="37">
        <f t="shared" si="7"/>
        <v>0</v>
      </c>
    </row>
    <row r="59" spans="1:16" s="30" customFormat="1" hidden="1">
      <c r="A59" s="1"/>
      <c r="B59" s="58"/>
      <c r="C59" s="51"/>
      <c r="D59" s="52"/>
      <c r="E59" s="52"/>
      <c r="F59" s="53"/>
      <c r="G59" s="59"/>
      <c r="H59" s="60"/>
      <c r="I59" s="61"/>
      <c r="J59" s="60"/>
      <c r="K59" s="59"/>
      <c r="L59" s="62"/>
      <c r="M59" s="59"/>
      <c r="N59" s="60"/>
      <c r="O59" s="36">
        <f t="shared" si="6"/>
        <v>0</v>
      </c>
      <c r="P59" s="37">
        <f t="shared" si="7"/>
        <v>0</v>
      </c>
    </row>
    <row r="60" spans="1:16" s="30" customFormat="1" hidden="1">
      <c r="A60" s="1"/>
      <c r="B60" s="58"/>
      <c r="C60" s="51"/>
      <c r="D60" s="52"/>
      <c r="E60" s="52"/>
      <c r="F60" s="53"/>
      <c r="G60" s="59"/>
      <c r="H60" s="60"/>
      <c r="I60" s="61"/>
      <c r="J60" s="60"/>
      <c r="K60" s="59"/>
      <c r="L60" s="62"/>
      <c r="M60" s="59"/>
      <c r="N60" s="60"/>
      <c r="O60" s="36">
        <f t="shared" si="6"/>
        <v>0</v>
      </c>
      <c r="P60" s="37">
        <f t="shared" si="7"/>
        <v>0</v>
      </c>
    </row>
    <row r="61" spans="1:16" s="30" customFormat="1" hidden="1">
      <c r="A61" s="1"/>
      <c r="B61" s="58"/>
      <c r="C61" s="51"/>
      <c r="D61" s="52"/>
      <c r="E61" s="52"/>
      <c r="F61" s="53"/>
      <c r="G61" s="59"/>
      <c r="H61" s="60"/>
      <c r="I61" s="61"/>
      <c r="J61" s="60"/>
      <c r="K61" s="59"/>
      <c r="L61" s="62"/>
      <c r="M61" s="59"/>
      <c r="N61" s="60"/>
      <c r="O61" s="36">
        <f t="shared" si="6"/>
        <v>0</v>
      </c>
      <c r="P61" s="37">
        <f t="shared" si="7"/>
        <v>0</v>
      </c>
    </row>
    <row r="62" spans="1:16" s="30" customFormat="1" hidden="1">
      <c r="A62" s="1"/>
      <c r="B62" s="58"/>
      <c r="C62" s="51"/>
      <c r="D62" s="52"/>
      <c r="E62" s="52"/>
      <c r="F62" s="53"/>
      <c r="G62" s="59"/>
      <c r="H62" s="60"/>
      <c r="I62" s="61"/>
      <c r="J62" s="60"/>
      <c r="K62" s="59"/>
      <c r="L62" s="62"/>
      <c r="M62" s="59"/>
      <c r="N62" s="60"/>
      <c r="O62" s="36">
        <f t="shared" si="6"/>
        <v>0</v>
      </c>
      <c r="P62" s="37">
        <f t="shared" si="7"/>
        <v>0</v>
      </c>
    </row>
    <row r="63" spans="1:16" s="30" customFormat="1" hidden="1">
      <c r="A63" s="1"/>
      <c r="B63" s="58"/>
      <c r="C63" s="51"/>
      <c r="D63" s="52"/>
      <c r="E63" s="52"/>
      <c r="F63" s="53"/>
      <c r="G63" s="59"/>
      <c r="H63" s="60"/>
      <c r="I63" s="61"/>
      <c r="J63" s="60"/>
      <c r="K63" s="59"/>
      <c r="L63" s="62"/>
      <c r="M63" s="59"/>
      <c r="N63" s="60"/>
      <c r="O63" s="36">
        <f t="shared" si="6"/>
        <v>0</v>
      </c>
      <c r="P63" s="37">
        <f t="shared" si="7"/>
        <v>0</v>
      </c>
    </row>
    <row r="64" spans="1:16" s="30" customFormat="1" hidden="1">
      <c r="A64" s="1"/>
      <c r="B64" s="58"/>
      <c r="C64" s="51"/>
      <c r="D64" s="52"/>
      <c r="E64" s="52"/>
      <c r="F64" s="53"/>
      <c r="G64" s="59"/>
      <c r="H64" s="60"/>
      <c r="I64" s="61"/>
      <c r="J64" s="60"/>
      <c r="K64" s="59"/>
      <c r="L64" s="62"/>
      <c r="M64" s="59"/>
      <c r="N64" s="60"/>
      <c r="O64" s="36">
        <f t="shared" si="6"/>
        <v>0</v>
      </c>
      <c r="P64" s="37">
        <f t="shared" si="7"/>
        <v>0</v>
      </c>
    </row>
    <row r="65" spans="1:16" s="30" customFormat="1" hidden="1">
      <c r="A65" s="1"/>
      <c r="B65" s="58"/>
      <c r="C65" s="51"/>
      <c r="D65" s="52"/>
      <c r="E65" s="52"/>
      <c r="F65" s="53"/>
      <c r="G65" s="59"/>
      <c r="H65" s="60"/>
      <c r="I65" s="61"/>
      <c r="J65" s="60"/>
      <c r="K65" s="59"/>
      <c r="L65" s="62"/>
      <c r="M65" s="59"/>
      <c r="N65" s="60"/>
      <c r="O65" s="36">
        <f t="shared" si="6"/>
        <v>0</v>
      </c>
      <c r="P65" s="37">
        <f t="shared" si="7"/>
        <v>0</v>
      </c>
    </row>
    <row r="66" spans="1:16" s="30" customFormat="1" hidden="1">
      <c r="A66" s="1"/>
      <c r="B66" s="58"/>
      <c r="C66" s="51"/>
      <c r="D66" s="52"/>
      <c r="E66" s="52"/>
      <c r="F66" s="53"/>
      <c r="G66" s="59"/>
      <c r="H66" s="60"/>
      <c r="I66" s="61"/>
      <c r="J66" s="60"/>
      <c r="K66" s="59"/>
      <c r="L66" s="62"/>
      <c r="M66" s="59"/>
      <c r="N66" s="60"/>
      <c r="O66" s="36">
        <f t="shared" si="6"/>
        <v>0</v>
      </c>
      <c r="P66" s="37">
        <f t="shared" si="7"/>
        <v>0</v>
      </c>
    </row>
    <row r="67" spans="1:16" s="30" customFormat="1" hidden="1">
      <c r="A67" s="1"/>
      <c r="B67" s="58"/>
      <c r="C67" s="51"/>
      <c r="D67" s="52"/>
      <c r="E67" s="52"/>
      <c r="F67" s="53"/>
      <c r="G67" s="59"/>
      <c r="H67" s="60"/>
      <c r="I67" s="61"/>
      <c r="J67" s="60"/>
      <c r="K67" s="59"/>
      <c r="L67" s="62"/>
      <c r="M67" s="59"/>
      <c r="N67" s="60"/>
      <c r="O67" s="36">
        <f t="shared" si="6"/>
        <v>0</v>
      </c>
      <c r="P67" s="37">
        <f t="shared" si="7"/>
        <v>0</v>
      </c>
    </row>
    <row r="68" spans="1:16" s="30" customFormat="1" hidden="1">
      <c r="A68" s="1"/>
      <c r="B68" s="58"/>
      <c r="C68" s="51"/>
      <c r="D68" s="52"/>
      <c r="E68" s="52"/>
      <c r="F68" s="53"/>
      <c r="G68" s="59"/>
      <c r="H68" s="60"/>
      <c r="I68" s="61"/>
      <c r="J68" s="60"/>
      <c r="K68" s="59"/>
      <c r="L68" s="62"/>
      <c r="M68" s="59"/>
      <c r="N68" s="60"/>
      <c r="O68" s="36">
        <f t="shared" si="6"/>
        <v>0</v>
      </c>
      <c r="P68" s="37">
        <f t="shared" si="7"/>
        <v>0</v>
      </c>
    </row>
    <row r="69" spans="1:16" s="30" customFormat="1" hidden="1">
      <c r="A69" s="1"/>
      <c r="B69" s="58"/>
      <c r="C69" s="51"/>
      <c r="D69" s="52"/>
      <c r="E69" s="52"/>
      <c r="F69" s="53"/>
      <c r="G69" s="59"/>
      <c r="H69" s="60"/>
      <c r="I69" s="61"/>
      <c r="J69" s="60"/>
      <c r="K69" s="59"/>
      <c r="L69" s="62"/>
      <c r="M69" s="59"/>
      <c r="N69" s="60"/>
      <c r="O69" s="36">
        <f t="shared" si="6"/>
        <v>0</v>
      </c>
      <c r="P69" s="37">
        <f t="shared" si="7"/>
        <v>0</v>
      </c>
    </row>
    <row r="70" spans="1:16" s="30" customFormat="1" hidden="1">
      <c r="A70" s="1"/>
      <c r="B70" s="58"/>
      <c r="C70" s="51"/>
      <c r="D70" s="52"/>
      <c r="E70" s="52"/>
      <c r="F70" s="53"/>
      <c r="G70" s="59"/>
      <c r="H70" s="60"/>
      <c r="I70" s="61"/>
      <c r="J70" s="60"/>
      <c r="K70" s="59"/>
      <c r="L70" s="62"/>
      <c r="M70" s="59"/>
      <c r="N70" s="60"/>
      <c r="O70" s="36">
        <f t="shared" si="6"/>
        <v>0</v>
      </c>
      <c r="P70" s="37">
        <f t="shared" si="7"/>
        <v>0</v>
      </c>
    </row>
    <row r="71" spans="1:16" s="30" customFormat="1">
      <c r="A71" s="1"/>
      <c r="B71" s="58"/>
      <c r="C71" s="51"/>
      <c r="D71" s="52"/>
      <c r="E71" s="52"/>
      <c r="F71" s="53"/>
      <c r="G71" s="59"/>
      <c r="H71" s="60"/>
      <c r="I71" s="61"/>
      <c r="J71" s="60"/>
      <c r="K71" s="59"/>
      <c r="L71" s="62"/>
      <c r="M71" s="59"/>
      <c r="N71" s="60"/>
      <c r="O71" s="36">
        <f t="shared" si="6"/>
        <v>0</v>
      </c>
      <c r="P71" s="37">
        <f t="shared" si="7"/>
        <v>0</v>
      </c>
    </row>
    <row r="72" spans="1:16" ht="12" thickBot="1">
      <c r="A72" s="38"/>
      <c r="B72" s="39" t="s">
        <v>21</v>
      </c>
      <c r="C72" s="39">
        <f>SUM(C69:C71)</f>
        <v>0</v>
      </c>
      <c r="D72" s="39">
        <f>SUM(D48:D71)</f>
        <v>0</v>
      </c>
      <c r="E72" s="39">
        <f>SUM(E48:E71)</f>
        <v>0</v>
      </c>
      <c r="F72" s="39">
        <f>SUM(F69:F71)</f>
        <v>0</v>
      </c>
      <c r="G72" s="43">
        <f t="shared" ref="G72:P72" si="8">SUM(G48:G71)</f>
        <v>0</v>
      </c>
      <c r="H72" s="43">
        <f t="shared" si="8"/>
        <v>0</v>
      </c>
      <c r="I72" s="43">
        <f t="shared" si="8"/>
        <v>0</v>
      </c>
      <c r="J72" s="43">
        <f t="shared" si="8"/>
        <v>0</v>
      </c>
      <c r="K72" s="43">
        <f t="shared" si="8"/>
        <v>0</v>
      </c>
      <c r="L72" s="43">
        <f t="shared" si="8"/>
        <v>0</v>
      </c>
      <c r="M72" s="43">
        <f t="shared" si="8"/>
        <v>0</v>
      </c>
      <c r="N72" s="43">
        <f t="shared" si="8"/>
        <v>0</v>
      </c>
      <c r="O72" s="44">
        <f t="shared" si="8"/>
        <v>0</v>
      </c>
      <c r="P72" s="45">
        <f t="shared" si="8"/>
        <v>0</v>
      </c>
    </row>
    <row r="74" spans="1:16" ht="11.25" customHeight="1"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</row>
    <row r="75" spans="1:16" ht="12.75">
      <c r="B75" s="2"/>
      <c r="C75" s="2"/>
      <c r="D75" s="2"/>
      <c r="E75" s="2"/>
      <c r="F75" s="47"/>
      <c r="G75" s="47"/>
      <c r="H75" s="47"/>
      <c r="I75" s="47"/>
      <c r="J75" s="47"/>
      <c r="K75" s="47"/>
      <c r="L75" s="47"/>
      <c r="M75" s="47"/>
      <c r="N75" s="47"/>
      <c r="O75" s="2"/>
      <c r="P75" s="2"/>
    </row>
    <row r="76" spans="1:16">
      <c r="M76" s="48" t="s">
        <v>21</v>
      </c>
      <c r="O76" s="49">
        <f>O72+O44+O22</f>
        <v>0</v>
      </c>
      <c r="P76" s="50">
        <f>P72+P44+P22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9"/>
  <sheetViews>
    <sheetView zoomScaleNormal="100" workbookViewId="0">
      <pane xSplit="2" ySplit="4" topLeftCell="C107" activePane="bottomRight" state="frozen"/>
      <selection pane="topRight" activeCell="C1" sqref="C1"/>
      <selection pane="bottomLeft" activeCell="A5" sqref="A5"/>
      <selection pane="bottomRight" activeCell="A132" sqref="A132:XFD138"/>
    </sheetView>
  </sheetViews>
  <sheetFormatPr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86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>
      <c r="B6" s="33" t="s">
        <v>20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>
      <c r="A7" s="1"/>
      <c r="B7" s="178"/>
      <c r="C7" s="179"/>
      <c r="D7" s="180"/>
      <c r="E7" s="180"/>
      <c r="F7" s="181"/>
      <c r="G7" s="182"/>
      <c r="H7" s="183"/>
      <c r="I7" s="184"/>
      <c r="J7" s="183"/>
      <c r="K7" s="182"/>
      <c r="L7" s="185"/>
      <c r="M7" s="182"/>
      <c r="N7" s="183"/>
      <c r="O7" s="36">
        <f>SUM(C7:N7)</f>
        <v>0</v>
      </c>
      <c r="P7" s="37">
        <f>(C7*$C$3)+(F7*$F$3)+(G7*$G$3)+(H7*$H$3)+(I7*$I$3)+(J7*$J$3)+(K7*$K$3)+(L7*$L$3)+(M7*$M$3)+(N7*$N$3)</f>
        <v>0</v>
      </c>
    </row>
    <row r="8" spans="1:16" s="30" customFormat="1" hidden="1">
      <c r="A8" s="1"/>
      <c r="B8" s="178"/>
      <c r="C8" s="186"/>
      <c r="D8" s="180"/>
      <c r="E8" s="180"/>
      <c r="F8" s="181"/>
      <c r="G8" s="182"/>
      <c r="H8" s="183"/>
      <c r="I8" s="184"/>
      <c r="J8" s="183"/>
      <c r="K8" s="182"/>
      <c r="L8" s="185"/>
      <c r="M8" s="182"/>
      <c r="N8" s="183"/>
      <c r="O8" s="36">
        <f>SUM(F8:N8)</f>
        <v>0</v>
      </c>
      <c r="P8" s="37">
        <f>(F8*$F$3)+(G8*$G$3)+(H8*$H$3)+(I8*$I$3)+(J8*$J$3)+(K8*$K$3)+(L8*$L$3)+(M8*$M$3)+(N8*$N$3)</f>
        <v>0</v>
      </c>
    </row>
    <row r="9" spans="1:16" s="30" customFormat="1" hidden="1">
      <c r="A9" s="1"/>
      <c r="B9" s="178"/>
      <c r="C9" s="186"/>
      <c r="D9" s="180"/>
      <c r="E9" s="180"/>
      <c r="F9" s="181"/>
      <c r="G9" s="182"/>
      <c r="H9" s="183"/>
      <c r="I9" s="184"/>
      <c r="J9" s="183"/>
      <c r="K9" s="182"/>
      <c r="L9" s="185"/>
      <c r="M9" s="182"/>
      <c r="N9" s="183"/>
      <c r="O9" s="36">
        <f>SUM(F9:N9)</f>
        <v>0</v>
      </c>
      <c r="P9" s="37">
        <f>(F9*$F$3)+(G9*$G$3)+(H9*$H$3)+(I9*$I$3)+(J9*$J$3)+(K9*$K$3)+(L9*$L$3)+(M9*$M$3)+(N9*$N$3)</f>
        <v>0</v>
      </c>
    </row>
    <row r="10" spans="1:16" s="30" customFormat="1" hidden="1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ref="O10:O23" si="0">SUM(F10:N10)</f>
        <v>0</v>
      </c>
      <c r="P10" s="37">
        <f t="shared" ref="P10:P23" si="1">(F10*$F$3)+(G10*$G$3)+(H10*$H$3)+(I10*$I$3)+(J10*$J$3)+(K10*$K$3)+(L10*$L$3)+(M10*$M$3)+(N10*$N$3)</f>
        <v>0</v>
      </c>
    </row>
    <row r="11" spans="1:16" s="30" customFormat="1" hidden="1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37">
        <f t="shared" si="1"/>
        <v>0</v>
      </c>
    </row>
    <row r="12" spans="1:16" s="30" customFormat="1" hidden="1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37">
        <f t="shared" si="1"/>
        <v>0</v>
      </c>
    </row>
    <row r="13" spans="1:16" s="30" customFormat="1" hidden="1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37">
        <f t="shared" si="1"/>
        <v>0</v>
      </c>
    </row>
    <row r="14" spans="1:16" s="30" customFormat="1" hidden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37">
        <f t="shared" si="1"/>
        <v>0</v>
      </c>
    </row>
    <row r="15" spans="1:16" s="30" customFormat="1" hidden="1">
      <c r="A15" s="1"/>
      <c r="B15" s="178"/>
      <c r="C15" s="186"/>
      <c r="D15" s="180"/>
      <c r="E15" s="180"/>
      <c r="F15" s="181"/>
      <c r="G15" s="182"/>
      <c r="H15" s="183"/>
      <c r="I15" s="184"/>
      <c r="J15" s="183"/>
      <c r="K15" s="182"/>
      <c r="L15" s="185"/>
      <c r="M15" s="182"/>
      <c r="N15" s="183"/>
      <c r="O15" s="36">
        <f>SUM(F15:N15)</f>
        <v>0</v>
      </c>
      <c r="P15" s="37">
        <f>(F15*$F$3)+(G15*$G$3)+(H15*$H$3)+(I15*$I$3)+(J15*$J$3)+(K15*$K$3)+(L15*$L$3)+(M15*$M$3)+(N15*$N$3)</f>
        <v>0</v>
      </c>
    </row>
    <row r="16" spans="1:16" s="30" customFormat="1" hidden="1">
      <c r="A16" s="1"/>
      <c r="B16" s="178"/>
      <c r="C16" s="186"/>
      <c r="D16" s="180"/>
      <c r="E16" s="180"/>
      <c r="F16" s="181"/>
      <c r="G16" s="182"/>
      <c r="H16" s="183"/>
      <c r="I16" s="184"/>
      <c r="J16" s="183"/>
      <c r="K16" s="182"/>
      <c r="L16" s="185"/>
      <c r="M16" s="182"/>
      <c r="N16" s="183"/>
      <c r="O16" s="36">
        <f>SUM(F16:N16)</f>
        <v>0</v>
      </c>
      <c r="P16" s="37">
        <f>(F16*$F$3)+(G16*$G$3)+(H16*$H$3)+(I16*$I$3)+(J16*$J$3)+(K16*$K$3)+(L16*$L$3)+(M16*$M$3)+(N16*$N$3)</f>
        <v>0</v>
      </c>
    </row>
    <row r="17" spans="1:16" s="30" customFormat="1" hidden="1">
      <c r="A17" s="1"/>
      <c r="B17" s="58"/>
      <c r="C17" s="51"/>
      <c r="D17" s="52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36">
        <f t="shared" ref="O17:O21" si="2">SUM(F17:N17)</f>
        <v>0</v>
      </c>
      <c r="P17" s="37">
        <f t="shared" ref="P17:P21" si="3">(F17*$F$3)+(G17*$G$3)+(H17*$H$3)+(I17*$I$3)+(J17*$J$3)+(K17*$K$3)+(L17*$L$3)+(M17*$M$3)+(N17*$N$3)</f>
        <v>0</v>
      </c>
    </row>
    <row r="18" spans="1:16" s="30" customFormat="1" hidden="1">
      <c r="A18" s="1"/>
      <c r="B18" s="58"/>
      <c r="C18" s="51"/>
      <c r="D18" s="52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36">
        <f t="shared" si="2"/>
        <v>0</v>
      </c>
      <c r="P18" s="37">
        <f t="shared" si="3"/>
        <v>0</v>
      </c>
    </row>
    <row r="19" spans="1:16" s="30" customFormat="1" hidden="1">
      <c r="A19" s="1"/>
      <c r="B19" s="58"/>
      <c r="C19" s="51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 t="shared" si="2"/>
        <v>0</v>
      </c>
      <c r="P19" s="37">
        <f t="shared" si="3"/>
        <v>0</v>
      </c>
    </row>
    <row r="20" spans="1:16" s="30" customFormat="1" hidden="1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si="2"/>
        <v>0</v>
      </c>
      <c r="P20" s="37">
        <f t="shared" si="3"/>
        <v>0</v>
      </c>
    </row>
    <row r="21" spans="1:16" s="30" customFormat="1" hidden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2"/>
        <v>0</v>
      </c>
      <c r="P21" s="37">
        <f t="shared" si="3"/>
        <v>0</v>
      </c>
    </row>
    <row r="22" spans="1:16" s="30" customFormat="1" hidden="1">
      <c r="A22" s="1"/>
      <c r="B22" s="58"/>
      <c r="C22" s="51"/>
      <c r="D22" s="52"/>
      <c r="E22" s="52"/>
      <c r="F22" s="53"/>
      <c r="G22" s="59"/>
      <c r="H22" s="60"/>
      <c r="I22" s="61"/>
      <c r="J22" s="60"/>
      <c r="K22" s="59"/>
      <c r="L22" s="62"/>
      <c r="M22" s="59"/>
      <c r="N22" s="60"/>
      <c r="O22" s="36">
        <f t="shared" si="0"/>
        <v>0</v>
      </c>
      <c r="P22" s="37">
        <f t="shared" si="1"/>
        <v>0</v>
      </c>
    </row>
    <row r="23" spans="1:16" s="30" customFormat="1" hidden="1">
      <c r="A23" s="1"/>
      <c r="B23" s="58"/>
      <c r="C23" s="51"/>
      <c r="D23" s="52"/>
      <c r="E23" s="52"/>
      <c r="F23" s="53"/>
      <c r="G23" s="59"/>
      <c r="H23" s="60"/>
      <c r="I23" s="61"/>
      <c r="J23" s="60"/>
      <c r="K23" s="59"/>
      <c r="L23" s="62"/>
      <c r="M23" s="59"/>
      <c r="N23" s="60"/>
      <c r="O23" s="36">
        <f t="shared" si="0"/>
        <v>0</v>
      </c>
      <c r="P23" s="37">
        <f t="shared" si="1"/>
        <v>0</v>
      </c>
    </row>
    <row r="24" spans="1:16" s="30" customFormat="1" hidden="1">
      <c r="A24" s="1"/>
      <c r="B24" s="58"/>
      <c r="C24" s="51"/>
      <c r="D24" s="52"/>
      <c r="E24" s="52"/>
      <c r="F24" s="53"/>
      <c r="G24" s="59"/>
      <c r="H24" s="60"/>
      <c r="I24" s="61"/>
      <c r="J24" s="60"/>
      <c r="K24" s="59"/>
      <c r="L24" s="62"/>
      <c r="M24" s="59"/>
      <c r="N24" s="60"/>
      <c r="O24" s="36">
        <f>SUM(F24:N24)</f>
        <v>0</v>
      </c>
      <c r="P24" s="37">
        <f>(F24*$F$3)+(G24*$G$3)+(H24*$H$3)+(I24*$I$3)+(J24*$J$3)+(K24*$K$3)+(L24*$L$3)+(M24*$M$3)+(N24*$N$3)</f>
        <v>0</v>
      </c>
    </row>
    <row r="25" spans="1:16" s="30" customFormat="1" hidden="1">
      <c r="A25" s="1"/>
      <c r="B25" s="58"/>
      <c r="C25" s="51"/>
      <c r="D25" s="52"/>
      <c r="E25" s="52"/>
      <c r="F25" s="53"/>
      <c r="G25" s="59"/>
      <c r="H25" s="60"/>
      <c r="I25" s="61"/>
      <c r="J25" s="60"/>
      <c r="K25" s="59"/>
      <c r="L25" s="62"/>
      <c r="M25" s="59"/>
      <c r="N25" s="60"/>
      <c r="O25" s="36">
        <f>SUM(F25:N25)</f>
        <v>0</v>
      </c>
      <c r="P25" s="37">
        <f>(F25*$F$3)+(G25*$G$3)+(H25*$H$3)+(I25*$I$3)+(J25*$J$3)+(K25*$K$3)+(L25*$L$3)+(M25*$M$3)+(N25*$N$3)</f>
        <v>0</v>
      </c>
    </row>
    <row r="26" spans="1:16" s="30" customFormat="1" hidden="1">
      <c r="A26" s="1"/>
      <c r="B26" s="58"/>
      <c r="C26" s="51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>SUM(F26:N26)</f>
        <v>0</v>
      </c>
      <c r="P26" s="37">
        <f>(F26*$F$3)+(G26*$G$3)+(H26*$H$3)+(I26*$I$3)+(J26*$J$3)+(K26*$K$3)+(L26*$L$3)+(M26*$M$3)+(N26*$N$3)</f>
        <v>0</v>
      </c>
    </row>
    <row r="27" spans="1:16" s="30" customFormat="1" hidden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>SUM(F27:N27)</f>
        <v>0</v>
      </c>
      <c r="P27" s="37">
        <f>(F27*$F$3)+(G27*$G$3)+(H27*$H$3)+(I27*$I$3)+(J27*$J$3)+(K27*$K$3)+(L27*$L$3)+(M27*$M$3)+(N27*$N$3)</f>
        <v>0</v>
      </c>
    </row>
    <row r="28" spans="1:16" s="30" customFormat="1" hidden="1">
      <c r="A28" s="1"/>
      <c r="B28" s="58"/>
      <c r="C28" s="51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ref="O28:O34" si="4">SUM(F28:N28)</f>
        <v>0</v>
      </c>
      <c r="P28" s="37">
        <f t="shared" ref="P28:P34" si="5">(F28*$F$3)+(G28*$G$3)+(H28*$H$3)+(I28*$I$3)+(J28*$J$3)+(K28*$K$3)+(L28*$L$3)+(M28*$M$3)+(N28*$N$3)</f>
        <v>0</v>
      </c>
    </row>
    <row r="29" spans="1:16" s="30" customFormat="1" hidden="1">
      <c r="A29" s="1"/>
      <c r="B29" s="58"/>
      <c r="C29" s="51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4"/>
        <v>0</v>
      </c>
      <c r="P29" s="37">
        <f t="shared" si="5"/>
        <v>0</v>
      </c>
    </row>
    <row r="30" spans="1:16" s="30" customFormat="1" hidden="1">
      <c r="A30" s="1"/>
      <c r="B30" s="58"/>
      <c r="C30" s="51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si="4"/>
        <v>0</v>
      </c>
      <c r="P30" s="37">
        <f t="shared" si="5"/>
        <v>0</v>
      </c>
    </row>
    <row r="31" spans="1:16" s="30" customFormat="1" hidden="1">
      <c r="A31" s="1"/>
      <c r="B31" s="58"/>
      <c r="C31" s="51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4"/>
        <v>0</v>
      </c>
      <c r="P31" s="37">
        <f t="shared" si="5"/>
        <v>0</v>
      </c>
    </row>
    <row r="32" spans="1:16" s="30" customFormat="1" hidden="1">
      <c r="A32" s="1"/>
      <c r="B32" s="58"/>
      <c r="C32" s="51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4"/>
        <v>0</v>
      </c>
      <c r="P32" s="37">
        <f t="shared" si="5"/>
        <v>0</v>
      </c>
    </row>
    <row r="33" spans="1:16" s="30" customFormat="1" hidden="1">
      <c r="A33" s="1"/>
      <c r="B33" s="58"/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4"/>
        <v>0</v>
      </c>
      <c r="P33" s="37">
        <f t="shared" si="5"/>
        <v>0</v>
      </c>
    </row>
    <row r="34" spans="1:16" s="30" customFormat="1" hidden="1">
      <c r="A34" s="1"/>
      <c r="B34" s="58"/>
      <c r="C34" s="51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4"/>
        <v>0</v>
      </c>
      <c r="P34" s="37">
        <f t="shared" si="5"/>
        <v>0</v>
      </c>
    </row>
    <row r="35" spans="1:16" s="30" customFormat="1" hidden="1">
      <c r="A35" s="1"/>
      <c r="B35" s="58"/>
      <c r="C35" s="51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>SUM(F35:N35)</f>
        <v>0</v>
      </c>
      <c r="P35" s="37">
        <f>(F35*$F$3)+(G35*$G$3)+(H35*$H$3)+(I35*$I$3)+(J35*$J$3)+(K35*$K$3)+(L35*$L$3)+(M35*$M$3)+(N35*$N$3)</f>
        <v>0</v>
      </c>
    </row>
    <row r="36" spans="1:16" s="30" customFormat="1" hidden="1">
      <c r="A36" s="1"/>
      <c r="B36" s="164"/>
      <c r="C36" s="172"/>
      <c r="D36" s="166"/>
      <c r="E36" s="166"/>
      <c r="F36" s="167"/>
      <c r="G36" s="168"/>
      <c r="H36" s="169"/>
      <c r="I36" s="170"/>
      <c r="J36" s="169"/>
      <c r="K36" s="168"/>
      <c r="L36" s="171"/>
      <c r="M36" s="168"/>
      <c r="N36" s="169"/>
      <c r="O36" s="36">
        <f>SUM(F36:N36)</f>
        <v>0</v>
      </c>
      <c r="P36" s="37">
        <f>(F36*$F$3)+(G36*$G$3)+(H36*$H$3)+(I36*$I$3)+(J36*$J$3)+(K36*$K$3)+(L36*$L$3)+(M36*$M$3)+(N36*$N$3)</f>
        <v>0</v>
      </c>
    </row>
    <row r="37" spans="1:16" ht="12" hidden="1" thickBot="1">
      <c r="A37" s="38"/>
      <c r="B37" s="39" t="s">
        <v>21</v>
      </c>
      <c r="C37" s="39">
        <f t="shared" ref="C37:P37" si="6">SUM(C7:C36)</f>
        <v>0</v>
      </c>
      <c r="D37" s="39">
        <f t="shared" si="6"/>
        <v>0</v>
      </c>
      <c r="E37" s="39">
        <f t="shared" si="6"/>
        <v>0</v>
      </c>
      <c r="F37" s="39">
        <f t="shared" si="6"/>
        <v>0</v>
      </c>
      <c r="G37" s="39">
        <f t="shared" si="6"/>
        <v>0</v>
      </c>
      <c r="H37" s="39">
        <f t="shared" si="6"/>
        <v>0</v>
      </c>
      <c r="I37" s="39">
        <f t="shared" si="6"/>
        <v>0</v>
      </c>
      <c r="J37" s="39">
        <f t="shared" si="6"/>
        <v>0</v>
      </c>
      <c r="K37" s="39">
        <f t="shared" si="6"/>
        <v>0</v>
      </c>
      <c r="L37" s="39">
        <f t="shared" si="6"/>
        <v>0</v>
      </c>
      <c r="M37" s="39">
        <f t="shared" si="6"/>
        <v>0</v>
      </c>
      <c r="N37" s="39">
        <f t="shared" si="6"/>
        <v>0</v>
      </c>
      <c r="O37" s="110">
        <f t="shared" si="6"/>
        <v>0</v>
      </c>
      <c r="P37" s="39">
        <f t="shared" si="6"/>
        <v>0</v>
      </c>
    </row>
    <row r="38" spans="1:16" hidden="1">
      <c r="B38" s="38"/>
      <c r="C38" s="38"/>
      <c r="D38" s="38"/>
      <c r="E38" s="38"/>
      <c r="F38" s="40"/>
      <c r="G38" s="40"/>
      <c r="H38" s="40"/>
      <c r="I38" s="40"/>
      <c r="J38" s="40"/>
      <c r="K38" s="40"/>
      <c r="L38" s="40"/>
      <c r="M38" s="40"/>
      <c r="N38" s="40"/>
      <c r="O38" s="38"/>
      <c r="P38" s="38"/>
    </row>
    <row r="39" spans="1:16">
      <c r="B39" s="13"/>
      <c r="C39" s="13"/>
      <c r="D39" s="13"/>
      <c r="E39" s="13"/>
      <c r="F39" s="31"/>
      <c r="G39" s="31"/>
      <c r="H39" s="31"/>
      <c r="I39" s="31"/>
      <c r="J39" s="31"/>
      <c r="K39" s="31"/>
      <c r="L39" s="31"/>
      <c r="M39" s="31"/>
      <c r="N39" s="31"/>
      <c r="O39" s="13"/>
      <c r="P39" s="13"/>
    </row>
    <row r="40" spans="1:16" ht="12" thickBot="1">
      <c r="B40" s="33" t="s">
        <v>22</v>
      </c>
      <c r="C40" s="33"/>
      <c r="D40" s="33"/>
      <c r="E40" s="33"/>
      <c r="F40" s="34"/>
      <c r="G40" s="34"/>
      <c r="H40" s="34"/>
      <c r="I40" s="34"/>
      <c r="J40" s="34"/>
      <c r="K40" s="34"/>
      <c r="L40" s="34"/>
      <c r="M40" s="34"/>
      <c r="N40" s="34"/>
      <c r="O40" s="35"/>
      <c r="P40" s="35"/>
    </row>
    <row r="41" spans="1:16" s="30" customFormat="1">
      <c r="A41" s="136"/>
      <c r="B41" s="137" t="s">
        <v>87</v>
      </c>
      <c r="C41" s="64"/>
      <c r="D41" s="52"/>
      <c r="E41" s="52"/>
      <c r="F41" s="53">
        <v>2750</v>
      </c>
      <c r="G41" s="132"/>
      <c r="H41" s="133"/>
      <c r="I41" s="132"/>
      <c r="J41" s="138"/>
      <c r="K41" s="132"/>
      <c r="L41" s="133"/>
      <c r="M41" s="132"/>
      <c r="N41" s="139"/>
      <c r="O41" s="36">
        <f t="shared" ref="O41:O56" si="7">SUM(F41:N41)</f>
        <v>2750</v>
      </c>
      <c r="P41" s="37">
        <f>(F41*$F$3)+(G41*$G$3)+(H41*$H$3)+(I41*$I$3)+(J41*$J$3)+(K41*$K$3)+(L41*$L$3)+(M41*$M$3)+(N41*$N$3)</f>
        <v>275</v>
      </c>
    </row>
    <row r="42" spans="1:16" s="30" customFormat="1">
      <c r="A42" s="136"/>
      <c r="B42" s="65" t="s">
        <v>88</v>
      </c>
      <c r="C42" s="64"/>
      <c r="D42" s="52"/>
      <c r="E42" s="52"/>
      <c r="F42" s="53"/>
      <c r="G42" s="132">
        <v>70</v>
      </c>
      <c r="H42" s="133"/>
      <c r="I42" s="132">
        <v>13</v>
      </c>
      <c r="J42" s="138"/>
      <c r="K42" s="132">
        <v>21</v>
      </c>
      <c r="L42" s="133"/>
      <c r="M42" s="132"/>
      <c r="N42" s="139">
        <v>20</v>
      </c>
      <c r="O42" s="36">
        <f t="shared" si="7"/>
        <v>124</v>
      </c>
      <c r="P42" s="37">
        <f t="shared" ref="P42:P56" si="8">(F42*$F$3)+(G42*$G$3)+(H42*$H$3)+(I42*$I$3)+(J42*$J$3)+(K42*$K$3)+(L42*$L$3)+(M42*$M$3)+(N42*$N$3)</f>
        <v>85</v>
      </c>
    </row>
    <row r="43" spans="1:16" s="30" customFormat="1" ht="11.25" customHeight="1">
      <c r="A43" s="136"/>
      <c r="B43" s="65" t="s">
        <v>89</v>
      </c>
      <c r="C43" s="64"/>
      <c r="D43" s="52">
        <v>2</v>
      </c>
      <c r="E43" s="52"/>
      <c r="F43" s="53"/>
      <c r="G43" s="132">
        <v>4</v>
      </c>
      <c r="H43" s="133"/>
      <c r="I43" s="132"/>
      <c r="J43" s="138"/>
      <c r="K43" s="132"/>
      <c r="L43" s="133"/>
      <c r="M43" s="132"/>
      <c r="N43" s="139">
        <v>22</v>
      </c>
      <c r="O43" s="36">
        <f t="shared" si="7"/>
        <v>26</v>
      </c>
      <c r="P43" s="37">
        <f t="shared" si="8"/>
        <v>45</v>
      </c>
    </row>
    <row r="44" spans="1:16" s="30" customFormat="1" ht="11.25" customHeight="1">
      <c r="A44" s="136"/>
      <c r="B44" s="137" t="s">
        <v>90</v>
      </c>
      <c r="C44" s="64"/>
      <c r="D44" s="52"/>
      <c r="E44" s="52">
        <v>1</v>
      </c>
      <c r="F44" s="53"/>
      <c r="G44" s="132"/>
      <c r="H44" s="133"/>
      <c r="I44" s="132"/>
      <c r="J44" s="138"/>
      <c r="K44" s="132"/>
      <c r="L44" s="133"/>
      <c r="M44" s="132"/>
      <c r="N44" s="139">
        <v>18</v>
      </c>
      <c r="O44" s="36">
        <f t="shared" si="7"/>
        <v>18</v>
      </c>
      <c r="P44" s="37">
        <f t="shared" si="8"/>
        <v>36</v>
      </c>
    </row>
    <row r="45" spans="1:16" s="30" customFormat="1" ht="11.25" customHeight="1">
      <c r="A45" s="136"/>
      <c r="B45" s="65" t="s">
        <v>91</v>
      </c>
      <c r="C45" s="64"/>
      <c r="D45" s="52"/>
      <c r="E45" s="52"/>
      <c r="F45" s="53"/>
      <c r="G45" s="132">
        <v>12</v>
      </c>
      <c r="H45" s="133"/>
      <c r="I45" s="132"/>
      <c r="J45" s="138"/>
      <c r="K45" s="132">
        <v>11</v>
      </c>
      <c r="L45" s="133"/>
      <c r="M45" s="132"/>
      <c r="N45" s="139"/>
      <c r="O45" s="36">
        <f t="shared" si="7"/>
        <v>23</v>
      </c>
      <c r="P45" s="37">
        <f t="shared" si="8"/>
        <v>14</v>
      </c>
    </row>
    <row r="46" spans="1:16" s="30" customFormat="1" ht="11.25" customHeight="1">
      <c r="A46" s="136"/>
      <c r="B46" s="137" t="s">
        <v>92</v>
      </c>
      <c r="C46" s="64"/>
      <c r="D46" s="52"/>
      <c r="E46" s="52"/>
      <c r="F46" s="53"/>
      <c r="G46" s="132">
        <v>40</v>
      </c>
      <c r="H46" s="133"/>
      <c r="I46" s="132"/>
      <c r="J46" s="138"/>
      <c r="K46" s="132"/>
      <c r="L46" s="133"/>
      <c r="M46" s="132"/>
      <c r="N46" s="139"/>
      <c r="O46" s="36">
        <f t="shared" si="7"/>
        <v>40</v>
      </c>
      <c r="P46" s="37">
        <f t="shared" si="8"/>
        <v>10</v>
      </c>
    </row>
    <row r="47" spans="1:16" s="30" customFormat="1" ht="11.25" customHeight="1">
      <c r="A47" s="136"/>
      <c r="B47" s="65" t="s">
        <v>93</v>
      </c>
      <c r="C47" s="64"/>
      <c r="D47" s="52"/>
      <c r="E47" s="52"/>
      <c r="F47" s="53"/>
      <c r="G47" s="132"/>
      <c r="H47" s="133"/>
      <c r="I47" s="132">
        <v>20</v>
      </c>
      <c r="J47" s="138"/>
      <c r="K47" s="132"/>
      <c r="L47" s="133"/>
      <c r="M47" s="132"/>
      <c r="N47" s="139"/>
      <c r="O47" s="36">
        <f t="shared" si="7"/>
        <v>20</v>
      </c>
      <c r="P47" s="37">
        <f t="shared" si="8"/>
        <v>10</v>
      </c>
    </row>
    <row r="48" spans="1:16" s="30" customFormat="1" ht="11.25" customHeight="1">
      <c r="A48" s="136"/>
      <c r="B48" s="137" t="s">
        <v>94</v>
      </c>
      <c r="C48" s="64"/>
      <c r="D48" s="52"/>
      <c r="E48" s="52"/>
      <c r="F48" s="53"/>
      <c r="G48" s="132">
        <v>17</v>
      </c>
      <c r="H48" s="133"/>
      <c r="I48" s="132">
        <v>10</v>
      </c>
      <c r="J48" s="138"/>
      <c r="K48" s="132"/>
      <c r="L48" s="133"/>
      <c r="M48" s="132"/>
      <c r="N48" s="139"/>
      <c r="O48" s="36">
        <f t="shared" si="7"/>
        <v>27</v>
      </c>
      <c r="P48" s="37">
        <f t="shared" si="8"/>
        <v>9.25</v>
      </c>
    </row>
    <row r="49" spans="1:16" s="30" customFormat="1" ht="11.25" customHeight="1">
      <c r="A49" s="136"/>
      <c r="B49" s="65" t="s">
        <v>95</v>
      </c>
      <c r="C49" s="64"/>
      <c r="D49" s="52"/>
      <c r="E49" s="52"/>
      <c r="F49" s="53"/>
      <c r="G49" s="132">
        <v>22</v>
      </c>
      <c r="H49" s="133"/>
      <c r="I49" s="132"/>
      <c r="J49" s="138"/>
      <c r="K49" s="132"/>
      <c r="L49" s="133"/>
      <c r="M49" s="132"/>
      <c r="N49" s="139"/>
      <c r="O49" s="36">
        <f t="shared" si="7"/>
        <v>22</v>
      </c>
      <c r="P49" s="37">
        <f t="shared" si="8"/>
        <v>5.5</v>
      </c>
    </row>
    <row r="50" spans="1:16" s="30" customFormat="1" ht="11.25" customHeight="1">
      <c r="A50" s="136"/>
      <c r="B50" s="137" t="s">
        <v>96</v>
      </c>
      <c r="C50" s="64"/>
      <c r="D50" s="52"/>
      <c r="E50" s="52"/>
      <c r="F50" s="53"/>
      <c r="G50" s="132">
        <v>2</v>
      </c>
      <c r="H50" s="133"/>
      <c r="I50" s="132"/>
      <c r="J50" s="138"/>
      <c r="K50" s="132">
        <v>2</v>
      </c>
      <c r="L50" s="133"/>
      <c r="M50" s="132"/>
      <c r="N50" s="139">
        <v>1</v>
      </c>
      <c r="O50" s="36">
        <f t="shared" si="7"/>
        <v>5</v>
      </c>
      <c r="P50" s="37">
        <f t="shared" si="8"/>
        <v>4.5</v>
      </c>
    </row>
    <row r="51" spans="1:16" s="30" customFormat="1" ht="11.25" customHeight="1">
      <c r="A51" s="136"/>
      <c r="B51" s="65" t="s">
        <v>97</v>
      </c>
      <c r="C51" s="64"/>
      <c r="D51" s="52"/>
      <c r="E51" s="52"/>
      <c r="F51" s="53"/>
      <c r="G51" s="132">
        <v>16</v>
      </c>
      <c r="H51" s="133"/>
      <c r="I51" s="132"/>
      <c r="J51" s="138"/>
      <c r="K51" s="132"/>
      <c r="L51" s="133"/>
      <c r="M51" s="132"/>
      <c r="N51" s="139"/>
      <c r="O51" s="36">
        <f t="shared" si="7"/>
        <v>16</v>
      </c>
      <c r="P51" s="37">
        <f t="shared" si="8"/>
        <v>4</v>
      </c>
    </row>
    <row r="52" spans="1:16" s="30" customFormat="1" ht="11.25" customHeight="1">
      <c r="A52" s="136"/>
      <c r="B52" s="137" t="s">
        <v>98</v>
      </c>
      <c r="C52" s="64"/>
      <c r="D52" s="52"/>
      <c r="E52" s="52"/>
      <c r="F52" s="53"/>
      <c r="G52" s="132">
        <v>16</v>
      </c>
      <c r="H52" s="133"/>
      <c r="I52" s="132"/>
      <c r="J52" s="138"/>
      <c r="K52" s="132"/>
      <c r="L52" s="133"/>
      <c r="M52" s="132"/>
      <c r="N52" s="139"/>
      <c r="O52" s="36">
        <f t="shared" si="7"/>
        <v>16</v>
      </c>
      <c r="P52" s="37">
        <f t="shared" si="8"/>
        <v>4</v>
      </c>
    </row>
    <row r="53" spans="1:16" s="30" customFormat="1" ht="11.25" customHeight="1">
      <c r="A53" s="136"/>
      <c r="B53" s="65" t="s">
        <v>99</v>
      </c>
      <c r="C53" s="64"/>
      <c r="D53" s="52"/>
      <c r="E53" s="52"/>
      <c r="F53" s="53"/>
      <c r="G53" s="132">
        <v>12</v>
      </c>
      <c r="H53" s="133"/>
      <c r="I53" s="132"/>
      <c r="J53" s="138"/>
      <c r="K53" s="132"/>
      <c r="L53" s="133"/>
      <c r="M53" s="132"/>
      <c r="N53" s="139"/>
      <c r="O53" s="36">
        <f t="shared" si="7"/>
        <v>12</v>
      </c>
      <c r="P53" s="37">
        <f t="shared" si="8"/>
        <v>3</v>
      </c>
    </row>
    <row r="54" spans="1:16" s="30" customFormat="1" ht="11.25" customHeight="1">
      <c r="A54" s="136"/>
      <c r="B54" s="137" t="s">
        <v>100</v>
      </c>
      <c r="C54" s="64"/>
      <c r="D54" s="52"/>
      <c r="E54" s="52"/>
      <c r="F54" s="53"/>
      <c r="G54" s="132">
        <v>1</v>
      </c>
      <c r="H54" s="133"/>
      <c r="I54" s="132"/>
      <c r="J54" s="138"/>
      <c r="K54" s="132">
        <v>2</v>
      </c>
      <c r="L54" s="133"/>
      <c r="M54" s="132"/>
      <c r="N54" s="139"/>
      <c r="O54" s="36">
        <f t="shared" si="7"/>
        <v>3</v>
      </c>
      <c r="P54" s="37">
        <f t="shared" si="8"/>
        <v>2.25</v>
      </c>
    </row>
    <row r="55" spans="1:16" s="30" customFormat="1" ht="11.25" customHeight="1">
      <c r="A55" s="136"/>
      <c r="B55" s="65" t="s">
        <v>101</v>
      </c>
      <c r="C55" s="64"/>
      <c r="D55" s="52"/>
      <c r="E55" s="52"/>
      <c r="F55" s="53"/>
      <c r="G55" s="132"/>
      <c r="H55" s="133"/>
      <c r="I55" s="132"/>
      <c r="J55" s="138"/>
      <c r="K55" s="132"/>
      <c r="L55" s="133"/>
      <c r="M55" s="132"/>
      <c r="N55" s="139">
        <v>1</v>
      </c>
      <c r="O55" s="36">
        <f t="shared" si="7"/>
        <v>1</v>
      </c>
      <c r="P55" s="37">
        <f t="shared" si="8"/>
        <v>2</v>
      </c>
    </row>
    <row r="56" spans="1:16" s="30" customFormat="1" ht="11.25" customHeight="1">
      <c r="A56" s="136"/>
      <c r="B56" s="137" t="s">
        <v>102</v>
      </c>
      <c r="C56" s="64"/>
      <c r="D56" s="52"/>
      <c r="E56" s="52"/>
      <c r="F56" s="53"/>
      <c r="G56" s="132">
        <v>8</v>
      </c>
      <c r="H56" s="133"/>
      <c r="I56" s="132"/>
      <c r="J56" s="138"/>
      <c r="K56" s="132"/>
      <c r="L56" s="133"/>
      <c r="M56" s="132"/>
      <c r="N56" s="139"/>
      <c r="O56" s="36">
        <f t="shared" si="7"/>
        <v>8</v>
      </c>
      <c r="P56" s="37">
        <f t="shared" si="8"/>
        <v>2</v>
      </c>
    </row>
    <row r="57" spans="1:16" s="30" customFormat="1">
      <c r="A57" s="136"/>
      <c r="B57" s="65"/>
      <c r="C57" s="64"/>
      <c r="D57" s="52"/>
      <c r="E57" s="52"/>
      <c r="F57" s="53"/>
      <c r="G57" s="142"/>
      <c r="H57" s="143"/>
      <c r="I57" s="140"/>
      <c r="J57" s="1"/>
      <c r="K57" s="140"/>
      <c r="L57" s="111"/>
      <c r="M57" s="140"/>
      <c r="N57" s="1"/>
      <c r="O57" s="135">
        <f t="shared" ref="O57" si="9">SUM(F57:N57)</f>
        <v>0</v>
      </c>
      <c r="P57" s="37">
        <f t="shared" ref="P57" si="10">(F57*$F$3)+(G57*$G$3)+(H57*$H$3)+(I57*$I$3)+(J57*$J$3)+(K57*$K$3)+(L57*$L$3)+(M57*$M$3)+(N57*$N$3)</f>
        <v>0</v>
      </c>
    </row>
    <row r="58" spans="1:16" ht="12" thickBot="1">
      <c r="A58" s="38"/>
      <c r="B58" s="39"/>
      <c r="C58" s="43">
        <f t="shared" ref="C58:P58" si="11">SUM(C41:C57)</f>
        <v>0</v>
      </c>
      <c r="D58" s="43">
        <f t="shared" si="11"/>
        <v>2</v>
      </c>
      <c r="E58" s="43">
        <f t="shared" si="11"/>
        <v>1</v>
      </c>
      <c r="F58" s="43">
        <f t="shared" si="11"/>
        <v>2750</v>
      </c>
      <c r="G58" s="43">
        <f t="shared" si="11"/>
        <v>220</v>
      </c>
      <c r="H58" s="43">
        <f t="shared" si="11"/>
        <v>0</v>
      </c>
      <c r="I58" s="43">
        <f t="shared" si="11"/>
        <v>43</v>
      </c>
      <c r="J58" s="43">
        <f t="shared" si="11"/>
        <v>0</v>
      </c>
      <c r="K58" s="43">
        <f t="shared" si="11"/>
        <v>36</v>
      </c>
      <c r="L58" s="43">
        <f t="shared" si="11"/>
        <v>0</v>
      </c>
      <c r="M58" s="43">
        <f t="shared" si="11"/>
        <v>0</v>
      </c>
      <c r="N58" s="43">
        <f t="shared" si="11"/>
        <v>62</v>
      </c>
      <c r="O58" s="44">
        <f t="shared" si="11"/>
        <v>3111</v>
      </c>
      <c r="P58" s="45">
        <f t="shared" si="11"/>
        <v>511.5</v>
      </c>
    </row>
    <row r="59" spans="1:16">
      <c r="G59" s="42"/>
    </row>
    <row r="60" spans="1:16">
      <c r="G60" s="42"/>
    </row>
    <row r="61" spans="1:16" ht="12" thickBot="1">
      <c r="B61" s="33" t="s">
        <v>78</v>
      </c>
      <c r="C61" s="33"/>
      <c r="D61" s="33"/>
      <c r="E61" s="33"/>
      <c r="F61" s="34"/>
      <c r="G61" s="34"/>
      <c r="H61" s="34"/>
      <c r="I61" s="34"/>
      <c r="J61" s="34"/>
      <c r="K61" s="34"/>
      <c r="L61" s="34"/>
      <c r="M61" s="34"/>
      <c r="N61" s="34"/>
      <c r="O61" s="35"/>
      <c r="P61" s="35"/>
    </row>
    <row r="62" spans="1:16" s="30" customFormat="1">
      <c r="A62" s="136"/>
      <c r="B62" s="137" t="s">
        <v>104</v>
      </c>
      <c r="C62" s="64"/>
      <c r="D62" s="52"/>
      <c r="E62" s="52"/>
      <c r="F62" s="53"/>
      <c r="G62" s="132">
        <v>57</v>
      </c>
      <c r="H62" s="133"/>
      <c r="I62" s="132">
        <v>13</v>
      </c>
      <c r="J62" s="138"/>
      <c r="K62" s="132">
        <v>16</v>
      </c>
      <c r="L62" s="133"/>
      <c r="M62" s="132"/>
      <c r="N62" s="139"/>
      <c r="O62" s="134">
        <f t="shared" ref="O62:O65" si="12">SUM(F62:N62)</f>
        <v>86</v>
      </c>
      <c r="P62" s="37">
        <f t="shared" ref="P62:P65" si="13">(F62*$F$3)+(G62*$G$3)+(H62*$H$3)+(I62*$I$3)+(J62*$J$3)+(K62*$K$3)+(L62*$L$3)+(M62*$M$3)+(N62*$N$3)</f>
        <v>36.75</v>
      </c>
    </row>
    <row r="63" spans="1:16" s="30" customFormat="1">
      <c r="A63" s="136"/>
      <c r="B63" s="65" t="s">
        <v>105</v>
      </c>
      <c r="C63" s="64"/>
      <c r="D63" s="52"/>
      <c r="E63" s="52"/>
      <c r="F63" s="53"/>
      <c r="G63" s="132">
        <v>11</v>
      </c>
      <c r="H63" s="133"/>
      <c r="I63" s="132"/>
      <c r="J63" s="138"/>
      <c r="K63" s="132"/>
      <c r="L63" s="133"/>
      <c r="M63" s="132"/>
      <c r="N63" s="139">
        <v>5</v>
      </c>
      <c r="O63" s="134">
        <f t="shared" si="12"/>
        <v>16</v>
      </c>
      <c r="P63" s="37">
        <f t="shared" si="13"/>
        <v>12.75</v>
      </c>
    </row>
    <row r="64" spans="1:16" s="30" customFormat="1">
      <c r="A64" s="136"/>
      <c r="B64" s="137" t="s">
        <v>106</v>
      </c>
      <c r="C64" s="64"/>
      <c r="D64" s="52"/>
      <c r="E64" s="52"/>
      <c r="F64" s="53"/>
      <c r="G64" s="132">
        <v>12</v>
      </c>
      <c r="H64" s="133"/>
      <c r="I64" s="132"/>
      <c r="J64" s="138"/>
      <c r="K64" s="132">
        <v>4</v>
      </c>
      <c r="L64" s="133"/>
      <c r="M64" s="132"/>
      <c r="N64" s="139"/>
      <c r="O64" s="134">
        <f t="shared" si="12"/>
        <v>16</v>
      </c>
      <c r="P64" s="37">
        <f t="shared" si="13"/>
        <v>7</v>
      </c>
    </row>
    <row r="65" spans="1:16" s="30" customFormat="1" ht="12.75" customHeight="1">
      <c r="A65" s="136"/>
      <c r="B65" s="65"/>
      <c r="C65" s="64"/>
      <c r="D65" s="52"/>
      <c r="E65" s="52"/>
      <c r="F65" s="53"/>
      <c r="G65" s="142"/>
      <c r="H65" s="143"/>
      <c r="I65" s="140"/>
      <c r="J65" s="1"/>
      <c r="K65" s="140"/>
      <c r="L65" s="111"/>
      <c r="M65" s="140"/>
      <c r="N65" s="1"/>
      <c r="O65" s="135">
        <f t="shared" si="12"/>
        <v>0</v>
      </c>
      <c r="P65" s="37">
        <f t="shared" si="13"/>
        <v>0</v>
      </c>
    </row>
    <row r="66" spans="1:16" ht="12" thickBot="1">
      <c r="A66" s="38"/>
      <c r="B66" s="39" t="s">
        <v>21</v>
      </c>
      <c r="C66" s="39">
        <f t="shared" ref="C66:P66" si="14">SUM(C62:C65)</f>
        <v>0</v>
      </c>
      <c r="D66" s="39">
        <f t="shared" si="14"/>
        <v>0</v>
      </c>
      <c r="E66" s="39">
        <f t="shared" si="14"/>
        <v>0</v>
      </c>
      <c r="F66" s="39">
        <f t="shared" si="14"/>
        <v>0</v>
      </c>
      <c r="G66" s="141">
        <f t="shared" si="14"/>
        <v>80</v>
      </c>
      <c r="H66" s="141">
        <f t="shared" si="14"/>
        <v>0</v>
      </c>
      <c r="I66" s="43">
        <f t="shared" si="14"/>
        <v>13</v>
      </c>
      <c r="J66" s="43">
        <f t="shared" si="14"/>
        <v>0</v>
      </c>
      <c r="K66" s="43">
        <f t="shared" si="14"/>
        <v>20</v>
      </c>
      <c r="L66" s="43">
        <f t="shared" si="14"/>
        <v>0</v>
      </c>
      <c r="M66" s="43">
        <f t="shared" si="14"/>
        <v>0</v>
      </c>
      <c r="N66" s="43">
        <f t="shared" si="14"/>
        <v>5</v>
      </c>
      <c r="O66" s="44">
        <f t="shared" si="14"/>
        <v>118</v>
      </c>
      <c r="P66" s="45">
        <f t="shared" si="14"/>
        <v>56.5</v>
      </c>
    </row>
    <row r="67" spans="1:16">
      <c r="A67" s="38"/>
      <c r="B67" s="54"/>
      <c r="C67" s="54"/>
      <c r="D67" s="54"/>
      <c r="E67" s="54"/>
      <c r="F67" s="54"/>
      <c r="G67" s="55"/>
      <c r="H67" s="55"/>
      <c r="I67" s="55"/>
      <c r="J67" s="55"/>
      <c r="K67" s="55"/>
      <c r="L67" s="55"/>
      <c r="M67" s="55"/>
      <c r="N67" s="55"/>
      <c r="O67" s="56"/>
      <c r="P67" s="57"/>
    </row>
    <row r="68" spans="1:16" s="202" customFormat="1">
      <c r="G68" s="42"/>
    </row>
    <row r="69" spans="1:16" s="202" customFormat="1" ht="12" thickBot="1">
      <c r="B69" s="204" t="s">
        <v>80</v>
      </c>
      <c r="C69" s="204"/>
      <c r="D69" s="204"/>
      <c r="E69" s="204"/>
      <c r="F69" s="205"/>
      <c r="G69" s="205"/>
      <c r="H69" s="205"/>
      <c r="I69" s="205"/>
      <c r="J69" s="205"/>
      <c r="K69" s="205"/>
      <c r="L69" s="205"/>
      <c r="M69" s="205"/>
      <c r="N69" s="205"/>
      <c r="O69" s="206"/>
      <c r="P69" s="206"/>
    </row>
    <row r="70" spans="1:16" s="203" customFormat="1">
      <c r="A70" s="136"/>
      <c r="B70" s="137" t="s">
        <v>135</v>
      </c>
      <c r="C70" s="64"/>
      <c r="D70" s="207"/>
      <c r="E70" s="207"/>
      <c r="F70" s="208">
        <v>536</v>
      </c>
      <c r="G70" s="132"/>
      <c r="H70" s="133"/>
      <c r="I70" s="132"/>
      <c r="J70" s="138"/>
      <c r="K70" s="132"/>
      <c r="L70" s="133"/>
      <c r="M70" s="132"/>
      <c r="N70" s="139"/>
      <c r="O70" s="134">
        <f t="shared" ref="O70:O75" si="15">SUM(F70:N70)</f>
        <v>536</v>
      </c>
      <c r="P70" s="209">
        <f t="shared" ref="P70:P75" si="16">(F70*$F$3)+(G70*$G$3)+(H70*$H$3)+(I70*$I$3)+(J70*$J$3)+(K70*$K$3)+(L70*$L$3)+(M70*$M$3)+(N70*$N$3)</f>
        <v>53.6</v>
      </c>
    </row>
    <row r="71" spans="1:16" s="203" customFormat="1">
      <c r="A71" s="136"/>
      <c r="B71" s="65" t="s">
        <v>136</v>
      </c>
      <c r="C71" s="64"/>
      <c r="D71" s="207"/>
      <c r="E71" s="207">
        <v>1</v>
      </c>
      <c r="F71" s="208"/>
      <c r="G71" s="132"/>
      <c r="H71" s="133"/>
      <c r="I71" s="132"/>
      <c r="J71" s="138"/>
      <c r="K71" s="132"/>
      <c r="L71" s="133"/>
      <c r="M71" s="132"/>
      <c r="N71" s="139">
        <v>18</v>
      </c>
      <c r="O71" s="134">
        <f t="shared" si="15"/>
        <v>18</v>
      </c>
      <c r="P71" s="209">
        <f t="shared" si="16"/>
        <v>36</v>
      </c>
    </row>
    <row r="72" spans="1:16" s="203" customFormat="1">
      <c r="A72" s="136"/>
      <c r="B72" s="137" t="s">
        <v>137</v>
      </c>
      <c r="C72" s="64"/>
      <c r="D72" s="207"/>
      <c r="E72" s="207"/>
      <c r="F72" s="208"/>
      <c r="G72" s="132">
        <v>17</v>
      </c>
      <c r="H72" s="133">
        <v>11</v>
      </c>
      <c r="I72" s="132">
        <v>4</v>
      </c>
      <c r="J72" s="138">
        <v>1</v>
      </c>
      <c r="K72" s="132"/>
      <c r="L72" s="133">
        <v>2</v>
      </c>
      <c r="M72" s="132">
        <v>1</v>
      </c>
      <c r="N72" s="139">
        <v>2</v>
      </c>
      <c r="O72" s="134">
        <f t="shared" si="15"/>
        <v>38</v>
      </c>
      <c r="P72" s="209">
        <f t="shared" si="16"/>
        <v>17.5</v>
      </c>
    </row>
    <row r="73" spans="1:16" s="203" customFormat="1">
      <c r="A73" s="136"/>
      <c r="B73" s="65" t="s">
        <v>138</v>
      </c>
      <c r="C73" s="64"/>
      <c r="D73" s="207"/>
      <c r="E73" s="207"/>
      <c r="F73" s="208"/>
      <c r="G73" s="132">
        <v>15</v>
      </c>
      <c r="H73" s="133"/>
      <c r="I73" s="132">
        <v>5</v>
      </c>
      <c r="J73" s="138"/>
      <c r="K73" s="132"/>
      <c r="L73" s="133"/>
      <c r="M73" s="132"/>
      <c r="N73" s="139">
        <v>5</v>
      </c>
      <c r="O73" s="134">
        <f t="shared" si="15"/>
        <v>25</v>
      </c>
      <c r="P73" s="209">
        <f t="shared" si="16"/>
        <v>16.25</v>
      </c>
    </row>
    <row r="74" spans="1:16" s="203" customFormat="1">
      <c r="A74" s="136"/>
      <c r="B74" s="137" t="s">
        <v>139</v>
      </c>
      <c r="C74" s="64"/>
      <c r="D74" s="207"/>
      <c r="E74" s="207"/>
      <c r="F74" s="208"/>
      <c r="G74" s="132">
        <v>54</v>
      </c>
      <c r="H74" s="133"/>
      <c r="I74" s="132">
        <v>1</v>
      </c>
      <c r="J74" s="138"/>
      <c r="K74" s="132"/>
      <c r="L74" s="133">
        <v>1</v>
      </c>
      <c r="M74" s="132"/>
      <c r="N74" s="139"/>
      <c r="O74" s="134">
        <f t="shared" ref="O74" si="17">SUM(F74:N74)</f>
        <v>56</v>
      </c>
      <c r="P74" s="209">
        <f t="shared" ref="P74" si="18">(F74*$F$3)+(G74*$G$3)+(H74*$H$3)+(I74*$I$3)+(J74*$J$3)+(K74*$K$3)+(L74*$L$3)+(M74*$M$3)+(N74*$N$3)</f>
        <v>15</v>
      </c>
    </row>
    <row r="75" spans="1:16" s="203" customFormat="1" ht="12.75" customHeight="1">
      <c r="A75" s="136"/>
      <c r="B75" s="65"/>
      <c r="C75" s="64"/>
      <c r="D75" s="207"/>
      <c r="E75" s="207"/>
      <c r="F75" s="208"/>
      <c r="G75" s="142"/>
      <c r="H75" s="143"/>
      <c r="I75" s="140"/>
      <c r="J75" s="202"/>
      <c r="K75" s="140"/>
      <c r="L75" s="111"/>
      <c r="M75" s="140"/>
      <c r="N75" s="202"/>
      <c r="O75" s="135">
        <f t="shared" si="15"/>
        <v>0</v>
      </c>
      <c r="P75" s="209">
        <f t="shared" si="16"/>
        <v>0</v>
      </c>
    </row>
    <row r="76" spans="1:16" s="202" customFormat="1" ht="12" thickBot="1">
      <c r="A76" s="210"/>
      <c r="B76" s="211" t="s">
        <v>21</v>
      </c>
      <c r="C76" s="211">
        <f t="shared" ref="C76:P76" si="19">SUM(C70:C75)</f>
        <v>0</v>
      </c>
      <c r="D76" s="211">
        <f t="shared" si="19"/>
        <v>0</v>
      </c>
      <c r="E76" s="211">
        <f t="shared" si="19"/>
        <v>1</v>
      </c>
      <c r="F76" s="211">
        <f t="shared" si="19"/>
        <v>536</v>
      </c>
      <c r="G76" s="141">
        <f t="shared" si="19"/>
        <v>86</v>
      </c>
      <c r="H76" s="141">
        <f t="shared" si="19"/>
        <v>11</v>
      </c>
      <c r="I76" s="43">
        <f t="shared" si="19"/>
        <v>10</v>
      </c>
      <c r="J76" s="43">
        <f t="shared" si="19"/>
        <v>1</v>
      </c>
      <c r="K76" s="43">
        <f t="shared" si="19"/>
        <v>0</v>
      </c>
      <c r="L76" s="43">
        <f t="shared" si="19"/>
        <v>3</v>
      </c>
      <c r="M76" s="43">
        <f t="shared" si="19"/>
        <v>1</v>
      </c>
      <c r="N76" s="43">
        <f t="shared" si="19"/>
        <v>25</v>
      </c>
      <c r="O76" s="44">
        <f t="shared" si="19"/>
        <v>673</v>
      </c>
      <c r="P76" s="45">
        <f t="shared" si="19"/>
        <v>138.35</v>
      </c>
    </row>
    <row r="77" spans="1:16" s="202" customFormat="1">
      <c r="A77" s="210"/>
      <c r="B77" s="54"/>
      <c r="C77" s="54"/>
      <c r="D77" s="54"/>
      <c r="E77" s="54"/>
      <c r="F77" s="54"/>
      <c r="G77" s="55"/>
      <c r="H77" s="55"/>
      <c r="I77" s="55"/>
      <c r="J77" s="55"/>
      <c r="K77" s="55"/>
      <c r="L77" s="55"/>
      <c r="M77" s="55"/>
      <c r="N77" s="55"/>
      <c r="O77" s="56"/>
      <c r="P77" s="57"/>
    </row>
    <row r="78" spans="1:16">
      <c r="A78" s="38"/>
      <c r="B78" s="54"/>
      <c r="C78" s="54"/>
      <c r="D78" s="54"/>
      <c r="E78" s="54"/>
      <c r="F78" s="54"/>
      <c r="G78" s="55"/>
      <c r="H78" s="55"/>
      <c r="I78" s="55"/>
      <c r="J78" s="55"/>
      <c r="K78" s="55"/>
      <c r="L78" s="55"/>
      <c r="M78" s="55"/>
      <c r="N78" s="55"/>
      <c r="O78" s="56"/>
      <c r="P78" s="57"/>
    </row>
    <row r="79" spans="1:16" ht="12" thickBot="1">
      <c r="B79" s="33" t="s">
        <v>23</v>
      </c>
      <c r="C79" s="189"/>
      <c r="D79" s="33"/>
      <c r="E79" s="33"/>
      <c r="F79" s="34"/>
      <c r="G79" s="34"/>
      <c r="H79" s="34"/>
      <c r="I79" s="34"/>
      <c r="J79" s="34"/>
      <c r="K79" s="34"/>
      <c r="L79" s="34"/>
      <c r="M79" s="34"/>
      <c r="N79" s="34"/>
      <c r="O79" s="35"/>
      <c r="P79" s="35"/>
    </row>
    <row r="80" spans="1:16" s="188" customFormat="1">
      <c r="A80" s="187"/>
      <c r="B80" s="190" t="s">
        <v>103</v>
      </c>
      <c r="C80" s="191"/>
      <c r="D80" s="191"/>
      <c r="E80" s="191"/>
      <c r="F80" s="192"/>
      <c r="G80" s="193">
        <v>105</v>
      </c>
      <c r="H80" s="194"/>
      <c r="I80" s="195">
        <v>142</v>
      </c>
      <c r="J80" s="194"/>
      <c r="K80" s="193">
        <v>20</v>
      </c>
      <c r="L80" s="196"/>
      <c r="M80" s="193"/>
      <c r="N80" s="194"/>
      <c r="O80" s="197">
        <f>SUM(F80:N80)</f>
        <v>267</v>
      </c>
      <c r="P80" s="198">
        <f>(F80*$F$3)+(G80*$G$3)+(H80*$H$3)+(I80*$I$3)+(J80*$J$3)+(K80*$K$3)+(L80*$L$3)+(M80*$M$3)+(N80*$N$3)</f>
        <v>117.25</v>
      </c>
    </row>
    <row r="81" spans="1:16" s="30" customFormat="1">
      <c r="A81" s="1"/>
      <c r="B81" s="190"/>
      <c r="C81" s="64"/>
      <c r="D81" s="191"/>
      <c r="E81" s="191"/>
      <c r="F81" s="192"/>
      <c r="G81" s="193"/>
      <c r="H81" s="194"/>
      <c r="I81" s="195"/>
      <c r="J81" s="194"/>
      <c r="K81" s="193"/>
      <c r="L81" s="62"/>
      <c r="M81" s="59"/>
      <c r="N81" s="60"/>
      <c r="O81" s="36">
        <f>SUM(F81:N81)</f>
        <v>0</v>
      </c>
      <c r="P81" s="37">
        <f>(F81*$F$3)+(G81*$G$3)+(H81*$H$3)+(I81*$I$3)+(J81*$J$3)+(K81*$K$3)+(L81*$L$3)+(M81*$M$3)+(N81*$N$3)</f>
        <v>0</v>
      </c>
    </row>
    <row r="82" spans="1:16" ht="12" thickBot="1">
      <c r="A82" s="38"/>
      <c r="B82" s="39" t="s">
        <v>21</v>
      </c>
      <c r="C82" s="39">
        <f t="shared" ref="C82:D82" si="20">SUM(C81:C81)</f>
        <v>0</v>
      </c>
      <c r="D82" s="39">
        <f t="shared" si="20"/>
        <v>0</v>
      </c>
      <c r="E82" s="44">
        <f t="shared" ref="E82:N82" si="21">SUM(E80:E81)</f>
        <v>0</v>
      </c>
      <c r="F82" s="44">
        <f t="shared" si="21"/>
        <v>0</v>
      </c>
      <c r="G82" s="44">
        <f t="shared" si="21"/>
        <v>105</v>
      </c>
      <c r="H82" s="44">
        <f t="shared" si="21"/>
        <v>0</v>
      </c>
      <c r="I82" s="44">
        <f t="shared" si="21"/>
        <v>142</v>
      </c>
      <c r="J82" s="44">
        <f t="shared" si="21"/>
        <v>0</v>
      </c>
      <c r="K82" s="44">
        <f t="shared" si="21"/>
        <v>20</v>
      </c>
      <c r="L82" s="44">
        <f t="shared" si="21"/>
        <v>0</v>
      </c>
      <c r="M82" s="44">
        <f t="shared" si="21"/>
        <v>0</v>
      </c>
      <c r="N82" s="44">
        <f t="shared" si="21"/>
        <v>0</v>
      </c>
      <c r="O82" s="44">
        <f>SUM(O80:O81)</f>
        <v>267</v>
      </c>
      <c r="P82" s="44">
        <f>SUM(P80:P81)</f>
        <v>117.25</v>
      </c>
    </row>
    <row r="83" spans="1:16">
      <c r="A83" s="38"/>
      <c r="B83" s="54"/>
      <c r="C83" s="54"/>
      <c r="D83" s="54"/>
      <c r="E83" s="54"/>
      <c r="F83" s="54"/>
      <c r="G83" s="55"/>
      <c r="H83" s="55"/>
      <c r="I83" s="55"/>
      <c r="J83" s="55"/>
      <c r="K83" s="55"/>
      <c r="L83" s="55"/>
      <c r="M83" s="55"/>
      <c r="N83" s="55"/>
      <c r="O83" s="56"/>
      <c r="P83" s="57"/>
    </row>
    <row r="84" spans="1:16">
      <c r="A84" s="38"/>
      <c r="B84" s="54"/>
      <c r="C84" s="54"/>
      <c r="D84" s="54"/>
      <c r="E84" s="54"/>
      <c r="F84" s="54"/>
      <c r="G84" s="55"/>
      <c r="H84" s="55"/>
      <c r="I84" s="55"/>
      <c r="J84" s="55"/>
      <c r="K84" s="55"/>
      <c r="L84" s="55"/>
      <c r="M84" s="55"/>
      <c r="N84" s="55"/>
      <c r="O84" s="56"/>
      <c r="P84" s="57"/>
    </row>
    <row r="85" spans="1:16" ht="12" thickBot="1">
      <c r="B85" s="33" t="s">
        <v>65</v>
      </c>
      <c r="C85" s="33"/>
      <c r="D85" s="33"/>
      <c r="E85" s="33"/>
      <c r="F85" s="34"/>
      <c r="G85" s="34"/>
      <c r="H85" s="34"/>
      <c r="I85" s="34"/>
      <c r="J85" s="34"/>
      <c r="K85" s="34"/>
      <c r="L85" s="34"/>
      <c r="M85" s="34"/>
      <c r="N85" s="34"/>
      <c r="O85" s="35"/>
      <c r="P85" s="35"/>
    </row>
    <row r="86" spans="1:16" s="30" customFormat="1" ht="11.25" customHeight="1">
      <c r="A86" s="1"/>
      <c r="B86" s="58" t="s">
        <v>107</v>
      </c>
      <c r="C86" s="51"/>
      <c r="D86" s="166"/>
      <c r="E86" s="166"/>
      <c r="F86" s="167">
        <v>217</v>
      </c>
      <c r="G86" s="168"/>
      <c r="H86" s="169"/>
      <c r="I86" s="170"/>
      <c r="J86" s="169"/>
      <c r="K86" s="168"/>
      <c r="L86" s="171"/>
      <c r="M86" s="168"/>
      <c r="N86" s="169"/>
      <c r="O86" s="36">
        <f t="shared" ref="O86:O108" si="22">SUM(F86:N86)</f>
        <v>217</v>
      </c>
      <c r="P86" s="37">
        <f t="shared" ref="P86:P108" si="23">(F86*$F$3)+(G86*$G$3)+(H86*$H$3)+(I86*$I$3)+(J86*$J$3)+(K86*$K$3)+(L86*$L$3)+(M86*$M$3)+(N86*$N$3)</f>
        <v>21.700000000000003</v>
      </c>
    </row>
    <row r="87" spans="1:16" s="30" customFormat="1" ht="11.25" customHeight="1">
      <c r="A87" s="1"/>
      <c r="B87" s="58" t="s">
        <v>108</v>
      </c>
      <c r="C87" s="51"/>
      <c r="D87" s="52"/>
      <c r="E87" s="52"/>
      <c r="F87" s="53">
        <v>1</v>
      </c>
      <c r="G87" s="59">
        <v>7</v>
      </c>
      <c r="H87" s="60"/>
      <c r="I87" s="61"/>
      <c r="J87" s="60"/>
      <c r="K87" s="59">
        <v>2</v>
      </c>
      <c r="L87" s="62"/>
      <c r="M87" s="59"/>
      <c r="N87" s="60"/>
      <c r="O87" s="36">
        <f t="shared" si="22"/>
        <v>10</v>
      </c>
      <c r="P87" s="37">
        <f t="shared" si="23"/>
        <v>3.85</v>
      </c>
    </row>
    <row r="88" spans="1:16" s="30" customFormat="1" ht="11.25" customHeight="1">
      <c r="A88" s="1"/>
      <c r="B88" s="58" t="s">
        <v>109</v>
      </c>
      <c r="C88" s="51"/>
      <c r="D88" s="52"/>
      <c r="E88" s="52"/>
      <c r="F88" s="53">
        <v>9</v>
      </c>
      <c r="G88" s="59">
        <v>33</v>
      </c>
      <c r="H88" s="60"/>
      <c r="I88" s="61">
        <v>19</v>
      </c>
      <c r="J88" s="60"/>
      <c r="K88" s="59">
        <v>2</v>
      </c>
      <c r="L88" s="62"/>
      <c r="M88" s="59"/>
      <c r="N88" s="60">
        <v>7</v>
      </c>
      <c r="O88" s="36">
        <f t="shared" si="22"/>
        <v>70</v>
      </c>
      <c r="P88" s="37">
        <f t="shared" si="23"/>
        <v>34.65</v>
      </c>
    </row>
    <row r="89" spans="1:16" s="30" customFormat="1" ht="11.25" customHeight="1">
      <c r="A89" s="1"/>
      <c r="B89" s="58" t="s">
        <v>110</v>
      </c>
      <c r="C89" s="51"/>
      <c r="D89" s="52"/>
      <c r="E89" s="52"/>
      <c r="F89" s="53">
        <v>9</v>
      </c>
      <c r="G89" s="59">
        <v>9</v>
      </c>
      <c r="H89" s="60"/>
      <c r="I89" s="61">
        <v>10</v>
      </c>
      <c r="J89" s="60">
        <v>8</v>
      </c>
      <c r="K89" s="59">
        <v>6</v>
      </c>
      <c r="L89" s="62">
        <v>1</v>
      </c>
      <c r="M89" s="59">
        <v>0</v>
      </c>
      <c r="N89" s="60">
        <v>5</v>
      </c>
      <c r="O89" s="36">
        <f t="shared" si="22"/>
        <v>48</v>
      </c>
      <c r="P89" s="37">
        <f t="shared" si="23"/>
        <v>29.15</v>
      </c>
    </row>
    <row r="90" spans="1:16" s="30" customFormat="1" ht="11.25" customHeight="1">
      <c r="A90" s="1"/>
      <c r="B90" s="58" t="s">
        <v>111</v>
      </c>
      <c r="C90" s="51"/>
      <c r="D90" s="52"/>
      <c r="E90" s="52"/>
      <c r="F90" s="53"/>
      <c r="G90" s="59">
        <v>25</v>
      </c>
      <c r="H90" s="60"/>
      <c r="I90" s="61"/>
      <c r="J90" s="60"/>
      <c r="K90" s="59"/>
      <c r="L90" s="62"/>
      <c r="M90" s="59"/>
      <c r="N90" s="60"/>
      <c r="O90" s="36">
        <f t="shared" si="22"/>
        <v>25</v>
      </c>
      <c r="P90" s="37">
        <f t="shared" si="23"/>
        <v>6.25</v>
      </c>
    </row>
    <row r="91" spans="1:16" s="30" customFormat="1" ht="11.25" customHeight="1">
      <c r="A91" s="1"/>
      <c r="B91" s="58" t="s">
        <v>112</v>
      </c>
      <c r="C91" s="51"/>
      <c r="D91" s="52"/>
      <c r="E91" s="52"/>
      <c r="F91" s="53"/>
      <c r="G91" s="59">
        <v>1</v>
      </c>
      <c r="H91" s="60"/>
      <c r="I91" s="61">
        <v>1</v>
      </c>
      <c r="J91" s="60">
        <v>2</v>
      </c>
      <c r="K91" s="59">
        <v>1</v>
      </c>
      <c r="L91" s="62"/>
      <c r="M91" s="59"/>
      <c r="N91" s="60"/>
      <c r="O91" s="36">
        <f t="shared" si="22"/>
        <v>5</v>
      </c>
      <c r="P91" s="37">
        <f t="shared" si="23"/>
        <v>2.75</v>
      </c>
    </row>
    <row r="92" spans="1:16" s="30" customFormat="1" ht="11.25" customHeight="1">
      <c r="A92" s="1"/>
      <c r="B92" s="58" t="s">
        <v>113</v>
      </c>
      <c r="C92" s="51"/>
      <c r="D92" s="52"/>
      <c r="E92" s="52"/>
      <c r="F92" s="53"/>
      <c r="G92" s="59"/>
      <c r="H92" s="60"/>
      <c r="I92" s="61"/>
      <c r="J92" s="60"/>
      <c r="K92" s="59">
        <v>1</v>
      </c>
      <c r="L92" s="62"/>
      <c r="M92" s="59"/>
      <c r="N92" s="60"/>
      <c r="O92" s="36">
        <f t="shared" si="22"/>
        <v>1</v>
      </c>
      <c r="P92" s="37">
        <f t="shared" si="23"/>
        <v>1</v>
      </c>
    </row>
    <row r="93" spans="1:16" s="30" customFormat="1" ht="11.25" customHeight="1">
      <c r="A93" s="1"/>
      <c r="B93" s="58" t="s">
        <v>114</v>
      </c>
      <c r="C93" s="51"/>
      <c r="D93" s="52"/>
      <c r="E93" s="52"/>
      <c r="F93" s="53"/>
      <c r="G93" s="59">
        <v>1</v>
      </c>
      <c r="H93" s="60"/>
      <c r="I93" s="61"/>
      <c r="J93" s="60"/>
      <c r="K93" s="59">
        <v>1</v>
      </c>
      <c r="L93" s="62"/>
      <c r="M93" s="59"/>
      <c r="N93" s="60"/>
      <c r="O93" s="36">
        <f t="shared" si="22"/>
        <v>2</v>
      </c>
      <c r="P93" s="37">
        <f t="shared" si="23"/>
        <v>1.25</v>
      </c>
    </row>
    <row r="94" spans="1:16" s="30" customFormat="1" ht="11.25" customHeight="1">
      <c r="A94" s="1"/>
      <c r="B94" s="58" t="s">
        <v>115</v>
      </c>
      <c r="C94" s="51"/>
      <c r="D94" s="52"/>
      <c r="E94" s="52"/>
      <c r="F94" s="53"/>
      <c r="G94" s="59"/>
      <c r="H94" s="60"/>
      <c r="I94" s="61">
        <v>1</v>
      </c>
      <c r="J94" s="60"/>
      <c r="K94" s="59">
        <v>2</v>
      </c>
      <c r="L94" s="62"/>
      <c r="M94" s="59"/>
      <c r="N94" s="60">
        <v>2</v>
      </c>
      <c r="O94" s="36">
        <f t="shared" si="22"/>
        <v>5</v>
      </c>
      <c r="P94" s="37">
        <f t="shared" si="23"/>
        <v>6.5</v>
      </c>
    </row>
    <row r="95" spans="1:16" s="30" customFormat="1" ht="11.25" customHeight="1">
      <c r="A95" s="1"/>
      <c r="B95" s="58" t="s">
        <v>116</v>
      </c>
      <c r="C95" s="51"/>
      <c r="D95" s="52"/>
      <c r="E95" s="52"/>
      <c r="F95" s="53">
        <v>11</v>
      </c>
      <c r="G95" s="59">
        <v>6</v>
      </c>
      <c r="H95" s="60"/>
      <c r="I95" s="61">
        <v>113</v>
      </c>
      <c r="J95" s="60">
        <v>7</v>
      </c>
      <c r="K95" s="59">
        <v>23</v>
      </c>
      <c r="L95" s="62"/>
      <c r="M95" s="59"/>
      <c r="N95" s="60">
        <v>23</v>
      </c>
      <c r="O95" s="36">
        <f t="shared" si="22"/>
        <v>183</v>
      </c>
      <c r="P95" s="37">
        <f t="shared" si="23"/>
        <v>131.6</v>
      </c>
    </row>
    <row r="96" spans="1:16" s="30" customFormat="1" ht="11.25" customHeight="1">
      <c r="A96" s="1"/>
      <c r="B96" s="58" t="s">
        <v>117</v>
      </c>
      <c r="C96" s="51"/>
      <c r="D96" s="52"/>
      <c r="E96" s="52"/>
      <c r="F96" s="53"/>
      <c r="G96" s="59"/>
      <c r="H96" s="60"/>
      <c r="I96" s="61"/>
      <c r="J96" s="60"/>
      <c r="K96" s="59">
        <v>1</v>
      </c>
      <c r="L96" s="62"/>
      <c r="M96" s="59"/>
      <c r="N96" s="60">
        <v>1</v>
      </c>
      <c r="O96" s="36">
        <f t="shared" si="22"/>
        <v>2</v>
      </c>
      <c r="P96" s="37">
        <f t="shared" si="23"/>
        <v>3</v>
      </c>
    </row>
    <row r="97" spans="1:16" s="30" customFormat="1" ht="11.25" customHeight="1">
      <c r="A97" s="1"/>
      <c r="B97" s="58" t="s">
        <v>118</v>
      </c>
      <c r="C97" s="51"/>
      <c r="D97" s="52"/>
      <c r="E97" s="52"/>
      <c r="F97" s="53"/>
      <c r="G97" s="59">
        <v>1</v>
      </c>
      <c r="H97" s="60"/>
      <c r="I97" s="61"/>
      <c r="J97" s="60"/>
      <c r="K97" s="59"/>
      <c r="L97" s="62"/>
      <c r="M97" s="59"/>
      <c r="N97" s="60">
        <v>1</v>
      </c>
      <c r="O97" s="36">
        <f t="shared" si="22"/>
        <v>2</v>
      </c>
      <c r="P97" s="37">
        <f t="shared" si="23"/>
        <v>2.25</v>
      </c>
    </row>
    <row r="98" spans="1:16" s="30" customFormat="1" ht="11.25" customHeight="1">
      <c r="A98" s="1"/>
      <c r="B98" s="58" t="s">
        <v>119</v>
      </c>
      <c r="C98" s="51"/>
      <c r="D98" s="52"/>
      <c r="E98" s="52"/>
      <c r="F98" s="53"/>
      <c r="G98" s="59">
        <v>2</v>
      </c>
      <c r="H98" s="60"/>
      <c r="I98" s="61">
        <v>2</v>
      </c>
      <c r="J98" s="60"/>
      <c r="K98" s="59">
        <v>4</v>
      </c>
      <c r="L98" s="62">
        <v>1</v>
      </c>
      <c r="M98" s="59">
        <v>1</v>
      </c>
      <c r="N98" s="60"/>
      <c r="O98" s="36">
        <f t="shared" si="22"/>
        <v>10</v>
      </c>
      <c r="P98" s="37">
        <f t="shared" si="23"/>
        <v>8.5</v>
      </c>
    </row>
    <row r="99" spans="1:16" s="30" customFormat="1" ht="11.25" customHeight="1">
      <c r="A99" s="1"/>
      <c r="B99" s="58" t="s">
        <v>120</v>
      </c>
      <c r="C99" s="51"/>
      <c r="D99" s="52"/>
      <c r="E99" s="52"/>
      <c r="F99" s="53"/>
      <c r="G99" s="59"/>
      <c r="H99" s="60"/>
      <c r="I99" s="61">
        <v>1</v>
      </c>
      <c r="J99" s="60">
        <v>1</v>
      </c>
      <c r="K99" s="59">
        <v>1</v>
      </c>
      <c r="L99" s="62"/>
      <c r="M99" s="59"/>
      <c r="N99" s="60"/>
      <c r="O99" s="36">
        <f t="shared" si="22"/>
        <v>3</v>
      </c>
      <c r="P99" s="37">
        <f t="shared" si="23"/>
        <v>2</v>
      </c>
    </row>
    <row r="100" spans="1:16" s="30" customFormat="1" ht="11.25" customHeight="1">
      <c r="A100" s="1"/>
      <c r="B100" s="58" t="s">
        <v>121</v>
      </c>
      <c r="C100" s="51"/>
      <c r="D100" s="52"/>
      <c r="E100" s="52"/>
      <c r="F100" s="53"/>
      <c r="G100" s="59">
        <v>5</v>
      </c>
      <c r="H100" s="60"/>
      <c r="I100" s="61">
        <v>6</v>
      </c>
      <c r="J100" s="60"/>
      <c r="K100" s="59"/>
      <c r="L100" s="62"/>
      <c r="M100" s="59"/>
      <c r="N100" s="60">
        <v>1</v>
      </c>
      <c r="O100" s="36">
        <f t="shared" si="22"/>
        <v>12</v>
      </c>
      <c r="P100" s="37">
        <f t="shared" si="23"/>
        <v>6.25</v>
      </c>
    </row>
    <row r="101" spans="1:16" s="30" customFormat="1" ht="11.25" customHeight="1">
      <c r="A101" s="1"/>
      <c r="B101" s="58" t="s">
        <v>122</v>
      </c>
      <c r="C101" s="51"/>
      <c r="D101" s="52"/>
      <c r="E101" s="52"/>
      <c r="F101" s="53"/>
      <c r="G101" s="59"/>
      <c r="H101" s="60"/>
      <c r="I101" s="61"/>
      <c r="J101" s="60"/>
      <c r="K101" s="59">
        <v>1</v>
      </c>
      <c r="L101" s="62"/>
      <c r="M101" s="59"/>
      <c r="N101" s="60"/>
      <c r="O101" s="36">
        <f t="shared" si="22"/>
        <v>1</v>
      </c>
      <c r="P101" s="37">
        <f t="shared" si="23"/>
        <v>1</v>
      </c>
    </row>
    <row r="102" spans="1:16" s="30" customFormat="1" ht="11.25" customHeight="1">
      <c r="A102" s="1"/>
      <c r="B102" s="58" t="s">
        <v>123</v>
      </c>
      <c r="C102" s="51"/>
      <c r="D102" s="52"/>
      <c r="E102" s="52"/>
      <c r="F102" s="53"/>
      <c r="G102" s="59">
        <v>7</v>
      </c>
      <c r="H102" s="60"/>
      <c r="I102" s="61">
        <v>14</v>
      </c>
      <c r="J102" s="60">
        <v>2</v>
      </c>
      <c r="K102" s="59"/>
      <c r="L102" s="62"/>
      <c r="M102" s="59"/>
      <c r="N102" s="60">
        <v>2</v>
      </c>
      <c r="O102" s="36">
        <f t="shared" si="22"/>
        <v>25</v>
      </c>
      <c r="P102" s="37">
        <f t="shared" si="23"/>
        <v>13.75</v>
      </c>
    </row>
    <row r="103" spans="1:16" s="30" customFormat="1" ht="11.25" customHeight="1">
      <c r="A103" s="1"/>
      <c r="B103" s="58" t="s">
        <v>124</v>
      </c>
      <c r="C103" s="51"/>
      <c r="D103" s="52"/>
      <c r="E103" s="52"/>
      <c r="F103" s="53"/>
      <c r="G103" s="59">
        <v>5</v>
      </c>
      <c r="H103" s="60"/>
      <c r="I103" s="61">
        <v>9</v>
      </c>
      <c r="J103" s="60">
        <v>1</v>
      </c>
      <c r="K103" s="59">
        <v>3</v>
      </c>
      <c r="L103" s="62"/>
      <c r="M103" s="59"/>
      <c r="N103" s="60">
        <v>2</v>
      </c>
      <c r="O103" s="36">
        <f t="shared" si="22"/>
        <v>20</v>
      </c>
      <c r="P103" s="37">
        <f t="shared" si="23"/>
        <v>13.25</v>
      </c>
    </row>
    <row r="104" spans="1:16" s="30" customFormat="1" ht="11.25" customHeight="1">
      <c r="A104" s="1"/>
      <c r="B104" s="58" t="s">
        <v>125</v>
      </c>
      <c r="C104" s="51"/>
      <c r="D104" s="52"/>
      <c r="E104" s="52"/>
      <c r="F104" s="53"/>
      <c r="G104" s="59"/>
      <c r="H104" s="60"/>
      <c r="I104" s="61">
        <v>2</v>
      </c>
      <c r="J104" s="60"/>
      <c r="K104" s="59"/>
      <c r="L104" s="62"/>
      <c r="M104" s="59"/>
      <c r="N104" s="60"/>
      <c r="O104" s="36">
        <f t="shared" si="22"/>
        <v>2</v>
      </c>
      <c r="P104" s="37">
        <f t="shared" si="23"/>
        <v>1</v>
      </c>
    </row>
    <row r="105" spans="1:16" s="30" customFormat="1" ht="11.25" customHeight="1">
      <c r="A105" s="1"/>
      <c r="B105" s="58" t="s">
        <v>126</v>
      </c>
      <c r="C105" s="51"/>
      <c r="D105" s="52"/>
      <c r="E105" s="52"/>
      <c r="F105" s="53"/>
      <c r="G105" s="59">
        <v>25</v>
      </c>
      <c r="H105" s="60"/>
      <c r="I105" s="61"/>
      <c r="J105" s="60"/>
      <c r="K105" s="59"/>
      <c r="L105" s="62"/>
      <c r="M105" s="59"/>
      <c r="N105" s="60"/>
      <c r="O105" s="36">
        <f t="shared" si="22"/>
        <v>25</v>
      </c>
      <c r="P105" s="37">
        <f t="shared" si="23"/>
        <v>6.25</v>
      </c>
    </row>
    <row r="106" spans="1:16" s="30" customFormat="1" ht="11.25" customHeight="1">
      <c r="A106" s="1"/>
      <c r="B106" s="58"/>
      <c r="C106" s="51"/>
      <c r="D106" s="52"/>
      <c r="E106" s="52"/>
      <c r="F106" s="53"/>
      <c r="G106" s="59"/>
      <c r="H106" s="60"/>
      <c r="I106" s="61"/>
      <c r="J106" s="60"/>
      <c r="K106" s="59"/>
      <c r="L106" s="62"/>
      <c r="M106" s="59"/>
      <c r="N106" s="60"/>
      <c r="O106" s="36">
        <f t="shared" si="22"/>
        <v>0</v>
      </c>
      <c r="P106" s="37">
        <f t="shared" si="23"/>
        <v>0</v>
      </c>
    </row>
    <row r="107" spans="1:16" s="30" customFormat="1" ht="11.25" customHeight="1">
      <c r="A107" s="1"/>
      <c r="B107" s="58"/>
      <c r="C107" s="51"/>
      <c r="D107" s="52"/>
      <c r="E107" s="52"/>
      <c r="F107" s="53"/>
      <c r="G107" s="59"/>
      <c r="H107" s="60"/>
      <c r="I107" s="61"/>
      <c r="J107" s="60"/>
      <c r="K107" s="59"/>
      <c r="L107" s="62"/>
      <c r="M107" s="59"/>
      <c r="N107" s="60"/>
      <c r="O107" s="36">
        <f t="shared" si="22"/>
        <v>0</v>
      </c>
      <c r="P107" s="37">
        <f t="shared" si="23"/>
        <v>0</v>
      </c>
    </row>
    <row r="108" spans="1:16" s="30" customFormat="1" ht="11.25" customHeight="1">
      <c r="A108" s="1"/>
      <c r="B108" s="58"/>
      <c r="C108" s="51"/>
      <c r="D108" s="52"/>
      <c r="E108" s="52"/>
      <c r="F108" s="53"/>
      <c r="G108" s="59"/>
      <c r="H108" s="60"/>
      <c r="I108" s="61"/>
      <c r="J108" s="60"/>
      <c r="K108" s="59"/>
      <c r="L108" s="62"/>
      <c r="M108" s="59"/>
      <c r="N108" s="60"/>
      <c r="O108" s="36">
        <f t="shared" si="22"/>
        <v>0</v>
      </c>
      <c r="P108" s="37">
        <f t="shared" si="23"/>
        <v>0</v>
      </c>
    </row>
    <row r="109" spans="1:16" ht="12" thickBot="1">
      <c r="A109" s="38"/>
      <c r="B109" s="39" t="s">
        <v>21</v>
      </c>
      <c r="C109" s="39">
        <f t="shared" ref="C109:P109" si="24">SUM(C86:C108)</f>
        <v>0</v>
      </c>
      <c r="D109" s="39">
        <f t="shared" si="24"/>
        <v>0</v>
      </c>
      <c r="E109" s="39">
        <f t="shared" si="24"/>
        <v>0</v>
      </c>
      <c r="F109" s="39">
        <f t="shared" si="24"/>
        <v>247</v>
      </c>
      <c r="G109" s="43">
        <f t="shared" si="24"/>
        <v>127</v>
      </c>
      <c r="H109" s="43">
        <f t="shared" si="24"/>
        <v>0</v>
      </c>
      <c r="I109" s="43">
        <f t="shared" si="24"/>
        <v>178</v>
      </c>
      <c r="J109" s="43">
        <f t="shared" si="24"/>
        <v>21</v>
      </c>
      <c r="K109" s="43">
        <f t="shared" si="24"/>
        <v>48</v>
      </c>
      <c r="L109" s="43">
        <f t="shared" si="24"/>
        <v>2</v>
      </c>
      <c r="M109" s="43">
        <f t="shared" si="24"/>
        <v>1</v>
      </c>
      <c r="N109" s="43">
        <f t="shared" si="24"/>
        <v>44</v>
      </c>
      <c r="O109" s="44">
        <f t="shared" si="24"/>
        <v>668</v>
      </c>
      <c r="P109" s="45">
        <f t="shared" si="24"/>
        <v>295.95</v>
      </c>
    </row>
    <row r="110" spans="1:16" ht="11.25" customHeight="1">
      <c r="A110" s="38"/>
      <c r="B110" s="54"/>
      <c r="C110" s="54"/>
      <c r="D110" s="54"/>
      <c r="E110" s="54"/>
      <c r="F110" s="54"/>
      <c r="G110" s="55"/>
      <c r="H110" s="55"/>
      <c r="I110" s="55"/>
      <c r="J110" s="55"/>
      <c r="K110" s="55"/>
      <c r="L110" s="55"/>
      <c r="M110" s="55"/>
      <c r="N110" s="55"/>
      <c r="O110" s="56"/>
      <c r="P110" s="57"/>
    </row>
    <row r="112" spans="1:16" ht="12" thickBot="1">
      <c r="B112" s="33" t="s">
        <v>30</v>
      </c>
      <c r="C112" s="33"/>
      <c r="D112" s="33"/>
      <c r="E112" s="33"/>
      <c r="F112" s="34"/>
      <c r="G112" s="34"/>
      <c r="H112" s="34"/>
      <c r="I112" s="34"/>
      <c r="J112" s="34"/>
      <c r="K112" s="34"/>
      <c r="L112" s="34"/>
      <c r="M112" s="34"/>
      <c r="N112" s="34"/>
      <c r="O112" s="35"/>
      <c r="P112" s="35"/>
    </row>
    <row r="113" spans="1:16" s="30" customFormat="1" ht="11.25" customHeight="1">
      <c r="A113" s="1"/>
      <c r="B113" s="58" t="s">
        <v>162</v>
      </c>
      <c r="C113" s="51"/>
      <c r="D113" s="52"/>
      <c r="E113" s="52"/>
      <c r="F113" s="53"/>
      <c r="G113" s="59">
        <v>118</v>
      </c>
      <c r="H113" s="60"/>
      <c r="I113" s="61">
        <v>4</v>
      </c>
      <c r="J113" s="60">
        <v>2</v>
      </c>
      <c r="K113" s="59"/>
      <c r="L113" s="62">
        <v>2</v>
      </c>
      <c r="M113" s="59"/>
      <c r="N113" s="60">
        <v>3</v>
      </c>
      <c r="O113" s="36">
        <f>SUM(F113:N113)</f>
        <v>129</v>
      </c>
      <c r="P113" s="37">
        <f>(F113*$F$3)+(G113*$G$3)+(H113*$H$3)+(I113*$I$3)+(J113*$J$3)+(K113*$K$3)+(L113*$L$3)+(M113*$M$3)+(N113*$N$3)</f>
        <v>40.5</v>
      </c>
    </row>
    <row r="114" spans="1:16" s="30" customFormat="1" ht="11.25" customHeight="1">
      <c r="A114" s="1"/>
      <c r="B114" s="58"/>
      <c r="C114" s="51"/>
      <c r="D114" s="52"/>
      <c r="E114" s="52"/>
      <c r="F114" s="53"/>
      <c r="G114" s="59"/>
      <c r="H114" s="60"/>
      <c r="I114" s="61"/>
      <c r="J114" s="60"/>
      <c r="K114" s="59"/>
      <c r="L114" s="62"/>
      <c r="M114" s="59"/>
      <c r="N114" s="60"/>
      <c r="O114" s="36">
        <f>SUM(F114:N114)</f>
        <v>0</v>
      </c>
      <c r="P114" s="37">
        <f>(F114*$F$3)+(G114*$G$3)+(H114*$H$3)+(I114*$I$3)+(J114*$J$3)+(K114*$K$3)+(L114*$L$3)+(M114*$M$3)+(N114*$N$3)</f>
        <v>0</v>
      </c>
    </row>
    <row r="115" spans="1:16" ht="12" thickBot="1">
      <c r="A115" s="38"/>
      <c r="B115" s="39" t="s">
        <v>21</v>
      </c>
      <c r="C115" s="39">
        <f t="shared" ref="C115:P115" si="25">SUM(C113:C114)</f>
        <v>0</v>
      </c>
      <c r="D115" s="39">
        <f t="shared" si="25"/>
        <v>0</v>
      </c>
      <c r="E115" s="39">
        <f t="shared" si="25"/>
        <v>0</v>
      </c>
      <c r="F115" s="39">
        <f t="shared" si="25"/>
        <v>0</v>
      </c>
      <c r="G115" s="43">
        <f t="shared" si="25"/>
        <v>118</v>
      </c>
      <c r="H115" s="43">
        <f t="shared" si="25"/>
        <v>0</v>
      </c>
      <c r="I115" s="43">
        <f t="shared" si="25"/>
        <v>4</v>
      </c>
      <c r="J115" s="43">
        <f t="shared" si="25"/>
        <v>2</v>
      </c>
      <c r="K115" s="43">
        <f t="shared" si="25"/>
        <v>0</v>
      </c>
      <c r="L115" s="43">
        <f t="shared" si="25"/>
        <v>2</v>
      </c>
      <c r="M115" s="43">
        <f t="shared" si="25"/>
        <v>0</v>
      </c>
      <c r="N115" s="43">
        <f t="shared" si="25"/>
        <v>3</v>
      </c>
      <c r="O115" s="44">
        <f t="shared" si="25"/>
        <v>129</v>
      </c>
      <c r="P115" s="45">
        <f t="shared" si="25"/>
        <v>40.5</v>
      </c>
    </row>
    <row r="116" spans="1:16" ht="11.25" customHeight="1">
      <c r="A116" s="38"/>
      <c r="B116" s="54"/>
      <c r="C116" s="54"/>
      <c r="D116" s="54"/>
      <c r="E116" s="54"/>
      <c r="F116" s="54"/>
      <c r="G116" s="55"/>
      <c r="H116" s="55"/>
      <c r="I116" s="55"/>
      <c r="J116" s="55"/>
      <c r="K116" s="55"/>
      <c r="L116" s="55"/>
      <c r="M116" s="55"/>
      <c r="N116" s="55"/>
      <c r="O116" s="56"/>
      <c r="P116" s="57"/>
    </row>
    <row r="117" spans="1:16" s="199" customFormat="1"/>
    <row r="118" spans="1:16" s="199" customFormat="1" ht="12" thickBot="1">
      <c r="B118" s="189" t="s">
        <v>79</v>
      </c>
      <c r="C118" s="189"/>
      <c r="D118" s="189"/>
      <c r="E118" s="189"/>
      <c r="F118" s="34"/>
      <c r="G118" s="34"/>
      <c r="H118" s="34"/>
      <c r="I118" s="34"/>
      <c r="J118" s="34"/>
      <c r="K118" s="34"/>
      <c r="L118" s="34"/>
      <c r="M118" s="34"/>
      <c r="N118" s="34"/>
      <c r="O118" s="35"/>
      <c r="P118" s="35"/>
    </row>
    <row r="119" spans="1:16" s="200" customFormat="1">
      <c r="A119" s="199"/>
      <c r="B119" s="201" t="s">
        <v>152</v>
      </c>
      <c r="C119" s="63"/>
      <c r="D119" s="191"/>
      <c r="E119" s="191"/>
      <c r="F119" s="192">
        <v>438</v>
      </c>
      <c r="G119" s="193"/>
      <c r="H119" s="194"/>
      <c r="I119" s="195"/>
      <c r="J119" s="194"/>
      <c r="K119" s="193"/>
      <c r="L119" s="196"/>
      <c r="M119" s="193"/>
      <c r="N119" s="194"/>
      <c r="O119" s="197">
        <f t="shared" ref="O119:O129" si="26">SUM(F119:N119)</f>
        <v>438</v>
      </c>
      <c r="P119" s="198">
        <f t="shared" ref="P119:P129" si="27">(F119*$F$3)+(G119*$G$3)+(H119*$H$3)+(I119*$I$3)+(J119*$J$3)+(K119*$K$3)+(L119*$L$3)+(M119*$M$3)+(N119*$N$3)</f>
        <v>43.800000000000004</v>
      </c>
    </row>
    <row r="120" spans="1:16" s="200" customFormat="1">
      <c r="A120" s="199"/>
      <c r="B120" s="201" t="s">
        <v>153</v>
      </c>
      <c r="C120" s="51"/>
      <c r="D120" s="191"/>
      <c r="E120" s="191"/>
      <c r="F120" s="192"/>
      <c r="G120" s="193">
        <v>70</v>
      </c>
      <c r="H120" s="194"/>
      <c r="I120" s="195"/>
      <c r="J120" s="194"/>
      <c r="K120" s="193"/>
      <c r="L120" s="196"/>
      <c r="M120" s="193"/>
      <c r="N120" s="194"/>
      <c r="O120" s="197">
        <f t="shared" si="26"/>
        <v>70</v>
      </c>
      <c r="P120" s="198">
        <f t="shared" si="27"/>
        <v>17.5</v>
      </c>
    </row>
    <row r="121" spans="1:16" s="200" customFormat="1">
      <c r="A121" s="199"/>
      <c r="B121" s="201" t="s">
        <v>154</v>
      </c>
      <c r="C121" s="51"/>
      <c r="D121" s="191"/>
      <c r="E121" s="191"/>
      <c r="F121" s="192"/>
      <c r="G121" s="193"/>
      <c r="H121" s="194"/>
      <c r="I121" s="195"/>
      <c r="J121" s="194"/>
      <c r="K121" s="193"/>
      <c r="L121" s="196"/>
      <c r="M121" s="193"/>
      <c r="N121" s="194">
        <v>1</v>
      </c>
      <c r="O121" s="197">
        <f t="shared" si="26"/>
        <v>1</v>
      </c>
      <c r="P121" s="198">
        <f t="shared" si="27"/>
        <v>2</v>
      </c>
    </row>
    <row r="122" spans="1:16" s="200" customFormat="1">
      <c r="A122" s="199"/>
      <c r="B122" s="201" t="s">
        <v>155</v>
      </c>
      <c r="C122" s="51"/>
      <c r="D122" s="191"/>
      <c r="E122" s="191"/>
      <c r="F122" s="192"/>
      <c r="G122" s="193">
        <v>14</v>
      </c>
      <c r="H122" s="194"/>
      <c r="I122" s="195">
        <v>1</v>
      </c>
      <c r="J122" s="194">
        <v>1</v>
      </c>
      <c r="K122" s="193">
        <v>2</v>
      </c>
      <c r="L122" s="196">
        <v>1</v>
      </c>
      <c r="M122" s="193"/>
      <c r="N122" s="194">
        <v>6</v>
      </c>
      <c r="O122" s="197">
        <f t="shared" si="26"/>
        <v>25</v>
      </c>
      <c r="P122" s="198">
        <f t="shared" si="27"/>
        <v>19.5</v>
      </c>
    </row>
    <row r="123" spans="1:16" s="200" customFormat="1">
      <c r="A123" s="199"/>
      <c r="B123" s="201" t="s">
        <v>156</v>
      </c>
      <c r="C123" s="51"/>
      <c r="D123" s="191"/>
      <c r="E123" s="191"/>
      <c r="F123" s="192"/>
      <c r="G123" s="193"/>
      <c r="H123" s="194"/>
      <c r="I123" s="195"/>
      <c r="J123" s="194"/>
      <c r="K123" s="193"/>
      <c r="L123" s="196"/>
      <c r="M123" s="193"/>
      <c r="N123" s="194">
        <v>18</v>
      </c>
      <c r="O123" s="197">
        <f t="shared" si="26"/>
        <v>18</v>
      </c>
      <c r="P123" s="198">
        <f t="shared" si="27"/>
        <v>36</v>
      </c>
    </row>
    <row r="124" spans="1:16" s="200" customFormat="1">
      <c r="A124" s="199"/>
      <c r="B124" s="201" t="s">
        <v>157</v>
      </c>
      <c r="C124" s="51"/>
      <c r="D124" s="191"/>
      <c r="E124" s="191"/>
      <c r="F124" s="192"/>
      <c r="G124" s="193">
        <v>20</v>
      </c>
      <c r="H124" s="194"/>
      <c r="I124" s="195"/>
      <c r="J124" s="194"/>
      <c r="K124" s="193"/>
      <c r="L124" s="196"/>
      <c r="M124" s="193"/>
      <c r="N124" s="194">
        <v>5</v>
      </c>
      <c r="O124" s="197">
        <f t="shared" si="26"/>
        <v>25</v>
      </c>
      <c r="P124" s="198">
        <f t="shared" si="27"/>
        <v>15</v>
      </c>
    </row>
    <row r="125" spans="1:16" s="200" customFormat="1">
      <c r="A125" s="199"/>
      <c r="B125" s="201" t="s">
        <v>158</v>
      </c>
      <c r="C125" s="51"/>
      <c r="D125" s="191"/>
      <c r="E125" s="191"/>
      <c r="F125" s="192"/>
      <c r="G125" s="193">
        <v>20</v>
      </c>
      <c r="H125" s="194"/>
      <c r="I125" s="195"/>
      <c r="J125" s="194"/>
      <c r="K125" s="193"/>
      <c r="L125" s="196"/>
      <c r="M125" s="193"/>
      <c r="N125" s="194"/>
      <c r="O125" s="197">
        <f t="shared" si="26"/>
        <v>20</v>
      </c>
      <c r="P125" s="198">
        <f t="shared" si="27"/>
        <v>5</v>
      </c>
    </row>
    <row r="126" spans="1:16" s="200" customFormat="1">
      <c r="A126" s="199"/>
      <c r="B126" s="201" t="s">
        <v>159</v>
      </c>
      <c r="C126" s="51"/>
      <c r="D126" s="191"/>
      <c r="E126" s="191"/>
      <c r="F126" s="192"/>
      <c r="G126" s="193"/>
      <c r="H126" s="194"/>
      <c r="I126" s="195"/>
      <c r="J126" s="194"/>
      <c r="K126" s="193">
        <v>5</v>
      </c>
      <c r="L126" s="196"/>
      <c r="M126" s="193"/>
      <c r="N126" s="194"/>
      <c r="O126" s="197">
        <f t="shared" si="26"/>
        <v>5</v>
      </c>
      <c r="P126" s="198">
        <f t="shared" si="27"/>
        <v>5</v>
      </c>
    </row>
    <row r="127" spans="1:16" s="200" customFormat="1">
      <c r="A127" s="199"/>
      <c r="B127" s="201" t="s">
        <v>160</v>
      </c>
      <c r="C127" s="51"/>
      <c r="D127" s="191"/>
      <c r="E127" s="191"/>
      <c r="F127" s="192"/>
      <c r="G127" s="193">
        <v>45</v>
      </c>
      <c r="H127" s="194">
        <v>2</v>
      </c>
      <c r="I127" s="195"/>
      <c r="J127" s="194">
        <v>1</v>
      </c>
      <c r="K127" s="193"/>
      <c r="L127" s="196"/>
      <c r="M127" s="193"/>
      <c r="N127" s="194"/>
      <c r="O127" s="197">
        <f t="shared" si="26"/>
        <v>48</v>
      </c>
      <c r="P127" s="198">
        <f t="shared" si="27"/>
        <v>12.25</v>
      </c>
    </row>
    <row r="128" spans="1:16" s="200" customFormat="1">
      <c r="A128" s="199"/>
      <c r="B128" s="201" t="s">
        <v>161</v>
      </c>
      <c r="C128" s="51"/>
      <c r="D128" s="191"/>
      <c r="E128" s="191"/>
      <c r="F128" s="192"/>
      <c r="G128" s="193"/>
      <c r="H128" s="194"/>
      <c r="I128" s="195"/>
      <c r="J128" s="194"/>
      <c r="K128" s="193"/>
      <c r="L128" s="196"/>
      <c r="M128" s="193"/>
      <c r="N128" s="194">
        <v>18</v>
      </c>
      <c r="O128" s="197">
        <f t="shared" si="26"/>
        <v>18</v>
      </c>
      <c r="P128" s="198">
        <f t="shared" si="27"/>
        <v>36</v>
      </c>
    </row>
    <row r="129" spans="1:16" s="200" customFormat="1">
      <c r="A129" s="199"/>
      <c r="B129" s="201"/>
      <c r="C129" s="51"/>
      <c r="D129" s="191"/>
      <c r="E129" s="191"/>
      <c r="F129" s="192"/>
      <c r="G129" s="193"/>
      <c r="H129" s="194"/>
      <c r="I129" s="195"/>
      <c r="J129" s="194"/>
      <c r="K129" s="193"/>
      <c r="L129" s="196"/>
      <c r="M129" s="193"/>
      <c r="N129" s="194"/>
      <c r="O129" s="197">
        <f t="shared" si="26"/>
        <v>0</v>
      </c>
      <c r="P129" s="198">
        <f t="shared" si="27"/>
        <v>0</v>
      </c>
    </row>
    <row r="130" spans="1:16" s="199" customFormat="1" ht="12" thickBot="1">
      <c r="A130" s="38"/>
      <c r="B130" s="39" t="s">
        <v>21</v>
      </c>
      <c r="C130" s="39">
        <f>SUM(C129:C129)</f>
        <v>0</v>
      </c>
      <c r="D130" s="39">
        <f>SUM(D119:D129)</f>
        <v>0</v>
      </c>
      <c r="E130" s="39">
        <f>SUM(E119:E129)</f>
        <v>0</v>
      </c>
      <c r="F130" s="39">
        <f>SUM(F129:F129)</f>
        <v>0</v>
      </c>
      <c r="G130" s="43">
        <f t="shared" ref="G130:P130" si="28">SUM(G119:G129)</f>
        <v>169</v>
      </c>
      <c r="H130" s="43">
        <f t="shared" si="28"/>
        <v>2</v>
      </c>
      <c r="I130" s="43">
        <f t="shared" si="28"/>
        <v>1</v>
      </c>
      <c r="J130" s="43">
        <f t="shared" si="28"/>
        <v>2</v>
      </c>
      <c r="K130" s="43">
        <f t="shared" si="28"/>
        <v>7</v>
      </c>
      <c r="L130" s="43">
        <f t="shared" si="28"/>
        <v>1</v>
      </c>
      <c r="M130" s="43">
        <f t="shared" si="28"/>
        <v>0</v>
      </c>
      <c r="N130" s="43">
        <f t="shared" si="28"/>
        <v>48</v>
      </c>
      <c r="O130" s="44">
        <f t="shared" si="28"/>
        <v>668</v>
      </c>
      <c r="P130" s="45">
        <f t="shared" si="28"/>
        <v>192.05</v>
      </c>
    </row>
    <row r="131" spans="1:16" s="199" customFormat="1"/>
    <row r="132" spans="1:16" hidden="1"/>
    <row r="133" spans="1:16" ht="12" hidden="1" thickBot="1">
      <c r="B133" s="33" t="s">
        <v>66</v>
      </c>
      <c r="C133" s="33"/>
      <c r="D133" s="33"/>
      <c r="E133" s="33"/>
      <c r="F133" s="34"/>
      <c r="G133" s="34"/>
      <c r="H133" s="34"/>
      <c r="I133" s="34"/>
      <c r="J133" s="34"/>
      <c r="K133" s="34"/>
      <c r="L133" s="34"/>
      <c r="M133" s="34"/>
      <c r="N133" s="34"/>
      <c r="O133" s="35"/>
      <c r="P133" s="35"/>
    </row>
    <row r="134" spans="1:16" s="30" customFormat="1" hidden="1">
      <c r="A134" s="1"/>
      <c r="B134" s="58" t="s">
        <v>73</v>
      </c>
      <c r="C134" s="63"/>
      <c r="D134" s="52"/>
      <c r="E134" s="52"/>
      <c r="F134" s="53"/>
      <c r="G134" s="59"/>
      <c r="H134" s="60"/>
      <c r="I134" s="61"/>
      <c r="J134" s="60"/>
      <c r="K134" s="59"/>
      <c r="L134" s="62"/>
      <c r="M134" s="59"/>
      <c r="N134" s="60"/>
      <c r="O134" s="36">
        <f t="shared" ref="O134:O136" si="29">SUM(F134:N134)</f>
        <v>0</v>
      </c>
      <c r="P134" s="37">
        <f t="shared" ref="P134:P136" si="30">(F134*$F$3)+(G134*$G$3)+(H134*$H$3)+(I134*$I$3)+(J134*$J$3)+(K134*$K$3)+(L134*$L$3)+(M134*$M$3)+(N134*$N$3)</f>
        <v>0</v>
      </c>
    </row>
    <row r="135" spans="1:16" s="30" customFormat="1" hidden="1">
      <c r="A135" s="1"/>
      <c r="B135" s="58"/>
      <c r="C135" s="51"/>
      <c r="D135" s="52"/>
      <c r="E135" s="52"/>
      <c r="F135" s="53"/>
      <c r="G135" s="59"/>
      <c r="H135" s="60"/>
      <c r="I135" s="61"/>
      <c r="J135" s="60"/>
      <c r="K135" s="59"/>
      <c r="L135" s="62"/>
      <c r="M135" s="59"/>
      <c r="N135" s="60"/>
      <c r="O135" s="36">
        <f t="shared" si="29"/>
        <v>0</v>
      </c>
      <c r="P135" s="37">
        <f t="shared" si="30"/>
        <v>0</v>
      </c>
    </row>
    <row r="136" spans="1:16" s="30" customFormat="1" hidden="1">
      <c r="A136" s="1"/>
      <c r="B136" s="58"/>
      <c r="C136" s="51"/>
      <c r="D136" s="52"/>
      <c r="E136" s="52"/>
      <c r="F136" s="53"/>
      <c r="G136" s="59"/>
      <c r="H136" s="60"/>
      <c r="I136" s="61"/>
      <c r="J136" s="60"/>
      <c r="K136" s="59"/>
      <c r="L136" s="62"/>
      <c r="M136" s="59"/>
      <c r="N136" s="60"/>
      <c r="O136" s="36">
        <f t="shared" si="29"/>
        <v>0</v>
      </c>
      <c r="P136" s="37">
        <f t="shared" si="30"/>
        <v>0</v>
      </c>
    </row>
    <row r="137" spans="1:16" ht="12" hidden="1" thickBot="1">
      <c r="A137" s="38"/>
      <c r="B137" s="39" t="s">
        <v>21</v>
      </c>
      <c r="C137" s="39">
        <f>SUM(C135:C136)</f>
        <v>0</v>
      </c>
      <c r="D137" s="39">
        <f>SUM(D134:D136)</f>
        <v>0</v>
      </c>
      <c r="E137" s="39">
        <f>SUM(E134:E136)</f>
        <v>0</v>
      </c>
      <c r="F137" s="39">
        <f>SUM(F135:F136)</f>
        <v>0</v>
      </c>
      <c r="G137" s="43">
        <f t="shared" ref="G137:P137" si="31">SUM(G134:G136)</f>
        <v>0</v>
      </c>
      <c r="H137" s="43">
        <f t="shared" si="31"/>
        <v>0</v>
      </c>
      <c r="I137" s="43">
        <f t="shared" si="31"/>
        <v>0</v>
      </c>
      <c r="J137" s="43">
        <f t="shared" si="31"/>
        <v>0</v>
      </c>
      <c r="K137" s="43">
        <f t="shared" si="31"/>
        <v>0</v>
      </c>
      <c r="L137" s="43">
        <f t="shared" si="31"/>
        <v>0</v>
      </c>
      <c r="M137" s="43">
        <f t="shared" si="31"/>
        <v>0</v>
      </c>
      <c r="N137" s="43">
        <f t="shared" si="31"/>
        <v>0</v>
      </c>
      <c r="O137" s="44">
        <f t="shared" si="31"/>
        <v>0</v>
      </c>
      <c r="P137" s="45">
        <f t="shared" si="31"/>
        <v>0</v>
      </c>
    </row>
    <row r="138" spans="1:16" hidden="1"/>
    <row r="140" spans="1:16" ht="12" thickBot="1">
      <c r="B140" s="33" t="s">
        <v>72</v>
      </c>
      <c r="C140" s="33"/>
      <c r="D140" s="33"/>
      <c r="E140" s="33"/>
      <c r="F140" s="34"/>
      <c r="G140" s="34"/>
      <c r="H140" s="34"/>
      <c r="I140" s="34"/>
      <c r="J140" s="34"/>
      <c r="K140" s="34"/>
      <c r="L140" s="34"/>
      <c r="M140" s="34"/>
      <c r="N140" s="34"/>
      <c r="O140" s="35"/>
      <c r="P140" s="35"/>
    </row>
    <row r="141" spans="1:16" s="30" customFormat="1" ht="11.25" customHeight="1">
      <c r="A141" s="1"/>
      <c r="B141" s="58" t="s">
        <v>85</v>
      </c>
      <c r="C141" s="51"/>
      <c r="D141" s="52"/>
      <c r="E141" s="52"/>
      <c r="F141" s="53">
        <v>8</v>
      </c>
      <c r="G141" s="59">
        <v>24</v>
      </c>
      <c r="H141" s="60"/>
      <c r="I141" s="61">
        <v>13</v>
      </c>
      <c r="J141" s="60"/>
      <c r="K141" s="59"/>
      <c r="L141" s="62">
        <v>3</v>
      </c>
      <c r="M141" s="59"/>
      <c r="N141" s="60">
        <v>8</v>
      </c>
      <c r="O141" s="36">
        <f>SUM(F141:N141)</f>
        <v>56</v>
      </c>
      <c r="P141" s="37">
        <f>(F141*$F$3)+(G141*$G$3)+(H141*$H$3)+(I141*$I$3)+(J141*$J$3)+(K141*$K$3)+(L141*$L$3)+(M141*$M$3)+(N141*$N$3)</f>
        <v>32.299999999999997</v>
      </c>
    </row>
    <row r="142" spans="1:16" s="30" customFormat="1" ht="11.25" customHeight="1">
      <c r="A142" s="1"/>
      <c r="B142" s="58"/>
      <c r="C142" s="51"/>
      <c r="D142" s="52"/>
      <c r="E142" s="52"/>
      <c r="F142" s="53"/>
      <c r="G142" s="59"/>
      <c r="H142" s="60"/>
      <c r="I142" s="61"/>
      <c r="J142" s="60"/>
      <c r="K142" s="59"/>
      <c r="L142" s="62"/>
      <c r="M142" s="59"/>
      <c r="N142" s="60"/>
      <c r="O142" s="36">
        <f>SUM(F142:N142)</f>
        <v>0</v>
      </c>
      <c r="P142" s="37">
        <f>(F142*$F$3)+(G142*$G$3)+(H142*$H$3)+(I142*$I$3)+(J142*$J$3)+(K142*$K$3)+(L142*$L$3)+(M142*$M$3)+(N142*$N$3)</f>
        <v>0</v>
      </c>
    </row>
    <row r="143" spans="1:16" ht="12" thickBot="1">
      <c r="A143" s="38"/>
      <c r="B143" s="39" t="s">
        <v>21</v>
      </c>
      <c r="C143" s="39">
        <f t="shared" ref="C143:P143" si="32">SUM(C141:C142)</f>
        <v>0</v>
      </c>
      <c r="D143" s="39">
        <f t="shared" si="32"/>
        <v>0</v>
      </c>
      <c r="E143" s="39">
        <f t="shared" si="32"/>
        <v>0</v>
      </c>
      <c r="F143" s="39">
        <f t="shared" si="32"/>
        <v>8</v>
      </c>
      <c r="G143" s="43">
        <f t="shared" si="32"/>
        <v>24</v>
      </c>
      <c r="H143" s="43">
        <f t="shared" si="32"/>
        <v>0</v>
      </c>
      <c r="I143" s="43">
        <f t="shared" si="32"/>
        <v>13</v>
      </c>
      <c r="J143" s="43">
        <f t="shared" si="32"/>
        <v>0</v>
      </c>
      <c r="K143" s="43">
        <f t="shared" si="32"/>
        <v>0</v>
      </c>
      <c r="L143" s="43">
        <f t="shared" si="32"/>
        <v>3</v>
      </c>
      <c r="M143" s="43">
        <f t="shared" si="32"/>
        <v>0</v>
      </c>
      <c r="N143" s="43">
        <f t="shared" si="32"/>
        <v>8</v>
      </c>
      <c r="O143" s="44">
        <f t="shared" si="32"/>
        <v>56</v>
      </c>
      <c r="P143" s="45">
        <f t="shared" si="32"/>
        <v>32.299999999999997</v>
      </c>
    </row>
    <row r="144" spans="1:16" ht="11.25" customHeight="1">
      <c r="A144" s="38"/>
      <c r="B144" s="54"/>
      <c r="C144" s="54"/>
      <c r="D144" s="54"/>
      <c r="E144" s="54"/>
      <c r="F144" s="54"/>
      <c r="G144" s="55"/>
      <c r="H144" s="55"/>
      <c r="I144" s="55"/>
      <c r="J144" s="55"/>
      <c r="K144" s="55"/>
      <c r="L144" s="55"/>
      <c r="M144" s="55"/>
      <c r="N144" s="55"/>
      <c r="O144" s="56"/>
      <c r="P144" s="57"/>
    </row>
    <row r="145" spans="1:16" s="202" customFormat="1"/>
    <row r="146" spans="1:16" s="202" customFormat="1" ht="12" thickBot="1">
      <c r="B146" s="204" t="s">
        <v>81</v>
      </c>
      <c r="C146" s="204"/>
      <c r="D146" s="204"/>
      <c r="E146" s="204"/>
      <c r="F146" s="205"/>
      <c r="G146" s="205"/>
      <c r="H146" s="205"/>
      <c r="I146" s="205"/>
      <c r="J146" s="205"/>
      <c r="K146" s="205"/>
      <c r="L146" s="205"/>
      <c r="M146" s="205"/>
      <c r="N146" s="205"/>
      <c r="O146" s="206"/>
      <c r="P146" s="206"/>
    </row>
    <row r="147" spans="1:16" s="203" customFormat="1">
      <c r="A147" s="202"/>
      <c r="B147" s="201" t="s">
        <v>73</v>
      </c>
      <c r="C147" s="63"/>
      <c r="D147" s="207"/>
      <c r="E147" s="207"/>
      <c r="F147" s="208"/>
      <c r="G147" s="193">
        <v>267</v>
      </c>
      <c r="H147" s="194"/>
      <c r="I147" s="195">
        <v>46</v>
      </c>
      <c r="J147" s="194">
        <v>2</v>
      </c>
      <c r="K147" s="193">
        <v>6</v>
      </c>
      <c r="L147" s="196"/>
      <c r="M147" s="193">
        <v>33</v>
      </c>
      <c r="N147" s="194"/>
      <c r="O147" s="197">
        <f t="shared" ref="O147:O149" si="33">SUM(F147:N147)</f>
        <v>354</v>
      </c>
      <c r="P147" s="209">
        <f t="shared" ref="P147:P149" si="34">(F147*$F$3)+(G147*$G$3)+(H147*$H$3)+(I147*$I$3)+(J147*$J$3)+(K147*$K$3)+(L147*$L$3)+(M147*$M$3)+(N147*$N$3)</f>
        <v>162.75</v>
      </c>
    </row>
    <row r="148" spans="1:16" s="203" customFormat="1">
      <c r="A148" s="202"/>
      <c r="B148" s="201"/>
      <c r="C148" s="51"/>
      <c r="D148" s="207"/>
      <c r="E148" s="207"/>
      <c r="F148" s="208"/>
      <c r="G148" s="193"/>
      <c r="H148" s="194"/>
      <c r="I148" s="195"/>
      <c r="J148" s="194"/>
      <c r="K148" s="193"/>
      <c r="L148" s="196"/>
      <c r="M148" s="193"/>
      <c r="N148" s="194"/>
      <c r="O148" s="197">
        <f t="shared" si="33"/>
        <v>0</v>
      </c>
      <c r="P148" s="209">
        <f t="shared" si="34"/>
        <v>0</v>
      </c>
    </row>
    <row r="149" spans="1:16" s="203" customFormat="1">
      <c r="A149" s="202"/>
      <c r="B149" s="201"/>
      <c r="C149" s="51"/>
      <c r="D149" s="207"/>
      <c r="E149" s="207"/>
      <c r="F149" s="208"/>
      <c r="G149" s="193"/>
      <c r="H149" s="194"/>
      <c r="I149" s="195"/>
      <c r="J149" s="194"/>
      <c r="K149" s="193"/>
      <c r="L149" s="196"/>
      <c r="M149" s="193"/>
      <c r="N149" s="194"/>
      <c r="O149" s="197">
        <f t="shared" si="33"/>
        <v>0</v>
      </c>
      <c r="P149" s="209">
        <f t="shared" si="34"/>
        <v>0</v>
      </c>
    </row>
    <row r="150" spans="1:16" s="202" customFormat="1" ht="12" thickBot="1">
      <c r="A150" s="210"/>
      <c r="B150" s="211" t="s">
        <v>21</v>
      </c>
      <c r="C150" s="211">
        <f>SUM(C148:C149)</f>
        <v>0</v>
      </c>
      <c r="D150" s="211">
        <f>SUM(D147:D149)</f>
        <v>0</v>
      </c>
      <c r="E150" s="211">
        <f>SUM(E147:E149)</f>
        <v>0</v>
      </c>
      <c r="F150" s="211">
        <f>SUM(F148:F149)</f>
        <v>0</v>
      </c>
      <c r="G150" s="43">
        <f t="shared" ref="G150:P150" si="35">SUM(G147:G149)</f>
        <v>267</v>
      </c>
      <c r="H150" s="43">
        <f t="shared" si="35"/>
        <v>0</v>
      </c>
      <c r="I150" s="43">
        <f t="shared" si="35"/>
        <v>46</v>
      </c>
      <c r="J150" s="43">
        <f t="shared" si="35"/>
        <v>2</v>
      </c>
      <c r="K150" s="43">
        <f t="shared" si="35"/>
        <v>6</v>
      </c>
      <c r="L150" s="43">
        <f t="shared" si="35"/>
        <v>0</v>
      </c>
      <c r="M150" s="43">
        <f t="shared" si="35"/>
        <v>33</v>
      </c>
      <c r="N150" s="43">
        <f t="shared" si="35"/>
        <v>0</v>
      </c>
      <c r="O150" s="44">
        <f t="shared" si="35"/>
        <v>354</v>
      </c>
      <c r="P150" s="45">
        <f t="shared" si="35"/>
        <v>162.75</v>
      </c>
    </row>
    <row r="151" spans="1:16" s="202" customFormat="1"/>
    <row r="152" spans="1:16" ht="11.25" hidden="1" customHeight="1">
      <c r="B152" s="46"/>
      <c r="C152" s="46"/>
      <c r="D152" s="46"/>
      <c r="E152" s="46"/>
      <c r="F152" s="46"/>
      <c r="G152" s="46"/>
      <c r="H152" s="46"/>
      <c r="I152" s="46"/>
      <c r="J152" s="46"/>
      <c r="K152" s="46"/>
      <c r="L152" s="46"/>
      <c r="M152" s="46"/>
      <c r="N152" s="46"/>
      <c r="O152" s="46"/>
      <c r="P152" s="46"/>
    </row>
    <row r="153" spans="1:16" ht="12" hidden="1" thickBot="1">
      <c r="B153" s="33" t="s">
        <v>71</v>
      </c>
      <c r="C153" s="33"/>
      <c r="D153" s="33"/>
      <c r="E153" s="33"/>
      <c r="F153" s="34"/>
      <c r="G153" s="34"/>
      <c r="H153" s="34"/>
      <c r="I153" s="34"/>
      <c r="J153" s="34"/>
      <c r="K153" s="34"/>
      <c r="L153" s="34"/>
      <c r="M153" s="34"/>
      <c r="N153" s="34"/>
      <c r="O153" s="35"/>
      <c r="P153" s="35"/>
    </row>
    <row r="154" spans="1:16" s="30" customFormat="1" hidden="1">
      <c r="A154" s="1"/>
      <c r="B154" s="58"/>
      <c r="C154" s="51"/>
      <c r="D154" s="52"/>
      <c r="E154" s="52"/>
      <c r="F154" s="53"/>
      <c r="G154" s="59"/>
      <c r="H154" s="60"/>
      <c r="I154" s="61"/>
      <c r="J154" s="60"/>
      <c r="K154" s="59"/>
      <c r="L154" s="62"/>
      <c r="M154" s="59"/>
      <c r="N154" s="60"/>
      <c r="O154" s="36">
        <f>SUM(F154:N154)</f>
        <v>0</v>
      </c>
      <c r="P154" s="37">
        <f>(F154*$F$3)+(G154*$G$3)+(H154*$H$3)+(I154*$I$3)+(J154*$J$3)+(K154*$K$3)+(L154*$L$3)+(M154*$M$3)+(N154*$N$3)</f>
        <v>0</v>
      </c>
    </row>
    <row r="155" spans="1:16" s="30" customFormat="1" hidden="1">
      <c r="A155" s="1"/>
      <c r="B155" s="58"/>
      <c r="C155" s="51"/>
      <c r="D155" s="52"/>
      <c r="E155" s="52"/>
      <c r="F155" s="53"/>
      <c r="G155" s="59"/>
      <c r="H155" s="60"/>
      <c r="I155" s="61"/>
      <c r="J155" s="60"/>
      <c r="K155" s="59"/>
      <c r="L155" s="62"/>
      <c r="M155" s="59"/>
      <c r="N155" s="60"/>
      <c r="O155" s="36">
        <f>SUM(F155:N155)</f>
        <v>0</v>
      </c>
      <c r="P155" s="37">
        <f>(F155*$F$3)+(G155*$G$3)+(H155*$H$3)+(I155*$I$3)+(J155*$J$3)+(K155*$K$3)+(L155*$L$3)+(M155*$M$3)+(N155*$N$3)</f>
        <v>0</v>
      </c>
    </row>
    <row r="156" spans="1:16" s="30" customFormat="1" hidden="1">
      <c r="A156" s="1"/>
      <c r="B156" s="58"/>
      <c r="C156" s="51"/>
      <c r="D156" s="52"/>
      <c r="E156" s="52"/>
      <c r="F156" s="53"/>
      <c r="G156" s="59"/>
      <c r="H156" s="60"/>
      <c r="I156" s="61"/>
      <c r="J156" s="60"/>
      <c r="K156" s="59"/>
      <c r="L156" s="62"/>
      <c r="M156" s="59"/>
      <c r="N156" s="60"/>
      <c r="O156" s="36">
        <f>SUM(F156:N156)</f>
        <v>0</v>
      </c>
      <c r="P156" s="37">
        <f>(F156*$F$3)+(G156*$G$3)+(H156*$H$3)+(I156*$I$3)+(J156*$J$3)+(K156*$K$3)+(L156*$L$3)+(M156*$M$3)+(N156*$N$3)</f>
        <v>0</v>
      </c>
    </row>
    <row r="157" spans="1:16" ht="12" hidden="1" thickBot="1">
      <c r="A157" s="38"/>
      <c r="B157" s="39" t="s">
        <v>21</v>
      </c>
      <c r="C157" s="39">
        <f t="shared" ref="C157:O157" si="36">SUM(C154:C156)</f>
        <v>0</v>
      </c>
      <c r="D157" s="39">
        <f t="shared" si="36"/>
        <v>0</v>
      </c>
      <c r="E157" s="39">
        <f t="shared" si="36"/>
        <v>0</v>
      </c>
      <c r="F157" s="39">
        <f t="shared" si="36"/>
        <v>0</v>
      </c>
      <c r="G157" s="43">
        <f t="shared" si="36"/>
        <v>0</v>
      </c>
      <c r="H157" s="43">
        <f t="shared" si="36"/>
        <v>0</v>
      </c>
      <c r="I157" s="43">
        <f t="shared" si="36"/>
        <v>0</v>
      </c>
      <c r="J157" s="43">
        <f t="shared" si="36"/>
        <v>0</v>
      </c>
      <c r="K157" s="43">
        <f t="shared" si="36"/>
        <v>0</v>
      </c>
      <c r="L157" s="43">
        <f t="shared" si="36"/>
        <v>0</v>
      </c>
      <c r="M157" s="43">
        <f t="shared" si="36"/>
        <v>0</v>
      </c>
      <c r="N157" s="43">
        <f t="shared" si="36"/>
        <v>0</v>
      </c>
      <c r="O157" s="44">
        <f t="shared" si="36"/>
        <v>0</v>
      </c>
      <c r="P157" s="45">
        <f>SUM(P154:P156)</f>
        <v>0</v>
      </c>
    </row>
    <row r="158" spans="1:16" ht="12.75">
      <c r="B158" s="2"/>
      <c r="C158" s="2"/>
      <c r="D158" s="2"/>
      <c r="E158" s="2"/>
      <c r="F158" s="47"/>
      <c r="G158" s="47"/>
      <c r="H158" s="47"/>
      <c r="I158" s="47"/>
      <c r="J158" s="47"/>
      <c r="K158" s="47"/>
      <c r="L158" s="47"/>
      <c r="M158" s="47"/>
      <c r="N158" s="47"/>
      <c r="O158" s="2"/>
      <c r="P158" s="2"/>
    </row>
    <row r="159" spans="1:16">
      <c r="M159" s="48" t="s">
        <v>21</v>
      </c>
      <c r="O159" s="49">
        <f>O157+O143+O150+O137+O130+O115+O109+O82+O76+O66+O58+O37</f>
        <v>6044</v>
      </c>
      <c r="P159" s="50">
        <f>P157+P143+P150+P137+P130+P115+P109+P82+P76+P66+P58+P37</f>
        <v>1547.15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workbookViewId="0">
      <selection activeCell="G9" sqref="G9:N9"/>
    </sheetView>
  </sheetViews>
  <sheetFormatPr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69</v>
      </c>
    </row>
    <row r="3" spans="1:16" ht="12.75">
      <c r="B3" s="2" t="s">
        <v>84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73</v>
      </c>
      <c r="C9" s="63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ref="O9:O14" si="0">SUM(F9:N9)</f>
        <v>0</v>
      </c>
      <c r="P9" s="37">
        <f t="shared" ref="P9:P14" si="1">(F9*$F$5)+(G9*$G$5)+(H9*$H$5)+(I9*$I$5)+(J9*$J$5)+(K9*$K$5)+(L9*$L$5)+(M9*$M$5)+(N9*$N$5)</f>
        <v>0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37">
        <f t="shared" si="1"/>
        <v>0</v>
      </c>
    </row>
    <row r="11" spans="1:16" s="30" customFormat="1">
      <c r="A11" s="1"/>
      <c r="B11" s="58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37">
        <f t="shared" si="1"/>
        <v>0</v>
      </c>
    </row>
    <row r="12" spans="1:16" s="30" customFormat="1">
      <c r="A12" s="1"/>
      <c r="B12" s="58"/>
      <c r="C12" s="72"/>
      <c r="D12" s="66"/>
      <c r="E12" s="66"/>
      <c r="F12" s="67"/>
      <c r="G12" s="68"/>
      <c r="H12" s="69"/>
      <c r="I12" s="70"/>
      <c r="J12" s="69"/>
      <c r="K12" s="68"/>
      <c r="L12" s="71"/>
      <c r="M12" s="68"/>
      <c r="N12" s="69"/>
      <c r="O12" s="36">
        <f t="shared" si="0"/>
        <v>0</v>
      </c>
      <c r="P12" s="37">
        <f t="shared" si="1"/>
        <v>0</v>
      </c>
    </row>
    <row r="13" spans="1:16" s="30" customFormat="1">
      <c r="A13" s="1"/>
      <c r="B13" s="58"/>
      <c r="C13" s="72"/>
      <c r="D13" s="66"/>
      <c r="E13" s="66"/>
      <c r="F13" s="67"/>
      <c r="G13" s="68"/>
      <c r="H13" s="69"/>
      <c r="I13" s="70"/>
      <c r="J13" s="69"/>
      <c r="K13" s="68"/>
      <c r="L13" s="71"/>
      <c r="M13" s="68"/>
      <c r="N13" s="69"/>
      <c r="O13" s="36">
        <f t="shared" si="0"/>
        <v>0</v>
      </c>
      <c r="P13" s="37">
        <f t="shared" si="1"/>
        <v>0</v>
      </c>
    </row>
    <row r="14" spans="1:16" s="30" customFormat="1">
      <c r="A14" s="1"/>
      <c r="B14" s="144"/>
      <c r="C14" s="72"/>
      <c r="D14" s="66"/>
      <c r="E14" s="66"/>
      <c r="F14" s="67"/>
      <c r="G14" s="68"/>
      <c r="H14" s="69"/>
      <c r="I14" s="70"/>
      <c r="J14" s="69"/>
      <c r="K14" s="68"/>
      <c r="L14" s="71"/>
      <c r="M14" s="68"/>
      <c r="N14" s="69"/>
      <c r="O14" s="36">
        <f t="shared" si="0"/>
        <v>0</v>
      </c>
      <c r="P14" s="37">
        <f t="shared" si="1"/>
        <v>0</v>
      </c>
    </row>
    <row r="15" spans="1:16" ht="12" thickBot="1">
      <c r="A15" s="38"/>
      <c r="B15" s="39" t="s">
        <v>21</v>
      </c>
      <c r="C15" s="39">
        <f t="shared" ref="C15:P15" si="2">SUM(C9:C14)</f>
        <v>0</v>
      </c>
      <c r="D15" s="39">
        <f t="shared" si="2"/>
        <v>0</v>
      </c>
      <c r="E15" s="39">
        <f t="shared" si="2"/>
        <v>0</v>
      </c>
      <c r="F15" s="39">
        <f t="shared" si="2"/>
        <v>0</v>
      </c>
      <c r="G15" s="39">
        <f t="shared" si="2"/>
        <v>0</v>
      </c>
      <c r="H15" s="39">
        <f t="shared" si="2"/>
        <v>0</v>
      </c>
      <c r="I15" s="39">
        <f t="shared" si="2"/>
        <v>0</v>
      </c>
      <c r="J15" s="39">
        <f t="shared" si="2"/>
        <v>0</v>
      </c>
      <c r="K15" s="39">
        <f t="shared" si="2"/>
        <v>0</v>
      </c>
      <c r="L15" s="39">
        <f t="shared" si="2"/>
        <v>0</v>
      </c>
      <c r="M15" s="39">
        <f t="shared" si="2"/>
        <v>0</v>
      </c>
      <c r="N15" s="39">
        <f t="shared" si="2"/>
        <v>0</v>
      </c>
      <c r="O15" s="39">
        <f t="shared" si="2"/>
        <v>0</v>
      </c>
      <c r="P15" s="39">
        <f t="shared" si="2"/>
        <v>0</v>
      </c>
    </row>
    <row r="16" spans="1:16">
      <c r="B16" s="38"/>
      <c r="C16" s="38"/>
      <c r="D16" s="38"/>
      <c r="E16" s="38"/>
      <c r="F16" s="40"/>
      <c r="G16" s="40"/>
      <c r="H16" s="40"/>
      <c r="I16" s="40"/>
      <c r="J16" s="40"/>
      <c r="K16" s="40"/>
      <c r="L16" s="40"/>
      <c r="M16" s="40"/>
      <c r="N16" s="40"/>
      <c r="O16" s="38"/>
      <c r="P16" s="38"/>
    </row>
    <row r="17" spans="13:16" ht="12" customHeight="1"/>
    <row r="19" spans="13:16">
      <c r="M19" s="127"/>
      <c r="N19" s="127"/>
      <c r="O19" s="127"/>
      <c r="P19" s="127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2"/>
  <sheetViews>
    <sheetView workbookViewId="0">
      <selection activeCell="Q20" sqref="Q20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67</v>
      </c>
    </row>
    <row r="3" spans="1:16" ht="12.75">
      <c r="B3" s="2" t="s">
        <v>86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 t="s">
        <v>73</v>
      </c>
      <c r="C9" s="108"/>
      <c r="D9" s="100"/>
      <c r="E9" s="100"/>
      <c r="F9" s="129">
        <v>40</v>
      </c>
      <c r="G9" s="130"/>
      <c r="H9" s="131"/>
      <c r="I9" s="104"/>
      <c r="J9" s="131"/>
      <c r="K9" s="130"/>
      <c r="L9" s="105"/>
      <c r="M9" s="130"/>
      <c r="N9" s="131">
        <v>4</v>
      </c>
      <c r="O9" s="106">
        <f t="shared" ref="O9:O11" si="0">SUM(F9:N9)</f>
        <v>44</v>
      </c>
      <c r="P9" s="107">
        <f t="shared" ref="P9:P11" si="1">(F9*$F$5)+(G9*$G$5)+(H9*$H$5)+(I9*$I$5)+(J9*$J$5)+(K9*$K$5)+(L9*$L$5)+(M9*$M$5)+(N9*$N$5)</f>
        <v>12</v>
      </c>
    </row>
    <row r="10" spans="1:16" s="30" customFormat="1">
      <c r="A10" s="1"/>
      <c r="B10" s="99"/>
      <c r="C10" s="108"/>
      <c r="D10" s="100"/>
      <c r="E10" s="100"/>
      <c r="F10" s="129"/>
      <c r="G10" s="130"/>
      <c r="H10" s="131"/>
      <c r="I10" s="104"/>
      <c r="J10" s="131"/>
      <c r="K10" s="130"/>
      <c r="L10" s="105"/>
      <c r="M10" s="130"/>
      <c r="N10" s="131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29"/>
      <c r="G11" s="130"/>
      <c r="H11" s="131"/>
      <c r="I11" s="104"/>
      <c r="J11" s="131"/>
      <c r="K11" s="130"/>
      <c r="L11" s="105"/>
      <c r="M11" s="130"/>
      <c r="N11" s="131"/>
      <c r="O11" s="106">
        <f t="shared" si="0"/>
        <v>0</v>
      </c>
      <c r="P11" s="107">
        <f t="shared" si="1"/>
        <v>0</v>
      </c>
    </row>
    <row r="12" spans="1:16">
      <c r="A12" s="38"/>
      <c r="B12" s="109" t="s">
        <v>21</v>
      </c>
      <c r="C12" s="109">
        <f t="shared" ref="C12:P12" si="2">SUM(C9:C11)</f>
        <v>0</v>
      </c>
      <c r="D12" s="109">
        <f t="shared" si="2"/>
        <v>0</v>
      </c>
      <c r="E12" s="109">
        <f t="shared" si="2"/>
        <v>0</v>
      </c>
      <c r="F12" s="109">
        <f t="shared" si="2"/>
        <v>40</v>
      </c>
      <c r="G12" s="109">
        <f t="shared" si="2"/>
        <v>0</v>
      </c>
      <c r="H12" s="109">
        <f t="shared" si="2"/>
        <v>0</v>
      </c>
      <c r="I12" s="109">
        <f t="shared" si="2"/>
        <v>0</v>
      </c>
      <c r="J12" s="109">
        <f t="shared" si="2"/>
        <v>0</v>
      </c>
      <c r="K12" s="109">
        <f t="shared" si="2"/>
        <v>0</v>
      </c>
      <c r="L12" s="109">
        <f t="shared" si="2"/>
        <v>0</v>
      </c>
      <c r="M12" s="109">
        <f t="shared" si="2"/>
        <v>0</v>
      </c>
      <c r="N12" s="109">
        <f t="shared" si="2"/>
        <v>4</v>
      </c>
      <c r="O12" s="109">
        <f t="shared" si="2"/>
        <v>44</v>
      </c>
      <c r="P12" s="109">
        <f t="shared" si="2"/>
        <v>12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5"/>
  <sheetViews>
    <sheetView topLeftCell="A3" workbookViewId="0">
      <selection activeCell="C25" sqref="C25"/>
    </sheetView>
  </sheetViews>
  <sheetFormatPr defaultRowHeight="12.75"/>
  <cols>
    <col min="1" max="1" width="21.7109375" style="75" customWidth="1"/>
    <col min="2" max="2" width="14" style="75" customWidth="1"/>
    <col min="3" max="3" width="18.140625" style="75" customWidth="1"/>
    <col min="4" max="16384" width="9.140625" style="74"/>
  </cols>
  <sheetData>
    <row r="2" spans="1:3">
      <c r="A2" s="73" t="s">
        <v>36</v>
      </c>
      <c r="B2" s="73" t="s">
        <v>24</v>
      </c>
      <c r="C2" s="73" t="s">
        <v>25</v>
      </c>
    </row>
    <row r="4" spans="1:3" ht="15">
      <c r="A4" s="75" t="s">
        <v>77</v>
      </c>
      <c r="B4" s="76">
        <f>SUM('Burkina Faso'!O11)</f>
        <v>0</v>
      </c>
      <c r="C4" s="154">
        <f>SUM('Burkina Faso'!P11)</f>
        <v>0</v>
      </c>
    </row>
    <row r="5" spans="1:3" ht="15">
      <c r="A5" s="75" t="s">
        <v>37</v>
      </c>
      <c r="B5" s="76">
        <f>SUM('Democratic Republic of Congo'!O18)</f>
        <v>580</v>
      </c>
      <c r="C5" s="154">
        <f>SUM('Democratic Republic of Congo'!P18)</f>
        <v>472.25</v>
      </c>
    </row>
    <row r="6" spans="1:3" ht="15">
      <c r="A6" s="75" t="s">
        <v>75</v>
      </c>
      <c r="B6" s="76">
        <f>SUM('Ivory Coast'!O14)</f>
        <v>0</v>
      </c>
      <c r="C6" s="154">
        <f>SUM('Ivory Coast'!P14)</f>
        <v>0</v>
      </c>
    </row>
    <row r="7" spans="1:3" ht="15">
      <c r="A7" s="75" t="s">
        <v>26</v>
      </c>
      <c r="B7" s="76">
        <f>SUM(Kenya!O38)</f>
        <v>460</v>
      </c>
      <c r="C7" s="154">
        <f>SUM(Kenya!P38)</f>
        <v>321.25</v>
      </c>
    </row>
    <row r="8" spans="1:3" ht="15">
      <c r="A8" s="76" t="s">
        <v>83</v>
      </c>
      <c r="B8" s="153">
        <f>SUM(Malawi!O11)</f>
        <v>0</v>
      </c>
      <c r="C8" s="154">
        <f>SUM(Malawi!P11)</f>
        <v>0</v>
      </c>
    </row>
    <row r="9" spans="1:3" ht="15">
      <c r="A9" s="76" t="s">
        <v>27</v>
      </c>
      <c r="B9" s="153">
        <f>SUM(Mauritius!O30)</f>
        <v>3774</v>
      </c>
      <c r="C9" s="154">
        <f>SUM(Mauritius!P30)</f>
        <v>1371.05</v>
      </c>
    </row>
    <row r="10" spans="1:3" ht="15" hidden="1">
      <c r="A10" s="76" t="s">
        <v>38</v>
      </c>
      <c r="B10" s="153">
        <f>SUM(Nigeria!O76)</f>
        <v>0</v>
      </c>
      <c r="C10" s="154">
        <f>SUM(Nigeria!P76)</f>
        <v>0</v>
      </c>
    </row>
    <row r="11" spans="1:3" ht="15">
      <c r="A11" s="76" t="s">
        <v>28</v>
      </c>
      <c r="B11" s="153">
        <f>SUM('South Africa'!O159)</f>
        <v>6044</v>
      </c>
      <c r="C11" s="154">
        <f>SUM('South Africa'!P159)</f>
        <v>1547.15</v>
      </c>
    </row>
    <row r="12" spans="1:3" ht="15">
      <c r="A12" s="76" t="s">
        <v>43</v>
      </c>
      <c r="B12" s="76">
        <f>SUM(Togo!O15)</f>
        <v>0</v>
      </c>
      <c r="C12" s="154">
        <f>SUM(Togo!P15)</f>
        <v>0</v>
      </c>
    </row>
    <row r="13" spans="1:3" ht="15">
      <c r="A13" s="76" t="s">
        <v>70</v>
      </c>
      <c r="B13" s="76">
        <f>SUM(Zambia!O12)</f>
        <v>44</v>
      </c>
      <c r="C13" s="154">
        <f>SUM(Zambia!P12)</f>
        <v>12</v>
      </c>
    </row>
    <row r="14" spans="1:3">
      <c r="A14" s="77"/>
      <c r="B14" s="77"/>
      <c r="C14" s="77"/>
    </row>
    <row r="15" spans="1:3">
      <c r="A15" s="77" t="s">
        <v>29</v>
      </c>
      <c r="B15" s="77">
        <f>SUM(B4:B14)</f>
        <v>10902</v>
      </c>
      <c r="C15" s="155">
        <f>SUM(C4:C14)</f>
        <v>3723.7000000000003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Burkina Faso</vt:lpstr>
      <vt:lpstr>Democratic Republic of Congo</vt:lpstr>
      <vt:lpstr>Ivory Coast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Jithan Mahadeo</cp:lastModifiedBy>
  <dcterms:created xsi:type="dcterms:W3CDTF">2007-06-14T19:54:11Z</dcterms:created>
  <dcterms:modified xsi:type="dcterms:W3CDTF">2017-11-28T20:49:23Z</dcterms:modified>
</cp:coreProperties>
</file>