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1" activeTab="9"/>
  </bookViews>
  <sheets>
    <sheet name="Democratic Republic of Congo" sheetId="16" state="hidden" r:id="rId1"/>
    <sheet name="Ivory Coast" sheetId="14" r:id="rId2"/>
    <sheet name="Kenya" sheetId="10" state="hidden" r:id="rId3"/>
    <sheet name="Malawi" sheetId="20" state="hidden" r:id="rId4"/>
    <sheet name="Mauritius" sheetId="8" state="hidden" r:id="rId5"/>
    <sheet name="Nigeria" sheetId="18" r:id="rId6"/>
    <sheet name="South Africa" sheetId="19" r:id="rId7"/>
    <sheet name="Togo" sheetId="12" r:id="rId8"/>
    <sheet name="Zambia" sheetId="17" r:id="rId9"/>
    <sheet name="Summary" sheetId="4" r:id="rId10"/>
  </sheets>
  <externalReferences>
    <externalReference r:id="rId11"/>
    <externalReference r:id="rId12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9">[2]Malawi!#REF!</definedName>
    <definedName name="Excel_BuiltIn_Print_Area_1" localSheetId="8">[1]Malawi!#REF!</definedName>
    <definedName name="Excel_BuiltIn_Print_Area_1">[1]Malawi!#REF!</definedName>
    <definedName name="_xlnm.Print_Area" localSheetId="4">Mauritius!#REF!</definedName>
    <definedName name="_xlnm.Print_Area" localSheetId="5">Nigeria!#REF!</definedName>
    <definedName name="_xlnm.Print_Area" localSheetId="6">'South Africa'!#REF!</definedName>
    <definedName name="_xlnm.Print_Area" localSheetId="7">Togo!#REF!</definedName>
  </definedNames>
  <calcPr calcId="162913"/>
</workbook>
</file>

<file path=xl/calcChain.xml><?xml version="1.0" encoding="utf-8"?>
<calcChain xmlns="http://schemas.openxmlformats.org/spreadsheetml/2006/main">
  <c r="N18" i="19" l="1"/>
  <c r="M18" i="19"/>
  <c r="L18" i="19"/>
  <c r="K18" i="19"/>
  <c r="J18" i="19"/>
  <c r="I18" i="19"/>
  <c r="H18" i="19"/>
  <c r="G18" i="19"/>
  <c r="F18" i="19"/>
  <c r="E18" i="19"/>
  <c r="D18" i="19"/>
  <c r="C18" i="19"/>
  <c r="P17" i="19"/>
  <c r="O17" i="19"/>
  <c r="P16" i="19"/>
  <c r="O16" i="19"/>
  <c r="P15" i="19"/>
  <c r="P18" i="19" s="1"/>
  <c r="O15" i="19"/>
  <c r="O18" i="19" s="1"/>
  <c r="P93" i="19" l="1"/>
  <c r="O93" i="19"/>
  <c r="P127" i="19" l="1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71" i="19" l="1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O26" i="19" l="1"/>
  <c r="P26" i="19"/>
  <c r="O27" i="19"/>
  <c r="P27" i="19"/>
  <c r="O28" i="19"/>
  <c r="P28" i="19"/>
  <c r="O29" i="19"/>
  <c r="P29" i="19"/>
  <c r="O30" i="19"/>
  <c r="P30" i="19"/>
  <c r="O31" i="19"/>
  <c r="P31" i="19"/>
  <c r="O32" i="19"/>
  <c r="P32" i="19"/>
  <c r="O33" i="19"/>
  <c r="P33" i="19"/>
  <c r="O34" i="19"/>
  <c r="P34" i="19"/>
  <c r="O35" i="19"/>
  <c r="P35" i="19"/>
  <c r="O36" i="19"/>
  <c r="P36" i="19"/>
  <c r="O37" i="19"/>
  <c r="P37" i="19"/>
  <c r="O38" i="19"/>
  <c r="P38" i="19"/>
  <c r="O39" i="19"/>
  <c r="P39" i="19"/>
  <c r="O40" i="19"/>
  <c r="P40" i="19"/>
  <c r="O41" i="19"/>
  <c r="P41" i="19"/>
  <c r="O42" i="19"/>
  <c r="P42" i="19"/>
  <c r="O43" i="19"/>
  <c r="P43" i="19"/>
  <c r="O44" i="19"/>
  <c r="P44" i="19"/>
  <c r="O45" i="19"/>
  <c r="P45" i="19"/>
  <c r="O46" i="19"/>
  <c r="P46" i="19"/>
  <c r="O47" i="19"/>
  <c r="P47" i="19"/>
  <c r="O48" i="19"/>
  <c r="P48" i="19"/>
  <c r="O49" i="19"/>
  <c r="P49" i="19"/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7" i="4" s="1"/>
  <c r="O9" i="20"/>
  <c r="O11" i="20" s="1"/>
  <c r="B7" i="4" s="1"/>
  <c r="N168" i="19"/>
  <c r="M168" i="19"/>
  <c r="L168" i="19"/>
  <c r="K168" i="19"/>
  <c r="J168" i="19"/>
  <c r="I168" i="19"/>
  <c r="H168" i="19"/>
  <c r="G168" i="19"/>
  <c r="F168" i="19"/>
  <c r="E168" i="19"/>
  <c r="D168" i="19"/>
  <c r="C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68" i="19" l="1"/>
  <c r="O168" i="19"/>
  <c r="P95" i="19"/>
  <c r="O95" i="19"/>
  <c r="P94" i="19"/>
  <c r="O94" i="19"/>
  <c r="P92" i="19"/>
  <c r="O92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P98" i="19"/>
  <c r="O98" i="19"/>
  <c r="P97" i="19"/>
  <c r="O97" i="19"/>
  <c r="P96" i="19"/>
  <c r="O96" i="19"/>
  <c r="P91" i="19"/>
  <c r="O91" i="19"/>
  <c r="P90" i="19"/>
  <c r="O90" i="19"/>
  <c r="P89" i="19"/>
  <c r="O89" i="19"/>
  <c r="P88" i="19"/>
  <c r="O8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P148" i="19"/>
  <c r="O148" i="19"/>
  <c r="P141" i="19"/>
  <c r="O141" i="19"/>
  <c r="P140" i="19"/>
  <c r="O140" i="19"/>
  <c r="P139" i="19"/>
  <c r="O139" i="19"/>
  <c r="O99" i="19" l="1"/>
  <c r="P99" i="19"/>
  <c r="O149" i="19"/>
  <c r="P149" i="19"/>
  <c r="N73" i="19"/>
  <c r="M73" i="19"/>
  <c r="L73" i="19"/>
  <c r="K73" i="19"/>
  <c r="J73" i="19"/>
  <c r="H73" i="19"/>
  <c r="G73" i="19"/>
  <c r="F73" i="19"/>
  <c r="E73" i="19"/>
  <c r="D73" i="19"/>
  <c r="C73" i="19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N105" i="19" l="1"/>
  <c r="M105" i="19"/>
  <c r="L105" i="19"/>
  <c r="K105" i="19"/>
  <c r="J105" i="19"/>
  <c r="I105" i="19"/>
  <c r="H105" i="19"/>
  <c r="G105" i="19"/>
  <c r="F105" i="19"/>
  <c r="E105" i="19"/>
  <c r="P103" i="19"/>
  <c r="O103" i="19"/>
  <c r="N174" i="19" l="1"/>
  <c r="M174" i="19"/>
  <c r="L174" i="19"/>
  <c r="K174" i="19"/>
  <c r="J174" i="19"/>
  <c r="I174" i="19"/>
  <c r="H174" i="19"/>
  <c r="G174" i="19"/>
  <c r="F174" i="19"/>
  <c r="E174" i="19"/>
  <c r="D174" i="19"/>
  <c r="C174" i="19"/>
  <c r="P173" i="19"/>
  <c r="O173" i="19"/>
  <c r="P172" i="19"/>
  <c r="O172" i="19"/>
  <c r="O174" i="19" l="1"/>
  <c r="P174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9" i="16" l="1"/>
  <c r="O9" i="16"/>
  <c r="P11" i="12" l="1"/>
  <c r="O11" i="12"/>
  <c r="P10" i="12"/>
  <c r="O10" i="12"/>
  <c r="P12" i="12"/>
  <c r="O12" i="12"/>
  <c r="N181" i="19"/>
  <c r="M181" i="19"/>
  <c r="L181" i="19"/>
  <c r="K181" i="19"/>
  <c r="J181" i="19"/>
  <c r="I181" i="19"/>
  <c r="H181" i="19"/>
  <c r="G181" i="19"/>
  <c r="F181" i="19"/>
  <c r="E181" i="19"/>
  <c r="D181" i="19"/>
  <c r="C181" i="19"/>
  <c r="P180" i="19"/>
  <c r="O180" i="19"/>
  <c r="P179" i="19"/>
  <c r="O179" i="19"/>
  <c r="P178" i="19"/>
  <c r="O178" i="19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P155" i="19"/>
  <c r="O155" i="19"/>
  <c r="P154" i="19"/>
  <c r="O154" i="19"/>
  <c r="P153" i="19"/>
  <c r="O153" i="19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P134" i="19"/>
  <c r="O134" i="19"/>
  <c r="P133" i="19"/>
  <c r="O133" i="19"/>
  <c r="N129" i="19"/>
  <c r="M129" i="19"/>
  <c r="L129" i="19"/>
  <c r="K129" i="19"/>
  <c r="J129" i="19"/>
  <c r="I129" i="19"/>
  <c r="H129" i="19"/>
  <c r="G129" i="19"/>
  <c r="F129" i="19"/>
  <c r="E129" i="19"/>
  <c r="D129" i="19"/>
  <c r="C129" i="19"/>
  <c r="P128" i="19"/>
  <c r="O128" i="19"/>
  <c r="P109" i="19"/>
  <c r="O109" i="19"/>
  <c r="D105" i="19"/>
  <c r="C105" i="19"/>
  <c r="P104" i="19"/>
  <c r="P105" i="19" s="1"/>
  <c r="O104" i="19"/>
  <c r="O105" i="19" s="1"/>
  <c r="N84" i="19"/>
  <c r="M84" i="19"/>
  <c r="L84" i="19"/>
  <c r="K84" i="19"/>
  <c r="J84" i="19"/>
  <c r="I84" i="19"/>
  <c r="H84" i="19"/>
  <c r="G84" i="19"/>
  <c r="F84" i="19"/>
  <c r="E84" i="19"/>
  <c r="D84" i="19"/>
  <c r="C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I73" i="19"/>
  <c r="P72" i="19"/>
  <c r="O72" i="19"/>
  <c r="P25" i="19"/>
  <c r="O25" i="19"/>
  <c r="P24" i="19"/>
  <c r="O24" i="19"/>
  <c r="P23" i="19"/>
  <c r="O23" i="19"/>
  <c r="P22" i="19"/>
  <c r="O22" i="19"/>
  <c r="N11" i="19"/>
  <c r="M11" i="19"/>
  <c r="L11" i="19"/>
  <c r="K11" i="19"/>
  <c r="J11" i="19"/>
  <c r="I11" i="19"/>
  <c r="H11" i="19"/>
  <c r="G11" i="19"/>
  <c r="F11" i="19"/>
  <c r="E11" i="19"/>
  <c r="D11" i="19"/>
  <c r="C11" i="19"/>
  <c r="P10" i="19"/>
  <c r="O10" i="19"/>
  <c r="P9" i="19"/>
  <c r="O9" i="19"/>
  <c r="P8" i="19"/>
  <c r="O8" i="19"/>
  <c r="P7" i="19"/>
  <c r="O7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9" i="18" s="1"/>
  <c r="O27" i="18"/>
  <c r="P27" i="18"/>
  <c r="O28" i="18"/>
  <c r="P28" i="18"/>
  <c r="C29" i="18"/>
  <c r="D29" i="18"/>
  <c r="E29" i="18"/>
  <c r="F29" i="18"/>
  <c r="G29" i="18"/>
  <c r="H29" i="18"/>
  <c r="I29" i="18"/>
  <c r="J29" i="18"/>
  <c r="K29" i="18"/>
  <c r="L29" i="18"/>
  <c r="M29" i="18"/>
  <c r="N29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C57" i="18"/>
  <c r="D57" i="18"/>
  <c r="E57" i="18"/>
  <c r="F57" i="18"/>
  <c r="G57" i="18"/>
  <c r="H57" i="18"/>
  <c r="I57" i="18"/>
  <c r="J57" i="18"/>
  <c r="K57" i="18"/>
  <c r="L57" i="18"/>
  <c r="M57" i="18"/>
  <c r="N57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9" i="8"/>
  <c r="P37" i="8"/>
  <c r="O37" i="8"/>
  <c r="P35" i="8"/>
  <c r="O35" i="8"/>
  <c r="P34" i="8"/>
  <c r="O3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2" i="10"/>
  <c r="M22" i="10"/>
  <c r="L22" i="10"/>
  <c r="K22" i="10"/>
  <c r="J22" i="10"/>
  <c r="I22" i="10"/>
  <c r="H22" i="10"/>
  <c r="G22" i="10"/>
  <c r="F22" i="10"/>
  <c r="E22" i="10"/>
  <c r="D22" i="10"/>
  <c r="C22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P34" i="10"/>
  <c r="O34" i="10"/>
  <c r="P33" i="10"/>
  <c r="O33" i="10"/>
  <c r="P32" i="10"/>
  <c r="O32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1" i="10"/>
  <c r="O21" i="10"/>
  <c r="P20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4" i="4" s="1"/>
  <c r="O10" i="16"/>
  <c r="O18" i="16"/>
  <c r="B4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6" i="8"/>
  <c r="O36" i="8"/>
  <c r="P38" i="8"/>
  <c r="O38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O27" i="10"/>
  <c r="P26" i="10"/>
  <c r="O26" i="10"/>
  <c r="O28" i="10" s="1"/>
  <c r="O9" i="10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4" i="8"/>
  <c r="O44" i="8"/>
  <c r="P43" i="8"/>
  <c r="O43" i="8"/>
  <c r="N39" i="8"/>
  <c r="M39" i="8"/>
  <c r="L39" i="8"/>
  <c r="K39" i="8"/>
  <c r="J39" i="8"/>
  <c r="I39" i="8"/>
  <c r="H39" i="8"/>
  <c r="F39" i="8"/>
  <c r="E39" i="8"/>
  <c r="D39" i="8"/>
  <c r="C39" i="8"/>
  <c r="P7" i="8"/>
  <c r="O7" i="8"/>
  <c r="O57" i="18"/>
  <c r="P57" i="18" l="1"/>
  <c r="O29" i="18"/>
  <c r="O22" i="18"/>
  <c r="P22" i="18"/>
  <c r="P61" i="18" s="1"/>
  <c r="C9" i="4" s="1"/>
  <c r="P28" i="10"/>
  <c r="P15" i="12"/>
  <c r="C11" i="4" s="1"/>
  <c r="P129" i="19"/>
  <c r="P84" i="19"/>
  <c r="O129" i="19"/>
  <c r="O135" i="19"/>
  <c r="O183" i="19" s="1"/>
  <c r="O156" i="19"/>
  <c r="O181" i="19"/>
  <c r="P135" i="19"/>
  <c r="P183" i="19" s="1"/>
  <c r="P156" i="19"/>
  <c r="P46" i="8"/>
  <c r="O12" i="17"/>
  <c r="B12" i="4" s="1"/>
  <c r="P12" i="17"/>
  <c r="C12" i="4" s="1"/>
  <c r="P14" i="14"/>
  <c r="C5" i="4" s="1"/>
  <c r="O14" i="14"/>
  <c r="B5" i="4" s="1"/>
  <c r="O15" i="12"/>
  <c r="B11" i="4" s="1"/>
  <c r="O36" i="10"/>
  <c r="P36" i="10"/>
  <c r="O22" i="10"/>
  <c r="P22" i="10"/>
  <c r="P38" i="10" s="1"/>
  <c r="C6" i="4" s="1"/>
  <c r="O39" i="8"/>
  <c r="P39" i="8"/>
  <c r="O46" i="8"/>
  <c r="O84" i="19"/>
  <c r="O73" i="19"/>
  <c r="P181" i="19"/>
  <c r="P11" i="19"/>
  <c r="P73" i="19"/>
  <c r="O11" i="19"/>
  <c r="O61" i="18" l="1"/>
  <c r="B9" i="4" s="1"/>
  <c r="O38" i="10"/>
  <c r="B6" i="4" s="1"/>
  <c r="P49" i="8"/>
  <c r="C8" i="4" s="1"/>
  <c r="C10" i="4"/>
  <c r="C14" i="4" s="1"/>
  <c r="B10" i="4"/>
  <c r="O49" i="8"/>
  <c r="B8" i="4" s="1"/>
  <c r="B14" i="4" l="1"/>
</calcChain>
</file>

<file path=xl/sharedStrings.xml><?xml version="1.0" encoding="utf-8"?>
<sst xmlns="http://schemas.openxmlformats.org/spreadsheetml/2006/main" count="349" uniqueCount="151">
  <si>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</si>
  <si>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</si>
  <si>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</si>
  <si>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</si>
  <si>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</si>
  <si>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</si>
  <si>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</si>
  <si>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</si>
  <si>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</si>
  <si>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</si>
  <si>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</si>
  <si>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</si>
  <si>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</si>
  <si>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</si>
  <si>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</si>
  <si>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</si>
  <si>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</si>
  <si>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</si>
  <si>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</si>
  <si>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</si>
  <si>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</si>
  <si>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</si>
  <si>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</si>
  <si>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</si>
  <si>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</si>
  <si>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</si>
  <si>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</si>
  <si>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</si>
  <si>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</si>
  <si>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</si>
  <si>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</si>
  <si>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</si>
  <si>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</si>
  <si>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</si>
  <si>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</si>
  <si>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</si>
  <si>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</si>
  <si>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</si>
  <si>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</si>
  <si>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</si>
  <si>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</si>
  <si>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</si>
  <si>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</si>
  <si>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</si>
  <si>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</si>
  <si>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</si>
  <si>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</si>
  <si>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</si>
  <si>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</si>
  <si>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</si>
  <si>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</si>
  <si>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</si>
  <si>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</si>
  <si>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</si>
  <si>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</si>
  <si>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</si>
  <si>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</si>
  <si>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</si>
  <si>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</si>
  <si>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</si>
  <si>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</si>
  <si>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</si>
  <si>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</si>
  <si>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</si>
  <si>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Gopi Jivana dasa</t>
  </si>
  <si>
    <t>MONTH : September 2017</t>
  </si>
  <si>
    <t>Bhaktin Itumeleng, Mukundanghri dasa, Bhakta Yogi, Aghari Krsna dasa, Bhaktin Nalayne (team)</t>
  </si>
  <si>
    <t>Bhaktin Itumeleng</t>
  </si>
  <si>
    <t>Mukundanghri dasa</t>
  </si>
  <si>
    <t>Bhakti Lounge Johannesburg</t>
  </si>
  <si>
    <t>Yogi</t>
  </si>
  <si>
    <t>Nikunja Sevi Dasi</t>
  </si>
  <si>
    <t>Monthly Sankirtan Festival</t>
  </si>
  <si>
    <t>Radha Vinod Dasi</t>
  </si>
  <si>
    <t>Sukumari Dd</t>
  </si>
  <si>
    <t>Vibhu Caitanya Das</t>
  </si>
  <si>
    <t>Book Counter</t>
  </si>
  <si>
    <t>Padayatra S.A</t>
  </si>
  <si>
    <t>Radha Kund Seva Dd</t>
  </si>
  <si>
    <t>Chandrakanta Das</t>
  </si>
  <si>
    <t>Anand Govinden</t>
  </si>
  <si>
    <t>Vrajanath Das</t>
  </si>
  <si>
    <t>Maturasvara Das</t>
  </si>
  <si>
    <t>Gandharvika Dd</t>
  </si>
  <si>
    <t>Srila Prabhupada Prema Nh</t>
  </si>
  <si>
    <t>Hari Vilas &amp; Radha Vilas</t>
  </si>
  <si>
    <t>Indrani Sunker</t>
  </si>
  <si>
    <t>Narahari Das</t>
  </si>
  <si>
    <t>Radha Bhav Dd</t>
  </si>
  <si>
    <t>Prabha Moodley</t>
  </si>
  <si>
    <t>Astamanjari Dasi</t>
  </si>
  <si>
    <t>Malthie Sooknandan</t>
  </si>
  <si>
    <t>Vrajaraj Das</t>
  </si>
  <si>
    <t>Vraja Rani Dd</t>
  </si>
  <si>
    <t>Rasalika Dd</t>
  </si>
  <si>
    <t>Sucharya Das &amp; Sudda Sattva Dasi</t>
  </si>
  <si>
    <t>Varuni Dasi</t>
  </si>
  <si>
    <t>Mukara Dd</t>
  </si>
  <si>
    <t>Prema Madhurya Dd</t>
  </si>
  <si>
    <t>Sita Laksmi Dd</t>
  </si>
  <si>
    <t>Krsnacandra Das</t>
  </si>
  <si>
    <t>Alanath Das</t>
  </si>
  <si>
    <t>Radhika Priya Dd</t>
  </si>
  <si>
    <t>Satyabhama Dd</t>
  </si>
  <si>
    <t>Smara Hari Das</t>
  </si>
  <si>
    <t>Radha Vallabha Das</t>
  </si>
  <si>
    <t>Carana Renu Dasi</t>
  </si>
  <si>
    <t>Shoba Manichand</t>
  </si>
  <si>
    <t>Rama Badhra Das</t>
  </si>
  <si>
    <t>Sivananda Das</t>
  </si>
  <si>
    <t>Sad Goswami Das</t>
  </si>
  <si>
    <t>Bilvamangal Das</t>
  </si>
  <si>
    <t>Rajiv Sewnarain</t>
  </si>
  <si>
    <t>Radha Giridhari Das</t>
  </si>
  <si>
    <t>Radhadhyuti Dd</t>
  </si>
  <si>
    <t>Madhuyana Dd</t>
  </si>
  <si>
    <t>Padyavali Dd</t>
  </si>
  <si>
    <t>Madhuvisa Das</t>
  </si>
  <si>
    <t>Prema Alap Dd</t>
  </si>
  <si>
    <t>Krsna Prema Nama Hatta</t>
  </si>
  <si>
    <t>Risha Singh</t>
  </si>
  <si>
    <t>Ashveer Singh</t>
  </si>
  <si>
    <t>Damodar das (BCAIS)</t>
  </si>
  <si>
    <t>Kanu Priya devi dasi</t>
  </si>
  <si>
    <t>Kanu Rama das</t>
  </si>
  <si>
    <t>Loka-drsti dasi</t>
  </si>
  <si>
    <t>Madhavi Manjari dasi</t>
  </si>
  <si>
    <t>Madhava das</t>
  </si>
  <si>
    <t>Manjari dasi</t>
  </si>
  <si>
    <t>Navie Naidoo</t>
  </si>
  <si>
    <t>Priya Malini dasi</t>
  </si>
  <si>
    <t xml:space="preserve">Radhakund devi dasi </t>
  </si>
  <si>
    <t xml:space="preserve">Radhe Shyam das </t>
  </si>
  <si>
    <t>Radhika Kripa devi dasi</t>
  </si>
  <si>
    <t>Rishal and Nelene</t>
  </si>
  <si>
    <t>Ruchira dasi</t>
  </si>
  <si>
    <t xml:space="preserve">Sholto Kanni </t>
  </si>
  <si>
    <t xml:space="preserve">Sonali Singh </t>
  </si>
  <si>
    <t>Svasti dasi</t>
  </si>
  <si>
    <t xml:space="preserve"> Sasolburg Namahatta </t>
  </si>
  <si>
    <t xml:space="preserve"> BTG Office </t>
  </si>
  <si>
    <t xml:space="preserve"> Rasa Krida d </t>
  </si>
  <si>
    <t xml:space="preserve"> Lenasia Weekend Warriors-Luxmi's </t>
  </si>
  <si>
    <t xml:space="preserve"> Shyama Rupa </t>
  </si>
  <si>
    <t xml:space="preserve"> Nadiya dasi </t>
  </si>
  <si>
    <t xml:space="preserve"> Amrita Radhika dd </t>
  </si>
  <si>
    <t xml:space="preserve"> Vasu Gosh dasa </t>
  </si>
  <si>
    <t xml:space="preserve"> Kasi Misra dasa, Gambhira devi dasi &amp; Sudharshana dasa </t>
  </si>
  <si>
    <t xml:space="preserve"> Kishor Gopal dasa </t>
  </si>
  <si>
    <t>Bhakta Daniel</t>
  </si>
  <si>
    <t>ISKCON BLOEMFONTEIN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</si>
</sst>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27" xfId="39" applyFont="1" applyBorder="1" applyAlignment="1">
      <alignment wrapText="1"/>
    </xf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49</v>
      </c>
    </row>
    <row r="3" spans="1:16" ht="12.75">
      <c r="B3" s="2" t="s">
        <v>63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9"/>
      <c r="G9" s="160"/>
      <c r="H9" s="161"/>
      <c r="I9" s="162"/>
      <c r="J9" s="161"/>
      <c r="K9" s="160"/>
      <c r="L9" s="163"/>
      <c r="M9" s="160"/>
      <c r="N9" s="161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D33" sqref="D3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55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149</v>
      </c>
      <c r="C9" s="108"/>
      <c r="D9" s="100"/>
      <c r="E9" s="100"/>
      <c r="F9" s="129"/>
      <c r="G9" s="130">
        <v>16</v>
      </c>
      <c r="H9" s="131"/>
      <c r="I9" s="104"/>
      <c r="J9" s="131"/>
      <c r="K9" s="130"/>
      <c r="L9" s="105"/>
      <c r="M9" s="130"/>
      <c r="N9" s="131"/>
      <c r="O9" s="106">
        <f t="shared" ref="O9:O12" si="0">SUM(F9:N9)</f>
        <v>16</v>
      </c>
      <c r="P9" s="107">
        <f t="shared" ref="P9:P12" si="1">(F9*$F$5)+(G9*$G$5)+(H9*$H$5)+(I9*$I$5)+(J9*$J$5)+(K9*$K$5)+(L9*$L$5)+(M9*$M$5)+(N9*$N$5)</f>
        <v>4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16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16</v>
      </c>
      <c r="P14" s="109">
        <f t="shared" si="2"/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B26" sqref="B26:N26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63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/>
      <c r="C9" s="156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6">
        <f>SUM(C9:N9)</f>
        <v>0</v>
      </c>
      <c r="P9" s="37">
        <f>(C9*$C$5)+(F9*$F$5)+(G9*$G$5)+(H9*$H$5)+(I9*$I$5)+(J9*$J$5)+(K9*$K$5)+(L9*$L$5)+(M9*$M$5)+(N9*$N$5)</f>
        <v>0</v>
      </c>
    </row>
    <row r="10" spans="1:16">
      <c r="B10" s="58"/>
      <c r="C10" s="156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6">
        <f t="shared" ref="O10:O19" si="0">SUM(F10:N10)</f>
        <v>0</v>
      </c>
      <c r="P10" s="37">
        <f t="shared" ref="P10:P19" si="1">(F10*$F$5)+(G10*$G$5)+(H10*$H$5)+(I10*$I$5)+(J10*$J$5)+(K10*$K$5)+(L10*$L$5)+(M10*$M$5)+(N10*$N$5)</f>
        <v>0</v>
      </c>
    </row>
    <row r="11" spans="1:16">
      <c r="B11" s="58"/>
      <c r="C11" s="156"/>
      <c r="D11" s="51"/>
      <c r="E11" s="52"/>
      <c r="F11" s="53"/>
      <c r="G11" s="59"/>
      <c r="H11" s="60"/>
      <c r="I11" s="157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>
      <c r="B12" s="58"/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>
      <c r="B13" s="58"/>
      <c r="C13" s="156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si="0"/>
        <v>0</v>
      </c>
      <c r="P13" s="37">
        <f t="shared" si="1"/>
        <v>0</v>
      </c>
    </row>
    <row r="14" spans="1:16">
      <c r="B14" s="58"/>
      <c r="C14" s="156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>
      <c r="B15" s="58"/>
      <c r="C15" s="156"/>
      <c r="D15" s="51"/>
      <c r="E15" s="52"/>
      <c r="F15" s="53"/>
      <c r="G15" s="59"/>
      <c r="H15" s="60"/>
      <c r="I15" s="157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>
      <c r="B16" s="201"/>
      <c r="C16" s="156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>
      <c r="B17" s="201"/>
      <c r="C17" s="156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>
      <c r="B18" s="58"/>
      <c r="C18" s="156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0"/>
        <v>0</v>
      </c>
      <c r="P18" s="37">
        <f t="shared" si="1"/>
        <v>0</v>
      </c>
    </row>
    <row r="19" spans="1:16">
      <c r="B19" s="58"/>
      <c r="C19" s="156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0"/>
        <v>0</v>
      </c>
      <c r="P19" s="37">
        <f t="shared" si="1"/>
        <v>0</v>
      </c>
    </row>
    <row r="20" spans="1:16">
      <c r="B20" s="58"/>
      <c r="C20" s="156"/>
      <c r="D20" s="51"/>
      <c r="E20" s="52"/>
      <c r="F20" s="53"/>
      <c r="G20" s="59"/>
      <c r="H20" s="60"/>
      <c r="I20" s="157"/>
      <c r="J20" s="60"/>
      <c r="K20" s="59"/>
      <c r="L20" s="62"/>
      <c r="M20" s="59"/>
      <c r="N20" s="60"/>
      <c r="O20" s="126">
        <f t="shared" ref="O20:O21" si="2">SUM(F20:N20)</f>
        <v>0</v>
      </c>
      <c r="P20" s="37">
        <f t="shared" ref="P20:P21" si="3">(F20*$F$5)+(G20*$G$5)+(H20*$H$5)+(I20*$I$5)+(J20*$J$5)+(K20*$K$5)+(L20*$L$5)+(M20*$M$5)+(N20*$N$5)</f>
        <v>0</v>
      </c>
    </row>
    <row r="21" spans="1:16">
      <c r="B21" s="58"/>
      <c r="C21" s="156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t="12" thickBot="1">
      <c r="A22" s="38"/>
      <c r="B22" s="39" t="s">
        <v>20</v>
      </c>
      <c r="C22" s="39">
        <f t="shared" ref="C22:P22" si="4">SUM(C9:C21)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39">
        <f t="shared" si="4"/>
        <v>0</v>
      </c>
      <c r="H22" s="39">
        <f t="shared" si="4"/>
        <v>0</v>
      </c>
      <c r="I22" s="39">
        <f t="shared" si="4"/>
        <v>0</v>
      </c>
      <c r="J22" s="39">
        <f t="shared" si="4"/>
        <v>0</v>
      </c>
      <c r="K22" s="39">
        <f t="shared" si="4"/>
        <v>0</v>
      </c>
      <c r="L22" s="39">
        <f t="shared" si="4"/>
        <v>0</v>
      </c>
      <c r="M22" s="39">
        <f t="shared" si="4"/>
        <v>0</v>
      </c>
      <c r="N22" s="39">
        <f t="shared" si="4"/>
        <v>0</v>
      </c>
      <c r="O22" s="39">
        <f t="shared" si="4"/>
        <v>0</v>
      </c>
      <c r="P22" s="39">
        <f t="shared" si="4"/>
        <v>0</v>
      </c>
    </row>
    <row r="23" spans="1:16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O24" s="38"/>
    </row>
    <row r="25" spans="1:16" ht="12" thickBot="1">
      <c r="B25" s="33" t="s">
        <v>40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ht="12" customHeight="1">
      <c r="B26" s="173"/>
      <c r="C26" s="51"/>
      <c r="D26" s="52"/>
      <c r="E26" s="52"/>
      <c r="F26" s="177"/>
      <c r="G26" s="174"/>
      <c r="H26" s="60"/>
      <c r="I26" s="175"/>
      <c r="J26" s="60"/>
      <c r="K26" s="174"/>
      <c r="L26" s="176"/>
      <c r="M26" s="59"/>
      <c r="N26" s="114"/>
      <c r="O26" s="36">
        <f>SUM(F26:N26)</f>
        <v>0</v>
      </c>
      <c r="P26" s="37">
        <f>(F26*$F$5)+(G26*$G$5)+(H26*$H$5)+(I26*$I$5)+(J26*$J$5)+(K26*$K$5)+(L26*$L$5)+(M26*$M$5)+(N26*$N$5)</f>
        <v>0</v>
      </c>
    </row>
    <row r="27" spans="1:16">
      <c r="B27" s="58"/>
      <c r="C27" s="52"/>
      <c r="D27" s="52"/>
      <c r="E27" s="52"/>
      <c r="F27" s="115"/>
      <c r="G27" s="117"/>
      <c r="H27" s="116"/>
      <c r="I27" s="117"/>
      <c r="J27" s="118"/>
      <c r="K27" s="117"/>
      <c r="L27" s="118"/>
      <c r="M27" s="119"/>
      <c r="N27" s="114"/>
      <c r="O27" s="36">
        <f>SUM(F27:N27)</f>
        <v>0</v>
      </c>
      <c r="P27" s="37">
        <f>(F27*$F$5)+(G27*$G$5)+(H27*$H$5)+(I27*$I$5)+(J27*$J$5)+(K27*$K$5)+(L27*$L$5)+(M27*$M$5)+(N27*$N$5)</f>
        <v>0</v>
      </c>
    </row>
    <row r="28" spans="1:16" ht="12" thickBot="1">
      <c r="B28" s="39" t="s">
        <v>20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39">
        <f t="shared" si="5"/>
        <v>0</v>
      </c>
      <c r="H28" s="39">
        <f t="shared" si="5"/>
        <v>0</v>
      </c>
      <c r="I28" s="39">
        <f t="shared" si="5"/>
        <v>0</v>
      </c>
      <c r="J28" s="39">
        <f t="shared" si="5"/>
        <v>0</v>
      </c>
      <c r="K28" s="39">
        <f t="shared" si="5"/>
        <v>0</v>
      </c>
      <c r="L28" s="39">
        <f t="shared" si="5"/>
        <v>0</v>
      </c>
      <c r="M28" s="39">
        <f t="shared" si="5"/>
        <v>0</v>
      </c>
      <c r="N28" s="39">
        <f t="shared" si="5"/>
        <v>0</v>
      </c>
      <c r="O28" s="39">
        <f t="shared" si="5"/>
        <v>0</v>
      </c>
      <c r="P28" s="124">
        <f t="shared" si="5"/>
        <v>0</v>
      </c>
    </row>
    <row r="30" spans="1:16" hidden="1"/>
    <row r="31" spans="1:16" ht="12" hidden="1" thickBot="1">
      <c r="B31" s="33" t="s">
        <v>41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hidden="1"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(F32*$F$5)+(G32*$G$5)+(H32*$H$5)+(I32*$I$5)+(J32*$J$5)+(K32*$K$5)+(L32*$L$5)+(M32*$M$5)+(N32*$N$5)</f>
        <v>0</v>
      </c>
    </row>
    <row r="33" spans="2:16" hidden="1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(F33*$F$5)+(G33*$G$5)+(H33*$H$5)+(I33*$I$5)+(J33*$J$5)+(K33*$K$5)+(L33*$L$5)+(M33*$M$5)+(N33*$N$5)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SUM(C34:N34)</f>
        <v>0</v>
      </c>
      <c r="P34" s="37">
        <f>(C34*$C$5)+(G34*$G$5)+(H34*$H$5)+(I34*$I$5)+(J34*$J$5)+(K34*$K$5)+(L34*$L$5)+(M34*$M$5)+(N34*$N$5)</f>
        <v>0</v>
      </c>
    </row>
    <row r="35" spans="2:16" hidden="1">
      <c r="B35" s="125"/>
      <c r="C35" s="38"/>
      <c r="D35" s="38"/>
      <c r="E35" s="38"/>
      <c r="F35" s="120"/>
      <c r="G35" s="122"/>
      <c r="H35" s="121"/>
      <c r="I35" s="122"/>
      <c r="J35" s="121"/>
      <c r="K35" s="122"/>
      <c r="L35" s="121"/>
      <c r="M35" s="122"/>
      <c r="N35" s="123"/>
      <c r="O35" s="36"/>
      <c r="P35" s="37">
        <f>(F35*$F$5)+(G35*$G$5)+(H35*$H$5)+(I35*$I$5)+(J35*$J$5)+(K35*$K$5)+(L35*$L$5)+(M35*$M$5)+(N35*$N$5)</f>
        <v>0</v>
      </c>
    </row>
    <row r="36" spans="2:16" ht="12" hidden="1" thickBot="1">
      <c r="B36" s="39" t="s">
        <v>20</v>
      </c>
      <c r="C36" s="39">
        <f>SUM(C32:C33)</f>
        <v>0</v>
      </c>
      <c r="D36" s="39">
        <f>SUM(D32:D33)</f>
        <v>0</v>
      </c>
      <c r="E36" s="39">
        <f>SUM(E32:E33)</f>
        <v>0</v>
      </c>
      <c r="F36" s="39">
        <f>SUM(F32:F35)</f>
        <v>0</v>
      </c>
      <c r="G36" s="39">
        <f t="shared" ref="G36:O36" si="6">SUM(G32:G35)</f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24">
        <f>SUM(P32:P35)</f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8"/>
    </row>
    <row r="38" spans="2:16">
      <c r="N38" s="128" t="s">
        <v>28</v>
      </c>
      <c r="O38" s="127">
        <f>SUM(O22+O28+O36)</f>
        <v>0</v>
      </c>
      <c r="P38" s="127">
        <f>SUM(P22+P28+P36)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2" customWidth="1"/>
    <col min="2" max="2" width="23.28515625" style="202" customWidth="1"/>
    <col min="3" max="3" width="9.7109375" style="202" customWidth="1"/>
    <col min="4" max="4" width="6.28515625" style="202" customWidth="1"/>
    <col min="5" max="5" width="6" style="202" customWidth="1"/>
    <col min="6" max="6" width="5.7109375" style="202" customWidth="1"/>
    <col min="7" max="7" width="7.42578125" style="202" customWidth="1"/>
    <col min="8" max="9" width="5.7109375" style="202" customWidth="1"/>
    <col min="10" max="10" width="7" style="202" customWidth="1"/>
    <col min="11" max="12" width="5.7109375" style="202" customWidth="1"/>
    <col min="13" max="13" width="7.42578125" style="202" customWidth="1"/>
    <col min="14" max="14" width="6.85546875" style="202" customWidth="1"/>
    <col min="15" max="15" width="6.7109375" style="202" customWidth="1"/>
    <col min="16" max="16" width="9.7109375" style="202" customWidth="1"/>
    <col min="17" max="17" width="10" style="202" customWidth="1"/>
    <col min="18" max="16384" width="9.140625" style="202"/>
  </cols>
  <sheetData>
    <row r="2" spans="1:16" ht="12.75">
      <c r="B2" s="2" t="s">
        <v>61</v>
      </c>
    </row>
    <row r="3" spans="1:16" ht="12.75">
      <c r="B3" s="2" t="s">
        <v>63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3" customFormat="1">
      <c r="A6" s="202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3" customFormat="1">
      <c r="A9" s="202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3" customFormat="1">
      <c r="A10" s="202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10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pane xSplit="2" ySplit="4" topLeftCell="C29" activePane="bottomRight" state="frozen"/>
      <selection pane="topRight" activeCell="C1" sqref="C1"/>
      <selection pane="bottomLeft" activeCell="A5" sqref="A5"/>
      <selection pane="bottomRight" activeCell="M55" sqref="M5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/>
      <c r="C7" s="165"/>
      <c r="D7" s="166"/>
      <c r="E7" s="166"/>
      <c r="F7" s="167"/>
      <c r="G7" s="168"/>
      <c r="H7" s="169"/>
      <c r="I7" s="170"/>
      <c r="J7" s="169"/>
      <c r="K7" s="168"/>
      <c r="L7" s="171"/>
      <c r="M7" s="168"/>
      <c r="N7" s="169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64"/>
      <c r="C8" s="172"/>
      <c r="D8" s="166"/>
      <c r="E8" s="166"/>
      <c r="F8" s="167"/>
      <c r="G8" s="168"/>
      <c r="H8" s="169"/>
      <c r="I8" s="170"/>
      <c r="J8" s="169"/>
      <c r="K8" s="168"/>
      <c r="L8" s="171"/>
      <c r="M8" s="168"/>
      <c r="N8" s="169"/>
      <c r="O8" s="36">
        <f t="shared" si="0"/>
        <v>0</v>
      </c>
      <c r="P8" s="37">
        <f t="shared" si="1"/>
        <v>0</v>
      </c>
    </row>
    <row r="9" spans="1:16" s="30" customFormat="1">
      <c r="A9" s="1"/>
      <c r="B9" s="164"/>
      <c r="C9" s="172"/>
      <c r="D9" s="166"/>
      <c r="E9" s="166"/>
      <c r="F9" s="167"/>
      <c r="G9" s="168"/>
      <c r="H9" s="169"/>
      <c r="I9" s="170"/>
      <c r="J9" s="169"/>
      <c r="K9" s="168"/>
      <c r="L9" s="171"/>
      <c r="M9" s="168"/>
      <c r="N9" s="169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64"/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/>
      <c r="N10" s="1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64"/>
      <c r="C11" s="172"/>
      <c r="D11" s="166"/>
      <c r="E11" s="166"/>
      <c r="F11" s="167"/>
      <c r="G11" s="168"/>
      <c r="H11" s="169"/>
      <c r="I11" s="170"/>
      <c r="J11" s="169"/>
      <c r="K11" s="168"/>
      <c r="L11" s="171"/>
      <c r="M11" s="168"/>
      <c r="N11" s="1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64"/>
      <c r="C12" s="172"/>
      <c r="D12" s="166"/>
      <c r="E12" s="166"/>
      <c r="F12" s="167"/>
      <c r="G12" s="168"/>
      <c r="H12" s="169"/>
      <c r="I12" s="170"/>
      <c r="J12" s="169"/>
      <c r="K12" s="168"/>
      <c r="L12" s="171"/>
      <c r="M12" s="168"/>
      <c r="N12" s="1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64"/>
      <c r="C13" s="172"/>
      <c r="D13" s="166"/>
      <c r="E13" s="166"/>
      <c r="F13" s="167"/>
      <c r="G13" s="168"/>
      <c r="H13" s="169"/>
      <c r="I13" s="170"/>
      <c r="J13" s="169"/>
      <c r="K13" s="168"/>
      <c r="L13" s="171"/>
      <c r="M13" s="168"/>
      <c r="N13" s="1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64"/>
      <c r="C14" s="172"/>
      <c r="D14" s="166"/>
      <c r="E14" s="166"/>
      <c r="F14" s="167"/>
      <c r="G14" s="168"/>
      <c r="H14" s="169"/>
      <c r="I14" s="170"/>
      <c r="J14" s="169"/>
      <c r="K14" s="168"/>
      <c r="L14" s="171"/>
      <c r="M14" s="168"/>
      <c r="N14" s="169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64"/>
      <c r="C15" s="172"/>
      <c r="D15" s="166"/>
      <c r="E15" s="166"/>
      <c r="F15" s="167"/>
      <c r="G15" s="168"/>
      <c r="H15" s="169"/>
      <c r="I15" s="170"/>
      <c r="J15" s="169"/>
      <c r="K15" s="168"/>
      <c r="L15" s="171"/>
      <c r="M15" s="168"/>
      <c r="N15" s="169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64"/>
      <c r="C16" s="172"/>
      <c r="D16" s="166"/>
      <c r="E16" s="166"/>
      <c r="F16" s="167"/>
      <c r="G16" s="168"/>
      <c r="H16" s="169"/>
      <c r="I16" s="170"/>
      <c r="J16" s="169"/>
      <c r="K16" s="168"/>
      <c r="L16" s="171"/>
      <c r="M16" s="168"/>
      <c r="N16" s="169"/>
      <c r="O16" s="36">
        <f t="shared" ref="O16:O34" si="2">SUM(F16:N16)</f>
        <v>0</v>
      </c>
      <c r="P16" s="37">
        <f t="shared" ref="P16:P34" si="3">(F16*$F$3)+(G16*$G$3)+(H16*$H$3)+(I16*$I$3)+(J16*$J$3)+(K16*$K$3)+(L16*$L$3)+(M16*$M$3)+(N16*$N$3)</f>
        <v>0</v>
      </c>
    </row>
    <row r="17" spans="1:16" s="30" customFormat="1">
      <c r="A17" s="1"/>
      <c r="B17" s="164"/>
      <c r="C17" s="172"/>
      <c r="D17" s="166"/>
      <c r="E17" s="166"/>
      <c r="F17" s="167"/>
      <c r="G17" s="168"/>
      <c r="H17" s="169"/>
      <c r="I17" s="170"/>
      <c r="J17" s="169"/>
      <c r="K17" s="168"/>
      <c r="L17" s="171"/>
      <c r="M17" s="168"/>
      <c r="N17" s="169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64"/>
      <c r="C18" s="172"/>
      <c r="D18" s="166"/>
      <c r="E18" s="166"/>
      <c r="F18" s="167"/>
      <c r="G18" s="168"/>
      <c r="H18" s="169"/>
      <c r="I18" s="170"/>
      <c r="J18" s="169"/>
      <c r="K18" s="168"/>
      <c r="L18" s="171"/>
      <c r="M18" s="168"/>
      <c r="N18" s="169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64"/>
      <c r="C19" s="172"/>
      <c r="D19" s="166"/>
      <c r="E19" s="166"/>
      <c r="F19" s="167"/>
      <c r="G19" s="168"/>
      <c r="H19" s="169"/>
      <c r="I19" s="170"/>
      <c r="J19" s="169"/>
      <c r="K19" s="168"/>
      <c r="L19" s="171"/>
      <c r="M19" s="168"/>
      <c r="N19" s="169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64"/>
      <c r="C20" s="172"/>
      <c r="D20" s="166"/>
      <c r="E20" s="166"/>
      <c r="F20" s="167"/>
      <c r="G20" s="168"/>
      <c r="H20" s="169"/>
      <c r="I20" s="170"/>
      <c r="J20" s="169"/>
      <c r="K20" s="168"/>
      <c r="L20" s="171"/>
      <c r="M20" s="168"/>
      <c r="N20" s="169"/>
      <c r="O20" s="36">
        <f t="shared" si="2"/>
        <v>0</v>
      </c>
      <c r="P20" s="37">
        <f t="shared" si="3"/>
        <v>0</v>
      </c>
    </row>
    <row r="21" spans="1:16" s="188" customFormat="1">
      <c r="A21" s="187"/>
      <c r="B21" s="164"/>
      <c r="C21" s="172"/>
      <c r="D21" s="166"/>
      <c r="E21" s="166"/>
      <c r="F21" s="167"/>
      <c r="G21" s="168"/>
      <c r="H21" s="169"/>
      <c r="I21" s="170"/>
      <c r="J21" s="169"/>
      <c r="K21" s="168"/>
      <c r="L21" s="171"/>
      <c r="M21" s="168"/>
      <c r="N21" s="169"/>
      <c r="O21" s="197">
        <f t="shared" si="2"/>
        <v>0</v>
      </c>
      <c r="P21" s="198">
        <f t="shared" si="3"/>
        <v>0</v>
      </c>
    </row>
    <row r="22" spans="1:16" s="188" customFormat="1">
      <c r="A22" s="187"/>
      <c r="B22" s="164"/>
      <c r="C22" s="172"/>
      <c r="D22" s="166"/>
      <c r="E22" s="166"/>
      <c r="F22" s="167"/>
      <c r="G22" s="168"/>
      <c r="H22" s="169"/>
      <c r="I22" s="170"/>
      <c r="J22" s="169"/>
      <c r="K22" s="168"/>
      <c r="L22" s="171"/>
      <c r="M22" s="168"/>
      <c r="N22" s="169"/>
      <c r="O22" s="197">
        <f t="shared" si="2"/>
        <v>0</v>
      </c>
      <c r="P22" s="198">
        <f t="shared" si="3"/>
        <v>0</v>
      </c>
    </row>
    <row r="23" spans="1:16" s="188" customFormat="1">
      <c r="A23" s="187"/>
      <c r="B23" s="164"/>
      <c r="C23" s="172"/>
      <c r="D23" s="166"/>
      <c r="E23" s="166"/>
      <c r="F23" s="167"/>
      <c r="G23" s="168"/>
      <c r="H23" s="169"/>
      <c r="I23" s="170"/>
      <c r="J23" s="169"/>
      <c r="K23" s="168"/>
      <c r="L23" s="171"/>
      <c r="M23" s="168"/>
      <c r="N23" s="169"/>
      <c r="O23" s="197">
        <f t="shared" si="2"/>
        <v>0</v>
      </c>
      <c r="P23" s="198">
        <f t="shared" si="3"/>
        <v>0</v>
      </c>
    </row>
    <row r="24" spans="1:16" s="188" customFormat="1">
      <c r="A24" s="187"/>
      <c r="B24" s="164"/>
      <c r="C24" s="172"/>
      <c r="D24" s="166"/>
      <c r="E24" s="166"/>
      <c r="F24" s="167"/>
      <c r="G24" s="168"/>
      <c r="H24" s="169"/>
      <c r="I24" s="170"/>
      <c r="J24" s="169"/>
      <c r="K24" s="168"/>
      <c r="L24" s="171"/>
      <c r="M24" s="168"/>
      <c r="N24" s="169"/>
      <c r="O24" s="197">
        <f t="shared" si="2"/>
        <v>0</v>
      </c>
      <c r="P24" s="198">
        <f t="shared" si="3"/>
        <v>0</v>
      </c>
    </row>
    <row r="25" spans="1:16" s="188" customFormat="1">
      <c r="A25" s="187"/>
      <c r="B25" s="164"/>
      <c r="C25" s="172"/>
      <c r="D25" s="166"/>
      <c r="E25" s="166"/>
      <c r="F25" s="167"/>
      <c r="G25" s="168"/>
      <c r="H25" s="169"/>
      <c r="I25" s="170"/>
      <c r="J25" s="169"/>
      <c r="K25" s="168"/>
      <c r="L25" s="171"/>
      <c r="M25" s="168"/>
      <c r="N25" s="169"/>
      <c r="O25" s="197">
        <f t="shared" si="2"/>
        <v>0</v>
      </c>
      <c r="P25" s="198">
        <f t="shared" si="3"/>
        <v>0</v>
      </c>
    </row>
    <row r="26" spans="1:16" s="188" customFormat="1">
      <c r="A26" s="187"/>
      <c r="B26" s="164"/>
      <c r="C26" s="172"/>
      <c r="D26" s="166"/>
      <c r="E26" s="166"/>
      <c r="F26" s="167"/>
      <c r="G26" s="168"/>
      <c r="H26" s="169"/>
      <c r="I26" s="170"/>
      <c r="J26" s="169"/>
      <c r="K26" s="168"/>
      <c r="L26" s="171"/>
      <c r="M26" s="168"/>
      <c r="N26" s="169"/>
      <c r="O26" s="197">
        <f t="shared" si="2"/>
        <v>0</v>
      </c>
      <c r="P26" s="198">
        <f t="shared" si="3"/>
        <v>0</v>
      </c>
    </row>
    <row r="27" spans="1:16" s="188" customFormat="1">
      <c r="A27" s="187"/>
      <c r="B27" s="164"/>
      <c r="C27" s="172"/>
      <c r="D27" s="166"/>
      <c r="E27" s="166"/>
      <c r="F27" s="167"/>
      <c r="G27" s="168"/>
      <c r="H27" s="169"/>
      <c r="I27" s="170"/>
      <c r="J27" s="169"/>
      <c r="K27" s="168"/>
      <c r="L27" s="171"/>
      <c r="M27" s="168"/>
      <c r="N27" s="169"/>
      <c r="O27" s="197">
        <f t="shared" si="2"/>
        <v>0</v>
      </c>
      <c r="P27" s="198">
        <f t="shared" si="3"/>
        <v>0</v>
      </c>
    </row>
    <row r="28" spans="1:16" s="188" customFormat="1">
      <c r="A28" s="187"/>
      <c r="B28" s="164"/>
      <c r="C28" s="172"/>
      <c r="D28" s="166"/>
      <c r="E28" s="166"/>
      <c r="F28" s="167"/>
      <c r="G28" s="168"/>
      <c r="H28" s="169"/>
      <c r="I28" s="170"/>
      <c r="J28" s="169"/>
      <c r="K28" s="168"/>
      <c r="L28" s="171"/>
      <c r="M28" s="168"/>
      <c r="N28" s="169"/>
      <c r="O28" s="197">
        <f t="shared" si="2"/>
        <v>0</v>
      </c>
      <c r="P28" s="198">
        <f t="shared" si="3"/>
        <v>0</v>
      </c>
    </row>
    <row r="29" spans="1:16" s="188" customFormat="1">
      <c r="A29" s="187"/>
      <c r="B29" s="164"/>
      <c r="C29" s="172"/>
      <c r="D29" s="166"/>
      <c r="E29" s="166"/>
      <c r="F29" s="167"/>
      <c r="G29" s="168"/>
      <c r="H29" s="169"/>
      <c r="I29" s="170"/>
      <c r="J29" s="169"/>
      <c r="K29" s="168"/>
      <c r="L29" s="171"/>
      <c r="M29" s="168"/>
      <c r="N29" s="169"/>
      <c r="O29" s="197">
        <f t="shared" ref="O29:O33" si="4">SUM(F29:N29)</f>
        <v>0</v>
      </c>
      <c r="P29" s="198">
        <f t="shared" ref="P29:P33" si="5">(F29*$F$3)+(G29*$G$3)+(H29*$H$3)+(I29*$I$3)+(J29*$J$3)+(K29*$K$3)+(L29*$L$3)+(M29*$M$3)+(N29*$N$3)</f>
        <v>0</v>
      </c>
    </row>
    <row r="30" spans="1:16" s="188" customFormat="1">
      <c r="A30" s="187"/>
      <c r="B30" s="164"/>
      <c r="C30" s="172"/>
      <c r="D30" s="166"/>
      <c r="E30" s="166"/>
      <c r="F30" s="167"/>
      <c r="G30" s="168"/>
      <c r="H30" s="169"/>
      <c r="I30" s="170"/>
      <c r="J30" s="169"/>
      <c r="K30" s="168"/>
      <c r="L30" s="171"/>
      <c r="M30" s="168"/>
      <c r="N30" s="169"/>
      <c r="O30" s="197">
        <f t="shared" si="4"/>
        <v>0</v>
      </c>
      <c r="P30" s="198">
        <f t="shared" si="5"/>
        <v>0</v>
      </c>
    </row>
    <row r="31" spans="1:16" s="188" customFormat="1">
      <c r="A31" s="187"/>
      <c r="B31" s="164"/>
      <c r="C31" s="172"/>
      <c r="D31" s="166"/>
      <c r="E31" s="166"/>
      <c r="F31" s="167"/>
      <c r="G31" s="168"/>
      <c r="H31" s="169"/>
      <c r="I31" s="170"/>
      <c r="J31" s="169"/>
      <c r="K31" s="168"/>
      <c r="L31" s="171"/>
      <c r="M31" s="168"/>
      <c r="N31" s="169"/>
      <c r="O31" s="197">
        <f t="shared" si="4"/>
        <v>0</v>
      </c>
      <c r="P31" s="198">
        <f t="shared" si="5"/>
        <v>0</v>
      </c>
    </row>
    <row r="32" spans="1:16" s="188" customFormat="1">
      <c r="A32" s="187"/>
      <c r="B32" s="164"/>
      <c r="C32" s="172"/>
      <c r="D32" s="166"/>
      <c r="E32" s="166"/>
      <c r="F32" s="167"/>
      <c r="G32" s="168"/>
      <c r="H32" s="169"/>
      <c r="I32" s="170"/>
      <c r="J32" s="169"/>
      <c r="K32" s="168"/>
      <c r="L32" s="171"/>
      <c r="M32" s="168"/>
      <c r="N32" s="169"/>
      <c r="O32" s="197">
        <f t="shared" si="4"/>
        <v>0</v>
      </c>
      <c r="P32" s="198">
        <f t="shared" si="5"/>
        <v>0</v>
      </c>
    </row>
    <row r="33" spans="1:16" s="188" customFormat="1">
      <c r="A33" s="187"/>
      <c r="B33" s="164"/>
      <c r="C33" s="172"/>
      <c r="D33" s="166"/>
      <c r="E33" s="166"/>
      <c r="F33" s="167"/>
      <c r="G33" s="168"/>
      <c r="H33" s="169"/>
      <c r="I33" s="170"/>
      <c r="J33" s="169"/>
      <c r="K33" s="168"/>
      <c r="L33" s="171"/>
      <c r="M33" s="168"/>
      <c r="N33" s="169"/>
      <c r="O33" s="197">
        <f t="shared" si="4"/>
        <v>0</v>
      </c>
      <c r="P33" s="198">
        <f t="shared" si="5"/>
        <v>0</v>
      </c>
    </row>
    <row r="34" spans="1:16" s="30" customFormat="1">
      <c r="A34" s="1"/>
      <c r="B34" s="164"/>
      <c r="C34" s="172"/>
      <c r="D34" s="166"/>
      <c r="E34" s="166"/>
      <c r="F34" s="167"/>
      <c r="G34" s="168"/>
      <c r="H34" s="169"/>
      <c r="I34" s="170"/>
      <c r="J34" s="169"/>
      <c r="K34" s="168"/>
      <c r="L34" s="171"/>
      <c r="M34" s="168"/>
      <c r="N34" s="169"/>
      <c r="O34" s="36">
        <f t="shared" si="2"/>
        <v>0</v>
      </c>
      <c r="P34" s="37">
        <f t="shared" si="3"/>
        <v>0</v>
      </c>
    </row>
    <row r="35" spans="1:16" s="30" customFormat="1">
      <c r="A35" s="1"/>
      <c r="B35" s="164"/>
      <c r="C35" s="172"/>
      <c r="D35" s="166"/>
      <c r="E35" s="166"/>
      <c r="F35" s="167"/>
      <c r="G35" s="168"/>
      <c r="H35" s="169"/>
      <c r="I35" s="170"/>
      <c r="J35" s="169"/>
      <c r="K35" s="168"/>
      <c r="L35" s="171"/>
      <c r="M35" s="168"/>
      <c r="N35" s="169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>
      <c r="A36" s="1"/>
      <c r="B36" s="164"/>
      <c r="C36" s="172"/>
      <c r="D36" s="166"/>
      <c r="E36" s="166"/>
      <c r="F36" s="167"/>
      <c r="G36" s="168"/>
      <c r="H36" s="169"/>
      <c r="I36" s="170"/>
      <c r="J36" s="169"/>
      <c r="K36" s="168"/>
      <c r="L36" s="171"/>
      <c r="M36" s="168"/>
      <c r="N36" s="169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s="30" customFormat="1">
      <c r="A37" s="1"/>
      <c r="B37" s="164"/>
      <c r="C37" s="172"/>
      <c r="D37" s="166"/>
      <c r="E37" s="166"/>
      <c r="F37" s="167"/>
      <c r="G37" s="168"/>
      <c r="H37" s="169"/>
      <c r="I37" s="170"/>
      <c r="J37" s="169"/>
      <c r="K37" s="168"/>
      <c r="L37" s="171"/>
      <c r="M37" s="168"/>
      <c r="N37" s="169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>
      <c r="A38" s="1"/>
      <c r="B38" s="145"/>
      <c r="C38" s="152"/>
      <c r="D38" s="146"/>
      <c r="E38" s="146"/>
      <c r="F38" s="147"/>
      <c r="G38" s="148"/>
      <c r="H38" s="149"/>
      <c r="I38" s="150"/>
      <c r="J38" s="149"/>
      <c r="K38" s="148"/>
      <c r="L38" s="151"/>
      <c r="M38" s="148"/>
      <c r="N38" s="149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20</v>
      </c>
      <c r="C39" s="39">
        <f t="shared" ref="C39:P39" si="6">SUM(C7:C38)</f>
        <v>0</v>
      </c>
      <c r="D39" s="39">
        <f t="shared" si="6"/>
        <v>0</v>
      </c>
      <c r="E39" s="39">
        <f t="shared" si="6"/>
        <v>0</v>
      </c>
      <c r="F39" s="39">
        <f t="shared" si="6"/>
        <v>0</v>
      </c>
      <c r="G39" s="39">
        <f t="shared" si="6"/>
        <v>0</v>
      </c>
      <c r="H39" s="39">
        <f t="shared" si="6"/>
        <v>0</v>
      </c>
      <c r="I39" s="39">
        <f t="shared" si="6"/>
        <v>0</v>
      </c>
      <c r="J39" s="39">
        <f t="shared" si="6"/>
        <v>0</v>
      </c>
      <c r="K39" s="39">
        <f t="shared" si="6"/>
        <v>0</v>
      </c>
      <c r="L39" s="39">
        <f t="shared" si="6"/>
        <v>0</v>
      </c>
      <c r="M39" s="39">
        <f t="shared" si="6"/>
        <v>0</v>
      </c>
      <c r="N39" s="39">
        <f t="shared" si="6"/>
        <v>0</v>
      </c>
      <c r="O39" s="39">
        <f t="shared" si="6"/>
        <v>0</v>
      </c>
      <c r="P39" s="39">
        <f t="shared" si="6"/>
        <v>0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30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"/>
      <c r="B43" s="58"/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(C43*$C$3)+(F43*$F$3)+(G43*$G$3)+(H43*$H$3)+(I43*$I$3)+(J43*$J$3)+(K43*$K$3)+(L43*$L$3)+(M43*$M$3)+(N43*$N$3)</f>
        <v>0</v>
      </c>
    </row>
    <row r="44" spans="1:16" s="30" customFormat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s="30" customFormat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(F45*$F$3)+(G45*$G$3)+(H45*$H$3)+(I45*$I$3)+(J45*$J$3)+(K45*$K$3)+(L45*$L$3)+(M45*$M$3)+(N45*$N$3)</f>
        <v>0</v>
      </c>
    </row>
    <row r="46" spans="1:16" ht="12" thickBot="1">
      <c r="A46" s="38"/>
      <c r="B46" s="39" t="s">
        <v>20</v>
      </c>
      <c r="C46" s="39">
        <f>SUM(C43:C45)</f>
        <v>0</v>
      </c>
      <c r="D46" s="39">
        <f>SUM(D43:D45)</f>
        <v>0</v>
      </c>
      <c r="E46" s="39">
        <f>SUM(E43:E45)</f>
        <v>0</v>
      </c>
      <c r="F46" s="39">
        <f>SUM(F43:F45)</f>
        <v>0</v>
      </c>
      <c r="G46" s="39">
        <f>SUM(G43:G45)</f>
        <v>0</v>
      </c>
      <c r="H46" s="39">
        <f t="shared" ref="H46:P46" si="7">SUM(H43:H45)</f>
        <v>0</v>
      </c>
      <c r="I46" s="39">
        <f t="shared" si="7"/>
        <v>0</v>
      </c>
      <c r="J46" s="39">
        <f t="shared" si="7"/>
        <v>0</v>
      </c>
      <c r="K46" s="39">
        <f t="shared" si="7"/>
        <v>0</v>
      </c>
      <c r="L46" s="39">
        <f t="shared" si="7"/>
        <v>0</v>
      </c>
      <c r="M46" s="39">
        <f t="shared" si="7"/>
        <v>0</v>
      </c>
      <c r="N46" s="39">
        <f t="shared" si="7"/>
        <v>0</v>
      </c>
      <c r="O46" s="41">
        <f t="shared" si="7"/>
        <v>0</v>
      </c>
      <c r="P46" s="41">
        <f t="shared" si="7"/>
        <v>0</v>
      </c>
    </row>
    <row r="47" spans="1:16">
      <c r="G47" s="42"/>
    </row>
    <row r="48" spans="1:16" ht="12.75">
      <c r="B48" s="2"/>
      <c r="C48" s="2"/>
      <c r="D48" s="2"/>
      <c r="E48" s="2"/>
      <c r="F48" s="47"/>
      <c r="G48" s="47"/>
      <c r="H48" s="47"/>
      <c r="I48" s="47"/>
      <c r="J48" s="47"/>
      <c r="K48" s="47"/>
      <c r="L48" s="47"/>
      <c r="M48" s="47"/>
      <c r="N48" s="47"/>
      <c r="O48" s="2"/>
      <c r="P48" s="2"/>
    </row>
    <row r="49" spans="13:16">
      <c r="M49" s="48" t="s">
        <v>20</v>
      </c>
      <c r="O49" s="49">
        <f>+O46+O39</f>
        <v>0</v>
      </c>
      <c r="P49" s="50">
        <f>+P46+P39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"/>
  <sheetViews>
    <sheetView zoomScaleNormal="100" workbookViewId="0">
      <selection activeCell="B2" sqref="B2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38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thickBot="1">
      <c r="B25" s="33" t="s">
        <v>44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 t="s">
        <v>54</v>
      </c>
      <c r="C26" s="63"/>
      <c r="D26" s="52"/>
      <c r="E26" s="52"/>
      <c r="F26" s="53">
        <v>2217</v>
      </c>
      <c r="G26" s="59">
        <v>78</v>
      </c>
      <c r="H26" s="60"/>
      <c r="I26" s="61">
        <v>44</v>
      </c>
      <c r="J26" s="60"/>
      <c r="K26" s="59"/>
      <c r="L26" s="62">
        <v>17</v>
      </c>
      <c r="M26" s="59"/>
      <c r="N26" s="60">
        <v>9</v>
      </c>
      <c r="O26" s="36">
        <f t="shared" ref="O26:O28" si="3">SUM(F26:N26)</f>
        <v>2365</v>
      </c>
      <c r="P26" s="37">
        <f t="shared" ref="P26:P28" si="4">(F26*$F$3)+(G26*$G$3)+(H26*$H$3)+(I26*$I$3)+(J26*$J$3)+(K26*$K$3)+(L26*$L$3)+(M26*$M$3)+(N26*$N$3)</f>
        <v>298.20000000000005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ht="12" thickBot="1">
      <c r="A29" s="38"/>
      <c r="B29" s="39" t="s">
        <v>20</v>
      </c>
      <c r="C29" s="39">
        <f t="shared" ref="C29:P29" si="5">SUM(C26:C28)</f>
        <v>0</v>
      </c>
      <c r="D29" s="39">
        <f t="shared" si="5"/>
        <v>0</v>
      </c>
      <c r="E29" s="39">
        <f t="shared" si="5"/>
        <v>0</v>
      </c>
      <c r="F29" s="39">
        <f t="shared" si="5"/>
        <v>2217</v>
      </c>
      <c r="G29" s="43">
        <f t="shared" si="5"/>
        <v>78</v>
      </c>
      <c r="H29" s="43">
        <f t="shared" si="5"/>
        <v>0</v>
      </c>
      <c r="I29" s="43">
        <f t="shared" si="5"/>
        <v>44</v>
      </c>
      <c r="J29" s="43">
        <f t="shared" si="5"/>
        <v>0</v>
      </c>
      <c r="K29" s="43">
        <f t="shared" si="5"/>
        <v>0</v>
      </c>
      <c r="L29" s="43">
        <f t="shared" si="5"/>
        <v>17</v>
      </c>
      <c r="M29" s="43">
        <f t="shared" si="5"/>
        <v>0</v>
      </c>
      <c r="N29" s="43">
        <f t="shared" si="5"/>
        <v>9</v>
      </c>
      <c r="O29" s="44">
        <f t="shared" si="5"/>
        <v>2365</v>
      </c>
      <c r="P29" s="45">
        <f t="shared" si="5"/>
        <v>298.20000000000005</v>
      </c>
    </row>
    <row r="30" spans="1:16">
      <c r="A30" s="38"/>
      <c r="B30" s="54"/>
      <c r="C30" s="54"/>
      <c r="D30" s="54"/>
      <c r="E30" s="54"/>
      <c r="F30" s="54"/>
      <c r="G30" s="55"/>
      <c r="H30" s="55"/>
      <c r="I30" s="55"/>
      <c r="J30" s="55"/>
      <c r="K30" s="55"/>
      <c r="L30" s="55"/>
      <c r="M30" s="55"/>
      <c r="N30" s="55"/>
      <c r="O30" s="56"/>
      <c r="P30" s="57"/>
    </row>
    <row r="31" spans="1:16" hidden="1"/>
    <row r="32" spans="1:16" ht="12" hidden="1" thickBot="1">
      <c r="B32" s="33" t="s">
        <v>43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1:16" s="30" customFormat="1" hidden="1">
      <c r="A33" s="1"/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ref="O33:O56" si="6">SUM(F33:N33)</f>
        <v>0</v>
      </c>
      <c r="P33" s="37">
        <f t="shared" ref="P33:P56" si="7">(F33*$F$3)+(G33*$G$3)+(H33*$H$3)+(I33*$I$3)+(J33*$J$3)+(K33*$K$3)+(L33*$L$3)+(M33*$M$3)+(N33*$N$3)</f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ht="12" hidden="1" thickBot="1">
      <c r="A57" s="38"/>
      <c r="B57" s="39" t="s">
        <v>20</v>
      </c>
      <c r="C57" s="39">
        <f>SUM(C54:C56)</f>
        <v>0</v>
      </c>
      <c r="D57" s="39">
        <f>SUM(D33:D56)</f>
        <v>0</v>
      </c>
      <c r="E57" s="39">
        <f>SUM(E33:E56)</f>
        <v>0</v>
      </c>
      <c r="F57" s="39">
        <f>SUM(F54:F56)</f>
        <v>0</v>
      </c>
      <c r="G57" s="43">
        <f t="shared" ref="G57:P57" si="8">SUM(G33:G56)</f>
        <v>0</v>
      </c>
      <c r="H57" s="43">
        <f t="shared" si="8"/>
        <v>0</v>
      </c>
      <c r="I57" s="43">
        <f t="shared" si="8"/>
        <v>0</v>
      </c>
      <c r="J57" s="43">
        <f t="shared" si="8"/>
        <v>0</v>
      </c>
      <c r="K57" s="43">
        <f t="shared" si="8"/>
        <v>0</v>
      </c>
      <c r="L57" s="43">
        <f t="shared" si="8"/>
        <v>0</v>
      </c>
      <c r="M57" s="43">
        <f t="shared" si="8"/>
        <v>0</v>
      </c>
      <c r="N57" s="43">
        <f t="shared" si="8"/>
        <v>0</v>
      </c>
      <c r="O57" s="44">
        <f t="shared" si="8"/>
        <v>0</v>
      </c>
      <c r="P57" s="45">
        <f t="shared" si="8"/>
        <v>0</v>
      </c>
    </row>
    <row r="58" spans="1:16" hidden="1"/>
    <row r="59" spans="1:16" ht="11.25" hidden="1" customHeight="1"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</row>
    <row r="60" spans="1:16" ht="12.75">
      <c r="B60" s="2"/>
      <c r="C60" s="2"/>
      <c r="D60" s="2"/>
      <c r="E60" s="2"/>
      <c r="F60" s="47"/>
      <c r="G60" s="47"/>
      <c r="H60" s="47"/>
      <c r="I60" s="47"/>
      <c r="J60" s="47"/>
      <c r="K60" s="47"/>
      <c r="L60" s="47"/>
      <c r="M60" s="47"/>
      <c r="N60" s="47"/>
      <c r="O60" s="2"/>
      <c r="P60" s="2"/>
    </row>
    <row r="61" spans="1:16">
      <c r="M61" s="48" t="s">
        <v>20</v>
      </c>
      <c r="O61" s="49">
        <f>O57+O29+O22</f>
        <v>2365</v>
      </c>
      <c r="P61" s="50">
        <f>P57+P29+P22</f>
        <v>298.20000000000005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3"/>
  <sheetViews>
    <sheetView zoomScaleNormal="100" workbookViewId="0">
      <pane xSplit="2" ySplit="4" topLeftCell="C128" activePane="bottomRight" state="frozen"/>
      <selection pane="topRight" activeCell="C1" sqref="C1"/>
      <selection pane="bottomLeft" activeCell="A5" sqref="A5"/>
      <selection pane="bottomRight" activeCell="T153" sqref="T153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69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t="33.75">
      <c r="A7" s="1"/>
      <c r="B7" s="212" t="s">
        <v>66</v>
      </c>
      <c r="C7" s="179"/>
      <c r="D7" s="180"/>
      <c r="E7" s="180"/>
      <c r="F7" s="181"/>
      <c r="G7" s="182">
        <v>22</v>
      </c>
      <c r="H7" s="183">
        <v>2</v>
      </c>
      <c r="I7" s="184">
        <v>6</v>
      </c>
      <c r="J7" s="183"/>
      <c r="K7" s="182">
        <v>1</v>
      </c>
      <c r="L7" s="185"/>
      <c r="M7" s="182"/>
      <c r="N7" s="183">
        <v>6</v>
      </c>
      <c r="O7" s="36">
        <f>SUM(C7:N7)</f>
        <v>37</v>
      </c>
      <c r="P7" s="37">
        <f>(C7*$C$3)+(F7*$F$3)+(G7*$G$3)+(H7*$H$3)+(I7*$I$3)+(J7*$J$3)+(K7*$K$3)+(L7*$L$3)+(M7*$M$3)+(N7*$N$3)</f>
        <v>22</v>
      </c>
    </row>
    <row r="8" spans="1:16" s="30" customFormat="1">
      <c r="A8" s="1"/>
      <c r="B8" s="178" t="s">
        <v>67</v>
      </c>
      <c r="C8" s="186"/>
      <c r="D8" s="180"/>
      <c r="E8" s="180"/>
      <c r="F8" s="181"/>
      <c r="G8" s="182">
        <v>2</v>
      </c>
      <c r="H8" s="183"/>
      <c r="I8" s="184">
        <v>2</v>
      </c>
      <c r="J8" s="183"/>
      <c r="K8" s="182"/>
      <c r="L8" s="185"/>
      <c r="M8" s="182"/>
      <c r="N8" s="183">
        <v>2</v>
      </c>
      <c r="O8" s="36">
        <f>SUM(F8:N8)</f>
        <v>6</v>
      </c>
      <c r="P8" s="37">
        <f>(F8*$F$3)+(G8*$G$3)+(H8*$H$3)+(I8*$I$3)+(J8*$J$3)+(K8*$K$3)+(L8*$L$3)+(M8*$M$3)+(N8*$N$3)</f>
        <v>5.5</v>
      </c>
    </row>
    <row r="9" spans="1:16" s="30" customFormat="1">
      <c r="A9" s="1"/>
      <c r="B9" s="178" t="s">
        <v>68</v>
      </c>
      <c r="C9" s="186"/>
      <c r="D9" s="180"/>
      <c r="E9" s="180"/>
      <c r="F9" s="181"/>
      <c r="G9" s="182">
        <v>2</v>
      </c>
      <c r="H9" s="183">
        <v>3</v>
      </c>
      <c r="I9" s="184"/>
      <c r="J9" s="183"/>
      <c r="K9" s="182"/>
      <c r="L9" s="185"/>
      <c r="M9" s="182"/>
      <c r="N9" s="183"/>
      <c r="O9" s="36">
        <f>SUM(F9:N9)</f>
        <v>5</v>
      </c>
      <c r="P9" s="37">
        <f>(F9*$F$3)+(G9*$G$3)+(H9*$H$3)+(I9*$I$3)+(J9*$J$3)+(K9*$K$3)+(L9*$L$3)+(M9*$M$3)+(N9*$N$3)</f>
        <v>1.25</v>
      </c>
    </row>
    <row r="10" spans="1:16" s="30" customFormat="1">
      <c r="A10" s="1"/>
      <c r="B10" s="164"/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/>
      <c r="N10" s="169"/>
      <c r="O10" s="36">
        <f>SUM(F10:N10)</f>
        <v>0</v>
      </c>
      <c r="P10" s="37">
        <f>(F10*$F$3)+(G10*$G$3)+(H10*$H$3)+(I10*$I$3)+(J10*$J$3)+(K10*$K$3)+(L10*$L$3)+(M10*$M$3)+(N10*$N$3)</f>
        <v>0</v>
      </c>
    </row>
    <row r="11" spans="1:16" ht="12" thickBot="1">
      <c r="A11" s="38"/>
      <c r="B11" s="39" t="s">
        <v>20</v>
      </c>
      <c r="C11" s="39">
        <f t="shared" ref="C11:P11" si="0">SUM(C7:C10)</f>
        <v>0</v>
      </c>
      <c r="D11" s="39">
        <f t="shared" si="0"/>
        <v>0</v>
      </c>
      <c r="E11" s="39">
        <f t="shared" si="0"/>
        <v>0</v>
      </c>
      <c r="F11" s="39">
        <f t="shared" si="0"/>
        <v>0</v>
      </c>
      <c r="G11" s="39">
        <f t="shared" si="0"/>
        <v>26</v>
      </c>
      <c r="H11" s="39">
        <f t="shared" si="0"/>
        <v>5</v>
      </c>
      <c r="I11" s="39">
        <f t="shared" si="0"/>
        <v>8</v>
      </c>
      <c r="J11" s="39">
        <f t="shared" si="0"/>
        <v>0</v>
      </c>
      <c r="K11" s="39">
        <f t="shared" si="0"/>
        <v>1</v>
      </c>
      <c r="L11" s="39">
        <f t="shared" si="0"/>
        <v>0</v>
      </c>
      <c r="M11" s="39">
        <f t="shared" si="0"/>
        <v>0</v>
      </c>
      <c r="N11" s="39">
        <f t="shared" si="0"/>
        <v>8</v>
      </c>
      <c r="O11" s="110">
        <f t="shared" si="0"/>
        <v>48</v>
      </c>
      <c r="P11" s="39">
        <f t="shared" si="0"/>
        <v>28.75</v>
      </c>
    </row>
    <row r="12" spans="1:16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13" spans="1:16" s="202" customFormat="1"/>
    <row r="14" spans="1:16" s="202" customFormat="1" ht="12" thickBot="1">
      <c r="B14" s="204" t="s">
        <v>150</v>
      </c>
      <c r="C14" s="204"/>
      <c r="D14" s="204"/>
      <c r="E14" s="204"/>
      <c r="F14" s="205"/>
      <c r="G14" s="205"/>
      <c r="H14" s="205"/>
      <c r="I14" s="205"/>
      <c r="J14" s="205"/>
      <c r="K14" s="205"/>
      <c r="L14" s="205"/>
      <c r="M14" s="205"/>
      <c r="N14" s="205"/>
      <c r="O14" s="206"/>
      <c r="P14" s="206"/>
    </row>
    <row r="15" spans="1:16" s="203" customFormat="1">
      <c r="A15" s="202"/>
      <c r="B15" s="201" t="s">
        <v>54</v>
      </c>
      <c r="C15" s="63"/>
      <c r="D15" s="207"/>
      <c r="E15" s="207"/>
      <c r="F15" s="208"/>
      <c r="G15" s="193">
        <v>15</v>
      </c>
      <c r="H15" s="194"/>
      <c r="I15" s="195"/>
      <c r="J15" s="194"/>
      <c r="K15" s="193"/>
      <c r="L15" s="196"/>
      <c r="M15" s="193"/>
      <c r="N15" s="194"/>
      <c r="O15" s="197">
        <f t="shared" ref="O15:O17" si="1">SUM(F15:N15)</f>
        <v>15</v>
      </c>
      <c r="P15" s="209">
        <f t="shared" ref="P15:P17" si="2">(F15*$F$3)+(G15*$G$3)+(H15*$H$3)+(I15*$I$3)+(J15*$J$3)+(K15*$K$3)+(L15*$L$3)+(M15*$M$3)+(N15*$N$3)</f>
        <v>3.75</v>
      </c>
    </row>
    <row r="16" spans="1:16" s="203" customFormat="1">
      <c r="A16" s="202"/>
      <c r="B16" s="201"/>
      <c r="C16" s="51"/>
      <c r="D16" s="207"/>
      <c r="E16" s="207"/>
      <c r="F16" s="208"/>
      <c r="G16" s="193"/>
      <c r="H16" s="194"/>
      <c r="I16" s="195"/>
      <c r="J16" s="194"/>
      <c r="K16" s="193"/>
      <c r="L16" s="196"/>
      <c r="M16" s="193"/>
      <c r="N16" s="194"/>
      <c r="O16" s="197">
        <f t="shared" si="1"/>
        <v>0</v>
      </c>
      <c r="P16" s="209">
        <f t="shared" si="2"/>
        <v>0</v>
      </c>
    </row>
    <row r="17" spans="1:16" s="203" customFormat="1">
      <c r="A17" s="202"/>
      <c r="B17" s="201"/>
      <c r="C17" s="51"/>
      <c r="D17" s="207"/>
      <c r="E17" s="207"/>
      <c r="F17" s="208"/>
      <c r="G17" s="193"/>
      <c r="H17" s="194"/>
      <c r="I17" s="195"/>
      <c r="J17" s="194"/>
      <c r="K17" s="193"/>
      <c r="L17" s="196"/>
      <c r="M17" s="193"/>
      <c r="N17" s="194"/>
      <c r="O17" s="197">
        <f t="shared" si="1"/>
        <v>0</v>
      </c>
      <c r="P17" s="209">
        <f t="shared" si="2"/>
        <v>0</v>
      </c>
    </row>
    <row r="18" spans="1:16" s="202" customFormat="1" ht="12" thickBot="1">
      <c r="A18" s="210"/>
      <c r="B18" s="211" t="s">
        <v>20</v>
      </c>
      <c r="C18" s="211">
        <f>SUM(C16:C17)</f>
        <v>0</v>
      </c>
      <c r="D18" s="211">
        <f>SUM(D15:D17)</f>
        <v>0</v>
      </c>
      <c r="E18" s="211">
        <f>SUM(E15:E17)</f>
        <v>0</v>
      </c>
      <c r="F18" s="211">
        <f>SUM(F16:F17)</f>
        <v>0</v>
      </c>
      <c r="G18" s="43">
        <f t="shared" ref="G18:P18" si="3">SUM(G15:G17)</f>
        <v>15</v>
      </c>
      <c r="H18" s="43">
        <f t="shared" si="3"/>
        <v>0</v>
      </c>
      <c r="I18" s="43">
        <f t="shared" si="3"/>
        <v>0</v>
      </c>
      <c r="J18" s="43">
        <f t="shared" si="3"/>
        <v>0</v>
      </c>
      <c r="K18" s="43">
        <f t="shared" si="3"/>
        <v>0</v>
      </c>
      <c r="L18" s="43">
        <f t="shared" si="3"/>
        <v>0</v>
      </c>
      <c r="M18" s="43">
        <f t="shared" si="3"/>
        <v>0</v>
      </c>
      <c r="N18" s="43">
        <f t="shared" si="3"/>
        <v>0</v>
      </c>
      <c r="O18" s="44">
        <f t="shared" si="3"/>
        <v>15</v>
      </c>
      <c r="P18" s="45">
        <f t="shared" si="3"/>
        <v>3.75</v>
      </c>
    </row>
    <row r="19" spans="1:16" s="202" customFormat="1"/>
    <row r="20" spans="1:16">
      <c r="B20" s="13"/>
      <c r="C20" s="13"/>
      <c r="D20" s="13"/>
      <c r="E20" s="13"/>
      <c r="F20" s="31"/>
      <c r="G20" s="31"/>
      <c r="H20" s="31"/>
      <c r="I20" s="31"/>
      <c r="J20" s="31"/>
      <c r="K20" s="31"/>
      <c r="L20" s="31"/>
      <c r="M20" s="31"/>
      <c r="N20" s="31"/>
      <c r="O20" s="13"/>
      <c r="P20" s="13"/>
    </row>
    <row r="21" spans="1:16" ht="12" thickBot="1">
      <c r="B21" s="33" t="s">
        <v>21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s="30" customFormat="1">
      <c r="A22" s="136"/>
      <c r="B22" s="137" t="s">
        <v>71</v>
      </c>
      <c r="C22" s="64"/>
      <c r="D22" s="52"/>
      <c r="E22" s="52"/>
      <c r="F22" s="53"/>
      <c r="G22" s="132">
        <v>322</v>
      </c>
      <c r="H22" s="133"/>
      <c r="I22" s="132">
        <v>20</v>
      </c>
      <c r="J22" s="138"/>
      <c r="K22" s="132">
        <v>40</v>
      </c>
      <c r="L22" s="133"/>
      <c r="M22" s="132"/>
      <c r="N22" s="139">
        <v>40</v>
      </c>
      <c r="O22" s="36">
        <f t="shared" ref="O22:O42" si="4">SUM(F22:N22)</f>
        <v>422</v>
      </c>
      <c r="P22" s="37">
        <f>(F22*$F$3)+(G22*$G$3)+(H22*$H$3)+(I22*$I$3)+(J22*$J$3)+(K22*$K$3)+(L22*$L$3)+(M22*$M$3)+(N22*$N$3)</f>
        <v>210.5</v>
      </c>
    </row>
    <row r="23" spans="1:16" s="30" customFormat="1">
      <c r="A23" s="136"/>
      <c r="B23" s="65" t="s">
        <v>72</v>
      </c>
      <c r="C23" s="64"/>
      <c r="D23" s="52"/>
      <c r="E23" s="52">
        <v>1</v>
      </c>
      <c r="F23" s="53"/>
      <c r="G23" s="132">
        <v>175</v>
      </c>
      <c r="H23" s="133"/>
      <c r="I23" s="132">
        <v>61</v>
      </c>
      <c r="J23" s="138"/>
      <c r="K23" s="132">
        <v>14</v>
      </c>
      <c r="L23" s="133"/>
      <c r="M23" s="132"/>
      <c r="N23" s="139">
        <v>30</v>
      </c>
      <c r="O23" s="36">
        <f t="shared" si="4"/>
        <v>280</v>
      </c>
      <c r="P23" s="37">
        <f t="shared" ref="P23:P43" si="5">(F23*$F$3)+(G23*$G$3)+(H23*$H$3)+(I23*$I$3)+(J23*$J$3)+(K23*$K$3)+(L23*$L$3)+(M23*$M$3)+(N23*$N$3)</f>
        <v>148.25</v>
      </c>
    </row>
    <row r="24" spans="1:16" s="30" customFormat="1" ht="11.25" customHeight="1">
      <c r="A24" s="136"/>
      <c r="B24" s="65" t="s">
        <v>73</v>
      </c>
      <c r="C24" s="64"/>
      <c r="D24" s="52"/>
      <c r="E24" s="52"/>
      <c r="F24" s="53"/>
      <c r="G24" s="132">
        <v>10</v>
      </c>
      <c r="H24" s="133"/>
      <c r="I24" s="132">
        <v>11</v>
      </c>
      <c r="J24" s="138"/>
      <c r="K24" s="132"/>
      <c r="L24" s="133"/>
      <c r="M24" s="132"/>
      <c r="N24" s="139">
        <v>18</v>
      </c>
      <c r="O24" s="36">
        <f t="shared" si="4"/>
        <v>39</v>
      </c>
      <c r="P24" s="37">
        <f t="shared" si="5"/>
        <v>44</v>
      </c>
    </row>
    <row r="25" spans="1:16" s="30" customFormat="1" ht="11.25" customHeight="1">
      <c r="A25" s="136"/>
      <c r="B25" s="137" t="s">
        <v>74</v>
      </c>
      <c r="C25" s="64"/>
      <c r="D25" s="52"/>
      <c r="E25" s="52"/>
      <c r="F25" s="53"/>
      <c r="G25" s="132">
        <v>30</v>
      </c>
      <c r="H25" s="133"/>
      <c r="I25" s="132">
        <v>56</v>
      </c>
      <c r="J25" s="138"/>
      <c r="K25" s="132"/>
      <c r="L25" s="133"/>
      <c r="M25" s="132"/>
      <c r="N25" s="139"/>
      <c r="O25" s="36">
        <f t="shared" si="4"/>
        <v>86</v>
      </c>
      <c r="P25" s="37">
        <f t="shared" si="5"/>
        <v>35.5</v>
      </c>
    </row>
    <row r="26" spans="1:16" s="30" customFormat="1" ht="11.25" customHeight="1">
      <c r="A26" s="136"/>
      <c r="B26" s="65" t="s">
        <v>75</v>
      </c>
      <c r="C26" s="64"/>
      <c r="D26" s="52"/>
      <c r="E26" s="52"/>
      <c r="F26" s="53"/>
      <c r="G26" s="132"/>
      <c r="H26" s="133"/>
      <c r="I26" s="132"/>
      <c r="J26" s="138"/>
      <c r="K26" s="132">
        <v>10</v>
      </c>
      <c r="L26" s="133"/>
      <c r="M26" s="132"/>
      <c r="N26" s="139">
        <v>9</v>
      </c>
      <c r="O26" s="36">
        <f t="shared" si="4"/>
        <v>19</v>
      </c>
      <c r="P26" s="37">
        <f t="shared" si="5"/>
        <v>28</v>
      </c>
    </row>
    <row r="27" spans="1:16" s="30" customFormat="1" ht="11.25" customHeight="1">
      <c r="A27" s="136"/>
      <c r="B27" s="137" t="s">
        <v>76</v>
      </c>
      <c r="C27" s="64"/>
      <c r="D27" s="52"/>
      <c r="E27" s="52"/>
      <c r="F27" s="53"/>
      <c r="G27" s="132">
        <v>65</v>
      </c>
      <c r="H27" s="133"/>
      <c r="I27" s="132"/>
      <c r="J27" s="138"/>
      <c r="K27" s="132">
        <v>5</v>
      </c>
      <c r="L27" s="133"/>
      <c r="M27" s="132"/>
      <c r="N27" s="139">
        <v>3</v>
      </c>
      <c r="O27" s="36">
        <f t="shared" si="4"/>
        <v>73</v>
      </c>
      <c r="P27" s="37">
        <f t="shared" si="5"/>
        <v>27.25</v>
      </c>
    </row>
    <row r="28" spans="1:16" s="30" customFormat="1" ht="11.25" customHeight="1">
      <c r="A28" s="136"/>
      <c r="B28" s="65" t="s">
        <v>77</v>
      </c>
      <c r="C28" s="64"/>
      <c r="D28" s="52"/>
      <c r="E28" s="52"/>
      <c r="F28" s="53"/>
      <c r="G28" s="132">
        <v>50</v>
      </c>
      <c r="H28" s="133"/>
      <c r="I28" s="132"/>
      <c r="J28" s="138"/>
      <c r="K28" s="132">
        <v>5</v>
      </c>
      <c r="L28" s="133"/>
      <c r="M28" s="132"/>
      <c r="N28" s="139"/>
      <c r="O28" s="36">
        <f t="shared" si="4"/>
        <v>55</v>
      </c>
      <c r="P28" s="37">
        <f t="shared" si="5"/>
        <v>17.5</v>
      </c>
    </row>
    <row r="29" spans="1:16" s="30" customFormat="1" ht="11.25" customHeight="1">
      <c r="A29" s="136"/>
      <c r="B29" s="137" t="s">
        <v>78</v>
      </c>
      <c r="C29" s="64"/>
      <c r="D29" s="52"/>
      <c r="E29" s="52"/>
      <c r="F29" s="53"/>
      <c r="G29" s="132">
        <v>21</v>
      </c>
      <c r="H29" s="133"/>
      <c r="I29" s="132"/>
      <c r="J29" s="138"/>
      <c r="K29" s="132">
        <v>5</v>
      </c>
      <c r="L29" s="133"/>
      <c r="M29" s="132"/>
      <c r="N29" s="139">
        <v>3</v>
      </c>
      <c r="O29" s="36">
        <f t="shared" si="4"/>
        <v>29</v>
      </c>
      <c r="P29" s="37">
        <f t="shared" si="5"/>
        <v>16.25</v>
      </c>
    </row>
    <row r="30" spans="1:16" s="30" customFormat="1" ht="11.25" customHeight="1">
      <c r="A30" s="136"/>
      <c r="B30" s="65" t="s">
        <v>79</v>
      </c>
      <c r="C30" s="64"/>
      <c r="D30" s="52"/>
      <c r="E30" s="52"/>
      <c r="F30" s="53"/>
      <c r="G30" s="132">
        <v>10</v>
      </c>
      <c r="H30" s="133"/>
      <c r="I30" s="132"/>
      <c r="J30" s="138"/>
      <c r="K30" s="132">
        <v>11</v>
      </c>
      <c r="L30" s="133"/>
      <c r="M30" s="132"/>
      <c r="N30" s="139"/>
      <c r="O30" s="36">
        <f t="shared" si="4"/>
        <v>21</v>
      </c>
      <c r="P30" s="37">
        <f t="shared" si="5"/>
        <v>13.5</v>
      </c>
    </row>
    <row r="31" spans="1:16" s="30" customFormat="1" ht="11.25" customHeight="1">
      <c r="A31" s="136"/>
      <c r="B31" s="137" t="s">
        <v>80</v>
      </c>
      <c r="C31" s="64"/>
      <c r="D31" s="52"/>
      <c r="E31" s="52"/>
      <c r="F31" s="53"/>
      <c r="G31" s="132">
        <v>5</v>
      </c>
      <c r="H31" s="133"/>
      <c r="I31" s="132"/>
      <c r="J31" s="138"/>
      <c r="K31" s="132">
        <v>11</v>
      </c>
      <c r="L31" s="133"/>
      <c r="M31" s="132"/>
      <c r="N31" s="139"/>
      <c r="O31" s="36">
        <f t="shared" si="4"/>
        <v>16</v>
      </c>
      <c r="P31" s="37">
        <f t="shared" si="5"/>
        <v>12.25</v>
      </c>
    </row>
    <row r="32" spans="1:16" s="30" customFormat="1" ht="11.25" customHeight="1">
      <c r="A32" s="136"/>
      <c r="B32" s="65" t="s">
        <v>81</v>
      </c>
      <c r="C32" s="64"/>
      <c r="D32" s="52"/>
      <c r="E32" s="52"/>
      <c r="F32" s="53"/>
      <c r="G32" s="132">
        <v>26</v>
      </c>
      <c r="H32" s="133"/>
      <c r="I32" s="132">
        <v>2</v>
      </c>
      <c r="J32" s="138"/>
      <c r="K32" s="132"/>
      <c r="L32" s="133"/>
      <c r="M32" s="132"/>
      <c r="N32" s="139">
        <v>2</v>
      </c>
      <c r="O32" s="36">
        <f t="shared" si="4"/>
        <v>30</v>
      </c>
      <c r="P32" s="37">
        <f t="shared" si="5"/>
        <v>11.5</v>
      </c>
    </row>
    <row r="33" spans="1:16" s="30" customFormat="1" ht="11.25" customHeight="1">
      <c r="A33" s="136"/>
      <c r="B33" s="137" t="s">
        <v>82</v>
      </c>
      <c r="C33" s="64"/>
      <c r="D33" s="52"/>
      <c r="E33" s="52"/>
      <c r="F33" s="53"/>
      <c r="G33" s="132">
        <v>14</v>
      </c>
      <c r="H33" s="133"/>
      <c r="I33" s="132">
        <v>7</v>
      </c>
      <c r="J33" s="138"/>
      <c r="K33" s="132">
        <v>2</v>
      </c>
      <c r="L33" s="133"/>
      <c r="M33" s="132"/>
      <c r="N33" s="139">
        <v>1</v>
      </c>
      <c r="O33" s="36">
        <f t="shared" si="4"/>
        <v>24</v>
      </c>
      <c r="P33" s="37">
        <f t="shared" si="5"/>
        <v>11</v>
      </c>
    </row>
    <row r="34" spans="1:16" s="30" customFormat="1" ht="11.25" customHeight="1">
      <c r="A34" s="136"/>
      <c r="B34" s="65" t="s">
        <v>83</v>
      </c>
      <c r="C34" s="64"/>
      <c r="D34" s="52"/>
      <c r="E34" s="52"/>
      <c r="F34" s="53"/>
      <c r="G34" s="132">
        <v>23</v>
      </c>
      <c r="H34" s="133"/>
      <c r="I34" s="132"/>
      <c r="J34" s="138"/>
      <c r="K34" s="132"/>
      <c r="L34" s="133"/>
      <c r="M34" s="132"/>
      <c r="N34" s="139">
        <v>2</v>
      </c>
      <c r="O34" s="36">
        <f t="shared" si="4"/>
        <v>25</v>
      </c>
      <c r="P34" s="37">
        <f t="shared" si="5"/>
        <v>9.75</v>
      </c>
    </row>
    <row r="35" spans="1:16" s="30" customFormat="1" ht="11.25" customHeight="1">
      <c r="A35" s="136"/>
      <c r="B35" s="137" t="s">
        <v>84</v>
      </c>
      <c r="C35" s="64"/>
      <c r="D35" s="52"/>
      <c r="E35" s="52"/>
      <c r="F35" s="53"/>
      <c r="G35" s="132">
        <v>6</v>
      </c>
      <c r="H35" s="133"/>
      <c r="I35" s="132">
        <v>4</v>
      </c>
      <c r="J35" s="138"/>
      <c r="K35" s="132">
        <v>2</v>
      </c>
      <c r="L35" s="133"/>
      <c r="M35" s="132"/>
      <c r="N35" s="139">
        <v>1</v>
      </c>
      <c r="O35" s="36">
        <f t="shared" si="4"/>
        <v>13</v>
      </c>
      <c r="P35" s="37">
        <f t="shared" si="5"/>
        <v>7.5</v>
      </c>
    </row>
    <row r="36" spans="1:16" s="30" customFormat="1" ht="11.25" customHeight="1">
      <c r="A36" s="136"/>
      <c r="B36" s="65" t="s">
        <v>85</v>
      </c>
      <c r="C36" s="64"/>
      <c r="D36" s="52"/>
      <c r="E36" s="52"/>
      <c r="F36" s="53"/>
      <c r="G36" s="132">
        <v>30</v>
      </c>
      <c r="H36" s="133"/>
      <c r="I36" s="132"/>
      <c r="J36" s="138"/>
      <c r="K36" s="132"/>
      <c r="L36" s="133"/>
      <c r="M36" s="132"/>
      <c r="N36" s="139"/>
      <c r="O36" s="36">
        <f t="shared" si="4"/>
        <v>30</v>
      </c>
      <c r="P36" s="37">
        <f t="shared" si="5"/>
        <v>7.5</v>
      </c>
    </row>
    <row r="37" spans="1:16" s="30" customFormat="1" ht="11.25" customHeight="1">
      <c r="A37" s="136"/>
      <c r="B37" s="137" t="s">
        <v>86</v>
      </c>
      <c r="C37" s="64"/>
      <c r="D37" s="52"/>
      <c r="E37" s="52"/>
      <c r="F37" s="53"/>
      <c r="G37" s="132">
        <v>30</v>
      </c>
      <c r="H37" s="133"/>
      <c r="I37" s="132"/>
      <c r="J37" s="138"/>
      <c r="K37" s="132"/>
      <c r="L37" s="133"/>
      <c r="M37" s="132"/>
      <c r="N37" s="139"/>
      <c r="O37" s="36">
        <f t="shared" si="4"/>
        <v>30</v>
      </c>
      <c r="P37" s="37">
        <f t="shared" si="5"/>
        <v>7.5</v>
      </c>
    </row>
    <row r="38" spans="1:16" s="30" customFormat="1" ht="11.25" customHeight="1">
      <c r="A38" s="136"/>
      <c r="B38" s="65" t="s">
        <v>87</v>
      </c>
      <c r="C38" s="64"/>
      <c r="D38" s="52"/>
      <c r="E38" s="52"/>
      <c r="F38" s="53"/>
      <c r="G38" s="132">
        <v>25</v>
      </c>
      <c r="H38" s="133"/>
      <c r="I38" s="132"/>
      <c r="J38" s="138"/>
      <c r="K38" s="132">
        <v>1</v>
      </c>
      <c r="L38" s="133"/>
      <c r="M38" s="132"/>
      <c r="N38" s="139"/>
      <c r="O38" s="36">
        <f t="shared" si="4"/>
        <v>26</v>
      </c>
      <c r="P38" s="37">
        <f t="shared" si="5"/>
        <v>7.25</v>
      </c>
    </row>
    <row r="39" spans="1:16" s="30" customFormat="1" ht="11.25" customHeight="1">
      <c r="A39" s="136"/>
      <c r="B39" s="137" t="s">
        <v>88</v>
      </c>
      <c r="C39" s="64"/>
      <c r="D39" s="52"/>
      <c r="E39" s="52"/>
      <c r="F39" s="53"/>
      <c r="G39" s="132">
        <v>25</v>
      </c>
      <c r="H39" s="133"/>
      <c r="I39" s="132"/>
      <c r="J39" s="138"/>
      <c r="K39" s="132">
        <v>1</v>
      </c>
      <c r="L39" s="133"/>
      <c r="M39" s="132"/>
      <c r="N39" s="139"/>
      <c r="O39" s="36">
        <f t="shared" si="4"/>
        <v>26</v>
      </c>
      <c r="P39" s="37">
        <f t="shared" si="5"/>
        <v>7.25</v>
      </c>
    </row>
    <row r="40" spans="1:16" s="30" customFormat="1" ht="11.25" customHeight="1">
      <c r="A40" s="136"/>
      <c r="B40" s="65" t="s">
        <v>89</v>
      </c>
      <c r="C40" s="64"/>
      <c r="D40" s="52"/>
      <c r="E40" s="52"/>
      <c r="F40" s="53"/>
      <c r="G40" s="132">
        <v>25</v>
      </c>
      <c r="H40" s="133"/>
      <c r="I40" s="132">
        <v>2</v>
      </c>
      <c r="J40" s="138"/>
      <c r="K40" s="132"/>
      <c r="L40" s="133"/>
      <c r="M40" s="132"/>
      <c r="N40" s="139"/>
      <c r="O40" s="36">
        <f t="shared" si="4"/>
        <v>27</v>
      </c>
      <c r="P40" s="37">
        <f t="shared" si="5"/>
        <v>7.25</v>
      </c>
    </row>
    <row r="41" spans="1:16" s="30" customFormat="1" ht="11.25" customHeight="1">
      <c r="A41" s="136"/>
      <c r="B41" s="137" t="s">
        <v>90</v>
      </c>
      <c r="C41" s="64"/>
      <c r="D41" s="52"/>
      <c r="E41" s="52"/>
      <c r="F41" s="53"/>
      <c r="G41" s="132">
        <v>25</v>
      </c>
      <c r="H41" s="133"/>
      <c r="I41" s="132"/>
      <c r="J41" s="138"/>
      <c r="K41" s="132"/>
      <c r="L41" s="133"/>
      <c r="M41" s="132"/>
      <c r="N41" s="139"/>
      <c r="O41" s="36">
        <f t="shared" si="4"/>
        <v>25</v>
      </c>
      <c r="P41" s="37">
        <f t="shared" si="5"/>
        <v>6.25</v>
      </c>
    </row>
    <row r="42" spans="1:16" s="30" customFormat="1" ht="11.25" customHeight="1">
      <c r="A42" s="136"/>
      <c r="B42" s="65" t="s">
        <v>91</v>
      </c>
      <c r="C42" s="64"/>
      <c r="D42" s="52"/>
      <c r="E42" s="52"/>
      <c r="F42" s="53"/>
      <c r="G42" s="132">
        <v>25</v>
      </c>
      <c r="H42" s="133"/>
      <c r="I42" s="132"/>
      <c r="J42" s="138"/>
      <c r="K42" s="132"/>
      <c r="L42" s="133"/>
      <c r="M42" s="132"/>
      <c r="N42" s="139"/>
      <c r="O42" s="36">
        <f t="shared" si="4"/>
        <v>25</v>
      </c>
      <c r="P42" s="37">
        <f t="shared" si="5"/>
        <v>6.25</v>
      </c>
    </row>
    <row r="43" spans="1:16" s="30" customFormat="1" ht="11.25" customHeight="1">
      <c r="A43" s="136"/>
      <c r="B43" s="137" t="s">
        <v>92</v>
      </c>
      <c r="C43" s="64"/>
      <c r="D43" s="52"/>
      <c r="E43" s="52"/>
      <c r="F43" s="53"/>
      <c r="G43" s="132">
        <v>25</v>
      </c>
      <c r="H43" s="133"/>
      <c r="I43" s="132"/>
      <c r="J43" s="138"/>
      <c r="K43" s="132"/>
      <c r="L43" s="133"/>
      <c r="M43" s="132"/>
      <c r="N43" s="139"/>
      <c r="O43" s="36">
        <f t="shared" ref="O43:O72" si="6">SUM(F43:N43)</f>
        <v>25</v>
      </c>
      <c r="P43" s="37">
        <f t="shared" si="5"/>
        <v>6.25</v>
      </c>
    </row>
    <row r="44" spans="1:16" s="30" customFormat="1" ht="11.25" customHeight="1">
      <c r="A44" s="136"/>
      <c r="B44" s="65" t="s">
        <v>93</v>
      </c>
      <c r="C44" s="64"/>
      <c r="D44" s="52"/>
      <c r="E44" s="52"/>
      <c r="F44" s="53"/>
      <c r="G44" s="132">
        <v>25</v>
      </c>
      <c r="H44" s="133"/>
      <c r="I44" s="132"/>
      <c r="J44" s="138"/>
      <c r="K44" s="132"/>
      <c r="L44" s="133"/>
      <c r="M44" s="132"/>
      <c r="N44" s="139"/>
      <c r="O44" s="36">
        <f t="shared" si="6"/>
        <v>25</v>
      </c>
      <c r="P44" s="37">
        <f t="shared" ref="P44:P72" si="7">(F44*$F$3)+(G44*$G$3)+(H44*$H$3)+(I44*$I$3)+(J44*$J$3)+(K44*$K$3)+(L44*$L$3)+(M44*$M$3)+(N44*$N$3)</f>
        <v>6.25</v>
      </c>
    </row>
    <row r="45" spans="1:16" s="30" customFormat="1" ht="11.25" customHeight="1">
      <c r="A45" s="136"/>
      <c r="B45" s="137" t="s">
        <v>94</v>
      </c>
      <c r="C45" s="64"/>
      <c r="D45" s="52"/>
      <c r="E45" s="52"/>
      <c r="F45" s="53"/>
      <c r="G45" s="132">
        <v>25</v>
      </c>
      <c r="H45" s="133"/>
      <c r="I45" s="132"/>
      <c r="J45" s="138"/>
      <c r="K45" s="132"/>
      <c r="L45" s="133"/>
      <c r="M45" s="132"/>
      <c r="N45" s="139"/>
      <c r="O45" s="36">
        <f t="shared" si="6"/>
        <v>25</v>
      </c>
      <c r="P45" s="37">
        <f t="shared" si="7"/>
        <v>6.25</v>
      </c>
    </row>
    <row r="46" spans="1:16" s="30" customFormat="1" ht="11.25" customHeight="1">
      <c r="A46" s="136"/>
      <c r="B46" s="65" t="s">
        <v>95</v>
      </c>
      <c r="C46" s="64"/>
      <c r="D46" s="52"/>
      <c r="E46" s="52"/>
      <c r="F46" s="53"/>
      <c r="G46" s="132">
        <v>25</v>
      </c>
      <c r="H46" s="133"/>
      <c r="I46" s="132"/>
      <c r="J46" s="138"/>
      <c r="K46" s="132"/>
      <c r="L46" s="133"/>
      <c r="M46" s="132"/>
      <c r="N46" s="139"/>
      <c r="O46" s="36">
        <f t="shared" si="6"/>
        <v>25</v>
      </c>
      <c r="P46" s="37">
        <f t="shared" si="7"/>
        <v>6.25</v>
      </c>
    </row>
    <row r="47" spans="1:16" s="30" customFormat="1" ht="11.25" customHeight="1">
      <c r="A47" s="136"/>
      <c r="B47" s="137" t="s">
        <v>96</v>
      </c>
      <c r="C47" s="64"/>
      <c r="D47" s="52"/>
      <c r="E47" s="52"/>
      <c r="F47" s="53"/>
      <c r="G47" s="132">
        <v>25</v>
      </c>
      <c r="H47" s="133"/>
      <c r="I47" s="132"/>
      <c r="J47" s="138"/>
      <c r="K47" s="132"/>
      <c r="L47" s="133"/>
      <c r="M47" s="132"/>
      <c r="N47" s="139"/>
      <c r="O47" s="36">
        <f t="shared" si="6"/>
        <v>25</v>
      </c>
      <c r="P47" s="37">
        <f t="shared" si="7"/>
        <v>6.25</v>
      </c>
    </row>
    <row r="48" spans="1:16" s="30" customFormat="1" ht="11.25" customHeight="1">
      <c r="A48" s="136"/>
      <c r="B48" s="65" t="s">
        <v>97</v>
      </c>
      <c r="C48" s="64"/>
      <c r="D48" s="52"/>
      <c r="E48" s="52"/>
      <c r="F48" s="53"/>
      <c r="G48" s="132">
        <v>25</v>
      </c>
      <c r="H48" s="133"/>
      <c r="I48" s="132"/>
      <c r="J48" s="138"/>
      <c r="K48" s="132"/>
      <c r="L48" s="133"/>
      <c r="M48" s="132"/>
      <c r="N48" s="139"/>
      <c r="O48" s="36">
        <f t="shared" si="6"/>
        <v>25</v>
      </c>
      <c r="P48" s="37">
        <f t="shared" si="7"/>
        <v>6.25</v>
      </c>
    </row>
    <row r="49" spans="1:16" s="30" customFormat="1" ht="11.25" customHeight="1">
      <c r="A49" s="136"/>
      <c r="B49" s="137" t="s">
        <v>98</v>
      </c>
      <c r="C49" s="64"/>
      <c r="D49" s="52"/>
      <c r="E49" s="52"/>
      <c r="F49" s="53"/>
      <c r="G49" s="132">
        <v>25</v>
      </c>
      <c r="H49" s="133"/>
      <c r="I49" s="132"/>
      <c r="J49" s="138"/>
      <c r="K49" s="132"/>
      <c r="L49" s="133"/>
      <c r="M49" s="132"/>
      <c r="N49" s="139"/>
      <c r="O49" s="36">
        <f t="shared" si="6"/>
        <v>25</v>
      </c>
      <c r="P49" s="37">
        <f t="shared" si="7"/>
        <v>6.25</v>
      </c>
    </row>
    <row r="50" spans="1:16" s="203" customFormat="1" ht="11.25" customHeight="1">
      <c r="A50" s="136"/>
      <c r="B50" s="65" t="s">
        <v>99</v>
      </c>
      <c r="C50" s="64"/>
      <c r="D50" s="207"/>
      <c r="E50" s="207"/>
      <c r="F50" s="208"/>
      <c r="G50" s="132">
        <v>25</v>
      </c>
      <c r="H50" s="133"/>
      <c r="I50" s="132"/>
      <c r="J50" s="138"/>
      <c r="K50" s="132"/>
      <c r="L50" s="133"/>
      <c r="M50" s="132"/>
      <c r="N50" s="139"/>
      <c r="O50" s="197">
        <f t="shared" ref="O50:O66" si="8">SUM(F50:N50)</f>
        <v>25</v>
      </c>
      <c r="P50" s="209">
        <f t="shared" si="7"/>
        <v>6.25</v>
      </c>
    </row>
    <row r="51" spans="1:16" s="203" customFormat="1" ht="11.25" customHeight="1">
      <c r="A51" s="136"/>
      <c r="B51" s="137" t="s">
        <v>100</v>
      </c>
      <c r="C51" s="64"/>
      <c r="D51" s="207"/>
      <c r="E51" s="207"/>
      <c r="F51" s="208"/>
      <c r="G51" s="132">
        <v>25</v>
      </c>
      <c r="H51" s="133"/>
      <c r="I51" s="132"/>
      <c r="J51" s="138"/>
      <c r="K51" s="132"/>
      <c r="L51" s="133"/>
      <c r="M51" s="132"/>
      <c r="N51" s="139"/>
      <c r="O51" s="197">
        <f t="shared" si="8"/>
        <v>25</v>
      </c>
      <c r="P51" s="209">
        <f t="shared" si="7"/>
        <v>6.25</v>
      </c>
    </row>
    <row r="52" spans="1:16" s="203" customFormat="1" ht="11.25" customHeight="1">
      <c r="A52" s="136"/>
      <c r="B52" s="65" t="s">
        <v>101</v>
      </c>
      <c r="C52" s="64"/>
      <c r="D52" s="207"/>
      <c r="E52" s="207"/>
      <c r="F52" s="208"/>
      <c r="G52" s="132">
        <v>25</v>
      </c>
      <c r="H52" s="133"/>
      <c r="I52" s="132"/>
      <c r="J52" s="138"/>
      <c r="K52" s="132"/>
      <c r="L52" s="133"/>
      <c r="M52" s="132"/>
      <c r="N52" s="139"/>
      <c r="O52" s="197">
        <f t="shared" si="8"/>
        <v>25</v>
      </c>
      <c r="P52" s="209">
        <f t="shared" si="7"/>
        <v>6.25</v>
      </c>
    </row>
    <row r="53" spans="1:16" s="203" customFormat="1" ht="11.25" customHeight="1">
      <c r="A53" s="136"/>
      <c r="B53" s="137" t="s">
        <v>102</v>
      </c>
      <c r="C53" s="64"/>
      <c r="D53" s="207"/>
      <c r="E53" s="207"/>
      <c r="F53" s="208"/>
      <c r="G53" s="132">
        <v>25</v>
      </c>
      <c r="H53" s="133"/>
      <c r="I53" s="132"/>
      <c r="J53" s="138"/>
      <c r="K53" s="132"/>
      <c r="L53" s="133"/>
      <c r="M53" s="132"/>
      <c r="N53" s="139"/>
      <c r="O53" s="197">
        <f t="shared" si="8"/>
        <v>25</v>
      </c>
      <c r="P53" s="209">
        <f t="shared" si="7"/>
        <v>6.25</v>
      </c>
    </row>
    <row r="54" spans="1:16" s="203" customFormat="1" ht="11.25" customHeight="1">
      <c r="A54" s="136"/>
      <c r="B54" s="65" t="s">
        <v>103</v>
      </c>
      <c r="C54" s="64"/>
      <c r="D54" s="207"/>
      <c r="E54" s="207"/>
      <c r="F54" s="208"/>
      <c r="G54" s="132">
        <v>25</v>
      </c>
      <c r="H54" s="133"/>
      <c r="I54" s="132"/>
      <c r="J54" s="138"/>
      <c r="K54" s="132"/>
      <c r="L54" s="133"/>
      <c r="M54" s="132"/>
      <c r="N54" s="139"/>
      <c r="O54" s="197">
        <f t="shared" si="8"/>
        <v>25</v>
      </c>
      <c r="P54" s="209">
        <f t="shared" si="7"/>
        <v>6.25</v>
      </c>
    </row>
    <row r="55" spans="1:16" s="203" customFormat="1" ht="11.25" customHeight="1">
      <c r="A55" s="136"/>
      <c r="B55" s="137" t="s">
        <v>104</v>
      </c>
      <c r="C55" s="64"/>
      <c r="D55" s="207"/>
      <c r="E55" s="207"/>
      <c r="F55" s="208"/>
      <c r="G55" s="132">
        <v>25</v>
      </c>
      <c r="H55" s="133"/>
      <c r="I55" s="132"/>
      <c r="J55" s="138"/>
      <c r="K55" s="132"/>
      <c r="L55" s="133"/>
      <c r="M55" s="132"/>
      <c r="N55" s="139"/>
      <c r="O55" s="197">
        <f t="shared" si="8"/>
        <v>25</v>
      </c>
      <c r="P55" s="209">
        <f t="shared" si="7"/>
        <v>6.25</v>
      </c>
    </row>
    <row r="56" spans="1:16" s="203" customFormat="1" ht="11.25" customHeight="1">
      <c r="A56" s="136"/>
      <c r="B56" s="65" t="s">
        <v>105</v>
      </c>
      <c r="C56" s="64"/>
      <c r="D56" s="207"/>
      <c r="E56" s="207"/>
      <c r="F56" s="208"/>
      <c r="G56" s="132">
        <v>25</v>
      </c>
      <c r="H56" s="133"/>
      <c r="I56" s="132"/>
      <c r="J56" s="138"/>
      <c r="K56" s="132"/>
      <c r="L56" s="133"/>
      <c r="M56" s="132"/>
      <c r="N56" s="139"/>
      <c r="O56" s="197">
        <f t="shared" si="8"/>
        <v>25</v>
      </c>
      <c r="P56" s="209">
        <f t="shared" si="7"/>
        <v>6.25</v>
      </c>
    </row>
    <row r="57" spans="1:16" s="203" customFormat="1" ht="11.25" customHeight="1">
      <c r="A57" s="136"/>
      <c r="B57" s="137" t="s">
        <v>106</v>
      </c>
      <c r="C57" s="64"/>
      <c r="D57" s="207"/>
      <c r="E57" s="207"/>
      <c r="F57" s="208"/>
      <c r="G57" s="132">
        <v>25</v>
      </c>
      <c r="H57" s="133"/>
      <c r="I57" s="132"/>
      <c r="J57" s="138"/>
      <c r="K57" s="132"/>
      <c r="L57" s="133"/>
      <c r="M57" s="132"/>
      <c r="N57" s="139"/>
      <c r="O57" s="197">
        <f t="shared" si="8"/>
        <v>25</v>
      </c>
      <c r="P57" s="209">
        <f t="shared" si="7"/>
        <v>6.25</v>
      </c>
    </row>
    <row r="58" spans="1:16" s="203" customFormat="1" ht="11.25" customHeight="1">
      <c r="A58" s="136"/>
      <c r="B58" s="65" t="s">
        <v>107</v>
      </c>
      <c r="C58" s="64"/>
      <c r="D58" s="207"/>
      <c r="E58" s="207"/>
      <c r="F58" s="208"/>
      <c r="G58" s="132">
        <v>25</v>
      </c>
      <c r="H58" s="133"/>
      <c r="I58" s="132"/>
      <c r="J58" s="138"/>
      <c r="K58" s="132"/>
      <c r="L58" s="133"/>
      <c r="M58" s="132"/>
      <c r="N58" s="139"/>
      <c r="O58" s="197">
        <f t="shared" si="8"/>
        <v>25</v>
      </c>
      <c r="P58" s="209">
        <f t="shared" si="7"/>
        <v>6.25</v>
      </c>
    </row>
    <row r="59" spans="1:16" s="203" customFormat="1" ht="11.25" customHeight="1">
      <c r="A59" s="136"/>
      <c r="B59" s="137" t="s">
        <v>108</v>
      </c>
      <c r="C59" s="64"/>
      <c r="D59" s="207"/>
      <c r="E59" s="207"/>
      <c r="F59" s="208"/>
      <c r="G59" s="132">
        <v>25</v>
      </c>
      <c r="H59" s="133"/>
      <c r="I59" s="132"/>
      <c r="J59" s="138"/>
      <c r="K59" s="132"/>
      <c r="L59" s="133"/>
      <c r="M59" s="132"/>
      <c r="N59" s="139"/>
      <c r="O59" s="197">
        <f t="shared" si="8"/>
        <v>25</v>
      </c>
      <c r="P59" s="209">
        <f t="shared" si="7"/>
        <v>6.25</v>
      </c>
    </row>
    <row r="60" spans="1:16" s="203" customFormat="1" ht="11.25" customHeight="1">
      <c r="A60" s="136"/>
      <c r="B60" s="65" t="s">
        <v>109</v>
      </c>
      <c r="C60" s="64"/>
      <c r="D60" s="207"/>
      <c r="E60" s="207"/>
      <c r="F60" s="208"/>
      <c r="G60" s="132">
        <v>25</v>
      </c>
      <c r="H60" s="133"/>
      <c r="I60" s="132"/>
      <c r="J60" s="138"/>
      <c r="K60" s="132"/>
      <c r="L60" s="133"/>
      <c r="M60" s="132"/>
      <c r="N60" s="139"/>
      <c r="O60" s="197">
        <f t="shared" si="8"/>
        <v>25</v>
      </c>
      <c r="P60" s="209">
        <f t="shared" si="7"/>
        <v>6.25</v>
      </c>
    </row>
    <row r="61" spans="1:16" s="203" customFormat="1" ht="11.25" customHeight="1">
      <c r="A61" s="136"/>
      <c r="B61" s="137" t="s">
        <v>110</v>
      </c>
      <c r="C61" s="64"/>
      <c r="D61" s="207"/>
      <c r="E61" s="207"/>
      <c r="F61" s="208"/>
      <c r="G61" s="132">
        <v>25</v>
      </c>
      <c r="H61" s="133"/>
      <c r="I61" s="132"/>
      <c r="J61" s="138"/>
      <c r="K61" s="132"/>
      <c r="L61" s="133"/>
      <c r="M61" s="132"/>
      <c r="N61" s="139"/>
      <c r="O61" s="197">
        <f t="shared" si="8"/>
        <v>25</v>
      </c>
      <c r="P61" s="209">
        <f t="shared" si="7"/>
        <v>6.25</v>
      </c>
    </row>
    <row r="62" spans="1:16" s="203" customFormat="1" ht="11.25" customHeight="1">
      <c r="A62" s="136"/>
      <c r="B62" s="65" t="s">
        <v>111</v>
      </c>
      <c r="C62" s="64"/>
      <c r="D62" s="207"/>
      <c r="E62" s="207"/>
      <c r="F62" s="208"/>
      <c r="G62" s="132">
        <v>25</v>
      </c>
      <c r="H62" s="133"/>
      <c r="I62" s="132"/>
      <c r="J62" s="138"/>
      <c r="K62" s="132"/>
      <c r="L62" s="133"/>
      <c r="M62" s="132"/>
      <c r="N62" s="139"/>
      <c r="O62" s="197">
        <f t="shared" si="8"/>
        <v>25</v>
      </c>
      <c r="P62" s="209">
        <f t="shared" si="7"/>
        <v>6.25</v>
      </c>
    </row>
    <row r="63" spans="1:16" s="203" customFormat="1" ht="11.25" customHeight="1">
      <c r="A63" s="136"/>
      <c r="B63" s="137" t="s">
        <v>112</v>
      </c>
      <c r="C63" s="64"/>
      <c r="D63" s="207"/>
      <c r="E63" s="207"/>
      <c r="F63" s="208"/>
      <c r="G63" s="132">
        <v>25</v>
      </c>
      <c r="H63" s="133"/>
      <c r="I63" s="132"/>
      <c r="J63" s="138"/>
      <c r="K63" s="132"/>
      <c r="L63" s="133"/>
      <c r="M63" s="132"/>
      <c r="N63" s="139"/>
      <c r="O63" s="197">
        <f t="shared" si="8"/>
        <v>25</v>
      </c>
      <c r="P63" s="209">
        <f t="shared" si="7"/>
        <v>6.25</v>
      </c>
    </row>
    <row r="64" spans="1:16" s="203" customFormat="1" ht="11.25" customHeight="1">
      <c r="A64" s="136"/>
      <c r="B64" s="65" t="s">
        <v>113</v>
      </c>
      <c r="C64" s="64"/>
      <c r="D64" s="207"/>
      <c r="E64" s="207"/>
      <c r="F64" s="208"/>
      <c r="G64" s="132">
        <v>25</v>
      </c>
      <c r="H64" s="133"/>
      <c r="I64" s="132"/>
      <c r="J64" s="138"/>
      <c r="K64" s="132"/>
      <c r="L64" s="133"/>
      <c r="M64" s="132"/>
      <c r="N64" s="139"/>
      <c r="O64" s="197">
        <f t="shared" si="8"/>
        <v>25</v>
      </c>
      <c r="P64" s="209">
        <f t="shared" si="7"/>
        <v>6.25</v>
      </c>
    </row>
    <row r="65" spans="1:16" s="203" customFormat="1" ht="11.25" customHeight="1">
      <c r="A65" s="136"/>
      <c r="B65" s="137" t="s">
        <v>114</v>
      </c>
      <c r="C65" s="64"/>
      <c r="D65" s="207"/>
      <c r="E65" s="207"/>
      <c r="F65" s="208"/>
      <c r="G65" s="132">
        <v>20</v>
      </c>
      <c r="H65" s="133"/>
      <c r="I65" s="132"/>
      <c r="J65" s="138"/>
      <c r="K65" s="132"/>
      <c r="L65" s="133"/>
      <c r="M65" s="132"/>
      <c r="N65" s="139"/>
      <c r="O65" s="197">
        <f t="shared" si="8"/>
        <v>20</v>
      </c>
      <c r="P65" s="209">
        <f t="shared" si="7"/>
        <v>5</v>
      </c>
    </row>
    <row r="66" spans="1:16" s="203" customFormat="1" ht="11.25" customHeight="1">
      <c r="A66" s="136"/>
      <c r="B66" s="65" t="s">
        <v>115</v>
      </c>
      <c r="C66" s="64"/>
      <c r="D66" s="207"/>
      <c r="E66" s="207"/>
      <c r="F66" s="208"/>
      <c r="G66" s="132">
        <v>16</v>
      </c>
      <c r="H66" s="133"/>
      <c r="I66" s="132"/>
      <c r="J66" s="138"/>
      <c r="K66" s="132"/>
      <c r="L66" s="133"/>
      <c r="M66" s="132"/>
      <c r="N66" s="139"/>
      <c r="O66" s="197">
        <f t="shared" si="8"/>
        <v>16</v>
      </c>
      <c r="P66" s="209">
        <f t="shared" si="7"/>
        <v>4</v>
      </c>
    </row>
    <row r="67" spans="1:16" s="203" customFormat="1" ht="11.25" customHeight="1">
      <c r="A67" s="136"/>
      <c r="B67" s="137" t="s">
        <v>116</v>
      </c>
      <c r="C67" s="64"/>
      <c r="D67" s="207"/>
      <c r="E67" s="207"/>
      <c r="F67" s="208"/>
      <c r="G67" s="132">
        <v>13</v>
      </c>
      <c r="H67" s="133"/>
      <c r="I67" s="132"/>
      <c r="J67" s="138"/>
      <c r="K67" s="132"/>
      <c r="L67" s="133"/>
      <c r="M67" s="132"/>
      <c r="N67" s="139"/>
      <c r="O67" s="197">
        <f t="shared" ref="O67:O71" si="9">SUM(F67:N67)</f>
        <v>13</v>
      </c>
      <c r="P67" s="209">
        <f t="shared" si="7"/>
        <v>3.25</v>
      </c>
    </row>
    <row r="68" spans="1:16" s="203" customFormat="1" ht="11.25" customHeight="1">
      <c r="A68" s="136"/>
      <c r="B68" s="65" t="s">
        <v>117</v>
      </c>
      <c r="C68" s="64"/>
      <c r="D68" s="207"/>
      <c r="E68" s="207"/>
      <c r="F68" s="208"/>
      <c r="G68" s="132">
        <v>8</v>
      </c>
      <c r="H68" s="133"/>
      <c r="I68" s="132"/>
      <c r="J68" s="138"/>
      <c r="K68" s="132"/>
      <c r="L68" s="133"/>
      <c r="M68" s="132"/>
      <c r="N68" s="139"/>
      <c r="O68" s="197">
        <f t="shared" si="9"/>
        <v>8</v>
      </c>
      <c r="P68" s="209">
        <f t="shared" ref="P68:P71" si="10">(F68*$F$3)+(G68*$G$3)+(H68*$H$3)+(I68*$I$3)+(J68*$J$3)+(K68*$K$3)+(L68*$L$3)+(M68*$M$3)+(N68*$N$3)</f>
        <v>2</v>
      </c>
    </row>
    <row r="69" spans="1:16" s="203" customFormat="1" ht="11.25" customHeight="1">
      <c r="A69" s="136"/>
      <c r="B69" s="137" t="s">
        <v>118</v>
      </c>
      <c r="C69" s="64"/>
      <c r="D69" s="207"/>
      <c r="E69" s="207"/>
      <c r="F69" s="208"/>
      <c r="G69" s="132">
        <v>8</v>
      </c>
      <c r="H69" s="133"/>
      <c r="I69" s="132"/>
      <c r="J69" s="138"/>
      <c r="K69" s="132"/>
      <c r="L69" s="133"/>
      <c r="M69" s="132"/>
      <c r="N69" s="139"/>
      <c r="O69" s="197">
        <f t="shared" si="9"/>
        <v>8</v>
      </c>
      <c r="P69" s="209">
        <f t="shared" si="10"/>
        <v>2</v>
      </c>
    </row>
    <row r="70" spans="1:16" s="203" customFormat="1" ht="11.25" customHeight="1">
      <c r="A70" s="136"/>
      <c r="B70" s="65" t="s">
        <v>119</v>
      </c>
      <c r="C70" s="64"/>
      <c r="D70" s="207"/>
      <c r="E70" s="207"/>
      <c r="F70" s="208"/>
      <c r="G70" s="132"/>
      <c r="H70" s="133"/>
      <c r="I70" s="132"/>
      <c r="J70" s="138"/>
      <c r="K70" s="132">
        <v>1</v>
      </c>
      <c r="L70" s="133"/>
      <c r="M70" s="132"/>
      <c r="N70" s="139"/>
      <c r="O70" s="197">
        <f t="shared" si="9"/>
        <v>1</v>
      </c>
      <c r="P70" s="209">
        <f t="shared" si="10"/>
        <v>1</v>
      </c>
    </row>
    <row r="71" spans="1:16" s="203" customFormat="1" ht="11.25" customHeight="1">
      <c r="A71" s="136"/>
      <c r="B71" s="137" t="s">
        <v>120</v>
      </c>
      <c r="C71" s="64"/>
      <c r="D71" s="207"/>
      <c r="E71" s="207"/>
      <c r="F71" s="208"/>
      <c r="G71" s="132">
        <v>1</v>
      </c>
      <c r="H71" s="133"/>
      <c r="I71" s="132">
        <v>1</v>
      </c>
      <c r="J71" s="138"/>
      <c r="K71" s="132"/>
      <c r="L71" s="133"/>
      <c r="M71" s="132"/>
      <c r="N71" s="139"/>
      <c r="O71" s="197">
        <f t="shared" si="9"/>
        <v>2</v>
      </c>
      <c r="P71" s="209">
        <f t="shared" si="10"/>
        <v>0.75</v>
      </c>
    </row>
    <row r="72" spans="1:16" s="30" customFormat="1">
      <c r="A72" s="136"/>
      <c r="B72" s="65"/>
      <c r="C72" s="64"/>
      <c r="D72" s="52"/>
      <c r="E72" s="52"/>
      <c r="F72" s="53"/>
      <c r="G72" s="142"/>
      <c r="H72" s="143"/>
      <c r="I72" s="140"/>
      <c r="J72" s="1"/>
      <c r="K72" s="140"/>
      <c r="L72" s="111"/>
      <c r="M72" s="140"/>
      <c r="N72" s="1"/>
      <c r="O72" s="135">
        <f t="shared" si="6"/>
        <v>0</v>
      </c>
      <c r="P72" s="37">
        <f t="shared" si="7"/>
        <v>0</v>
      </c>
    </row>
    <row r="73" spans="1:16" ht="12" thickBot="1">
      <c r="A73" s="38"/>
      <c r="B73" s="39"/>
      <c r="C73" s="43">
        <f t="shared" ref="C73:P73" si="11">SUM(C22:C72)</f>
        <v>0</v>
      </c>
      <c r="D73" s="43">
        <f t="shared" si="11"/>
        <v>0</v>
      </c>
      <c r="E73" s="43">
        <f t="shared" si="11"/>
        <v>1</v>
      </c>
      <c r="F73" s="43">
        <f t="shared" si="11"/>
        <v>0</v>
      </c>
      <c r="G73" s="43">
        <f t="shared" si="11"/>
        <v>1558</v>
      </c>
      <c r="H73" s="43">
        <f t="shared" si="11"/>
        <v>0</v>
      </c>
      <c r="I73" s="43">
        <f t="shared" si="11"/>
        <v>164</v>
      </c>
      <c r="J73" s="43">
        <f t="shared" si="11"/>
        <v>0</v>
      </c>
      <c r="K73" s="43">
        <f t="shared" si="11"/>
        <v>108</v>
      </c>
      <c r="L73" s="43">
        <f t="shared" si="11"/>
        <v>0</v>
      </c>
      <c r="M73" s="43">
        <f t="shared" si="11"/>
        <v>0</v>
      </c>
      <c r="N73" s="43">
        <f t="shared" si="11"/>
        <v>109</v>
      </c>
      <c r="O73" s="44">
        <f t="shared" si="11"/>
        <v>1939</v>
      </c>
      <c r="P73" s="45">
        <f t="shared" si="11"/>
        <v>797.5</v>
      </c>
    </row>
    <row r="74" spans="1:16">
      <c r="G74" s="42"/>
    </row>
    <row r="75" spans="1:16" hidden="1">
      <c r="G75" s="42"/>
    </row>
    <row r="76" spans="1:16" ht="12" hidden="1" thickBot="1">
      <c r="B76" s="33" t="s">
        <v>57</v>
      </c>
      <c r="C76" s="33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30" customFormat="1" hidden="1">
      <c r="A77" s="136"/>
      <c r="B77" s="137"/>
      <c r="C77" s="64"/>
      <c r="D77" s="52"/>
      <c r="E77" s="52"/>
      <c r="F77" s="53"/>
      <c r="G77" s="132"/>
      <c r="H77" s="133"/>
      <c r="I77" s="132"/>
      <c r="J77" s="138"/>
      <c r="K77" s="132"/>
      <c r="L77" s="133"/>
      <c r="M77" s="132"/>
      <c r="N77" s="139"/>
      <c r="O77" s="134">
        <f t="shared" ref="O77:O83" si="12">SUM(F77:N77)</f>
        <v>0</v>
      </c>
      <c r="P77" s="37">
        <f t="shared" ref="P77:P83" si="13">(F77*$F$3)+(G77*$G$3)+(H77*$H$3)+(I77*$I$3)+(J77*$J$3)+(K77*$K$3)+(L77*$L$3)+(M77*$M$3)+(N77*$N$3)</f>
        <v>0</v>
      </c>
    </row>
    <row r="78" spans="1:16" s="30" customFormat="1" hidden="1">
      <c r="A78" s="136"/>
      <c r="B78" s="65"/>
      <c r="C78" s="64"/>
      <c r="D78" s="52"/>
      <c r="E78" s="52"/>
      <c r="F78" s="53"/>
      <c r="G78" s="132"/>
      <c r="H78" s="133"/>
      <c r="I78" s="132"/>
      <c r="J78" s="138"/>
      <c r="K78" s="132"/>
      <c r="L78" s="133"/>
      <c r="M78" s="132"/>
      <c r="N78" s="139"/>
      <c r="O78" s="134">
        <f t="shared" si="12"/>
        <v>0</v>
      </c>
      <c r="P78" s="37">
        <f t="shared" si="13"/>
        <v>0</v>
      </c>
    </row>
    <row r="79" spans="1:16" s="30" customFormat="1" hidden="1">
      <c r="A79" s="136"/>
      <c r="B79" s="137"/>
      <c r="C79" s="64"/>
      <c r="D79" s="52"/>
      <c r="E79" s="52"/>
      <c r="F79" s="53"/>
      <c r="G79" s="132"/>
      <c r="H79" s="133"/>
      <c r="I79" s="132"/>
      <c r="J79" s="138"/>
      <c r="K79" s="132"/>
      <c r="L79" s="133"/>
      <c r="M79" s="132"/>
      <c r="N79" s="139"/>
      <c r="O79" s="134">
        <f t="shared" si="12"/>
        <v>0</v>
      </c>
      <c r="P79" s="37">
        <f t="shared" si="13"/>
        <v>0</v>
      </c>
    </row>
    <row r="80" spans="1:16" s="30" customFormat="1" hidden="1">
      <c r="A80" s="136"/>
      <c r="B80" s="65"/>
      <c r="C80" s="64"/>
      <c r="D80" s="52"/>
      <c r="E80" s="52"/>
      <c r="F80" s="53"/>
      <c r="G80" s="132"/>
      <c r="H80" s="133"/>
      <c r="I80" s="132"/>
      <c r="J80" s="138"/>
      <c r="K80" s="132"/>
      <c r="L80" s="133"/>
      <c r="M80" s="132"/>
      <c r="N80" s="139"/>
      <c r="O80" s="134">
        <f t="shared" si="12"/>
        <v>0</v>
      </c>
      <c r="P80" s="37">
        <f t="shared" si="13"/>
        <v>0</v>
      </c>
    </row>
    <row r="81" spans="1:16" s="203" customFormat="1" hidden="1">
      <c r="A81" s="136"/>
      <c r="B81" s="65"/>
      <c r="C81" s="64"/>
      <c r="D81" s="207"/>
      <c r="E81" s="207"/>
      <c r="F81" s="208"/>
      <c r="G81" s="132"/>
      <c r="H81" s="133"/>
      <c r="I81" s="132"/>
      <c r="J81" s="138"/>
      <c r="K81" s="132"/>
      <c r="L81" s="133"/>
      <c r="M81" s="132"/>
      <c r="N81" s="139"/>
      <c r="O81" s="134">
        <f t="shared" si="12"/>
        <v>0</v>
      </c>
      <c r="P81" s="209">
        <f t="shared" si="13"/>
        <v>0</v>
      </c>
    </row>
    <row r="82" spans="1:16" s="203" customFormat="1" hidden="1">
      <c r="A82" s="136"/>
      <c r="B82" s="137"/>
      <c r="C82" s="64"/>
      <c r="D82" s="207"/>
      <c r="E82" s="207"/>
      <c r="F82" s="208"/>
      <c r="G82" s="132"/>
      <c r="H82" s="133"/>
      <c r="I82" s="132"/>
      <c r="J82" s="138"/>
      <c r="K82" s="132"/>
      <c r="L82" s="133"/>
      <c r="M82" s="132"/>
      <c r="N82" s="139"/>
      <c r="O82" s="134">
        <f t="shared" si="12"/>
        <v>0</v>
      </c>
      <c r="P82" s="209">
        <f t="shared" si="13"/>
        <v>0</v>
      </c>
    </row>
    <row r="83" spans="1:16" s="30" customFormat="1" ht="12.75" hidden="1" customHeight="1">
      <c r="A83" s="136"/>
      <c r="B83" s="65"/>
      <c r="C83" s="64"/>
      <c r="D83" s="52"/>
      <c r="E83" s="52"/>
      <c r="F83" s="53"/>
      <c r="G83" s="142"/>
      <c r="H83" s="143"/>
      <c r="I83" s="140"/>
      <c r="J83" s="1"/>
      <c r="K83" s="140"/>
      <c r="L83" s="111"/>
      <c r="M83" s="140"/>
      <c r="N83" s="1"/>
      <c r="O83" s="135">
        <f t="shared" si="12"/>
        <v>0</v>
      </c>
      <c r="P83" s="37">
        <f t="shared" si="13"/>
        <v>0</v>
      </c>
    </row>
    <row r="84" spans="1:16" ht="12" hidden="1" thickBot="1">
      <c r="A84" s="38"/>
      <c r="B84" s="39" t="s">
        <v>20</v>
      </c>
      <c r="C84" s="39">
        <f t="shared" ref="C84:P84" si="14">SUM(C77:C83)</f>
        <v>0</v>
      </c>
      <c r="D84" s="39">
        <f t="shared" si="14"/>
        <v>0</v>
      </c>
      <c r="E84" s="39">
        <f t="shared" si="14"/>
        <v>0</v>
      </c>
      <c r="F84" s="39">
        <f t="shared" si="14"/>
        <v>0</v>
      </c>
      <c r="G84" s="141">
        <f t="shared" si="14"/>
        <v>0</v>
      </c>
      <c r="H84" s="141">
        <f t="shared" si="14"/>
        <v>0</v>
      </c>
      <c r="I84" s="43">
        <f t="shared" si="14"/>
        <v>0</v>
      </c>
      <c r="J84" s="43">
        <f t="shared" si="14"/>
        <v>0</v>
      </c>
      <c r="K84" s="43">
        <f t="shared" si="14"/>
        <v>0</v>
      </c>
      <c r="L84" s="43">
        <f t="shared" si="14"/>
        <v>0</v>
      </c>
      <c r="M84" s="43">
        <f t="shared" si="14"/>
        <v>0</v>
      </c>
      <c r="N84" s="43">
        <f t="shared" si="14"/>
        <v>0</v>
      </c>
      <c r="O84" s="44">
        <f t="shared" si="14"/>
        <v>0</v>
      </c>
      <c r="P84" s="45">
        <f t="shared" si="14"/>
        <v>0</v>
      </c>
    </row>
    <row r="85" spans="1:16" hidden="1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s="202" customFormat="1">
      <c r="G86" s="42"/>
    </row>
    <row r="87" spans="1:16" s="202" customFormat="1" ht="12" thickBot="1">
      <c r="B87" s="204" t="s">
        <v>59</v>
      </c>
      <c r="C87" s="204"/>
      <c r="D87" s="204"/>
      <c r="E87" s="204"/>
      <c r="F87" s="205"/>
      <c r="G87" s="205"/>
      <c r="H87" s="205"/>
      <c r="I87" s="205"/>
      <c r="J87" s="205"/>
      <c r="K87" s="205"/>
      <c r="L87" s="205"/>
      <c r="M87" s="205"/>
      <c r="N87" s="205"/>
      <c r="O87" s="206"/>
      <c r="P87" s="206"/>
    </row>
    <row r="88" spans="1:16" s="203" customFormat="1">
      <c r="A88" s="136"/>
      <c r="B88" s="137" t="s">
        <v>139</v>
      </c>
      <c r="C88" s="64"/>
      <c r="D88" s="207"/>
      <c r="E88" s="207"/>
      <c r="F88" s="208"/>
      <c r="G88" s="132">
        <v>176</v>
      </c>
      <c r="H88" s="133">
        <v>16</v>
      </c>
      <c r="I88" s="132">
        <v>10</v>
      </c>
      <c r="J88" s="138"/>
      <c r="K88" s="132"/>
      <c r="L88" s="133">
        <v>2</v>
      </c>
      <c r="M88" s="132"/>
      <c r="N88" s="139">
        <v>2</v>
      </c>
      <c r="O88" s="134">
        <f t="shared" ref="O88:O98" si="15">SUM(F88:N88)</f>
        <v>206</v>
      </c>
      <c r="P88" s="209">
        <f t="shared" ref="P88:P98" si="16">(F88*$F$3)+(G88*$G$3)+(H88*$H$3)+(I88*$I$3)+(J88*$J$3)+(K88*$K$3)+(L88*$L$3)+(M88*$M$3)+(N88*$N$3)</f>
        <v>59</v>
      </c>
    </row>
    <row r="89" spans="1:16" s="203" customFormat="1">
      <c r="A89" s="136"/>
      <c r="B89" s="65" t="s">
        <v>140</v>
      </c>
      <c r="C89" s="64"/>
      <c r="D89" s="207"/>
      <c r="E89" s="207"/>
      <c r="F89" s="208">
        <v>536</v>
      </c>
      <c r="G89" s="132"/>
      <c r="H89" s="133"/>
      <c r="I89" s="132"/>
      <c r="J89" s="138"/>
      <c r="K89" s="132"/>
      <c r="L89" s="133"/>
      <c r="M89" s="132"/>
      <c r="N89" s="139"/>
      <c r="O89" s="134">
        <f t="shared" si="15"/>
        <v>536</v>
      </c>
      <c r="P89" s="209">
        <f t="shared" si="16"/>
        <v>53.6</v>
      </c>
    </row>
    <row r="90" spans="1:16" s="203" customFormat="1">
      <c r="A90" s="136"/>
      <c r="B90" s="137" t="s">
        <v>141</v>
      </c>
      <c r="C90" s="64"/>
      <c r="D90" s="207"/>
      <c r="E90" s="207"/>
      <c r="F90" s="208"/>
      <c r="G90" s="132">
        <v>30</v>
      </c>
      <c r="H90" s="133"/>
      <c r="I90" s="132">
        <v>5</v>
      </c>
      <c r="J90" s="138">
        <v>5</v>
      </c>
      <c r="K90" s="132"/>
      <c r="L90" s="133"/>
      <c r="M90" s="132"/>
      <c r="N90" s="139">
        <v>5</v>
      </c>
      <c r="O90" s="134">
        <f t="shared" si="15"/>
        <v>45</v>
      </c>
      <c r="P90" s="209">
        <f t="shared" si="16"/>
        <v>22.5</v>
      </c>
    </row>
    <row r="91" spans="1:16" s="203" customFormat="1">
      <c r="A91" s="136"/>
      <c r="B91" s="65" t="s">
        <v>142</v>
      </c>
      <c r="C91" s="64"/>
      <c r="D91" s="207"/>
      <c r="E91" s="207"/>
      <c r="F91" s="208">
        <v>2</v>
      </c>
      <c r="G91" s="132">
        <v>46</v>
      </c>
      <c r="H91" s="133">
        <v>8</v>
      </c>
      <c r="I91" s="132">
        <v>13</v>
      </c>
      <c r="J91" s="138"/>
      <c r="K91" s="132"/>
      <c r="L91" s="133"/>
      <c r="M91" s="132"/>
      <c r="N91" s="139">
        <v>1</v>
      </c>
      <c r="O91" s="134">
        <f t="shared" si="15"/>
        <v>70</v>
      </c>
      <c r="P91" s="209">
        <f t="shared" si="16"/>
        <v>22.2</v>
      </c>
    </row>
    <row r="92" spans="1:16" s="203" customFormat="1">
      <c r="A92" s="136"/>
      <c r="B92" s="137" t="s">
        <v>143</v>
      </c>
      <c r="C92" s="64"/>
      <c r="D92" s="207"/>
      <c r="E92" s="207"/>
      <c r="F92" s="208"/>
      <c r="G92" s="132">
        <v>42</v>
      </c>
      <c r="H92" s="133">
        <v>8</v>
      </c>
      <c r="I92" s="132">
        <v>5</v>
      </c>
      <c r="J92" s="138"/>
      <c r="K92" s="132"/>
      <c r="L92" s="133">
        <v>1</v>
      </c>
      <c r="M92" s="132"/>
      <c r="N92" s="139">
        <v>1</v>
      </c>
      <c r="O92" s="134">
        <f t="shared" ref="O92:O95" si="17">SUM(F92:N92)</f>
        <v>57</v>
      </c>
      <c r="P92" s="209">
        <f t="shared" ref="P92:P95" si="18">(F92*$F$3)+(G92*$G$3)+(H92*$H$3)+(I92*$I$3)+(J92*$J$3)+(K92*$K$3)+(L92*$L$3)+(M92*$M$3)+(N92*$N$3)</f>
        <v>18</v>
      </c>
    </row>
    <row r="93" spans="1:16" s="203" customFormat="1">
      <c r="A93" s="136"/>
      <c r="B93" s="65" t="s">
        <v>144</v>
      </c>
      <c r="C93" s="64"/>
      <c r="D93" s="207"/>
      <c r="E93" s="207"/>
      <c r="F93" s="208"/>
      <c r="G93" s="132">
        <v>42</v>
      </c>
      <c r="H93" s="133">
        <v>8</v>
      </c>
      <c r="I93" s="132">
        <v>5</v>
      </c>
      <c r="J93" s="138"/>
      <c r="K93" s="132"/>
      <c r="L93" s="133">
        <v>1</v>
      </c>
      <c r="M93" s="132"/>
      <c r="N93" s="139">
        <v>1</v>
      </c>
      <c r="O93" s="134">
        <f t="shared" ref="O93" si="19">SUM(F93:N93)</f>
        <v>57</v>
      </c>
      <c r="P93" s="209">
        <f t="shared" ref="P93" si="20">(F93*$F$3)+(G93*$G$3)+(H93*$H$3)+(I93*$I$3)+(J93*$J$3)+(K93*$K$3)+(L93*$L$3)+(M93*$M$3)+(N93*$N$3)</f>
        <v>18</v>
      </c>
    </row>
    <row r="94" spans="1:16" s="203" customFormat="1">
      <c r="A94" s="136"/>
      <c r="B94" s="65" t="s">
        <v>145</v>
      </c>
      <c r="C94" s="64"/>
      <c r="D94" s="207"/>
      <c r="E94" s="207"/>
      <c r="F94" s="208"/>
      <c r="G94" s="132">
        <v>37</v>
      </c>
      <c r="H94" s="133">
        <v>6</v>
      </c>
      <c r="I94" s="132">
        <v>11</v>
      </c>
      <c r="J94" s="138"/>
      <c r="K94" s="132"/>
      <c r="L94" s="133"/>
      <c r="M94" s="132"/>
      <c r="N94" s="139"/>
      <c r="O94" s="134">
        <f t="shared" si="17"/>
        <v>54</v>
      </c>
      <c r="P94" s="209">
        <f t="shared" si="18"/>
        <v>16.25</v>
      </c>
    </row>
    <row r="95" spans="1:16" s="203" customFormat="1">
      <c r="A95" s="136"/>
      <c r="B95" s="137" t="s">
        <v>146</v>
      </c>
      <c r="C95" s="64"/>
      <c r="D95" s="207"/>
      <c r="E95" s="207"/>
      <c r="F95" s="208"/>
      <c r="G95" s="132">
        <v>23</v>
      </c>
      <c r="H95" s="133"/>
      <c r="I95" s="132">
        <v>2</v>
      </c>
      <c r="J95" s="138"/>
      <c r="K95" s="132"/>
      <c r="L95" s="133"/>
      <c r="M95" s="132"/>
      <c r="N95" s="139"/>
      <c r="O95" s="134">
        <f t="shared" si="17"/>
        <v>25</v>
      </c>
      <c r="P95" s="209">
        <f t="shared" si="18"/>
        <v>6.75</v>
      </c>
    </row>
    <row r="96" spans="1:16" s="203" customFormat="1">
      <c r="A96" s="136"/>
      <c r="B96" s="65" t="s">
        <v>147</v>
      </c>
      <c r="C96" s="64"/>
      <c r="D96" s="207"/>
      <c r="E96" s="207"/>
      <c r="F96" s="208"/>
      <c r="G96" s="132">
        <v>25</v>
      </c>
      <c r="H96" s="133"/>
      <c r="I96" s="132"/>
      <c r="J96" s="138"/>
      <c r="K96" s="132"/>
      <c r="L96" s="133"/>
      <c r="M96" s="132"/>
      <c r="N96" s="139"/>
      <c r="O96" s="134">
        <f t="shared" si="15"/>
        <v>25</v>
      </c>
      <c r="P96" s="209">
        <f t="shared" si="16"/>
        <v>6.25</v>
      </c>
    </row>
    <row r="97" spans="1:16" s="203" customFormat="1">
      <c r="A97" s="136"/>
      <c r="B97" s="137" t="s">
        <v>148</v>
      </c>
      <c r="C97" s="64"/>
      <c r="D97" s="207"/>
      <c r="E97" s="207"/>
      <c r="F97" s="208"/>
      <c r="G97" s="132">
        <v>6</v>
      </c>
      <c r="H97" s="133"/>
      <c r="I97" s="132"/>
      <c r="J97" s="138"/>
      <c r="K97" s="132"/>
      <c r="L97" s="133"/>
      <c r="M97" s="132"/>
      <c r="N97" s="139"/>
      <c r="O97" s="134">
        <f t="shared" si="15"/>
        <v>6</v>
      </c>
      <c r="P97" s="209">
        <f t="shared" si="16"/>
        <v>1.5</v>
      </c>
    </row>
    <row r="98" spans="1:16" s="203" customFormat="1" ht="12.75" customHeight="1">
      <c r="A98" s="136"/>
      <c r="B98" s="65"/>
      <c r="C98" s="64"/>
      <c r="D98" s="207"/>
      <c r="E98" s="207"/>
      <c r="F98" s="208"/>
      <c r="G98" s="142"/>
      <c r="H98" s="143"/>
      <c r="I98" s="140"/>
      <c r="J98" s="202"/>
      <c r="K98" s="140"/>
      <c r="L98" s="111"/>
      <c r="M98" s="140"/>
      <c r="N98" s="202"/>
      <c r="O98" s="135">
        <f t="shared" si="15"/>
        <v>0</v>
      </c>
      <c r="P98" s="209">
        <f t="shared" si="16"/>
        <v>0</v>
      </c>
    </row>
    <row r="99" spans="1:16" s="202" customFormat="1" ht="12" thickBot="1">
      <c r="A99" s="210"/>
      <c r="B99" s="211" t="s">
        <v>20</v>
      </c>
      <c r="C99" s="211">
        <f t="shared" ref="C99:P99" si="21">SUM(C88:C98)</f>
        <v>0</v>
      </c>
      <c r="D99" s="211">
        <f t="shared" si="21"/>
        <v>0</v>
      </c>
      <c r="E99" s="211">
        <f t="shared" si="21"/>
        <v>0</v>
      </c>
      <c r="F99" s="211">
        <f t="shared" si="21"/>
        <v>538</v>
      </c>
      <c r="G99" s="141">
        <f t="shared" si="21"/>
        <v>427</v>
      </c>
      <c r="H99" s="141">
        <f t="shared" si="21"/>
        <v>46</v>
      </c>
      <c r="I99" s="43">
        <f t="shared" si="21"/>
        <v>51</v>
      </c>
      <c r="J99" s="43">
        <f t="shared" si="21"/>
        <v>5</v>
      </c>
      <c r="K99" s="43">
        <f t="shared" si="21"/>
        <v>0</v>
      </c>
      <c r="L99" s="43">
        <f t="shared" si="21"/>
        <v>4</v>
      </c>
      <c r="M99" s="43">
        <f t="shared" si="21"/>
        <v>0</v>
      </c>
      <c r="N99" s="43">
        <f t="shared" si="21"/>
        <v>10</v>
      </c>
      <c r="O99" s="44">
        <f t="shared" si="21"/>
        <v>1081</v>
      </c>
      <c r="P99" s="45">
        <f t="shared" si="21"/>
        <v>224.04999999999998</v>
      </c>
    </row>
    <row r="100" spans="1:16" s="202" customFormat="1">
      <c r="A100" s="210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1" spans="1:16" hidden="1">
      <c r="A101" s="38"/>
      <c r="B101" s="54"/>
      <c r="C101" s="54"/>
      <c r="D101" s="54"/>
      <c r="E101" s="54"/>
      <c r="F101" s="54"/>
      <c r="G101" s="55"/>
      <c r="H101" s="55"/>
      <c r="I101" s="55"/>
      <c r="J101" s="55"/>
      <c r="K101" s="55"/>
      <c r="L101" s="55"/>
      <c r="M101" s="55"/>
      <c r="N101" s="55"/>
      <c r="O101" s="56"/>
      <c r="P101" s="57"/>
    </row>
    <row r="102" spans="1:16" ht="12" hidden="1" thickBot="1">
      <c r="B102" s="33" t="s">
        <v>22</v>
      </c>
      <c r="C102" s="189"/>
      <c r="D102" s="33"/>
      <c r="E102" s="3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188" customFormat="1" hidden="1">
      <c r="A103" s="187"/>
      <c r="B103" s="190"/>
      <c r="C103" s="191"/>
      <c r="D103" s="191"/>
      <c r="E103" s="191"/>
      <c r="F103" s="192"/>
      <c r="G103" s="193"/>
      <c r="H103" s="194"/>
      <c r="I103" s="195"/>
      <c r="J103" s="194"/>
      <c r="K103" s="193"/>
      <c r="L103" s="196"/>
      <c r="M103" s="193"/>
      <c r="N103" s="194"/>
      <c r="O103" s="197">
        <f>SUM(F103:N103)</f>
        <v>0</v>
      </c>
      <c r="P103" s="198">
        <f>(F103*$F$3)+(G103*$G$3)+(H103*$H$3)+(I103*$I$3)+(J103*$J$3)+(K103*$K$3)+(L103*$L$3)+(M103*$M$3)+(N103*$N$3)</f>
        <v>0</v>
      </c>
    </row>
    <row r="104" spans="1:16" s="30" customFormat="1" hidden="1">
      <c r="A104" s="1"/>
      <c r="B104" s="190"/>
      <c r="C104" s="64"/>
      <c r="D104" s="191"/>
      <c r="E104" s="191"/>
      <c r="F104" s="192"/>
      <c r="G104" s="193"/>
      <c r="H104" s="194"/>
      <c r="I104" s="195"/>
      <c r="J104" s="194"/>
      <c r="K104" s="193"/>
      <c r="L104" s="62"/>
      <c r="M104" s="59"/>
      <c r="N104" s="60"/>
      <c r="O104" s="36">
        <f>SUM(F104:N104)</f>
        <v>0</v>
      </c>
      <c r="P104" s="37">
        <f>(F104*$F$3)+(G104*$G$3)+(H104*$H$3)+(I104*$I$3)+(J104*$J$3)+(K104*$K$3)+(L104*$L$3)+(M104*$M$3)+(N104*$N$3)</f>
        <v>0</v>
      </c>
    </row>
    <row r="105" spans="1:16" ht="12" hidden="1" thickBot="1">
      <c r="A105" s="38"/>
      <c r="B105" s="39" t="s">
        <v>20</v>
      </c>
      <c r="C105" s="39">
        <f t="shared" ref="C105:D105" si="22">SUM(C104:C104)</f>
        <v>0</v>
      </c>
      <c r="D105" s="39">
        <f t="shared" si="22"/>
        <v>0</v>
      </c>
      <c r="E105" s="44">
        <f t="shared" ref="E105:N105" si="23">SUM(E103:E104)</f>
        <v>0</v>
      </c>
      <c r="F105" s="44">
        <f t="shared" si="23"/>
        <v>0</v>
      </c>
      <c r="G105" s="44">
        <f t="shared" si="23"/>
        <v>0</v>
      </c>
      <c r="H105" s="44">
        <f t="shared" si="23"/>
        <v>0</v>
      </c>
      <c r="I105" s="44">
        <f t="shared" si="23"/>
        <v>0</v>
      </c>
      <c r="J105" s="44">
        <f t="shared" si="23"/>
        <v>0</v>
      </c>
      <c r="K105" s="44">
        <f t="shared" si="23"/>
        <v>0</v>
      </c>
      <c r="L105" s="44">
        <f t="shared" si="23"/>
        <v>0</v>
      </c>
      <c r="M105" s="44">
        <f t="shared" si="23"/>
        <v>0</v>
      </c>
      <c r="N105" s="44">
        <f t="shared" si="23"/>
        <v>0</v>
      </c>
      <c r="O105" s="44">
        <f>SUM(O103:O104)</f>
        <v>0</v>
      </c>
      <c r="P105" s="44">
        <f>SUM(P103:P104)</f>
        <v>0</v>
      </c>
    </row>
    <row r="106" spans="1:16" hidden="1">
      <c r="A106" s="38"/>
      <c r="B106" s="54"/>
      <c r="C106" s="54"/>
      <c r="D106" s="54"/>
      <c r="E106" s="54"/>
      <c r="F106" s="54"/>
      <c r="G106" s="55"/>
      <c r="H106" s="55"/>
      <c r="I106" s="55"/>
      <c r="J106" s="55"/>
      <c r="K106" s="55"/>
      <c r="L106" s="55"/>
      <c r="M106" s="55"/>
      <c r="N106" s="55"/>
      <c r="O106" s="56"/>
      <c r="P106" s="57"/>
    </row>
    <row r="107" spans="1:16">
      <c r="A107" s="38"/>
      <c r="B107" s="54"/>
      <c r="C107" s="54"/>
      <c r="D107" s="54"/>
      <c r="E107" s="54"/>
      <c r="F107" s="54"/>
      <c r="G107" s="55"/>
      <c r="H107" s="55"/>
      <c r="I107" s="55"/>
      <c r="J107" s="55"/>
      <c r="K107" s="55"/>
      <c r="L107" s="55"/>
      <c r="M107" s="55"/>
      <c r="N107" s="55"/>
      <c r="O107" s="56"/>
      <c r="P107" s="57"/>
    </row>
    <row r="108" spans="1:16" ht="12" thickBot="1">
      <c r="B108" s="33" t="s">
        <v>46</v>
      </c>
      <c r="C108" s="33"/>
      <c r="D108" s="33"/>
      <c r="E108" s="33"/>
      <c r="F108" s="34"/>
      <c r="G108" s="34"/>
      <c r="H108" s="34"/>
      <c r="I108" s="34"/>
      <c r="J108" s="34"/>
      <c r="K108" s="34"/>
      <c r="L108" s="34"/>
      <c r="M108" s="34"/>
      <c r="N108" s="34"/>
      <c r="O108" s="35"/>
      <c r="P108" s="35"/>
    </row>
    <row r="109" spans="1:16" s="30" customFormat="1" ht="11.25" customHeight="1">
      <c r="A109" s="1"/>
      <c r="B109" s="58" t="s">
        <v>121</v>
      </c>
      <c r="C109" s="51"/>
      <c r="D109" s="166"/>
      <c r="E109" s="166"/>
      <c r="F109" s="167"/>
      <c r="G109" s="168">
        <v>4</v>
      </c>
      <c r="H109" s="169"/>
      <c r="I109" s="170">
        <v>1</v>
      </c>
      <c r="J109" s="169"/>
      <c r="K109" s="168"/>
      <c r="L109" s="171"/>
      <c r="M109" s="168"/>
      <c r="N109" s="169"/>
      <c r="O109" s="36">
        <f t="shared" ref="O109:O128" si="24">SUM(F109:N109)</f>
        <v>5</v>
      </c>
      <c r="P109" s="37">
        <f t="shared" ref="P109:P128" si="25">(F109*$F$3)+(G109*$G$3)+(H109*$H$3)+(I109*$I$3)+(J109*$J$3)+(K109*$K$3)+(L109*$L$3)+(M109*$M$3)+(N109*$N$3)</f>
        <v>1.5</v>
      </c>
    </row>
    <row r="110" spans="1:16" s="30" customFormat="1" ht="11.25" customHeight="1">
      <c r="A110" s="1"/>
      <c r="B110" s="58" t="s">
        <v>122</v>
      </c>
      <c r="C110" s="51"/>
      <c r="D110" s="52"/>
      <c r="E110" s="52"/>
      <c r="F110" s="53">
        <v>9</v>
      </c>
      <c r="G110" s="59">
        <v>3</v>
      </c>
      <c r="H110" s="60"/>
      <c r="I110" s="61"/>
      <c r="J110" s="60"/>
      <c r="K110" s="59">
        <v>1</v>
      </c>
      <c r="L110" s="62"/>
      <c r="M110" s="59"/>
      <c r="N110" s="60"/>
      <c r="O110" s="36">
        <f t="shared" si="24"/>
        <v>13</v>
      </c>
      <c r="P110" s="37">
        <f t="shared" si="25"/>
        <v>2.65</v>
      </c>
    </row>
    <row r="111" spans="1:16" s="30" customFormat="1" ht="11.25" customHeight="1">
      <c r="A111" s="1"/>
      <c r="B111" s="58" t="s">
        <v>123</v>
      </c>
      <c r="C111" s="51"/>
      <c r="D111" s="52"/>
      <c r="E111" s="52"/>
      <c r="F111" s="53"/>
      <c r="G111" s="59">
        <v>6</v>
      </c>
      <c r="H111" s="60"/>
      <c r="I111" s="61">
        <v>7</v>
      </c>
      <c r="J111" s="60"/>
      <c r="K111" s="59">
        <v>3</v>
      </c>
      <c r="L111" s="62"/>
      <c r="M111" s="59"/>
      <c r="N111" s="60">
        <v>1</v>
      </c>
      <c r="O111" s="36">
        <f t="shared" si="24"/>
        <v>17</v>
      </c>
      <c r="P111" s="37">
        <f t="shared" si="25"/>
        <v>10</v>
      </c>
    </row>
    <row r="112" spans="1:16" s="30" customFormat="1" ht="11.25" customHeight="1">
      <c r="A112" s="1"/>
      <c r="B112" s="58" t="s">
        <v>124</v>
      </c>
      <c r="C112" s="51"/>
      <c r="D112" s="52"/>
      <c r="E112" s="52"/>
      <c r="F112" s="53"/>
      <c r="G112" s="59">
        <v>6</v>
      </c>
      <c r="H112" s="60"/>
      <c r="I112" s="61">
        <v>7</v>
      </c>
      <c r="J112" s="60"/>
      <c r="K112" s="59">
        <v>3</v>
      </c>
      <c r="L112" s="62"/>
      <c r="M112" s="59"/>
      <c r="N112" s="60">
        <v>1</v>
      </c>
      <c r="O112" s="36">
        <f t="shared" si="24"/>
        <v>17</v>
      </c>
      <c r="P112" s="37">
        <f t="shared" si="25"/>
        <v>10</v>
      </c>
    </row>
    <row r="113" spans="1:16" s="30" customFormat="1" ht="11.25" customHeight="1">
      <c r="A113" s="1"/>
      <c r="B113" s="58" t="s">
        <v>125</v>
      </c>
      <c r="C113" s="51"/>
      <c r="D113" s="52"/>
      <c r="E113" s="52"/>
      <c r="F113" s="53"/>
      <c r="G113" s="59">
        <v>9</v>
      </c>
      <c r="H113" s="60"/>
      <c r="I113" s="61">
        <v>13</v>
      </c>
      <c r="J113" s="60"/>
      <c r="K113" s="59">
        <v>2</v>
      </c>
      <c r="L113" s="62">
        <v>1</v>
      </c>
      <c r="M113" s="59"/>
      <c r="N113" s="60">
        <v>1</v>
      </c>
      <c r="O113" s="36">
        <f t="shared" si="24"/>
        <v>26</v>
      </c>
      <c r="P113" s="37">
        <f t="shared" si="25"/>
        <v>13.75</v>
      </c>
    </row>
    <row r="114" spans="1:16" s="30" customFormat="1" ht="11.25" customHeight="1">
      <c r="A114" s="1"/>
      <c r="B114" s="58" t="s">
        <v>126</v>
      </c>
      <c r="C114" s="51"/>
      <c r="D114" s="52"/>
      <c r="E114" s="52"/>
      <c r="F114" s="53"/>
      <c r="G114" s="59">
        <v>17</v>
      </c>
      <c r="H114" s="60"/>
      <c r="I114" s="61">
        <v>1</v>
      </c>
      <c r="J114" s="60"/>
      <c r="K114" s="59">
        <v>7</v>
      </c>
      <c r="L114" s="62"/>
      <c r="M114" s="59"/>
      <c r="N114" s="60"/>
      <c r="O114" s="36">
        <f t="shared" si="24"/>
        <v>25</v>
      </c>
      <c r="P114" s="37">
        <f t="shared" si="25"/>
        <v>11.75</v>
      </c>
    </row>
    <row r="115" spans="1:16" s="30" customFormat="1" ht="11.25" customHeight="1">
      <c r="A115" s="1"/>
      <c r="B115" s="58" t="s">
        <v>127</v>
      </c>
      <c r="C115" s="51"/>
      <c r="D115" s="52"/>
      <c r="E115" s="52"/>
      <c r="F115" s="53"/>
      <c r="G115" s="59">
        <v>2</v>
      </c>
      <c r="H115" s="60"/>
      <c r="I115" s="61"/>
      <c r="J115" s="60"/>
      <c r="K115" s="59"/>
      <c r="L115" s="62"/>
      <c r="M115" s="59"/>
      <c r="N115" s="60"/>
      <c r="O115" s="36">
        <f t="shared" si="24"/>
        <v>2</v>
      </c>
      <c r="P115" s="37">
        <f t="shared" si="25"/>
        <v>0.5</v>
      </c>
    </row>
    <row r="116" spans="1:16" s="30" customFormat="1" ht="11.25" customHeight="1">
      <c r="A116" s="1"/>
      <c r="B116" s="58" t="s">
        <v>128</v>
      </c>
      <c r="C116" s="51"/>
      <c r="D116" s="52"/>
      <c r="E116" s="52"/>
      <c r="F116" s="53"/>
      <c r="G116" s="59">
        <v>25</v>
      </c>
      <c r="H116" s="60"/>
      <c r="I116" s="61"/>
      <c r="J116" s="60"/>
      <c r="K116" s="59"/>
      <c r="L116" s="62"/>
      <c r="M116" s="59"/>
      <c r="N116" s="60"/>
      <c r="O116" s="36">
        <f t="shared" si="24"/>
        <v>25</v>
      </c>
      <c r="P116" s="37">
        <f t="shared" si="25"/>
        <v>6.25</v>
      </c>
    </row>
    <row r="117" spans="1:16" s="30" customFormat="1" ht="11.25" customHeight="1">
      <c r="A117" s="1"/>
      <c r="B117" s="58" t="s">
        <v>129</v>
      </c>
      <c r="C117" s="51"/>
      <c r="D117" s="52"/>
      <c r="E117" s="52"/>
      <c r="F117" s="53"/>
      <c r="G117" s="59">
        <v>2</v>
      </c>
      <c r="H117" s="60"/>
      <c r="I117" s="61"/>
      <c r="J117" s="60"/>
      <c r="K117" s="59"/>
      <c r="L117" s="62"/>
      <c r="M117" s="59"/>
      <c r="N117" s="60"/>
      <c r="O117" s="36">
        <f t="shared" si="24"/>
        <v>2</v>
      </c>
      <c r="P117" s="37">
        <f t="shared" si="25"/>
        <v>0.5</v>
      </c>
    </row>
    <row r="118" spans="1:16" s="30" customFormat="1" ht="11.25" customHeight="1">
      <c r="A118" s="1"/>
      <c r="B118" s="58" t="s">
        <v>130</v>
      </c>
      <c r="C118" s="51"/>
      <c r="D118" s="52"/>
      <c r="E118" s="52"/>
      <c r="F118" s="53"/>
      <c r="G118" s="59">
        <v>6</v>
      </c>
      <c r="H118" s="60"/>
      <c r="I118" s="61">
        <v>5</v>
      </c>
      <c r="J118" s="60"/>
      <c r="K118" s="59"/>
      <c r="L118" s="62"/>
      <c r="M118" s="59"/>
      <c r="N118" s="60"/>
      <c r="O118" s="36">
        <f t="shared" si="24"/>
        <v>11</v>
      </c>
      <c r="P118" s="37">
        <f t="shared" si="25"/>
        <v>4</v>
      </c>
    </row>
    <row r="119" spans="1:16" s="203" customFormat="1" ht="11.25" customHeight="1">
      <c r="A119" s="202"/>
      <c r="B119" s="201" t="s">
        <v>131</v>
      </c>
      <c r="C119" s="51"/>
      <c r="D119" s="207"/>
      <c r="E119" s="207"/>
      <c r="F119" s="208">
        <v>11</v>
      </c>
      <c r="G119" s="193">
        <v>24</v>
      </c>
      <c r="H119" s="194"/>
      <c r="I119" s="195">
        <v>84</v>
      </c>
      <c r="J119" s="194">
        <v>1</v>
      </c>
      <c r="K119" s="193">
        <v>9</v>
      </c>
      <c r="L119" s="196"/>
      <c r="M119" s="193"/>
      <c r="N119" s="194">
        <v>16</v>
      </c>
      <c r="O119" s="197">
        <f t="shared" ref="O119:O127" si="26">SUM(F119:N119)</f>
        <v>145</v>
      </c>
      <c r="P119" s="209">
        <f t="shared" ref="P119:P127" si="27">(F119*$F$3)+(G119*$G$3)+(H119*$H$3)+(I119*$I$3)+(J119*$J$3)+(K119*$K$3)+(L119*$L$3)+(M119*$M$3)+(N119*$N$3)</f>
        <v>90.6</v>
      </c>
    </row>
    <row r="120" spans="1:16" s="203" customFormat="1" ht="11.25" customHeight="1">
      <c r="A120" s="202"/>
      <c r="B120" s="201" t="s">
        <v>132</v>
      </c>
      <c r="C120" s="51"/>
      <c r="D120" s="207"/>
      <c r="E120" s="207"/>
      <c r="F120" s="208">
        <v>1</v>
      </c>
      <c r="G120" s="193">
        <v>28</v>
      </c>
      <c r="H120" s="194"/>
      <c r="I120" s="195">
        <v>17</v>
      </c>
      <c r="J120" s="194"/>
      <c r="K120" s="193"/>
      <c r="L120" s="196"/>
      <c r="M120" s="193"/>
      <c r="N120" s="194"/>
      <c r="O120" s="197">
        <f t="shared" si="26"/>
        <v>46</v>
      </c>
      <c r="P120" s="209">
        <f t="shared" si="27"/>
        <v>15.6</v>
      </c>
    </row>
    <row r="121" spans="1:16" s="203" customFormat="1" ht="11.25" customHeight="1">
      <c r="A121" s="202"/>
      <c r="B121" s="201" t="s">
        <v>133</v>
      </c>
      <c r="C121" s="51"/>
      <c r="D121" s="207"/>
      <c r="E121" s="207"/>
      <c r="F121" s="208"/>
      <c r="G121" s="193">
        <v>2</v>
      </c>
      <c r="H121" s="194"/>
      <c r="I121" s="195"/>
      <c r="J121" s="194"/>
      <c r="K121" s="193"/>
      <c r="L121" s="196"/>
      <c r="M121" s="193"/>
      <c r="N121" s="194">
        <v>1</v>
      </c>
      <c r="O121" s="197">
        <f t="shared" si="26"/>
        <v>3</v>
      </c>
      <c r="P121" s="209">
        <f t="shared" si="27"/>
        <v>2.5</v>
      </c>
    </row>
    <row r="122" spans="1:16" s="203" customFormat="1" ht="11.25" customHeight="1">
      <c r="A122" s="202"/>
      <c r="B122" s="201" t="s">
        <v>134</v>
      </c>
      <c r="C122" s="51"/>
      <c r="D122" s="207"/>
      <c r="E122" s="207"/>
      <c r="F122" s="208"/>
      <c r="G122" s="193">
        <v>5</v>
      </c>
      <c r="H122" s="194"/>
      <c r="I122" s="195">
        <v>1</v>
      </c>
      <c r="J122" s="194"/>
      <c r="K122" s="193">
        <v>1</v>
      </c>
      <c r="L122" s="196"/>
      <c r="M122" s="193"/>
      <c r="N122" s="194">
        <v>2</v>
      </c>
      <c r="O122" s="197">
        <f t="shared" si="26"/>
        <v>9</v>
      </c>
      <c r="P122" s="209">
        <f t="shared" si="27"/>
        <v>6.75</v>
      </c>
    </row>
    <row r="123" spans="1:16" s="203" customFormat="1" ht="11.25" customHeight="1">
      <c r="A123" s="202"/>
      <c r="B123" s="201" t="s">
        <v>135</v>
      </c>
      <c r="C123" s="51"/>
      <c r="D123" s="207"/>
      <c r="E123" s="207"/>
      <c r="F123" s="208"/>
      <c r="G123" s="193">
        <v>22</v>
      </c>
      <c r="H123" s="194"/>
      <c r="I123" s="195">
        <v>5</v>
      </c>
      <c r="J123" s="194"/>
      <c r="K123" s="193">
        <v>4</v>
      </c>
      <c r="L123" s="196"/>
      <c r="M123" s="193"/>
      <c r="N123" s="194">
        <v>5</v>
      </c>
      <c r="O123" s="197">
        <f t="shared" si="26"/>
        <v>36</v>
      </c>
      <c r="P123" s="209">
        <f t="shared" si="27"/>
        <v>22</v>
      </c>
    </row>
    <row r="124" spans="1:16" s="203" customFormat="1" ht="11.25" customHeight="1">
      <c r="A124" s="202"/>
      <c r="B124" s="201" t="s">
        <v>136</v>
      </c>
      <c r="C124" s="51"/>
      <c r="D124" s="207"/>
      <c r="E124" s="207"/>
      <c r="F124" s="208"/>
      <c r="G124" s="193">
        <v>8</v>
      </c>
      <c r="H124" s="194"/>
      <c r="I124" s="195">
        <v>3</v>
      </c>
      <c r="J124" s="194"/>
      <c r="K124" s="193"/>
      <c r="L124" s="196"/>
      <c r="M124" s="193"/>
      <c r="N124" s="194"/>
      <c r="O124" s="197">
        <f t="shared" si="26"/>
        <v>11</v>
      </c>
      <c r="P124" s="209">
        <f t="shared" si="27"/>
        <v>3.5</v>
      </c>
    </row>
    <row r="125" spans="1:16" s="203" customFormat="1" ht="11.25" customHeight="1">
      <c r="A125" s="202"/>
      <c r="B125" s="201" t="s">
        <v>137</v>
      </c>
      <c r="C125" s="51"/>
      <c r="D125" s="207"/>
      <c r="E125" s="207"/>
      <c r="F125" s="208"/>
      <c r="G125" s="193"/>
      <c r="H125" s="194"/>
      <c r="I125" s="195">
        <v>1</v>
      </c>
      <c r="J125" s="194"/>
      <c r="K125" s="193"/>
      <c r="L125" s="196"/>
      <c r="M125" s="193"/>
      <c r="N125" s="194">
        <v>1</v>
      </c>
      <c r="O125" s="197">
        <f t="shared" si="26"/>
        <v>2</v>
      </c>
      <c r="P125" s="209">
        <f t="shared" si="27"/>
        <v>2.5</v>
      </c>
    </row>
    <row r="126" spans="1:16" s="203" customFormat="1" ht="11.25" customHeight="1">
      <c r="A126" s="202"/>
      <c r="B126" s="201" t="s">
        <v>138</v>
      </c>
      <c r="C126" s="51"/>
      <c r="D126" s="207"/>
      <c r="E126" s="207"/>
      <c r="F126" s="208"/>
      <c r="G126" s="193">
        <v>6</v>
      </c>
      <c r="H126" s="194"/>
      <c r="I126" s="195">
        <v>4</v>
      </c>
      <c r="J126" s="194"/>
      <c r="K126" s="193"/>
      <c r="L126" s="196"/>
      <c r="M126" s="193"/>
      <c r="N126" s="194">
        <v>1</v>
      </c>
      <c r="O126" s="197">
        <f t="shared" si="26"/>
        <v>11</v>
      </c>
      <c r="P126" s="209">
        <f t="shared" si="27"/>
        <v>5.5</v>
      </c>
    </row>
    <row r="127" spans="1:16" s="203" customFormat="1" ht="11.25" customHeight="1">
      <c r="A127" s="202"/>
      <c r="B127" s="201"/>
      <c r="C127" s="51"/>
      <c r="D127" s="207"/>
      <c r="E127" s="207"/>
      <c r="F127" s="208"/>
      <c r="G127" s="193"/>
      <c r="H127" s="194"/>
      <c r="I127" s="195"/>
      <c r="J127" s="194"/>
      <c r="K127" s="193"/>
      <c r="L127" s="196"/>
      <c r="M127" s="193"/>
      <c r="N127" s="194"/>
      <c r="O127" s="197">
        <f t="shared" si="26"/>
        <v>0</v>
      </c>
      <c r="P127" s="209">
        <f t="shared" si="27"/>
        <v>0</v>
      </c>
    </row>
    <row r="128" spans="1:16" s="30" customFormat="1" ht="11.25" customHeight="1">
      <c r="A128" s="1"/>
      <c r="B128" s="58"/>
      <c r="C128" s="51"/>
      <c r="D128" s="52"/>
      <c r="E128" s="52"/>
      <c r="F128" s="53"/>
      <c r="G128" s="59"/>
      <c r="H128" s="60"/>
      <c r="I128" s="61"/>
      <c r="J128" s="60"/>
      <c r="K128" s="59"/>
      <c r="L128" s="62"/>
      <c r="M128" s="59"/>
      <c r="N128" s="60"/>
      <c r="O128" s="36">
        <f t="shared" si="24"/>
        <v>0</v>
      </c>
      <c r="P128" s="37">
        <f t="shared" si="25"/>
        <v>0</v>
      </c>
    </row>
    <row r="129" spans="1:16" ht="12" thickBot="1">
      <c r="A129" s="38"/>
      <c r="B129" s="39" t="s">
        <v>20</v>
      </c>
      <c r="C129" s="39">
        <f t="shared" ref="C129:P129" si="28">SUM(C109:C128)</f>
        <v>0</v>
      </c>
      <c r="D129" s="39">
        <f t="shared" si="28"/>
        <v>0</v>
      </c>
      <c r="E129" s="39">
        <f t="shared" si="28"/>
        <v>0</v>
      </c>
      <c r="F129" s="39">
        <f t="shared" si="28"/>
        <v>21</v>
      </c>
      <c r="G129" s="43">
        <f t="shared" si="28"/>
        <v>175</v>
      </c>
      <c r="H129" s="43">
        <f t="shared" si="28"/>
        <v>0</v>
      </c>
      <c r="I129" s="43">
        <f t="shared" si="28"/>
        <v>149</v>
      </c>
      <c r="J129" s="43">
        <f t="shared" si="28"/>
        <v>1</v>
      </c>
      <c r="K129" s="43">
        <f t="shared" si="28"/>
        <v>30</v>
      </c>
      <c r="L129" s="43">
        <f t="shared" si="28"/>
        <v>1</v>
      </c>
      <c r="M129" s="43">
        <f t="shared" si="28"/>
        <v>0</v>
      </c>
      <c r="N129" s="43">
        <f t="shared" si="28"/>
        <v>29</v>
      </c>
      <c r="O129" s="44">
        <f t="shared" si="28"/>
        <v>406</v>
      </c>
      <c r="P129" s="45">
        <f t="shared" si="28"/>
        <v>209.85</v>
      </c>
    </row>
    <row r="130" spans="1:16" ht="11.25" customHeight="1">
      <c r="A130" s="38"/>
      <c r="B130" s="54"/>
      <c r="C130" s="54"/>
      <c r="D130" s="54"/>
      <c r="E130" s="54"/>
      <c r="F130" s="54"/>
      <c r="G130" s="55"/>
      <c r="H130" s="55"/>
      <c r="I130" s="55"/>
      <c r="J130" s="55"/>
      <c r="K130" s="55"/>
      <c r="L130" s="55"/>
      <c r="M130" s="55"/>
      <c r="N130" s="55"/>
      <c r="O130" s="56"/>
      <c r="P130" s="57"/>
    </row>
    <row r="132" spans="1:16" ht="12" thickBot="1">
      <c r="B132" s="33" t="s">
        <v>29</v>
      </c>
      <c r="C132" s="33"/>
      <c r="D132" s="33"/>
      <c r="E132" s="33"/>
      <c r="F132" s="34"/>
      <c r="G132" s="34"/>
      <c r="H132" s="34"/>
      <c r="I132" s="34"/>
      <c r="J132" s="34"/>
      <c r="K132" s="34"/>
      <c r="L132" s="34"/>
      <c r="M132" s="34"/>
      <c r="N132" s="34"/>
      <c r="O132" s="35"/>
      <c r="P132" s="35"/>
    </row>
    <row r="133" spans="1:16" s="30" customFormat="1" ht="11.25" customHeight="1">
      <c r="A133" s="1"/>
      <c r="B133" s="58" t="s">
        <v>54</v>
      </c>
      <c r="C133" s="51"/>
      <c r="D133" s="52"/>
      <c r="E133" s="52"/>
      <c r="F133" s="53"/>
      <c r="G133" s="59">
        <v>112</v>
      </c>
      <c r="H133" s="60"/>
      <c r="I133" s="61">
        <v>9</v>
      </c>
      <c r="J133" s="60"/>
      <c r="K133" s="59">
        <v>2</v>
      </c>
      <c r="L133" s="62">
        <v>5</v>
      </c>
      <c r="M133" s="59"/>
      <c r="N133" s="60"/>
      <c r="O133" s="36">
        <f>SUM(F133:N133)</f>
        <v>128</v>
      </c>
      <c r="P133" s="37">
        <f>(F133*$F$3)+(G133*$G$3)+(H133*$H$3)+(I133*$I$3)+(J133*$J$3)+(K133*$K$3)+(L133*$L$3)+(M133*$M$3)+(N133*$N$3)</f>
        <v>39.5</v>
      </c>
    </row>
    <row r="134" spans="1:16" s="30" customFormat="1" ht="11.25" customHeight="1">
      <c r="A134" s="1"/>
      <c r="B134" s="58"/>
      <c r="C134" s="51"/>
      <c r="D134" s="52"/>
      <c r="E134" s="52"/>
      <c r="F134" s="53"/>
      <c r="G134" s="59"/>
      <c r="H134" s="60"/>
      <c r="I134" s="61"/>
      <c r="J134" s="60"/>
      <c r="K134" s="59"/>
      <c r="L134" s="62"/>
      <c r="M134" s="59"/>
      <c r="N134" s="60"/>
      <c r="O134" s="36">
        <f>SUM(F134:N134)</f>
        <v>0</v>
      </c>
      <c r="P134" s="37">
        <f>(F134*$F$3)+(G134*$G$3)+(H134*$H$3)+(I134*$I$3)+(J134*$J$3)+(K134*$K$3)+(L134*$L$3)+(M134*$M$3)+(N134*$N$3)</f>
        <v>0</v>
      </c>
    </row>
    <row r="135" spans="1:16" ht="12" thickBot="1">
      <c r="A135" s="38"/>
      <c r="B135" s="39" t="s">
        <v>20</v>
      </c>
      <c r="C135" s="39">
        <f t="shared" ref="C135:P135" si="29">SUM(C133:C134)</f>
        <v>0</v>
      </c>
      <c r="D135" s="39">
        <f t="shared" si="29"/>
        <v>0</v>
      </c>
      <c r="E135" s="39">
        <f t="shared" si="29"/>
        <v>0</v>
      </c>
      <c r="F135" s="39">
        <f t="shared" si="29"/>
        <v>0</v>
      </c>
      <c r="G135" s="43">
        <f t="shared" si="29"/>
        <v>112</v>
      </c>
      <c r="H135" s="43">
        <f t="shared" si="29"/>
        <v>0</v>
      </c>
      <c r="I135" s="43">
        <f t="shared" si="29"/>
        <v>9</v>
      </c>
      <c r="J135" s="43">
        <f t="shared" si="29"/>
        <v>0</v>
      </c>
      <c r="K135" s="43">
        <f t="shared" si="29"/>
        <v>2</v>
      </c>
      <c r="L135" s="43">
        <f t="shared" si="29"/>
        <v>5</v>
      </c>
      <c r="M135" s="43">
        <f t="shared" si="29"/>
        <v>0</v>
      </c>
      <c r="N135" s="43">
        <f t="shared" si="29"/>
        <v>0</v>
      </c>
      <c r="O135" s="44">
        <f t="shared" si="29"/>
        <v>128</v>
      </c>
      <c r="P135" s="45">
        <f t="shared" si="29"/>
        <v>39.5</v>
      </c>
    </row>
    <row r="136" spans="1:16" ht="11.25" customHeight="1">
      <c r="A136" s="38"/>
      <c r="B136" s="54"/>
      <c r="C136" s="54"/>
      <c r="D136" s="54"/>
      <c r="E136" s="54"/>
      <c r="F136" s="54"/>
      <c r="G136" s="55"/>
      <c r="H136" s="55"/>
      <c r="I136" s="55"/>
      <c r="J136" s="55"/>
      <c r="K136" s="55"/>
      <c r="L136" s="55"/>
      <c r="M136" s="55"/>
      <c r="N136" s="55"/>
      <c r="O136" s="56"/>
      <c r="P136" s="57"/>
    </row>
    <row r="137" spans="1:16" s="199" customFormat="1" hidden="1"/>
    <row r="138" spans="1:16" s="199" customFormat="1" ht="12" hidden="1" thickBot="1">
      <c r="B138" s="189" t="s">
        <v>58</v>
      </c>
      <c r="C138" s="189"/>
      <c r="D138" s="189"/>
      <c r="E138" s="189"/>
      <c r="F138" s="34"/>
      <c r="G138" s="34"/>
      <c r="H138" s="34"/>
      <c r="I138" s="34"/>
      <c r="J138" s="34"/>
      <c r="K138" s="34"/>
      <c r="L138" s="34"/>
      <c r="M138" s="34"/>
      <c r="N138" s="34"/>
      <c r="O138" s="35"/>
      <c r="P138" s="35"/>
    </row>
    <row r="139" spans="1:16" s="200" customFormat="1" hidden="1">
      <c r="A139" s="199"/>
      <c r="B139" s="201"/>
      <c r="C139" s="63"/>
      <c r="D139" s="191"/>
      <c r="E139" s="191"/>
      <c r="F139" s="192"/>
      <c r="G139" s="193"/>
      <c r="H139" s="194"/>
      <c r="I139" s="195"/>
      <c r="J139" s="194"/>
      <c r="K139" s="193"/>
      <c r="L139" s="196"/>
      <c r="M139" s="193"/>
      <c r="N139" s="194"/>
      <c r="O139" s="197">
        <f t="shared" ref="O139:O148" si="30">SUM(F139:N139)</f>
        <v>0</v>
      </c>
      <c r="P139" s="198">
        <f t="shared" ref="P139:P148" si="31">(F139*$F$3)+(G139*$G$3)+(H139*$H$3)+(I139*$I$3)+(J139*$J$3)+(K139*$K$3)+(L139*$L$3)+(M139*$M$3)+(N139*$N$3)</f>
        <v>0</v>
      </c>
    </row>
    <row r="140" spans="1:16" s="200" customFormat="1" hidden="1">
      <c r="A140" s="199"/>
      <c r="B140" s="201"/>
      <c r="C140" s="51"/>
      <c r="D140" s="191"/>
      <c r="E140" s="191"/>
      <c r="F140" s="192"/>
      <c r="G140" s="193"/>
      <c r="H140" s="194"/>
      <c r="I140" s="195"/>
      <c r="J140" s="194"/>
      <c r="K140" s="193"/>
      <c r="L140" s="196"/>
      <c r="M140" s="193"/>
      <c r="N140" s="194"/>
      <c r="O140" s="197">
        <f t="shared" si="30"/>
        <v>0</v>
      </c>
      <c r="P140" s="198">
        <f t="shared" si="31"/>
        <v>0</v>
      </c>
    </row>
    <row r="141" spans="1:16" s="200" customFormat="1" hidden="1">
      <c r="A141" s="199"/>
      <c r="B141" s="201"/>
      <c r="C141" s="51"/>
      <c r="D141" s="191"/>
      <c r="E141" s="191"/>
      <c r="F141" s="192"/>
      <c r="G141" s="193"/>
      <c r="H141" s="194"/>
      <c r="I141" s="195"/>
      <c r="J141" s="194"/>
      <c r="K141" s="193"/>
      <c r="L141" s="196"/>
      <c r="M141" s="193"/>
      <c r="N141" s="194"/>
      <c r="O141" s="197">
        <f t="shared" si="30"/>
        <v>0</v>
      </c>
      <c r="P141" s="198">
        <f t="shared" si="31"/>
        <v>0</v>
      </c>
    </row>
    <row r="142" spans="1:16" s="200" customFormat="1" hidden="1">
      <c r="A142" s="199"/>
      <c r="B142" s="201"/>
      <c r="C142" s="51"/>
      <c r="D142" s="191"/>
      <c r="E142" s="191"/>
      <c r="F142" s="192"/>
      <c r="G142" s="193"/>
      <c r="H142" s="194"/>
      <c r="I142" s="195"/>
      <c r="J142" s="194"/>
      <c r="K142" s="193"/>
      <c r="L142" s="196"/>
      <c r="M142" s="193"/>
      <c r="N142" s="194"/>
      <c r="O142" s="197">
        <f t="shared" ref="O142:O147" si="32">SUM(F142:N142)</f>
        <v>0</v>
      </c>
      <c r="P142" s="198">
        <f t="shared" ref="P142:P147" si="33">(F142*$F$3)+(G142*$G$3)+(H142*$H$3)+(I142*$I$3)+(J142*$J$3)+(K142*$K$3)+(L142*$L$3)+(M142*$M$3)+(N142*$N$3)</f>
        <v>0</v>
      </c>
    </row>
    <row r="143" spans="1:16" s="200" customFormat="1" hidden="1">
      <c r="A143" s="199"/>
      <c r="B143" s="201"/>
      <c r="C143" s="51"/>
      <c r="D143" s="191"/>
      <c r="E143" s="191"/>
      <c r="F143" s="192"/>
      <c r="G143" s="193"/>
      <c r="H143" s="194"/>
      <c r="I143" s="195"/>
      <c r="J143" s="194"/>
      <c r="K143" s="193"/>
      <c r="L143" s="196"/>
      <c r="M143" s="193"/>
      <c r="N143" s="194"/>
      <c r="O143" s="197">
        <f t="shared" si="32"/>
        <v>0</v>
      </c>
      <c r="P143" s="198">
        <f t="shared" si="33"/>
        <v>0</v>
      </c>
    </row>
    <row r="144" spans="1:16" s="200" customFormat="1" hidden="1">
      <c r="A144" s="199"/>
      <c r="B144" s="201"/>
      <c r="C144" s="51"/>
      <c r="D144" s="191"/>
      <c r="E144" s="191"/>
      <c r="F144" s="192"/>
      <c r="G144" s="193"/>
      <c r="H144" s="194"/>
      <c r="I144" s="195"/>
      <c r="J144" s="194"/>
      <c r="K144" s="193"/>
      <c r="L144" s="196"/>
      <c r="M144" s="193"/>
      <c r="N144" s="194"/>
      <c r="O144" s="197">
        <f t="shared" si="32"/>
        <v>0</v>
      </c>
      <c r="P144" s="198">
        <f t="shared" si="33"/>
        <v>0</v>
      </c>
    </row>
    <row r="145" spans="1:16" s="200" customFormat="1" hidden="1">
      <c r="A145" s="199"/>
      <c r="B145" s="201"/>
      <c r="C145" s="51"/>
      <c r="D145" s="191"/>
      <c r="E145" s="191"/>
      <c r="F145" s="192"/>
      <c r="G145" s="193"/>
      <c r="H145" s="194"/>
      <c r="I145" s="195"/>
      <c r="J145" s="194"/>
      <c r="K145" s="193"/>
      <c r="L145" s="196"/>
      <c r="M145" s="193"/>
      <c r="N145" s="194"/>
      <c r="O145" s="197">
        <f t="shared" si="32"/>
        <v>0</v>
      </c>
      <c r="P145" s="198">
        <f t="shared" si="33"/>
        <v>0</v>
      </c>
    </row>
    <row r="146" spans="1:16" s="200" customFormat="1" hidden="1">
      <c r="A146" s="199"/>
      <c r="B146" s="201"/>
      <c r="C146" s="51"/>
      <c r="D146" s="191"/>
      <c r="E146" s="191"/>
      <c r="F146" s="192"/>
      <c r="G146" s="193"/>
      <c r="H146" s="194"/>
      <c r="I146" s="195"/>
      <c r="J146" s="194"/>
      <c r="K146" s="193"/>
      <c r="L146" s="196"/>
      <c r="M146" s="193"/>
      <c r="N146" s="194"/>
      <c r="O146" s="197">
        <f t="shared" si="32"/>
        <v>0</v>
      </c>
      <c r="P146" s="198">
        <f t="shared" si="33"/>
        <v>0</v>
      </c>
    </row>
    <row r="147" spans="1:16" s="200" customFormat="1" hidden="1">
      <c r="A147" s="199"/>
      <c r="B147" s="201"/>
      <c r="C147" s="51"/>
      <c r="D147" s="191"/>
      <c r="E147" s="191"/>
      <c r="F147" s="192"/>
      <c r="G147" s="193"/>
      <c r="H147" s="194"/>
      <c r="I147" s="195"/>
      <c r="J147" s="194"/>
      <c r="K147" s="193"/>
      <c r="L147" s="196"/>
      <c r="M147" s="193"/>
      <c r="N147" s="194"/>
      <c r="O147" s="197">
        <f t="shared" si="32"/>
        <v>0</v>
      </c>
      <c r="P147" s="198">
        <f t="shared" si="33"/>
        <v>0</v>
      </c>
    </row>
    <row r="148" spans="1:16" s="200" customFormat="1" hidden="1">
      <c r="A148" s="199"/>
      <c r="B148" s="201"/>
      <c r="C148" s="51"/>
      <c r="D148" s="191"/>
      <c r="E148" s="191"/>
      <c r="F148" s="192"/>
      <c r="G148" s="193"/>
      <c r="H148" s="194"/>
      <c r="I148" s="195"/>
      <c r="J148" s="194"/>
      <c r="K148" s="193"/>
      <c r="L148" s="196"/>
      <c r="M148" s="193"/>
      <c r="N148" s="194"/>
      <c r="O148" s="197">
        <f t="shared" si="30"/>
        <v>0</v>
      </c>
      <c r="P148" s="198">
        <f t="shared" si="31"/>
        <v>0</v>
      </c>
    </row>
    <row r="149" spans="1:16" s="199" customFormat="1" ht="12" hidden="1" thickBot="1">
      <c r="A149" s="38"/>
      <c r="B149" s="39" t="s">
        <v>20</v>
      </c>
      <c r="C149" s="39">
        <f>SUM(C142:C148)</f>
        <v>0</v>
      </c>
      <c r="D149" s="39">
        <f>SUM(D139:D148)</f>
        <v>0</v>
      </c>
      <c r="E149" s="39">
        <f>SUM(E139:E148)</f>
        <v>0</v>
      </c>
      <c r="F149" s="39">
        <f>SUM(F142:F148)</f>
        <v>0</v>
      </c>
      <c r="G149" s="43">
        <f t="shared" ref="G149:P149" si="34">SUM(G139:G148)</f>
        <v>0</v>
      </c>
      <c r="H149" s="43">
        <f t="shared" si="34"/>
        <v>0</v>
      </c>
      <c r="I149" s="43">
        <f t="shared" si="34"/>
        <v>0</v>
      </c>
      <c r="J149" s="43">
        <f t="shared" si="34"/>
        <v>0</v>
      </c>
      <c r="K149" s="43">
        <f t="shared" si="34"/>
        <v>0</v>
      </c>
      <c r="L149" s="43">
        <f t="shared" si="34"/>
        <v>0</v>
      </c>
      <c r="M149" s="43">
        <f t="shared" si="34"/>
        <v>0</v>
      </c>
      <c r="N149" s="43">
        <f t="shared" si="34"/>
        <v>0</v>
      </c>
      <c r="O149" s="44">
        <f t="shared" si="34"/>
        <v>0</v>
      </c>
      <c r="P149" s="45">
        <f t="shared" si="34"/>
        <v>0</v>
      </c>
    </row>
    <row r="150" spans="1:16" s="199" customFormat="1" hidden="1"/>
    <row r="152" spans="1:16" ht="12" thickBot="1">
      <c r="B152" s="33" t="s">
        <v>53</v>
      </c>
      <c r="C152" s="33"/>
      <c r="D152" s="33"/>
      <c r="E152" s="33"/>
      <c r="F152" s="34"/>
      <c r="G152" s="34"/>
      <c r="H152" s="34"/>
      <c r="I152" s="34"/>
      <c r="J152" s="34"/>
      <c r="K152" s="34"/>
      <c r="L152" s="34"/>
      <c r="M152" s="34"/>
      <c r="N152" s="34"/>
      <c r="O152" s="35"/>
      <c r="P152" s="35"/>
    </row>
    <row r="153" spans="1:16" s="30" customFormat="1">
      <c r="A153" s="1"/>
      <c r="B153" s="58" t="s">
        <v>70</v>
      </c>
      <c r="C153" s="63"/>
      <c r="D153" s="52"/>
      <c r="E153" s="52"/>
      <c r="F153" s="53">
        <v>3</v>
      </c>
      <c r="G153" s="59">
        <v>23</v>
      </c>
      <c r="H153" s="60"/>
      <c r="I153" s="61">
        <v>4</v>
      </c>
      <c r="J153" s="60"/>
      <c r="K153" s="59"/>
      <c r="L153" s="62"/>
      <c r="M153" s="59">
        <v>2</v>
      </c>
      <c r="N153" s="60"/>
      <c r="O153" s="36">
        <f t="shared" ref="O153:O155" si="35">SUM(F153:N153)</f>
        <v>32</v>
      </c>
      <c r="P153" s="37">
        <f t="shared" ref="P153:P155" si="36">(F153*$F$3)+(G153*$G$3)+(H153*$H$3)+(I153*$I$3)+(J153*$J$3)+(K153*$K$3)+(L153*$L$3)+(M153*$M$3)+(N153*$N$3)</f>
        <v>12.05</v>
      </c>
    </row>
    <row r="154" spans="1:16" s="30" customFormat="1">
      <c r="A154" s="1"/>
      <c r="B154" s="58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 t="shared" si="35"/>
        <v>0</v>
      </c>
      <c r="P154" s="37">
        <f t="shared" si="36"/>
        <v>0</v>
      </c>
    </row>
    <row r="155" spans="1:16" s="30" customFormat="1">
      <c r="A155" s="1"/>
      <c r="B155" s="58"/>
      <c r="C155" s="51"/>
      <c r="D155" s="52"/>
      <c r="E155" s="52"/>
      <c r="F155" s="53"/>
      <c r="G155" s="59"/>
      <c r="H155" s="60"/>
      <c r="I155" s="61"/>
      <c r="J155" s="60"/>
      <c r="K155" s="59"/>
      <c r="L155" s="62"/>
      <c r="M155" s="59"/>
      <c r="N155" s="60"/>
      <c r="O155" s="36">
        <f t="shared" si="35"/>
        <v>0</v>
      </c>
      <c r="P155" s="37">
        <f t="shared" si="36"/>
        <v>0</v>
      </c>
    </row>
    <row r="156" spans="1:16" ht="12" thickBot="1">
      <c r="A156" s="38"/>
      <c r="B156" s="39" t="s">
        <v>20</v>
      </c>
      <c r="C156" s="39">
        <f>SUM(C154:C155)</f>
        <v>0</v>
      </c>
      <c r="D156" s="39">
        <f>SUM(D153:D155)</f>
        <v>0</v>
      </c>
      <c r="E156" s="39">
        <f>SUM(E153:E155)</f>
        <v>0</v>
      </c>
      <c r="F156" s="39">
        <f>SUM(F154:F155)</f>
        <v>0</v>
      </c>
      <c r="G156" s="43">
        <f t="shared" ref="G156:P156" si="37">SUM(G153:G155)</f>
        <v>23</v>
      </c>
      <c r="H156" s="43">
        <f t="shared" si="37"/>
        <v>0</v>
      </c>
      <c r="I156" s="43">
        <f t="shared" si="37"/>
        <v>4</v>
      </c>
      <c r="J156" s="43">
        <f t="shared" si="37"/>
        <v>0</v>
      </c>
      <c r="K156" s="43">
        <f t="shared" si="37"/>
        <v>0</v>
      </c>
      <c r="L156" s="43">
        <f t="shared" si="37"/>
        <v>0</v>
      </c>
      <c r="M156" s="43">
        <f t="shared" si="37"/>
        <v>2</v>
      </c>
      <c r="N156" s="43">
        <f t="shared" si="37"/>
        <v>0</v>
      </c>
      <c r="O156" s="44">
        <f t="shared" si="37"/>
        <v>32</v>
      </c>
      <c r="P156" s="45">
        <f t="shared" si="37"/>
        <v>12.05</v>
      </c>
    </row>
    <row r="158" spans="1:16" s="202" customFormat="1" hidden="1"/>
    <row r="159" spans="1:16" s="202" customFormat="1" ht="12" hidden="1" thickBot="1">
      <c r="B159" s="204" t="s">
        <v>47</v>
      </c>
      <c r="C159" s="204"/>
      <c r="D159" s="204"/>
      <c r="E159" s="204"/>
      <c r="F159" s="205"/>
      <c r="G159" s="205"/>
      <c r="H159" s="205"/>
      <c r="I159" s="205"/>
      <c r="J159" s="205"/>
      <c r="K159" s="205"/>
      <c r="L159" s="205"/>
      <c r="M159" s="205"/>
      <c r="N159" s="205"/>
      <c r="O159" s="206"/>
      <c r="P159" s="206"/>
    </row>
    <row r="160" spans="1:16" s="203" customFormat="1" hidden="1">
      <c r="A160" s="202"/>
      <c r="B160" s="201"/>
      <c r="C160" s="63"/>
      <c r="D160" s="207"/>
      <c r="E160" s="207"/>
      <c r="F160" s="208"/>
      <c r="G160" s="193"/>
      <c r="H160" s="194"/>
      <c r="I160" s="195"/>
      <c r="J160" s="194"/>
      <c r="K160" s="193"/>
      <c r="L160" s="196"/>
      <c r="M160" s="193"/>
      <c r="N160" s="194"/>
      <c r="O160" s="197">
        <f t="shared" ref="O160:O167" si="38">SUM(F160:N160)</f>
        <v>0</v>
      </c>
      <c r="P160" s="209">
        <f t="shared" ref="P160:P167" si="39">(F160*$F$3)+(G160*$G$3)+(H160*$H$3)+(I160*$I$3)+(J160*$J$3)+(K160*$K$3)+(L160*$L$3)+(M160*$M$3)+(N160*$N$3)</f>
        <v>0</v>
      </c>
    </row>
    <row r="161" spans="1:16" s="203" customFormat="1" hidden="1">
      <c r="A161" s="202"/>
      <c r="B161" s="201"/>
      <c r="C161" s="51"/>
      <c r="D161" s="207"/>
      <c r="E161" s="207"/>
      <c r="F161" s="208"/>
      <c r="G161" s="193"/>
      <c r="H161" s="194"/>
      <c r="I161" s="195"/>
      <c r="J161" s="194"/>
      <c r="K161" s="193"/>
      <c r="L161" s="196"/>
      <c r="M161" s="193"/>
      <c r="N161" s="194"/>
      <c r="O161" s="197">
        <f t="shared" si="38"/>
        <v>0</v>
      </c>
      <c r="P161" s="209">
        <f t="shared" si="39"/>
        <v>0</v>
      </c>
    </row>
    <row r="162" spans="1:16" s="203" customFormat="1" hidden="1">
      <c r="A162" s="202"/>
      <c r="B162" s="201"/>
      <c r="C162" s="51"/>
      <c r="D162" s="207"/>
      <c r="E162" s="207"/>
      <c r="F162" s="208"/>
      <c r="G162" s="193"/>
      <c r="H162" s="194"/>
      <c r="I162" s="195"/>
      <c r="J162" s="194"/>
      <c r="K162" s="193"/>
      <c r="L162" s="196"/>
      <c r="M162" s="193"/>
      <c r="N162" s="194"/>
      <c r="O162" s="197">
        <f t="shared" si="38"/>
        <v>0</v>
      </c>
      <c r="P162" s="209">
        <f t="shared" si="39"/>
        <v>0</v>
      </c>
    </row>
    <row r="163" spans="1:16" s="203" customFormat="1" hidden="1">
      <c r="A163" s="202"/>
      <c r="B163" s="201"/>
      <c r="C163" s="51"/>
      <c r="D163" s="207"/>
      <c r="E163" s="207"/>
      <c r="F163" s="208"/>
      <c r="G163" s="193"/>
      <c r="H163" s="194"/>
      <c r="I163" s="195"/>
      <c r="J163" s="194"/>
      <c r="K163" s="193"/>
      <c r="L163" s="196"/>
      <c r="M163" s="193"/>
      <c r="N163" s="194"/>
      <c r="O163" s="197">
        <f t="shared" si="38"/>
        <v>0</v>
      </c>
      <c r="P163" s="209">
        <f t="shared" si="39"/>
        <v>0</v>
      </c>
    </row>
    <row r="164" spans="1:16" s="203" customFormat="1" hidden="1">
      <c r="A164" s="202"/>
      <c r="B164" s="201"/>
      <c r="C164" s="51"/>
      <c r="D164" s="207"/>
      <c r="E164" s="207"/>
      <c r="F164" s="208"/>
      <c r="G164" s="193"/>
      <c r="H164" s="194"/>
      <c r="I164" s="195"/>
      <c r="J164" s="194"/>
      <c r="K164" s="193"/>
      <c r="L164" s="196"/>
      <c r="M164" s="193"/>
      <c r="N164" s="194"/>
      <c r="O164" s="197">
        <f t="shared" si="38"/>
        <v>0</v>
      </c>
      <c r="P164" s="209">
        <f t="shared" si="39"/>
        <v>0</v>
      </c>
    </row>
    <row r="165" spans="1:16" s="203" customFormat="1" hidden="1">
      <c r="A165" s="202"/>
      <c r="B165" s="201"/>
      <c r="C165" s="51"/>
      <c r="D165" s="207"/>
      <c r="E165" s="207"/>
      <c r="F165" s="208"/>
      <c r="G165" s="193"/>
      <c r="H165" s="194"/>
      <c r="I165" s="195"/>
      <c r="J165" s="194"/>
      <c r="K165" s="193"/>
      <c r="L165" s="196"/>
      <c r="M165" s="193"/>
      <c r="N165" s="194"/>
      <c r="O165" s="197">
        <f t="shared" si="38"/>
        <v>0</v>
      </c>
      <c r="P165" s="209">
        <f t="shared" si="39"/>
        <v>0</v>
      </c>
    </row>
    <row r="166" spans="1:16" s="203" customFormat="1" hidden="1">
      <c r="A166" s="202"/>
      <c r="B166" s="201"/>
      <c r="C166" s="51"/>
      <c r="D166" s="207"/>
      <c r="E166" s="207"/>
      <c r="F166" s="208"/>
      <c r="G166" s="193"/>
      <c r="H166" s="194"/>
      <c r="I166" s="195"/>
      <c r="J166" s="194"/>
      <c r="K166" s="193"/>
      <c r="L166" s="196"/>
      <c r="M166" s="193"/>
      <c r="N166" s="194"/>
      <c r="O166" s="197">
        <f t="shared" si="38"/>
        <v>0</v>
      </c>
      <c r="P166" s="209">
        <f t="shared" si="39"/>
        <v>0</v>
      </c>
    </row>
    <row r="167" spans="1:16" s="203" customFormat="1" hidden="1">
      <c r="A167" s="202"/>
      <c r="B167" s="201"/>
      <c r="C167" s="51"/>
      <c r="D167" s="207"/>
      <c r="E167" s="207"/>
      <c r="F167" s="208"/>
      <c r="G167" s="193"/>
      <c r="H167" s="194"/>
      <c r="I167" s="195"/>
      <c r="J167" s="194"/>
      <c r="K167" s="193"/>
      <c r="L167" s="196"/>
      <c r="M167" s="193"/>
      <c r="N167" s="194"/>
      <c r="O167" s="197">
        <f t="shared" si="38"/>
        <v>0</v>
      </c>
      <c r="P167" s="209">
        <f t="shared" si="39"/>
        <v>0</v>
      </c>
    </row>
    <row r="168" spans="1:16" s="202" customFormat="1" ht="12" hidden="1" thickBot="1">
      <c r="A168" s="210"/>
      <c r="B168" s="211" t="s">
        <v>20</v>
      </c>
      <c r="C168" s="211">
        <f>SUM(C165:C167)</f>
        <v>0</v>
      </c>
      <c r="D168" s="211">
        <f>SUM(D160:D167)</f>
        <v>0</v>
      </c>
      <c r="E168" s="211">
        <f>SUM(E160:E167)</f>
        <v>0</v>
      </c>
      <c r="F168" s="211">
        <f>SUM(F165:F167)</f>
        <v>0</v>
      </c>
      <c r="G168" s="43">
        <f t="shared" ref="G168:P168" si="40">SUM(G160:G167)</f>
        <v>0</v>
      </c>
      <c r="H168" s="43">
        <f t="shared" si="40"/>
        <v>0</v>
      </c>
      <c r="I168" s="43">
        <f t="shared" si="40"/>
        <v>0</v>
      </c>
      <c r="J168" s="43">
        <f t="shared" si="40"/>
        <v>0</v>
      </c>
      <c r="K168" s="43">
        <f t="shared" si="40"/>
        <v>0</v>
      </c>
      <c r="L168" s="43">
        <f t="shared" si="40"/>
        <v>0</v>
      </c>
      <c r="M168" s="43">
        <f t="shared" si="40"/>
        <v>0</v>
      </c>
      <c r="N168" s="43">
        <f t="shared" si="40"/>
        <v>0</v>
      </c>
      <c r="O168" s="44">
        <f t="shared" si="40"/>
        <v>0</v>
      </c>
      <c r="P168" s="45">
        <f t="shared" si="40"/>
        <v>0</v>
      </c>
    </row>
    <row r="169" spans="1:16" s="202" customFormat="1" hidden="1"/>
    <row r="170" spans="1:16" hidden="1"/>
    <row r="171" spans="1:16" ht="12" hidden="1" thickBot="1">
      <c r="B171" s="33" t="s">
        <v>60</v>
      </c>
      <c r="C171" s="33"/>
      <c r="D171" s="33"/>
      <c r="E171" s="33"/>
      <c r="F171" s="34"/>
      <c r="G171" s="34"/>
      <c r="H171" s="34"/>
      <c r="I171" s="34"/>
      <c r="J171" s="34"/>
      <c r="K171" s="34"/>
      <c r="L171" s="34"/>
      <c r="M171" s="34"/>
      <c r="N171" s="34"/>
      <c r="O171" s="35"/>
      <c r="P171" s="35"/>
    </row>
    <row r="172" spans="1:16" s="30" customFormat="1" ht="11.25" hidden="1" customHeight="1">
      <c r="A172" s="1"/>
      <c r="B172" s="58"/>
      <c r="C172" s="51"/>
      <c r="D172" s="52"/>
      <c r="E172" s="52"/>
      <c r="F172" s="53"/>
      <c r="G172" s="59"/>
      <c r="H172" s="60"/>
      <c r="I172" s="61"/>
      <c r="J172" s="60"/>
      <c r="K172" s="59"/>
      <c r="L172" s="62"/>
      <c r="M172" s="59"/>
      <c r="N172" s="60"/>
      <c r="O172" s="36">
        <f>SUM(F172:N172)</f>
        <v>0</v>
      </c>
      <c r="P172" s="37">
        <f>(F172*$F$3)+(G172*$G$3)+(H172*$H$3)+(I172*$I$3)+(J172*$J$3)+(K172*$K$3)+(L172*$L$3)+(M172*$M$3)+(N172*$N$3)</f>
        <v>0</v>
      </c>
    </row>
    <row r="173" spans="1:16" s="30" customFormat="1" ht="11.25" hidden="1" customHeight="1">
      <c r="A173" s="1"/>
      <c r="B173" s="58"/>
      <c r="C173" s="51"/>
      <c r="D173" s="52"/>
      <c r="E173" s="52"/>
      <c r="F173" s="53"/>
      <c r="G173" s="59"/>
      <c r="H173" s="60"/>
      <c r="I173" s="61"/>
      <c r="J173" s="60"/>
      <c r="K173" s="59"/>
      <c r="L173" s="62"/>
      <c r="M173" s="59"/>
      <c r="N173" s="60"/>
      <c r="O173" s="36">
        <f>SUM(F173:N173)</f>
        <v>0</v>
      </c>
      <c r="P173" s="37">
        <f>(F173*$F$3)+(G173*$G$3)+(H173*$H$3)+(I173*$I$3)+(J173*$J$3)+(K173*$K$3)+(L173*$L$3)+(M173*$M$3)+(N173*$N$3)</f>
        <v>0</v>
      </c>
    </row>
    <row r="174" spans="1:16" ht="12" hidden="1" thickBot="1">
      <c r="A174" s="38"/>
      <c r="B174" s="39" t="s">
        <v>20</v>
      </c>
      <c r="C174" s="39">
        <f t="shared" ref="C174:P174" si="41">SUM(C172:C173)</f>
        <v>0</v>
      </c>
      <c r="D174" s="39">
        <f t="shared" si="41"/>
        <v>0</v>
      </c>
      <c r="E174" s="39">
        <f t="shared" si="41"/>
        <v>0</v>
      </c>
      <c r="F174" s="39">
        <f t="shared" si="41"/>
        <v>0</v>
      </c>
      <c r="G174" s="43">
        <f t="shared" si="41"/>
        <v>0</v>
      </c>
      <c r="H174" s="43">
        <f t="shared" si="41"/>
        <v>0</v>
      </c>
      <c r="I174" s="43">
        <f t="shared" si="41"/>
        <v>0</v>
      </c>
      <c r="J174" s="43">
        <f t="shared" si="41"/>
        <v>0</v>
      </c>
      <c r="K174" s="43">
        <f t="shared" si="41"/>
        <v>0</v>
      </c>
      <c r="L174" s="43">
        <f t="shared" si="41"/>
        <v>0</v>
      </c>
      <c r="M174" s="43">
        <f t="shared" si="41"/>
        <v>0</v>
      </c>
      <c r="N174" s="43">
        <f t="shared" si="41"/>
        <v>0</v>
      </c>
      <c r="O174" s="44">
        <f t="shared" si="41"/>
        <v>0</v>
      </c>
      <c r="P174" s="45">
        <f t="shared" si="41"/>
        <v>0</v>
      </c>
    </row>
    <row r="175" spans="1:16" ht="11.25" hidden="1" customHeight="1">
      <c r="A175" s="38"/>
      <c r="B175" s="54"/>
      <c r="C175" s="54"/>
      <c r="D175" s="54"/>
      <c r="E175" s="54"/>
      <c r="F175" s="54"/>
      <c r="G175" s="55"/>
      <c r="H175" s="55"/>
      <c r="I175" s="55"/>
      <c r="J175" s="55"/>
      <c r="K175" s="55"/>
      <c r="L175" s="55"/>
      <c r="M175" s="55"/>
      <c r="N175" s="55"/>
      <c r="O175" s="56"/>
      <c r="P175" s="57"/>
    </row>
    <row r="176" spans="1:16" ht="11.25" customHeight="1"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</row>
    <row r="177" spans="1:16" ht="12" thickBot="1">
      <c r="B177" s="33" t="s">
        <v>52</v>
      </c>
      <c r="C177" s="33"/>
      <c r="D177" s="33"/>
      <c r="E177" s="33"/>
      <c r="F177" s="34"/>
      <c r="G177" s="34"/>
      <c r="H177" s="34"/>
      <c r="I177" s="34"/>
      <c r="J177" s="34"/>
      <c r="K177" s="34"/>
      <c r="L177" s="34"/>
      <c r="M177" s="34"/>
      <c r="N177" s="34"/>
      <c r="O177" s="35"/>
      <c r="P177" s="35"/>
    </row>
    <row r="178" spans="1:16" s="30" customFormat="1">
      <c r="A178" s="1"/>
      <c r="B178" s="58" t="s">
        <v>64</v>
      </c>
      <c r="C178" s="51"/>
      <c r="D178" s="52"/>
      <c r="E178" s="52"/>
      <c r="F178" s="53"/>
      <c r="G178" s="59">
        <v>416</v>
      </c>
      <c r="H178" s="60"/>
      <c r="I178" s="61">
        <v>18</v>
      </c>
      <c r="J178" s="60"/>
      <c r="K178" s="59"/>
      <c r="L178" s="62">
        <v>6</v>
      </c>
      <c r="M178" s="59"/>
      <c r="N178" s="60">
        <v>3</v>
      </c>
      <c r="O178" s="36">
        <f>SUM(F178:N178)</f>
        <v>443</v>
      </c>
      <c r="P178" s="37">
        <f>(F178*$F$3)+(G178*$G$3)+(H178*$H$3)+(I178*$I$3)+(J178*$J$3)+(K178*$K$3)+(L178*$L$3)+(M178*$M$3)+(N178*$N$3)</f>
        <v>125</v>
      </c>
    </row>
    <row r="179" spans="1:16" s="30" customFormat="1">
      <c r="A179" s="1"/>
      <c r="B179" s="58"/>
      <c r="C179" s="51"/>
      <c r="D179" s="52"/>
      <c r="E179" s="52"/>
      <c r="F179" s="53"/>
      <c r="G179" s="59"/>
      <c r="H179" s="60"/>
      <c r="I179" s="61"/>
      <c r="J179" s="60"/>
      <c r="K179" s="59"/>
      <c r="L179" s="62"/>
      <c r="M179" s="59"/>
      <c r="N179" s="60"/>
      <c r="O179" s="36">
        <f>SUM(F179:N179)</f>
        <v>0</v>
      </c>
      <c r="P179" s="37">
        <f>(F179*$F$3)+(G179*$G$3)+(H179*$H$3)+(I179*$I$3)+(J179*$J$3)+(K179*$K$3)+(L179*$L$3)+(M179*$M$3)+(N179*$N$3)</f>
        <v>0</v>
      </c>
    </row>
    <row r="180" spans="1:16" s="30" customFormat="1">
      <c r="A180" s="1"/>
      <c r="B180" s="58"/>
      <c r="C180" s="51"/>
      <c r="D180" s="52"/>
      <c r="E180" s="52"/>
      <c r="F180" s="53"/>
      <c r="G180" s="59"/>
      <c r="H180" s="60"/>
      <c r="I180" s="61"/>
      <c r="J180" s="60"/>
      <c r="K180" s="59"/>
      <c r="L180" s="62"/>
      <c r="M180" s="59"/>
      <c r="N180" s="60"/>
      <c r="O180" s="36">
        <f>SUM(F180:N180)</f>
        <v>0</v>
      </c>
      <c r="P180" s="37">
        <f>(F180*$F$3)+(G180*$G$3)+(H180*$H$3)+(I180*$I$3)+(J180*$J$3)+(K180*$K$3)+(L180*$L$3)+(M180*$M$3)+(N180*$N$3)</f>
        <v>0</v>
      </c>
    </row>
    <row r="181" spans="1:16" ht="12" thickBot="1">
      <c r="A181" s="38"/>
      <c r="B181" s="39" t="s">
        <v>20</v>
      </c>
      <c r="C181" s="39">
        <f t="shared" ref="C181:O181" si="42">SUM(C178:C180)</f>
        <v>0</v>
      </c>
      <c r="D181" s="39">
        <f t="shared" si="42"/>
        <v>0</v>
      </c>
      <c r="E181" s="39">
        <f t="shared" si="42"/>
        <v>0</v>
      </c>
      <c r="F181" s="39">
        <f t="shared" si="42"/>
        <v>0</v>
      </c>
      <c r="G181" s="43">
        <f t="shared" si="42"/>
        <v>416</v>
      </c>
      <c r="H181" s="43">
        <f t="shared" si="42"/>
        <v>0</v>
      </c>
      <c r="I181" s="43">
        <f t="shared" si="42"/>
        <v>18</v>
      </c>
      <c r="J181" s="43">
        <f t="shared" si="42"/>
        <v>0</v>
      </c>
      <c r="K181" s="43">
        <f t="shared" si="42"/>
        <v>0</v>
      </c>
      <c r="L181" s="43">
        <f t="shared" si="42"/>
        <v>6</v>
      </c>
      <c r="M181" s="43">
        <f t="shared" si="42"/>
        <v>0</v>
      </c>
      <c r="N181" s="43">
        <f t="shared" si="42"/>
        <v>3</v>
      </c>
      <c r="O181" s="44">
        <f t="shared" si="42"/>
        <v>443</v>
      </c>
      <c r="P181" s="45">
        <f>SUM(P178:P180)</f>
        <v>125</v>
      </c>
    </row>
    <row r="182" spans="1:16" ht="12.75">
      <c r="B182" s="2"/>
      <c r="C182" s="2"/>
      <c r="D182" s="2"/>
      <c r="E182" s="2"/>
      <c r="F182" s="47"/>
      <c r="G182" s="47"/>
      <c r="H182" s="47"/>
      <c r="I182" s="47"/>
      <c r="J182" s="47"/>
      <c r="K182" s="47"/>
      <c r="L182" s="47"/>
      <c r="M182" s="47"/>
      <c r="N182" s="47"/>
      <c r="O182" s="2"/>
      <c r="P182" s="2"/>
    </row>
    <row r="183" spans="1:16">
      <c r="M183" s="48" t="s">
        <v>20</v>
      </c>
      <c r="O183" s="49">
        <f>O181+O174+O168+O156+O149+O135+O129+O105+O99+O84+O73+O18+O11</f>
        <v>4092</v>
      </c>
      <c r="P183" s="50">
        <f>P181+P174+P168+P156+P149+P135+P129+P105+P99+P84+P73+P18+P11</f>
        <v>1440.4499999999998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38" sqref="G38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50</v>
      </c>
    </row>
    <row r="3" spans="1:16" ht="12.75">
      <c r="B3" s="2" t="s">
        <v>65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54</v>
      </c>
      <c r="C9" s="63"/>
      <c r="D9" s="52"/>
      <c r="E9" s="52"/>
      <c r="F9" s="53"/>
      <c r="G9" s="59">
        <v>5</v>
      </c>
      <c r="H9" s="60"/>
      <c r="I9" s="61">
        <v>16</v>
      </c>
      <c r="J9" s="60"/>
      <c r="K9" s="59"/>
      <c r="L9" s="62">
        <v>89</v>
      </c>
      <c r="M9" s="59"/>
      <c r="N9" s="60"/>
      <c r="O9" s="36">
        <f t="shared" ref="O9:O14" si="0">SUM(F9:N9)</f>
        <v>110</v>
      </c>
      <c r="P9" s="37">
        <f t="shared" ref="P9:P14" si="1">(F9*$F$5)+(G9*$G$5)+(H9*$H$5)+(I9*$I$5)+(J9*$J$5)+(K9*$K$5)+(L9*$L$5)+(M9*$M$5)+(N9*$N$5)</f>
        <v>98.25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20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5</v>
      </c>
      <c r="H15" s="39">
        <f t="shared" si="2"/>
        <v>0</v>
      </c>
      <c r="I15" s="39">
        <f t="shared" si="2"/>
        <v>16</v>
      </c>
      <c r="J15" s="39">
        <f t="shared" si="2"/>
        <v>0</v>
      </c>
      <c r="K15" s="39">
        <f t="shared" si="2"/>
        <v>0</v>
      </c>
      <c r="L15" s="39">
        <f t="shared" si="2"/>
        <v>89</v>
      </c>
      <c r="M15" s="39">
        <f t="shared" si="2"/>
        <v>0</v>
      </c>
      <c r="N15" s="39">
        <f t="shared" si="2"/>
        <v>0</v>
      </c>
      <c r="O15" s="39">
        <f t="shared" si="2"/>
        <v>110</v>
      </c>
      <c r="P15" s="39">
        <f t="shared" si="2"/>
        <v>98.25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F16" sqref="F16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54</v>
      </c>
      <c r="C9" s="108"/>
      <c r="D9" s="100"/>
      <c r="E9" s="100"/>
      <c r="F9" s="129">
        <v>1</v>
      </c>
      <c r="G9" s="130">
        <v>34</v>
      </c>
      <c r="H9" s="131"/>
      <c r="I9" s="104">
        <v>2</v>
      </c>
      <c r="J9" s="131">
        <v>1</v>
      </c>
      <c r="K9" s="130">
        <v>4</v>
      </c>
      <c r="L9" s="105"/>
      <c r="M9" s="130"/>
      <c r="N9" s="131">
        <v>38</v>
      </c>
      <c r="O9" s="106">
        <f t="shared" ref="O9:O11" si="0">SUM(F9:N9)</f>
        <v>80</v>
      </c>
      <c r="P9" s="107">
        <f t="shared" ref="P9:P11" si="1">(F9*$F$5)+(G9*$G$5)+(H9*$H$5)+(I9*$I$5)+(J9*$J$5)+(K9*$K$5)+(L9*$L$5)+(M9*$M$5)+(N9*$N$5)</f>
        <v>90.1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1</v>
      </c>
      <c r="G12" s="109">
        <f t="shared" si="2"/>
        <v>34</v>
      </c>
      <c r="H12" s="109">
        <f t="shared" si="2"/>
        <v>0</v>
      </c>
      <c r="I12" s="109">
        <f t="shared" si="2"/>
        <v>2</v>
      </c>
      <c r="J12" s="109">
        <f t="shared" si="2"/>
        <v>1</v>
      </c>
      <c r="K12" s="109">
        <f t="shared" si="2"/>
        <v>4</v>
      </c>
      <c r="L12" s="109">
        <f t="shared" si="2"/>
        <v>0</v>
      </c>
      <c r="M12" s="109">
        <f t="shared" si="2"/>
        <v>0</v>
      </c>
      <c r="N12" s="109">
        <f t="shared" si="2"/>
        <v>38</v>
      </c>
      <c r="O12" s="109">
        <f t="shared" si="2"/>
        <v>80</v>
      </c>
      <c r="P12" s="109">
        <f t="shared" si="2"/>
        <v>90.1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tabSelected="1" topLeftCell="A3" workbookViewId="0">
      <selection activeCell="C22" sqref="C22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 hidden="1">
      <c r="A4" s="75" t="s">
        <v>36</v>
      </c>
      <c r="B4" s="76">
        <f>SUM('Democratic Republic of Congo'!O18)</f>
        <v>0</v>
      </c>
      <c r="C4" s="154">
        <f>SUM('Democratic Republic of Congo'!P18)</f>
        <v>0</v>
      </c>
    </row>
    <row r="5" spans="1:3" ht="15">
      <c r="A5" s="75" t="s">
        <v>56</v>
      </c>
      <c r="B5" s="76">
        <f>SUM('Ivory Coast'!O14)</f>
        <v>16</v>
      </c>
      <c r="C5" s="154">
        <f>SUM('Ivory Coast'!P14)</f>
        <v>4</v>
      </c>
    </row>
    <row r="6" spans="1:3" ht="15" hidden="1">
      <c r="A6" s="75" t="s">
        <v>25</v>
      </c>
      <c r="B6" s="76">
        <f>SUM(Kenya!O38)</f>
        <v>0</v>
      </c>
      <c r="C6" s="154">
        <f>SUM(Kenya!P38)</f>
        <v>0</v>
      </c>
    </row>
    <row r="7" spans="1:3" ht="15" hidden="1">
      <c r="A7" s="76" t="s">
        <v>62</v>
      </c>
      <c r="B7" s="153">
        <f>SUM(Malawi!O11)</f>
        <v>0</v>
      </c>
      <c r="C7" s="154">
        <f>SUM(Malawi!P11)</f>
        <v>0</v>
      </c>
    </row>
    <row r="8" spans="1:3" ht="15" hidden="1">
      <c r="A8" s="76" t="s">
        <v>26</v>
      </c>
      <c r="B8" s="153">
        <f>SUM(Mauritius!O49)</f>
        <v>0</v>
      </c>
      <c r="C8" s="154">
        <f>SUM(Mauritius!P49)</f>
        <v>0</v>
      </c>
    </row>
    <row r="9" spans="1:3" ht="15" customHeight="1">
      <c r="A9" s="76" t="s">
        <v>37</v>
      </c>
      <c r="B9" s="153">
        <f>SUM(Nigeria!O61)</f>
        <v>2365</v>
      </c>
      <c r="C9" s="154">
        <f>SUM(Nigeria!P61)</f>
        <v>298.20000000000005</v>
      </c>
    </row>
    <row r="10" spans="1:3" ht="15">
      <c r="A10" s="76" t="s">
        <v>27</v>
      </c>
      <c r="B10" s="153">
        <f>SUM('South Africa'!O183)</f>
        <v>4092</v>
      </c>
      <c r="C10" s="154">
        <f>SUM('South Africa'!P183)</f>
        <v>1440.4499999999998</v>
      </c>
    </row>
    <row r="11" spans="1:3" ht="15">
      <c r="A11" s="76" t="s">
        <v>42</v>
      </c>
      <c r="B11" s="76">
        <f>SUM(Togo!O15)</f>
        <v>110</v>
      </c>
      <c r="C11" s="154">
        <f>SUM(Togo!P15)</f>
        <v>98.25</v>
      </c>
    </row>
    <row r="12" spans="1:3" ht="15">
      <c r="A12" s="76" t="s">
        <v>51</v>
      </c>
      <c r="B12" s="76">
        <f>SUM(Zambia!O12)</f>
        <v>80</v>
      </c>
      <c r="C12" s="154">
        <f>SUM(Zambia!P12)</f>
        <v>90.1</v>
      </c>
    </row>
    <row r="13" spans="1:3">
      <c r="A13" s="77"/>
      <c r="B13" s="77"/>
      <c r="C13" s="77"/>
    </row>
    <row r="14" spans="1:3">
      <c r="A14" s="77" t="s">
        <v>28</v>
      </c>
      <c r="B14" s="77">
        <f>SUM(B4:B13)</f>
        <v>6663</v>
      </c>
      <c r="C14" s="155">
        <f>SUM(C4:C13)</f>
        <v>1930.9999999999998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2017-10-27T11:43:41Z</dcterms:modified>
</cp:coreProperties>
</file>