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7\"/>
    </mc:Choice>
  </mc:AlternateContent>
  <bookViews>
    <workbookView xWindow="5130" yWindow="1755" windowWidth="10230" windowHeight="6060" tabRatio="799" firstSheet="2" activeTab="2"/>
  </bookViews>
  <sheets>
    <sheet name="Burkina Faso" sheetId="11" state="hidden" r:id="rId1"/>
    <sheet name="Democratic Republic of Congo" sheetId="16" state="hidden" r:id="rId2"/>
    <sheet name="Ivory Coast" sheetId="14" r:id="rId3"/>
    <sheet name="Kenya" sheetId="10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 concurrentCalc="0"/>
</workbook>
</file>

<file path=xl/calcChain.xml><?xml version="1.0" encoding="utf-8"?>
<calcChain xmlns="http://schemas.openxmlformats.org/spreadsheetml/2006/main">
  <c r="N11" i="20" l="1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/>
  <c r="O9" i="20"/>
  <c r="O11" i="20"/>
  <c r="B8" i="4"/>
  <c r="N119" i="19"/>
  <c r="M119" i="19"/>
  <c r="L119" i="19"/>
  <c r="K119" i="19"/>
  <c r="J119" i="19"/>
  <c r="I119" i="19"/>
  <c r="H119" i="19"/>
  <c r="G119" i="19"/>
  <c r="F119" i="19"/>
  <c r="E119" i="19"/>
  <c r="D119" i="19"/>
  <c r="C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119" i="19"/>
  <c r="O119" i="19"/>
  <c r="P40" i="19"/>
  <c r="O40" i="19"/>
  <c r="N42" i="19"/>
  <c r="M42" i="19"/>
  <c r="L42" i="19"/>
  <c r="K42" i="19"/>
  <c r="J42" i="19"/>
  <c r="I42" i="19"/>
  <c r="H42" i="19"/>
  <c r="G42" i="19"/>
  <c r="F42" i="19"/>
  <c r="E42" i="19"/>
  <c r="D42" i="19"/>
  <c r="C42" i="19"/>
  <c r="P41" i="19"/>
  <c r="O41" i="19"/>
  <c r="P39" i="19"/>
  <c r="O39" i="19"/>
  <c r="P38" i="19"/>
  <c r="O38" i="19"/>
  <c r="P37" i="19"/>
  <c r="O37" i="19"/>
  <c r="P36" i="19"/>
  <c r="O36" i="19"/>
  <c r="N84" i="19"/>
  <c r="M84" i="19"/>
  <c r="L84" i="19"/>
  <c r="K84" i="19"/>
  <c r="J84" i="19"/>
  <c r="I84" i="19"/>
  <c r="H84" i="19"/>
  <c r="G84" i="19"/>
  <c r="F84" i="19"/>
  <c r="E84" i="19"/>
  <c r="D84" i="19"/>
  <c r="C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O42" i="19"/>
  <c r="P42" i="19"/>
  <c r="O84" i="19"/>
  <c r="P84" i="19"/>
  <c r="N26" i="19"/>
  <c r="M26" i="19"/>
  <c r="L26" i="19"/>
  <c r="K26" i="19"/>
  <c r="J26" i="19"/>
  <c r="H26" i="19"/>
  <c r="G26" i="19"/>
  <c r="F26" i="19"/>
  <c r="E26" i="19"/>
  <c r="D26" i="19"/>
  <c r="C26" i="19"/>
  <c r="N48" i="19"/>
  <c r="M48" i="19"/>
  <c r="L48" i="19"/>
  <c r="K48" i="19"/>
  <c r="J48" i="19"/>
  <c r="I48" i="19"/>
  <c r="H48" i="19"/>
  <c r="G48" i="19"/>
  <c r="F48" i="19"/>
  <c r="E48" i="19"/>
  <c r="P46" i="19"/>
  <c r="O46" i="19"/>
  <c r="N125" i="19"/>
  <c r="M125" i="19"/>
  <c r="L125" i="19"/>
  <c r="K125" i="19"/>
  <c r="J125" i="19"/>
  <c r="I125" i="19"/>
  <c r="H125" i="19"/>
  <c r="G125" i="19"/>
  <c r="F125" i="19"/>
  <c r="E125" i="19"/>
  <c r="D125" i="19"/>
  <c r="C125" i="19"/>
  <c r="P124" i="19"/>
  <c r="O124" i="19"/>
  <c r="P123" i="19"/>
  <c r="O123" i="19"/>
  <c r="O125" i="19"/>
  <c r="P125" i="19"/>
  <c r="P56" i="19"/>
  <c r="O56" i="19"/>
  <c r="P55" i="19"/>
  <c r="O55" i="19"/>
  <c r="P54" i="19"/>
  <c r="O54" i="19"/>
  <c r="P53" i="19"/>
  <c r="O53" i="19"/>
  <c r="P9" i="16"/>
  <c r="O9" i="16"/>
  <c r="P10" i="12"/>
  <c r="O10" i="12"/>
  <c r="N132" i="19"/>
  <c r="M132" i="19"/>
  <c r="L132" i="19"/>
  <c r="K132" i="19"/>
  <c r="J132" i="19"/>
  <c r="I132" i="19"/>
  <c r="H132" i="19"/>
  <c r="G132" i="19"/>
  <c r="F132" i="19"/>
  <c r="E132" i="19"/>
  <c r="D132" i="19"/>
  <c r="C132" i="19"/>
  <c r="P131" i="19"/>
  <c r="O131" i="19"/>
  <c r="P130" i="19"/>
  <c r="O130" i="19"/>
  <c r="P129" i="19"/>
  <c r="O129" i="19"/>
  <c r="N91" i="19"/>
  <c r="M91" i="19"/>
  <c r="L91" i="19"/>
  <c r="K91" i="19"/>
  <c r="J91" i="19"/>
  <c r="I91" i="19"/>
  <c r="H91" i="19"/>
  <c r="G91" i="19"/>
  <c r="F91" i="19"/>
  <c r="E91" i="19"/>
  <c r="D91" i="19"/>
  <c r="C91" i="19"/>
  <c r="P90" i="19"/>
  <c r="O90" i="19"/>
  <c r="P89" i="19"/>
  <c r="O89" i="19"/>
  <c r="P88" i="19"/>
  <c r="O88" i="19"/>
  <c r="N64" i="19"/>
  <c r="M64" i="19"/>
  <c r="L64" i="19"/>
  <c r="K64" i="19"/>
  <c r="J64" i="19"/>
  <c r="I64" i="19"/>
  <c r="H64" i="19"/>
  <c r="G64" i="19"/>
  <c r="F64" i="19"/>
  <c r="E64" i="19"/>
  <c r="D64" i="19"/>
  <c r="C64" i="19"/>
  <c r="P63" i="19"/>
  <c r="O63" i="19"/>
  <c r="P62" i="19"/>
  <c r="O62" i="19"/>
  <c r="N58" i="19"/>
  <c r="M58" i="19"/>
  <c r="L58" i="19"/>
  <c r="K58" i="19"/>
  <c r="J58" i="19"/>
  <c r="I58" i="19"/>
  <c r="H58" i="19"/>
  <c r="G58" i="19"/>
  <c r="F58" i="19"/>
  <c r="E58" i="19"/>
  <c r="D58" i="19"/>
  <c r="C58" i="19"/>
  <c r="P57" i="19"/>
  <c r="O57" i="19"/>
  <c r="P52" i="19"/>
  <c r="O52" i="19"/>
  <c r="D48" i="19"/>
  <c r="C48" i="19"/>
  <c r="P47" i="19"/>
  <c r="P48" i="19"/>
  <c r="O47" i="19"/>
  <c r="O48" i="19"/>
  <c r="N32" i="19"/>
  <c r="M32" i="19"/>
  <c r="L32" i="19"/>
  <c r="K32" i="19"/>
  <c r="J32" i="19"/>
  <c r="I32" i="19"/>
  <c r="H32" i="19"/>
  <c r="G32" i="19"/>
  <c r="F32" i="19"/>
  <c r="E32" i="19"/>
  <c r="D32" i="19"/>
  <c r="C32" i="19"/>
  <c r="P31" i="19"/>
  <c r="O31" i="19"/>
  <c r="P30" i="19"/>
  <c r="O30" i="19"/>
  <c r="I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N9" i="19"/>
  <c r="M9" i="19"/>
  <c r="L9" i="19"/>
  <c r="K9" i="19"/>
  <c r="J9" i="19"/>
  <c r="I9" i="19"/>
  <c r="H9" i="19"/>
  <c r="G9" i="19"/>
  <c r="F9" i="19"/>
  <c r="E9" i="19"/>
  <c r="D9" i="19"/>
  <c r="C9" i="19"/>
  <c r="P8" i="19"/>
  <c r="O8" i="19"/>
  <c r="P7" i="19"/>
  <c r="O7" i="19"/>
  <c r="O7" i="18"/>
  <c r="O8" i="18"/>
  <c r="O9" i="18"/>
  <c r="O10" i="18"/>
  <c r="O11" i="18"/>
  <c r="O12" i="18"/>
  <c r="O13" i="18"/>
  <c r="O14" i="18"/>
  <c r="O15" i="18"/>
  <c r="O16" i="18"/>
  <c r="O17" i="18"/>
  <c r="O18" i="18"/>
  <c r="O19" i="18"/>
  <c r="O20" i="18"/>
  <c r="O21" i="18"/>
  <c r="O22" i="18"/>
  <c r="P7" i="18"/>
  <c r="P8" i="18"/>
  <c r="P9" i="18"/>
  <c r="P10" i="18"/>
  <c r="P11" i="18"/>
  <c r="P12" i="18"/>
  <c r="P13" i="18"/>
  <c r="P14" i="18"/>
  <c r="P15" i="18"/>
  <c r="P16" i="18"/>
  <c r="P17" i="18"/>
  <c r="P18" i="18"/>
  <c r="P19" i="18"/>
  <c r="P20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28" i="18"/>
  <c r="O29" i="18"/>
  <c r="O30" i="18"/>
  <c r="O31" i="18"/>
  <c r="O32" i="18"/>
  <c r="O33" i="18"/>
  <c r="O34" i="18"/>
  <c r="O35" i="18"/>
  <c r="O36" i="18"/>
  <c r="O37" i="18"/>
  <c r="O38" i="18"/>
  <c r="O39" i="18"/>
  <c r="O40" i="18"/>
  <c r="O41" i="18"/>
  <c r="O42" i="18"/>
  <c r="O43" i="18"/>
  <c r="O44" i="18"/>
  <c r="O48" i="18"/>
  <c r="O49" i="18"/>
  <c r="O50" i="18"/>
  <c r="O51" i="18"/>
  <c r="O52" i="18"/>
  <c r="O53" i="18"/>
  <c r="O54" i="18"/>
  <c r="O55" i="18"/>
  <c r="O56" i="18"/>
  <c r="O57" i="18"/>
  <c r="O58" i="18"/>
  <c r="O59" i="18"/>
  <c r="O60" i="18"/>
  <c r="O61" i="18"/>
  <c r="O62" i="18"/>
  <c r="O63" i="18"/>
  <c r="O64" i="18"/>
  <c r="O65" i="18"/>
  <c r="O66" i="18"/>
  <c r="O67" i="18"/>
  <c r="O68" i="18"/>
  <c r="O69" i="18"/>
  <c r="O70" i="18"/>
  <c r="O71" i="18"/>
  <c r="O72" i="18"/>
  <c r="O76" i="18"/>
  <c r="B10" i="4"/>
  <c r="P27" i="18"/>
  <c r="P28" i="18"/>
  <c r="P29" i="18"/>
  <c r="P30" i="18"/>
  <c r="P31" i="18"/>
  <c r="P32" i="18"/>
  <c r="P33" i="18"/>
  <c r="P34" i="18"/>
  <c r="P35" i="18"/>
  <c r="P36" i="18"/>
  <c r="P37" i="18"/>
  <c r="P38" i="18"/>
  <c r="P39" i="18"/>
  <c r="P40" i="18"/>
  <c r="P41" i="18"/>
  <c r="P42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P48" i="18"/>
  <c r="P49" i="18"/>
  <c r="P50" i="18"/>
  <c r="P51" i="18"/>
  <c r="P52" i="18"/>
  <c r="P53" i="18"/>
  <c r="P54" i="18"/>
  <c r="P55" i="18"/>
  <c r="P56" i="18"/>
  <c r="P57" i="18"/>
  <c r="P58" i="18"/>
  <c r="P59" i="18"/>
  <c r="P60" i="18"/>
  <c r="P61" i="18"/>
  <c r="P62" i="18"/>
  <c r="P63" i="18"/>
  <c r="P64" i="18"/>
  <c r="P65" i="18"/>
  <c r="P66" i="18"/>
  <c r="P67" i="18"/>
  <c r="P68" i="18"/>
  <c r="P69" i="18"/>
  <c r="P70" i="18"/>
  <c r="P71" i="18"/>
  <c r="P72" i="18"/>
  <c r="P44" i="18"/>
  <c r="P76" i="18"/>
  <c r="C10" i="4"/>
  <c r="C72" i="18"/>
  <c r="D72" i="18"/>
  <c r="E72" i="18"/>
  <c r="F72" i="18"/>
  <c r="G72" i="18"/>
  <c r="H72" i="18"/>
  <c r="I72" i="18"/>
  <c r="J72" i="18"/>
  <c r="K72" i="18"/>
  <c r="L72" i="18"/>
  <c r="M72" i="18"/>
  <c r="N72" i="18"/>
  <c r="P10" i="16"/>
  <c r="P11" i="16"/>
  <c r="P12" i="16"/>
  <c r="P13" i="16"/>
  <c r="P14" i="16"/>
  <c r="P15" i="16"/>
  <c r="P16" i="16"/>
  <c r="P17" i="16"/>
  <c r="P18" i="16"/>
  <c r="C5" i="4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21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4" i="10"/>
  <c r="M14" i="10"/>
  <c r="L14" i="10"/>
  <c r="K14" i="10"/>
  <c r="J14" i="10"/>
  <c r="I14" i="10"/>
  <c r="H14" i="10"/>
  <c r="G14" i="10"/>
  <c r="F14" i="10"/>
  <c r="E14" i="10"/>
  <c r="D14" i="10"/>
  <c r="C14" i="10"/>
  <c r="N28" i="10"/>
  <c r="M28" i="10"/>
  <c r="L28" i="10"/>
  <c r="K28" i="10"/>
  <c r="J28" i="10"/>
  <c r="I28" i="10"/>
  <c r="H28" i="10"/>
  <c r="G28" i="10"/>
  <c r="F28" i="10"/>
  <c r="E28" i="10"/>
  <c r="D28" i="10"/>
  <c r="C28" i="10"/>
  <c r="P27" i="10"/>
  <c r="P26" i="10"/>
  <c r="O26" i="10"/>
  <c r="P25" i="10"/>
  <c r="O25" i="10"/>
  <c r="P24" i="10"/>
  <c r="O24" i="10"/>
  <c r="P12" i="10"/>
  <c r="O12" i="10"/>
  <c r="P11" i="10"/>
  <c r="O11" i="10"/>
  <c r="P10" i="10"/>
  <c r="O10" i="10"/>
  <c r="P13" i="10"/>
  <c r="O13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O17" i="16"/>
  <c r="O16" i="16"/>
  <c r="O15" i="16"/>
  <c r="O14" i="16"/>
  <c r="O13" i="16"/>
  <c r="O12" i="16"/>
  <c r="O11" i="16"/>
  <c r="O10" i="16"/>
  <c r="O18" i="16"/>
  <c r="B5" i="4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20" i="8"/>
  <c r="O20" i="8"/>
  <c r="O9" i="12"/>
  <c r="P9" i="12"/>
  <c r="P11" i="12"/>
  <c r="P12" i="12"/>
  <c r="C12" i="4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9" i="10"/>
  <c r="N20" i="10"/>
  <c r="M20" i="10"/>
  <c r="L20" i="10"/>
  <c r="K20" i="10"/>
  <c r="J20" i="10"/>
  <c r="I20" i="10"/>
  <c r="H20" i="10"/>
  <c r="G20" i="10"/>
  <c r="F20" i="10"/>
  <c r="E20" i="10"/>
  <c r="D20" i="10"/>
  <c r="C20" i="10"/>
  <c r="P19" i="10"/>
  <c r="O19" i="10"/>
  <c r="P18" i="10"/>
  <c r="P20" i="10"/>
  <c r="O18" i="10"/>
  <c r="O20" i="10"/>
  <c r="O9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N28" i="8"/>
  <c r="M28" i="8"/>
  <c r="L28" i="8"/>
  <c r="K28" i="8"/>
  <c r="J28" i="8"/>
  <c r="I28" i="8"/>
  <c r="H28" i="8"/>
  <c r="G28" i="8"/>
  <c r="F28" i="8"/>
  <c r="E28" i="8"/>
  <c r="D28" i="8"/>
  <c r="C28" i="8"/>
  <c r="P27" i="8"/>
  <c r="O27" i="8"/>
  <c r="P26" i="8"/>
  <c r="O26" i="8"/>
  <c r="P25" i="8"/>
  <c r="O25" i="8"/>
  <c r="N21" i="8"/>
  <c r="M21" i="8"/>
  <c r="L21" i="8"/>
  <c r="K21" i="8"/>
  <c r="J21" i="8"/>
  <c r="I21" i="8"/>
  <c r="H21" i="8"/>
  <c r="F21" i="8"/>
  <c r="E21" i="8"/>
  <c r="D21" i="8"/>
  <c r="C21" i="8"/>
  <c r="P7" i="8"/>
  <c r="O7" i="8"/>
  <c r="P58" i="19"/>
  <c r="P32" i="19"/>
  <c r="O58" i="19"/>
  <c r="O64" i="19"/>
  <c r="O91" i="19"/>
  <c r="O132" i="19"/>
  <c r="P64" i="19"/>
  <c r="P91" i="19"/>
  <c r="P28" i="8"/>
  <c r="P21" i="8"/>
  <c r="P31" i="8"/>
  <c r="C9" i="4"/>
  <c r="O12" i="17"/>
  <c r="B13" i="4"/>
  <c r="P12" i="17"/>
  <c r="C13" i="4"/>
  <c r="P14" i="14"/>
  <c r="C6" i="4"/>
  <c r="O14" i="14"/>
  <c r="B6" i="4"/>
  <c r="O12" i="12"/>
  <c r="B12" i="4"/>
  <c r="O28" i="10"/>
  <c r="P28" i="10"/>
  <c r="O14" i="10"/>
  <c r="O30" i="10"/>
  <c r="B7" i="4"/>
  <c r="P14" i="10"/>
  <c r="P30" i="10"/>
  <c r="C7" i="4"/>
  <c r="O21" i="8"/>
  <c r="O28" i="8"/>
  <c r="O32" i="19"/>
  <c r="O26" i="19"/>
  <c r="P132" i="19"/>
  <c r="P9" i="19"/>
  <c r="P26" i="19"/>
  <c r="O9" i="19"/>
  <c r="O11" i="11"/>
  <c r="B4" i="4"/>
  <c r="P11" i="11"/>
  <c r="C4" i="4"/>
  <c r="P134" i="19"/>
  <c r="C11" i="4"/>
  <c r="C15" i="4"/>
  <c r="O134" i="19"/>
  <c r="B11" i="4"/>
  <c r="O31" i="8"/>
  <c r="B9" i="4"/>
  <c r="B15" i="4"/>
</calcChain>
</file>

<file path=xl/sharedStrings.xml><?xml version="1.0" encoding="utf-8"?>
<sst xmlns="http://schemas.openxmlformats.org/spreadsheetml/2006/main" count="364" uniqueCount="145">
  <si>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</si>
  <si>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</si>
  <si>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</si>
  <si>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</si>
  <si>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</si>
  <si>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</si>
  <si>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</si>
  <si>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</si>
  <si>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</si>
  <si>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</si>
  <si>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</si>
  <si>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</si>
  <si>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</si>
  <si>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</si>
  <si>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</si>
  <si>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</si>
  <si>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</si>
  <si>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</si>
  <si>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</si>
  <si>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</si>
  <si>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TOTAL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</si>
  <si>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</si>
  <si>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</si>
  <si>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</si>
  <si>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</si>
  <si>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</si>
  <si>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</si>
  <si>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</si>
  <si>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</si>
  <si>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</si>
  <si>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</si>
  <si>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</si>
  <si>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</si>
  <si>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</si>
  <si>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</si>
  <si>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</si>
  <si>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</si>
  <si>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</si>
  <si>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</si>
  <si>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</si>
  <si>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</si>
  <si>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</si>
  <si>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</si>
  <si>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</si>
  <si>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</si>
  <si>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</si>
  <si>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</si>
  <si>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</si>
  <si>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</si>
  <si>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</si>
  <si>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</si>
  <si>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</si>
  <si>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</si>
  <si>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</si>
  <si>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</si>
  <si>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</si>
  <si>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</si>
  <si>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</si>
  <si>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</si>
  <si>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</si>
  <si>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</si>
  <si>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</si>
  <si>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</si>
  <si>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</si>
  <si>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</si>
  <si>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</si>
  <si>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</si>
  <si>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</si>
  <si>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</si>
  <si>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</si>
  <si>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</si>
  <si>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</si>
  <si>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</si>
  <si>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</si>
  <si>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TEMPLE: Burkina Faso</t>
  </si>
  <si>
    <t>Burkina Faso</t>
  </si>
  <si>
    <t>ISKCON EAST LONDON</t>
  </si>
  <si>
    <t>ISKCON PHOENIX</t>
  </si>
  <si>
    <t>ISKCON LENASIA</t>
  </si>
  <si>
    <t>ISKCON SANDTON</t>
  </si>
  <si>
    <t>TEMPLE: Blantyre</t>
  </si>
  <si>
    <t>Malawi</t>
  </si>
  <si>
    <t>MONTH : January 2017</t>
  </si>
  <si>
    <t>Bhakta Yogi</t>
  </si>
  <si>
    <t>Monthly Sankirtan Festival</t>
  </si>
  <si>
    <t>Brahmacari Ashram</t>
  </si>
  <si>
    <t>Btg Office</t>
  </si>
  <si>
    <t>Vibhu Caitanya Das</t>
  </si>
  <si>
    <t>Nolene Durgapersadh</t>
  </si>
  <si>
    <t>Book Counter</t>
  </si>
  <si>
    <t>Jahnava Dasis</t>
  </si>
  <si>
    <t>Kirtan Naicker</t>
  </si>
  <si>
    <t>Nikunha Seva Dasi</t>
  </si>
  <si>
    <t>Sukumari Dd</t>
  </si>
  <si>
    <t>Sad Goswami Das</t>
  </si>
  <si>
    <t>Vairagya Murti Das</t>
  </si>
  <si>
    <t>MONTH : June 2017</t>
  </si>
  <si>
    <t>Vrajabasi das</t>
  </si>
  <si>
    <t>Bhakta Dezahi</t>
  </si>
  <si>
    <t>Raga Bhakti dasa</t>
  </si>
  <si>
    <t>Harinama Sankirtana Team</t>
  </si>
  <si>
    <t>Kusum Seva</t>
  </si>
  <si>
    <t>Larry</t>
  </si>
  <si>
    <t>Madhumangal das</t>
  </si>
  <si>
    <t xml:space="preserve">Prem </t>
  </si>
  <si>
    <t>Rishi Persad</t>
  </si>
  <si>
    <t>Magaret Burger</t>
  </si>
  <si>
    <t>Gaurapriya dd</t>
  </si>
  <si>
    <t>Stanger Harinaam</t>
  </si>
  <si>
    <t>Anand</t>
  </si>
  <si>
    <t>K Bahadur</t>
  </si>
  <si>
    <t>Gift shop</t>
  </si>
  <si>
    <t>Tony - Tongaat Namahatta</t>
  </si>
  <si>
    <t>Hallerdhar</t>
  </si>
  <si>
    <t>Dinasaran das</t>
  </si>
  <si>
    <t>BTG Office</t>
  </si>
  <si>
    <t>Midrand BTG team</t>
  </si>
  <si>
    <t>Damodar das (BCAIS)</t>
  </si>
  <si>
    <t>Navie Naidoo</t>
  </si>
  <si>
    <t xml:space="preserve">Radhakund devi dasi </t>
  </si>
  <si>
    <t xml:space="preserve">Radhe Shyam das </t>
  </si>
  <si>
    <t>Harinamananda Team</t>
  </si>
  <si>
    <t>Satyabhama/Vinata/Akuti</t>
  </si>
  <si>
    <t>Jagatarini Yasoda dd</t>
  </si>
  <si>
    <t>Sarvakanti dd</t>
  </si>
  <si>
    <t>Mahajana das</t>
  </si>
  <si>
    <t>Kris Govind</t>
  </si>
  <si>
    <t>Vibhisana das</t>
  </si>
  <si>
    <t>Krsna Candra das</t>
  </si>
  <si>
    <t>Taruna</t>
  </si>
  <si>
    <t>Arcana</t>
  </si>
  <si>
    <t>Ajay Caitanya das</t>
  </si>
  <si>
    <t>Nandini Priya dd</t>
  </si>
  <si>
    <t>ISKCON BLOEMFONTEIN</t>
  </si>
  <si>
    <t>ISKCON CHATSWORTH ( Durban )</t>
  </si>
  <si>
    <t>VAISHNAVI SANGA</t>
  </si>
  <si>
    <t>SMART STAND</t>
  </si>
  <si>
    <t>HARILILA D.D.</t>
  </si>
  <si>
    <t>RUKMA DASA</t>
  </si>
  <si>
    <t>PARTH PREM DASA</t>
  </si>
  <si>
    <t xml:space="preserve"> Neetesh Jairam </t>
  </si>
  <si>
    <t xml:space="preserve"> BTG Office </t>
  </si>
  <si>
    <t xml:space="preserve"> Lenasia Weekend Warriors-Luxmi's </t>
  </si>
  <si>
    <t xml:space="preserve"> Amrita Radhika dd </t>
  </si>
  <si>
    <t xml:space="preserve"> Lokamanahari Giridari Prabhu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</si>
</sst>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8" applyNumberFormat="0" applyAlignment="0" applyProtection="0"/>
    <xf numFmtId="0" fontId="17" fillId="28" borderId="79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0" applyNumberFormat="0" applyFill="0" applyAlignment="0" applyProtection="0"/>
    <xf numFmtId="0" fontId="21" fillId="0" borderId="81" applyNumberFormat="0" applyFill="0" applyAlignment="0" applyProtection="0"/>
    <xf numFmtId="0" fontId="22" fillId="0" borderId="82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8" applyNumberFormat="0" applyAlignment="0" applyProtection="0"/>
    <xf numFmtId="0" fontId="24" fillId="0" borderId="83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4" applyNumberFormat="0" applyFont="0" applyAlignment="0" applyProtection="0"/>
    <xf numFmtId="0" fontId="27" fillId="27" borderId="85" applyNumberFormat="0" applyAlignment="0" applyProtection="0"/>
    <xf numFmtId="0" fontId="28" fillId="0" borderId="0" applyNumberFormat="0" applyFill="0" applyBorder="0" applyAlignment="0" applyProtection="0"/>
    <xf numFmtId="0" fontId="29" fillId="0" borderId="86" applyNumberFormat="0" applyFill="0" applyAlignment="0" applyProtection="0"/>
    <xf numFmtId="0" fontId="30" fillId="0" borderId="0" applyNumberFormat="0" applyFill="0" applyBorder="0" applyAlignment="0" applyProtection="0"/>
    <xf numFmtId="165" fontId="36" fillId="0" borderId="0" applyBorder="0" applyProtection="0"/>
  </cellStyleXfs>
  <cellXfs count="2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 applyAlignment="1">
      <alignment horizontal="center"/>
    </xf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6" xfId="0" applyFont="1" applyBorder="1"/>
    <xf numFmtId="0" fontId="1" fillId="0" borderId="67" xfId="0" applyFont="1" applyBorder="1"/>
    <xf numFmtId="0" fontId="1" fillId="0" borderId="68" xfId="0" applyFont="1" applyBorder="1"/>
    <xf numFmtId="44" fontId="1" fillId="0" borderId="69" xfId="28" applyFont="1" applyBorder="1"/>
    <xf numFmtId="0" fontId="1" fillId="0" borderId="25" xfId="0" applyFont="1" applyFill="1" applyBorder="1"/>
    <xf numFmtId="0" fontId="1" fillId="0" borderId="70" xfId="0" applyFont="1" applyFill="1" applyBorder="1"/>
    <xf numFmtId="0" fontId="1" fillId="0" borderId="71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2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3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4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74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9" customFormat="1">
      <c r="A9" s="198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>
      <c r="A11" s="38"/>
      <c r="B11" s="109" t="s">
        <v>20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0</v>
      </c>
      <c r="G11" s="109">
        <f t="shared" si="0"/>
        <v>0</v>
      </c>
      <c r="H11" s="109">
        <f t="shared" si="0"/>
        <v>0</v>
      </c>
      <c r="I11" s="109">
        <f t="shared" si="0"/>
        <v>0</v>
      </c>
      <c r="J11" s="109">
        <f t="shared" si="0"/>
        <v>0</v>
      </c>
      <c r="K11" s="109">
        <f t="shared" si="0"/>
        <v>0</v>
      </c>
      <c r="L11" s="109">
        <f t="shared" si="0"/>
        <v>0</v>
      </c>
      <c r="M11" s="109">
        <f t="shared" si="0"/>
        <v>0</v>
      </c>
      <c r="N11" s="109">
        <f t="shared" si="0"/>
        <v>0</v>
      </c>
      <c r="O11" s="109">
        <f t="shared" si="0"/>
        <v>0</v>
      </c>
      <c r="P11" s="109">
        <f t="shared" si="0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N25" sqref="N25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9"/>
      <c r="G9" s="160"/>
      <c r="H9" s="161"/>
      <c r="I9" s="162"/>
      <c r="J9" s="161"/>
      <c r="K9" s="160"/>
      <c r="L9" s="163"/>
      <c r="M9" s="160"/>
      <c r="N9" s="161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9"/>
      <c r="G14" s="130"/>
      <c r="H14" s="131"/>
      <c r="I14" s="104"/>
      <c r="J14" s="131"/>
      <c r="K14" s="130"/>
      <c r="L14" s="105"/>
      <c r="M14" s="130"/>
      <c r="N14" s="131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9"/>
      <c r="G15" s="130"/>
      <c r="H15" s="131"/>
      <c r="I15" s="104"/>
      <c r="J15" s="131"/>
      <c r="K15" s="130"/>
      <c r="L15" s="105"/>
      <c r="M15" s="130"/>
      <c r="N15" s="131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9"/>
      <c r="G16" s="130"/>
      <c r="H16" s="131"/>
      <c r="I16" s="104"/>
      <c r="J16" s="131"/>
      <c r="K16" s="130"/>
      <c r="L16" s="105"/>
      <c r="M16" s="130"/>
      <c r="N16" s="131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20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tabSelected="1" workbookViewId="0">
      <selection activeCell="B23" sqref="B2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72</v>
      </c>
    </row>
    <row r="3" spans="1:16" ht="12.75">
      <c r="B3" s="2" t="s">
        <v>96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98</v>
      </c>
      <c r="C9" s="108"/>
      <c r="D9" s="100"/>
      <c r="E9" s="100"/>
      <c r="F9" s="129"/>
      <c r="G9" s="130">
        <v>20</v>
      </c>
      <c r="H9" s="131"/>
      <c r="I9" s="104"/>
      <c r="J9" s="131"/>
      <c r="K9" s="130"/>
      <c r="L9" s="105"/>
      <c r="M9" s="130"/>
      <c r="N9" s="131"/>
      <c r="O9" s="106">
        <f t="shared" ref="O9:O12" si="0">SUM(F9:N9)</f>
        <v>20</v>
      </c>
      <c r="P9" s="107">
        <f t="shared" ref="P9:P12" si="1">(F9*$F$5)+(G9*$G$5)+(H9*$H$5)+(I9*$I$5)+(J9*$J$5)+(K9*$K$5)+(L9*$L$5)+(M9*$M$5)+(N9*$N$5)</f>
        <v>5</v>
      </c>
    </row>
    <row r="10" spans="1:16" s="30" customFormat="1">
      <c r="A10" s="1"/>
      <c r="B10" s="99" t="s">
        <v>99</v>
      </c>
      <c r="C10" s="108"/>
      <c r="D10" s="100"/>
      <c r="E10" s="100"/>
      <c r="F10" s="129"/>
      <c r="G10" s="130">
        <v>5</v>
      </c>
      <c r="H10" s="131"/>
      <c r="I10" s="104"/>
      <c r="J10" s="131"/>
      <c r="K10" s="130"/>
      <c r="L10" s="105"/>
      <c r="M10" s="130"/>
      <c r="N10" s="131"/>
      <c r="O10" s="106">
        <f t="shared" si="0"/>
        <v>5</v>
      </c>
      <c r="P10" s="107">
        <f t="shared" si="1"/>
        <v>1.25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20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25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25</v>
      </c>
      <c r="P14" s="109">
        <f t="shared" si="2"/>
        <v>6.25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0"/>
  <sheetViews>
    <sheetView workbookViewId="0">
      <selection activeCell="B4" sqref="B4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32</v>
      </c>
      <c r="C2" s="112" t="s">
        <v>33</v>
      </c>
    </row>
    <row r="3" spans="1:16" ht="12.75">
      <c r="B3" s="2" t="s">
        <v>96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31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38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 t="s">
        <v>135</v>
      </c>
      <c r="C9" s="156"/>
      <c r="D9" s="51"/>
      <c r="E9" s="52"/>
      <c r="F9" s="53"/>
      <c r="G9" s="59">
        <v>125</v>
      </c>
      <c r="H9" s="60"/>
      <c r="I9" s="61">
        <v>10</v>
      </c>
      <c r="J9" s="60"/>
      <c r="K9" s="59">
        <v>15</v>
      </c>
      <c r="L9" s="62"/>
      <c r="M9" s="59"/>
      <c r="N9" s="60">
        <v>8</v>
      </c>
      <c r="O9" s="126">
        <f>SUM(C9:N9)</f>
        <v>158</v>
      </c>
      <c r="P9" s="37">
        <f>(C9*$C$5)+(F9*$F$5)+(G9*$G$5)+(H9*$H$5)+(I9*$I$5)+(J9*$J$5)+(K9*$K$5)+(L9*$L$5)+(M9*$M$5)+(N9*$N$5)</f>
        <v>67.25</v>
      </c>
    </row>
    <row r="10" spans="1:16">
      <c r="B10" s="58" t="s">
        <v>136</v>
      </c>
      <c r="C10" s="156"/>
      <c r="D10" s="51"/>
      <c r="E10" s="52"/>
      <c r="F10" s="53"/>
      <c r="G10" s="59">
        <v>100</v>
      </c>
      <c r="H10" s="60"/>
      <c r="I10" s="61"/>
      <c r="J10" s="60"/>
      <c r="K10" s="59"/>
      <c r="L10" s="62"/>
      <c r="M10" s="59"/>
      <c r="N10" s="60"/>
      <c r="O10" s="126">
        <f t="shared" ref="O10:O12" si="0">SUM(F10:N10)</f>
        <v>100</v>
      </c>
      <c r="P10" s="37">
        <f t="shared" ref="P10:P12" si="1">(F10*$F$5)+(G10*$G$5)+(H10*$H$5)+(I10*$I$5)+(J10*$J$5)+(K10*$K$5)+(L10*$L$5)+(M10*$M$5)+(N10*$N$5)</f>
        <v>25</v>
      </c>
    </row>
    <row r="11" spans="1:16">
      <c r="B11" s="58" t="s">
        <v>137</v>
      </c>
      <c r="C11" s="156"/>
      <c r="D11" s="51"/>
      <c r="E11" s="52"/>
      <c r="F11" s="53"/>
      <c r="G11" s="59">
        <v>5</v>
      </c>
      <c r="H11" s="60"/>
      <c r="I11" s="157"/>
      <c r="J11" s="60"/>
      <c r="K11" s="59"/>
      <c r="L11" s="62"/>
      <c r="M11" s="59"/>
      <c r="N11" s="60">
        <v>10</v>
      </c>
      <c r="O11" s="126">
        <f t="shared" si="0"/>
        <v>15</v>
      </c>
      <c r="P11" s="37">
        <f t="shared" si="1"/>
        <v>21.25</v>
      </c>
    </row>
    <row r="12" spans="1:16">
      <c r="B12" s="58" t="s">
        <v>138</v>
      </c>
      <c r="C12" s="156"/>
      <c r="D12" s="51"/>
      <c r="E12" s="52"/>
      <c r="F12" s="53"/>
      <c r="G12" s="59">
        <v>60</v>
      </c>
      <c r="H12" s="60"/>
      <c r="I12" s="61"/>
      <c r="J12" s="60"/>
      <c r="K12" s="59">
        <v>19</v>
      </c>
      <c r="L12" s="62"/>
      <c r="M12" s="59"/>
      <c r="N12" s="60">
        <v>12</v>
      </c>
      <c r="O12" s="126">
        <f t="shared" si="0"/>
        <v>91</v>
      </c>
      <c r="P12" s="37">
        <f t="shared" si="1"/>
        <v>58</v>
      </c>
    </row>
    <row r="13" spans="1:16">
      <c r="B13" s="58"/>
      <c r="C13" s="156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6">
        <f t="shared" ref="O13" si="2">SUM(F13:N13)</f>
        <v>0</v>
      </c>
      <c r="P13" s="37">
        <f t="shared" ref="P13" si="3">(F13*$F$5)+(G13*$G$5)+(H13*$H$5)+(I13*$I$5)+(J13*$J$5)+(K13*$K$5)+(L13*$L$5)+(M13*$M$5)+(N13*$N$5)</f>
        <v>0</v>
      </c>
    </row>
    <row r="14" spans="1:16" ht="12" thickBot="1">
      <c r="A14" s="38"/>
      <c r="B14" s="39" t="s">
        <v>20</v>
      </c>
      <c r="C14" s="39">
        <f>SUM(C9:C13)</f>
        <v>0</v>
      </c>
      <c r="D14" s="39">
        <f>SUM(D9:D13)</f>
        <v>0</v>
      </c>
      <c r="E14" s="39">
        <f>SUM(E9:E13)</f>
        <v>0</v>
      </c>
      <c r="F14" s="39">
        <f>SUM(F9:F13)</f>
        <v>0</v>
      </c>
      <c r="G14" s="39">
        <f>SUM(G9:G13)</f>
        <v>290</v>
      </c>
      <c r="H14" s="39">
        <f>SUM(H9:H13)</f>
        <v>0</v>
      </c>
      <c r="I14" s="39">
        <f>SUM(I9:I13)</f>
        <v>10</v>
      </c>
      <c r="J14" s="39">
        <f>SUM(J9:J13)</f>
        <v>0</v>
      </c>
      <c r="K14" s="39">
        <f>SUM(K9:K13)</f>
        <v>34</v>
      </c>
      <c r="L14" s="39">
        <f>SUM(L9:L13)</f>
        <v>0</v>
      </c>
      <c r="M14" s="39">
        <f>SUM(M9:M13)</f>
        <v>0</v>
      </c>
      <c r="N14" s="39">
        <f>SUM(N9:N13)</f>
        <v>30</v>
      </c>
      <c r="O14" s="39">
        <f>SUM(O9:O13)</f>
        <v>364</v>
      </c>
      <c r="P14" s="39">
        <f>SUM(P9:P13)</f>
        <v>171.5</v>
      </c>
    </row>
    <row r="15" spans="1:16">
      <c r="B15" s="38"/>
      <c r="C15" s="38"/>
      <c r="D15" s="38"/>
      <c r="E15" s="38"/>
      <c r="F15" s="40"/>
      <c r="G15" s="40"/>
      <c r="H15" s="40"/>
      <c r="I15" s="40"/>
      <c r="J15" s="40"/>
      <c r="K15" s="40"/>
      <c r="L15" s="40"/>
      <c r="M15" s="40"/>
      <c r="N15" s="40"/>
      <c r="O15" s="38"/>
      <c r="P15" s="38"/>
    </row>
    <row r="16" spans="1:16">
      <c r="O16" s="38"/>
    </row>
    <row r="17" spans="2:16" ht="12" thickBot="1">
      <c r="B17" s="33" t="s">
        <v>39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5"/>
    </row>
    <row r="18" spans="2:16" ht="12" customHeight="1">
      <c r="B18" s="173" t="s">
        <v>139</v>
      </c>
      <c r="C18" s="51"/>
      <c r="D18" s="52"/>
      <c r="E18" s="52"/>
      <c r="F18" s="177"/>
      <c r="G18" s="174">
        <v>44</v>
      </c>
      <c r="H18" s="60"/>
      <c r="I18" s="175">
        <v>14</v>
      </c>
      <c r="J18" s="60"/>
      <c r="K18" s="174">
        <v>5</v>
      </c>
      <c r="L18" s="176"/>
      <c r="M18" s="59"/>
      <c r="N18" s="114">
        <v>3</v>
      </c>
      <c r="O18" s="36">
        <f>SUM(F18:N18)</f>
        <v>66</v>
      </c>
      <c r="P18" s="37">
        <f>(F18*$F$5)+(G18*$G$5)+(H18*$H$5)+(I18*$I$5)+(J18*$J$5)+(K18*$K$5)+(L18*$L$5)+(M18*$M$5)+(N18*$N$5)</f>
        <v>29</v>
      </c>
    </row>
    <row r="19" spans="2:16">
      <c r="B19" s="58"/>
      <c r="C19" s="52"/>
      <c r="D19" s="52"/>
      <c r="E19" s="52"/>
      <c r="F19" s="115"/>
      <c r="G19" s="117"/>
      <c r="H19" s="116"/>
      <c r="I19" s="117"/>
      <c r="J19" s="118"/>
      <c r="K19" s="117"/>
      <c r="L19" s="118"/>
      <c r="M19" s="119"/>
      <c r="N19" s="114"/>
      <c r="O19" s="36">
        <f>SUM(F19:N19)</f>
        <v>0</v>
      </c>
      <c r="P19" s="37">
        <f>(F19*$F$5)+(G19*$G$5)+(H19*$H$5)+(I19*$I$5)+(J19*$J$5)+(K19*$K$5)+(L19*$L$5)+(M19*$M$5)+(N19*$N$5)</f>
        <v>0</v>
      </c>
    </row>
    <row r="20" spans="2:16" ht="12" thickBot="1">
      <c r="B20" s="39" t="s">
        <v>20</v>
      </c>
      <c r="C20" s="39">
        <f t="shared" ref="C20:P20" si="4">SUM(C18:C19)</f>
        <v>0</v>
      </c>
      <c r="D20" s="39">
        <f t="shared" si="4"/>
        <v>0</v>
      </c>
      <c r="E20" s="39">
        <f t="shared" si="4"/>
        <v>0</v>
      </c>
      <c r="F20" s="39">
        <f t="shared" si="4"/>
        <v>0</v>
      </c>
      <c r="G20" s="39">
        <f t="shared" si="4"/>
        <v>44</v>
      </c>
      <c r="H20" s="39">
        <f t="shared" si="4"/>
        <v>0</v>
      </c>
      <c r="I20" s="39">
        <f t="shared" si="4"/>
        <v>14</v>
      </c>
      <c r="J20" s="39">
        <f t="shared" si="4"/>
        <v>0</v>
      </c>
      <c r="K20" s="39">
        <f t="shared" si="4"/>
        <v>5</v>
      </c>
      <c r="L20" s="39">
        <f t="shared" si="4"/>
        <v>0</v>
      </c>
      <c r="M20" s="39">
        <f t="shared" si="4"/>
        <v>0</v>
      </c>
      <c r="N20" s="39">
        <f t="shared" si="4"/>
        <v>3</v>
      </c>
      <c r="O20" s="39">
        <f t="shared" si="4"/>
        <v>66</v>
      </c>
      <c r="P20" s="124">
        <f t="shared" si="4"/>
        <v>29</v>
      </c>
    </row>
    <row r="22" spans="2:16" hidden="1"/>
    <row r="23" spans="2:16" ht="12" hidden="1" thickBot="1">
      <c r="B23" s="33" t="s">
        <v>40</v>
      </c>
      <c r="C23" s="33"/>
      <c r="D23" s="33"/>
      <c r="E23" s="33"/>
      <c r="F23" s="34"/>
      <c r="G23" s="34"/>
      <c r="H23" s="34"/>
      <c r="I23" s="34"/>
      <c r="J23" s="34"/>
      <c r="K23" s="34"/>
      <c r="L23" s="34"/>
      <c r="M23" s="34"/>
      <c r="N23" s="34"/>
      <c r="O23" s="35"/>
      <c r="P23" s="35"/>
    </row>
    <row r="24" spans="2:16" hidden="1">
      <c r="B24" s="58"/>
      <c r="C24" s="63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(F24*$F$5)+(G24*$G$5)+(H24*$H$5)+(I24*$I$5)+(J24*$J$5)+(K24*$K$5)+(L24*$L$5)+(M24*$M$5)+(N24*$N$5)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37">
        <f>(F25*$F$5)+(G25*$G$5)+(H25*$H$5)+(I25*$I$5)+(J25*$J$5)+(K25*$K$5)+(L25*$L$5)+(M25*$M$5)+(N25*$N$5)</f>
        <v>0</v>
      </c>
    </row>
    <row r="26" spans="2:16" hidden="1"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SUM(C26:N26)</f>
        <v>0</v>
      </c>
      <c r="P26" s="37">
        <f>(C26*$C$5)+(G26*$G$5)+(H26*$H$5)+(I26*$I$5)+(J26*$J$5)+(K26*$K$5)+(L26*$L$5)+(M26*$M$5)+(N26*$N$5)</f>
        <v>0</v>
      </c>
    </row>
    <row r="27" spans="2:16" hidden="1">
      <c r="B27" s="125"/>
      <c r="C27" s="38"/>
      <c r="D27" s="38"/>
      <c r="E27" s="38"/>
      <c r="F27" s="120"/>
      <c r="G27" s="122"/>
      <c r="H27" s="121"/>
      <c r="I27" s="122"/>
      <c r="J27" s="121"/>
      <c r="K27" s="122"/>
      <c r="L27" s="121"/>
      <c r="M27" s="122"/>
      <c r="N27" s="123"/>
      <c r="O27" s="36"/>
      <c r="P27" s="37">
        <f>(F27*$F$5)+(G27*$G$5)+(H27*$H$5)+(I27*$I$5)+(J27*$J$5)+(K27*$K$5)+(L27*$L$5)+(M27*$M$5)+(N27*$N$5)</f>
        <v>0</v>
      </c>
    </row>
    <row r="28" spans="2:16" ht="12" hidden="1" thickBot="1">
      <c r="B28" s="39" t="s">
        <v>20</v>
      </c>
      <c r="C28" s="39">
        <f>SUM(C24:C25)</f>
        <v>0</v>
      </c>
      <c r="D28" s="39">
        <f>SUM(D24:D25)</f>
        <v>0</v>
      </c>
      <c r="E28" s="39">
        <f>SUM(E24:E25)</f>
        <v>0</v>
      </c>
      <c r="F28" s="39">
        <f>SUM(F24:F27)</f>
        <v>0</v>
      </c>
      <c r="G28" s="39">
        <f t="shared" ref="G28:O28" si="5">SUM(G24:G27)</f>
        <v>0</v>
      </c>
      <c r="H28" s="39">
        <f t="shared" si="5"/>
        <v>0</v>
      </c>
      <c r="I28" s="39">
        <f t="shared" si="5"/>
        <v>0</v>
      </c>
      <c r="J28" s="39">
        <f t="shared" si="5"/>
        <v>0</v>
      </c>
      <c r="K28" s="39">
        <f t="shared" si="5"/>
        <v>0</v>
      </c>
      <c r="L28" s="39">
        <f t="shared" si="5"/>
        <v>0</v>
      </c>
      <c r="M28" s="39">
        <f t="shared" si="5"/>
        <v>0</v>
      </c>
      <c r="N28" s="39">
        <f t="shared" si="5"/>
        <v>0</v>
      </c>
      <c r="O28" s="39">
        <f t="shared" si="5"/>
        <v>0</v>
      </c>
      <c r="P28" s="124">
        <f>SUM(P24:P27)</f>
        <v>0</v>
      </c>
    </row>
    <row r="29" spans="2:16"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158"/>
    </row>
    <row r="30" spans="2:16">
      <c r="N30" s="128" t="s">
        <v>27</v>
      </c>
      <c r="O30" s="127">
        <f>SUM(O14+O20+O28)</f>
        <v>430</v>
      </c>
      <c r="P30" s="127">
        <f>SUM(P14+P20+P28)</f>
        <v>200.5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N28" sqref="N28"/>
    </sheetView>
  </sheetViews>
  <sheetFormatPr defaultRowHeight="11.25"/>
  <cols>
    <col min="1" max="1" width="3.140625" style="201" customWidth="1"/>
    <col min="2" max="2" width="23.28515625" style="201" customWidth="1"/>
    <col min="3" max="3" width="9.7109375" style="201" customWidth="1"/>
    <col min="4" max="4" width="6.28515625" style="201" customWidth="1"/>
    <col min="5" max="5" width="6" style="201" customWidth="1"/>
    <col min="6" max="6" width="5.7109375" style="201" customWidth="1"/>
    <col min="7" max="7" width="7.42578125" style="201" customWidth="1"/>
    <col min="8" max="9" width="5.7109375" style="201" customWidth="1"/>
    <col min="10" max="10" width="7" style="201" customWidth="1"/>
    <col min="11" max="12" width="5.7109375" style="201" customWidth="1"/>
    <col min="13" max="13" width="7.42578125" style="201" customWidth="1"/>
    <col min="14" max="14" width="6.85546875" style="201" customWidth="1"/>
    <col min="15" max="15" width="6.7109375" style="201" customWidth="1"/>
    <col min="16" max="16" width="9.7109375" style="201" customWidth="1"/>
    <col min="17" max="17" width="10" style="201" customWidth="1"/>
    <col min="18" max="16384" width="9.140625" style="201"/>
  </cols>
  <sheetData>
    <row r="2" spans="1:16" ht="12.75">
      <c r="B2" s="2" t="s">
        <v>80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202" customFormat="1">
      <c r="A6" s="20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2" customFormat="1">
      <c r="A9" s="201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202" customFormat="1">
      <c r="A10" s="20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/>
      <c r="P10" s="107"/>
    </row>
    <row r="11" spans="1:16">
      <c r="A11" s="209"/>
      <c r="B11" s="109" t="s">
        <v>20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0" sqref="B20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96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64" t="s">
        <v>121</v>
      </c>
      <c r="C7" s="165"/>
      <c r="D7" s="166"/>
      <c r="E7" s="166"/>
      <c r="F7" s="167"/>
      <c r="G7" s="168">
        <v>2620</v>
      </c>
      <c r="H7" s="169"/>
      <c r="I7" s="170">
        <v>42</v>
      </c>
      <c r="J7" s="169"/>
      <c r="K7" s="168"/>
      <c r="L7" s="171"/>
      <c r="M7" s="168">
        <v>58</v>
      </c>
      <c r="N7" s="169"/>
      <c r="O7" s="36">
        <f t="shared" ref="O7:O15" si="0">SUM(F7:N7)</f>
        <v>2720</v>
      </c>
      <c r="P7" s="37">
        <f t="shared" ref="P7:P15" si="1">(F7*$F$3)+(G7*$G$3)+(H7*$H$3)+(I7*$I$3)+(J7*$J$3)+(K7*$K$3)+(L7*$L$3)+(M7*$M$3)+(N7*$N$3)</f>
        <v>792</v>
      </c>
    </row>
    <row r="8" spans="1:16" s="30" customFormat="1">
      <c r="A8" s="1"/>
      <c r="B8" s="200" t="s">
        <v>123</v>
      </c>
      <c r="C8" s="172"/>
      <c r="D8" s="166"/>
      <c r="E8" s="166"/>
      <c r="F8" s="167"/>
      <c r="G8" s="168">
        <v>355</v>
      </c>
      <c r="H8" s="169"/>
      <c r="I8" s="170"/>
      <c r="J8" s="169"/>
      <c r="K8" s="168"/>
      <c r="L8" s="171"/>
      <c r="M8" s="168">
        <v>20</v>
      </c>
      <c r="N8" s="169"/>
      <c r="O8" s="36">
        <f t="shared" si="0"/>
        <v>375</v>
      </c>
      <c r="P8" s="37">
        <f t="shared" si="1"/>
        <v>128.75</v>
      </c>
    </row>
    <row r="9" spans="1:16" s="30" customFormat="1">
      <c r="A9" s="1"/>
      <c r="B9" s="164" t="s">
        <v>84</v>
      </c>
      <c r="C9" s="172"/>
      <c r="D9" s="166"/>
      <c r="E9" s="166"/>
      <c r="F9" s="167"/>
      <c r="G9" s="168">
        <v>208</v>
      </c>
      <c r="H9" s="169"/>
      <c r="I9" s="170"/>
      <c r="J9" s="169"/>
      <c r="K9" s="168"/>
      <c r="L9" s="171"/>
      <c r="M9" s="168">
        <v>26</v>
      </c>
      <c r="N9" s="169"/>
      <c r="O9" s="36">
        <f t="shared" si="0"/>
        <v>234</v>
      </c>
      <c r="P9" s="37">
        <f t="shared" si="1"/>
        <v>104</v>
      </c>
    </row>
    <row r="10" spans="1:16" s="30" customFormat="1">
      <c r="A10" s="1"/>
      <c r="B10" s="164" t="s">
        <v>122</v>
      </c>
      <c r="C10" s="172"/>
      <c r="D10" s="166"/>
      <c r="E10" s="166"/>
      <c r="F10" s="167"/>
      <c r="G10" s="168">
        <v>400</v>
      </c>
      <c r="H10" s="169"/>
      <c r="I10" s="170"/>
      <c r="J10" s="169"/>
      <c r="K10" s="168"/>
      <c r="L10" s="171"/>
      <c r="M10" s="168"/>
      <c r="N10" s="169"/>
      <c r="O10" s="36">
        <f t="shared" si="0"/>
        <v>400</v>
      </c>
      <c r="P10" s="37">
        <f t="shared" si="1"/>
        <v>100</v>
      </c>
    </row>
    <row r="11" spans="1:16" s="30" customFormat="1">
      <c r="A11" s="1"/>
      <c r="B11" s="200" t="s">
        <v>124</v>
      </c>
      <c r="C11" s="172"/>
      <c r="D11" s="166"/>
      <c r="E11" s="166"/>
      <c r="F11" s="167">
        <v>3</v>
      </c>
      <c r="G11" s="168">
        <v>40</v>
      </c>
      <c r="H11" s="169"/>
      <c r="I11" s="170">
        <v>16</v>
      </c>
      <c r="J11" s="169"/>
      <c r="K11" s="168">
        <v>6</v>
      </c>
      <c r="L11" s="171"/>
      <c r="M11" s="168">
        <v>22</v>
      </c>
      <c r="N11" s="169"/>
      <c r="O11" s="36">
        <f t="shared" si="0"/>
        <v>87</v>
      </c>
      <c r="P11" s="37">
        <f t="shared" si="1"/>
        <v>68.3</v>
      </c>
    </row>
    <row r="12" spans="1:16" s="30" customFormat="1">
      <c r="A12" s="1"/>
      <c r="B12" s="200" t="s">
        <v>125</v>
      </c>
      <c r="C12" s="172"/>
      <c r="D12" s="166"/>
      <c r="E12" s="166"/>
      <c r="F12" s="167"/>
      <c r="G12" s="168">
        <v>43</v>
      </c>
      <c r="H12" s="169"/>
      <c r="I12" s="170"/>
      <c r="J12" s="169"/>
      <c r="K12" s="168">
        <v>3</v>
      </c>
      <c r="L12" s="171"/>
      <c r="M12" s="168">
        <v>2</v>
      </c>
      <c r="N12" s="169"/>
      <c r="O12" s="36">
        <f t="shared" si="0"/>
        <v>48</v>
      </c>
      <c r="P12" s="37">
        <f t="shared" si="1"/>
        <v>17.75</v>
      </c>
    </row>
    <row r="13" spans="1:16" s="30" customFormat="1">
      <c r="A13" s="1"/>
      <c r="B13" s="200" t="s">
        <v>126</v>
      </c>
      <c r="C13" s="172"/>
      <c r="D13" s="166"/>
      <c r="E13" s="166"/>
      <c r="F13" s="167"/>
      <c r="G13" s="168">
        <v>5</v>
      </c>
      <c r="H13" s="169"/>
      <c r="I13" s="170"/>
      <c r="J13" s="169"/>
      <c r="K13" s="168">
        <v>5</v>
      </c>
      <c r="L13" s="171"/>
      <c r="M13" s="168">
        <v>5</v>
      </c>
      <c r="N13" s="169"/>
      <c r="O13" s="36">
        <f t="shared" si="0"/>
        <v>15</v>
      </c>
      <c r="P13" s="37">
        <f t="shared" si="1"/>
        <v>16.25</v>
      </c>
    </row>
    <row r="14" spans="1:16" s="30" customFormat="1">
      <c r="A14" s="1"/>
      <c r="B14" s="200" t="s">
        <v>127</v>
      </c>
      <c r="C14" s="172"/>
      <c r="D14" s="166"/>
      <c r="E14" s="166"/>
      <c r="F14" s="167">
        <v>1</v>
      </c>
      <c r="G14" s="168">
        <v>8</v>
      </c>
      <c r="H14" s="169"/>
      <c r="I14" s="170">
        <v>5</v>
      </c>
      <c r="J14" s="169"/>
      <c r="K14" s="168">
        <v>2</v>
      </c>
      <c r="L14" s="171"/>
      <c r="M14" s="168">
        <v>2</v>
      </c>
      <c r="N14" s="169"/>
      <c r="O14" s="36">
        <f t="shared" si="0"/>
        <v>18</v>
      </c>
      <c r="P14" s="37">
        <f t="shared" si="1"/>
        <v>10.6</v>
      </c>
    </row>
    <row r="15" spans="1:16" s="30" customFormat="1">
      <c r="A15" s="1"/>
      <c r="B15" s="200" t="s">
        <v>128</v>
      </c>
      <c r="C15" s="172"/>
      <c r="D15" s="166"/>
      <c r="E15" s="166"/>
      <c r="F15" s="167"/>
      <c r="G15" s="168"/>
      <c r="H15" s="169"/>
      <c r="I15" s="170">
        <v>15</v>
      </c>
      <c r="J15" s="169"/>
      <c r="K15" s="168"/>
      <c r="L15" s="171"/>
      <c r="M15" s="168"/>
      <c r="N15" s="169"/>
      <c r="O15" s="36">
        <f t="shared" si="0"/>
        <v>15</v>
      </c>
      <c r="P15" s="37">
        <f t="shared" si="1"/>
        <v>7.5</v>
      </c>
    </row>
    <row r="16" spans="1:16" s="30" customFormat="1">
      <c r="A16" s="1"/>
      <c r="B16" s="200" t="s">
        <v>129</v>
      </c>
      <c r="C16" s="172"/>
      <c r="D16" s="166"/>
      <c r="E16" s="166"/>
      <c r="F16" s="167">
        <v>1</v>
      </c>
      <c r="G16" s="168">
        <v>4</v>
      </c>
      <c r="H16" s="169"/>
      <c r="I16" s="170">
        <v>1</v>
      </c>
      <c r="J16" s="169"/>
      <c r="K16" s="168"/>
      <c r="L16" s="171"/>
      <c r="M16" s="168">
        <v>2</v>
      </c>
      <c r="N16" s="169"/>
      <c r="O16" s="36">
        <f t="shared" ref="O16:O19" si="2">SUM(F16:N16)</f>
        <v>8</v>
      </c>
      <c r="P16" s="37">
        <f t="shared" ref="P16:P19" si="3">(F16*$F$3)+(G16*$G$3)+(H16*$H$3)+(I16*$I$3)+(J16*$J$3)+(K16*$K$3)+(L16*$L$3)+(M16*$M$3)+(N16*$N$3)</f>
        <v>5.6</v>
      </c>
    </row>
    <row r="17" spans="1:16" s="30" customFormat="1">
      <c r="A17" s="1"/>
      <c r="B17" s="200" t="s">
        <v>130</v>
      </c>
      <c r="C17" s="172"/>
      <c r="D17" s="166"/>
      <c r="E17" s="166"/>
      <c r="F17" s="167"/>
      <c r="G17" s="168">
        <v>4</v>
      </c>
      <c r="H17" s="169"/>
      <c r="I17" s="170"/>
      <c r="J17" s="169"/>
      <c r="K17" s="168"/>
      <c r="L17" s="171"/>
      <c r="M17" s="168">
        <v>1</v>
      </c>
      <c r="N17" s="169"/>
      <c r="O17" s="36">
        <f t="shared" si="2"/>
        <v>5</v>
      </c>
      <c r="P17" s="37">
        <f t="shared" si="3"/>
        <v>3</v>
      </c>
    </row>
    <row r="18" spans="1:16" s="30" customFormat="1">
      <c r="A18" s="1"/>
      <c r="B18" s="200" t="s">
        <v>131</v>
      </c>
      <c r="C18" s="172"/>
      <c r="D18" s="166"/>
      <c r="E18" s="166"/>
      <c r="F18" s="167"/>
      <c r="G18" s="168"/>
      <c r="H18" s="169"/>
      <c r="I18" s="170">
        <v>4</v>
      </c>
      <c r="J18" s="169"/>
      <c r="K18" s="168"/>
      <c r="L18" s="171"/>
      <c r="M18" s="168"/>
      <c r="N18" s="169"/>
      <c r="O18" s="36">
        <f t="shared" si="2"/>
        <v>4</v>
      </c>
      <c r="P18" s="37">
        <f t="shared" si="3"/>
        <v>2</v>
      </c>
    </row>
    <row r="19" spans="1:16" s="30" customFormat="1">
      <c r="A19" s="1"/>
      <c r="B19" s="200" t="s">
        <v>132</v>
      </c>
      <c r="C19" s="172"/>
      <c r="D19" s="166"/>
      <c r="E19" s="166"/>
      <c r="F19" s="167"/>
      <c r="G19" s="168">
        <v>6</v>
      </c>
      <c r="H19" s="169"/>
      <c r="I19" s="170"/>
      <c r="J19" s="169"/>
      <c r="K19" s="168"/>
      <c r="L19" s="171"/>
      <c r="M19" s="168"/>
      <c r="N19" s="169"/>
      <c r="O19" s="36">
        <f t="shared" si="2"/>
        <v>6</v>
      </c>
      <c r="P19" s="37">
        <f t="shared" si="3"/>
        <v>1.5</v>
      </c>
    </row>
    <row r="20" spans="1:16" s="30" customFormat="1">
      <c r="A20" s="1"/>
      <c r="B20" s="145"/>
      <c r="C20" s="152"/>
      <c r="D20" s="146"/>
      <c r="E20" s="146"/>
      <c r="F20" s="147"/>
      <c r="G20" s="148"/>
      <c r="H20" s="149"/>
      <c r="I20" s="150"/>
      <c r="J20" s="149"/>
      <c r="K20" s="148"/>
      <c r="L20" s="151"/>
      <c r="M20" s="148"/>
      <c r="N20" s="149"/>
      <c r="O20" s="36">
        <f>SUM(F20:N20)</f>
        <v>0</v>
      </c>
      <c r="P20" s="37">
        <f>(F20*$F$3)+(G20*$G$3)+(H20*$H$3)+(I20*$I$3)+(J20*$J$3)+(K20*$K$3)+(L20*$L$3)+(M20*$M$3)+(N20*$N$3)</f>
        <v>0</v>
      </c>
    </row>
    <row r="21" spans="1:16" ht="12" thickBot="1">
      <c r="A21" s="38"/>
      <c r="B21" s="39" t="s">
        <v>20</v>
      </c>
      <c r="C21" s="39">
        <f t="shared" ref="C21:P21" si="4">SUM(C7:C20)</f>
        <v>0</v>
      </c>
      <c r="D21" s="39">
        <f t="shared" si="4"/>
        <v>0</v>
      </c>
      <c r="E21" s="39">
        <f t="shared" si="4"/>
        <v>0</v>
      </c>
      <c r="F21" s="39">
        <f t="shared" si="4"/>
        <v>5</v>
      </c>
      <c r="G21" s="39">
        <f t="shared" si="4"/>
        <v>3693</v>
      </c>
      <c r="H21" s="39">
        <f t="shared" si="4"/>
        <v>0</v>
      </c>
      <c r="I21" s="39">
        <f t="shared" si="4"/>
        <v>83</v>
      </c>
      <c r="J21" s="39">
        <f t="shared" si="4"/>
        <v>0</v>
      </c>
      <c r="K21" s="39">
        <f t="shared" si="4"/>
        <v>16</v>
      </c>
      <c r="L21" s="39">
        <f t="shared" si="4"/>
        <v>0</v>
      </c>
      <c r="M21" s="39">
        <f t="shared" si="4"/>
        <v>138</v>
      </c>
      <c r="N21" s="39">
        <f t="shared" si="4"/>
        <v>0</v>
      </c>
      <c r="O21" s="39">
        <f t="shared" si="4"/>
        <v>3935</v>
      </c>
      <c r="P21" s="39">
        <f t="shared" si="4"/>
        <v>1257.2499999999998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 hidden="1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2" hidden="1" thickBot="1">
      <c r="B24" s="33" t="s">
        <v>29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 hidden="1">
      <c r="A25" s="1"/>
      <c r="B25" s="58"/>
      <c r="C25" s="63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37">
        <f>(C25*$C$3)+(F25*$F$3)+(G25*$G$3)+(H25*$H$3)+(I25*$I$3)+(J25*$J$3)+(K25*$K$3)+(L25*$L$3)+(M25*$M$3)+(N25*$N$3)</f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37">
        <f>(F26*$F$3)+(G26*$G$3)+(H26*$H$3)+(I26*$I$3)+(J26*$J$3)+(K26*$K$3)+(L26*$L$3)+(M26*$M$3)+(N26*$N$3)</f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37">
        <f>(F27*$F$3)+(G27*$G$3)+(H27*$H$3)+(I27*$I$3)+(J27*$J$3)+(K27*$K$3)+(L27*$L$3)+(M27*$M$3)+(N27*$N$3)</f>
        <v>0</v>
      </c>
    </row>
    <row r="28" spans="1:16" ht="12" hidden="1" thickBot="1">
      <c r="A28" s="38"/>
      <c r="B28" s="39" t="s">
        <v>20</v>
      </c>
      <c r="C28" s="39">
        <f>SUM(C25:C27)</f>
        <v>0</v>
      </c>
      <c r="D28" s="39">
        <f>SUM(D25:D27)</f>
        <v>0</v>
      </c>
      <c r="E28" s="39">
        <f>SUM(E25:E27)</f>
        <v>0</v>
      </c>
      <c r="F28" s="39">
        <f>SUM(F25:F27)</f>
        <v>0</v>
      </c>
      <c r="G28" s="39">
        <f>SUM(G25:G27)</f>
        <v>0</v>
      </c>
      <c r="H28" s="39">
        <f t="shared" ref="H28:P28" si="5">SUM(H25:H27)</f>
        <v>0</v>
      </c>
      <c r="I28" s="39">
        <f t="shared" si="5"/>
        <v>0</v>
      </c>
      <c r="J28" s="39">
        <f t="shared" si="5"/>
        <v>0</v>
      </c>
      <c r="K28" s="39">
        <f t="shared" si="5"/>
        <v>0</v>
      </c>
      <c r="L28" s="39">
        <f t="shared" si="5"/>
        <v>0</v>
      </c>
      <c r="M28" s="39">
        <f t="shared" si="5"/>
        <v>0</v>
      </c>
      <c r="N28" s="39">
        <f t="shared" si="5"/>
        <v>0</v>
      </c>
      <c r="O28" s="41">
        <f t="shared" si="5"/>
        <v>0</v>
      </c>
      <c r="P28" s="41">
        <f t="shared" si="5"/>
        <v>0</v>
      </c>
    </row>
    <row r="29" spans="1:16" hidden="1">
      <c r="G29" s="42"/>
    </row>
    <row r="30" spans="1:16" ht="12.75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20</v>
      </c>
      <c r="O31" s="49">
        <f>+O28+O21</f>
        <v>3935</v>
      </c>
      <c r="P31" s="50">
        <f>+P28+P21</f>
        <v>1257.2499999999998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20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60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59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58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57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56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55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54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53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52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51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50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49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48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47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46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45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44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43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20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20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20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4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35" sqref="B135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96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133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78" t="s">
        <v>71</v>
      </c>
      <c r="C7" s="179"/>
      <c r="D7" s="180"/>
      <c r="E7" s="180"/>
      <c r="F7" s="181"/>
      <c r="G7" s="182">
        <v>39</v>
      </c>
      <c r="H7" s="183"/>
      <c r="I7" s="184">
        <v>8</v>
      </c>
      <c r="J7" s="183"/>
      <c r="K7" s="182">
        <v>2</v>
      </c>
      <c r="L7" s="185"/>
      <c r="M7" s="182"/>
      <c r="N7" s="183">
        <v>2</v>
      </c>
      <c r="O7" s="36">
        <f>SUM(C7:N7)</f>
        <v>51</v>
      </c>
      <c r="P7" s="37">
        <f>(C7*$C$3)+(F7*$F$3)+(G7*$G$3)+(H7*$H$3)+(I7*$I$3)+(J7*$J$3)+(K7*$K$3)+(L7*$L$3)+(M7*$M$3)+(N7*$N$3)</f>
        <v>19.75</v>
      </c>
    </row>
    <row r="8" spans="1:16" s="30" customFormat="1">
      <c r="A8" s="1"/>
      <c r="B8" s="164"/>
      <c r="C8" s="172"/>
      <c r="D8" s="166"/>
      <c r="E8" s="166"/>
      <c r="F8" s="167"/>
      <c r="G8" s="168"/>
      <c r="H8" s="169"/>
      <c r="I8" s="170"/>
      <c r="J8" s="169"/>
      <c r="K8" s="168"/>
      <c r="L8" s="171"/>
      <c r="M8" s="168"/>
      <c r="N8" s="169"/>
      <c r="O8" s="36">
        <f>SUM(F8:N8)</f>
        <v>0</v>
      </c>
      <c r="P8" s="37">
        <f>(F8*$F$3)+(G8*$G$3)+(H8*$H$3)+(I8*$I$3)+(J8*$J$3)+(K8*$K$3)+(L8*$L$3)+(M8*$M$3)+(N8*$N$3)</f>
        <v>0</v>
      </c>
    </row>
    <row r="9" spans="1:16" ht="12" thickBot="1">
      <c r="A9" s="38"/>
      <c r="B9" s="39" t="s">
        <v>20</v>
      </c>
      <c r="C9" s="39">
        <f t="shared" ref="C9:P9" si="0">SUM(C7:C8)</f>
        <v>0</v>
      </c>
      <c r="D9" s="39">
        <f t="shared" si="0"/>
        <v>0</v>
      </c>
      <c r="E9" s="39">
        <f t="shared" si="0"/>
        <v>0</v>
      </c>
      <c r="F9" s="39">
        <f t="shared" si="0"/>
        <v>0</v>
      </c>
      <c r="G9" s="39">
        <f t="shared" si="0"/>
        <v>39</v>
      </c>
      <c r="H9" s="39">
        <f t="shared" si="0"/>
        <v>0</v>
      </c>
      <c r="I9" s="39">
        <f t="shared" si="0"/>
        <v>8</v>
      </c>
      <c r="J9" s="39">
        <f t="shared" si="0"/>
        <v>0</v>
      </c>
      <c r="K9" s="39">
        <f t="shared" si="0"/>
        <v>2</v>
      </c>
      <c r="L9" s="39">
        <f t="shared" si="0"/>
        <v>0</v>
      </c>
      <c r="M9" s="39">
        <f t="shared" si="0"/>
        <v>0</v>
      </c>
      <c r="N9" s="39">
        <f t="shared" si="0"/>
        <v>2</v>
      </c>
      <c r="O9" s="110">
        <f t="shared" si="0"/>
        <v>51</v>
      </c>
      <c r="P9" s="39">
        <f t="shared" si="0"/>
        <v>19.75</v>
      </c>
    </row>
    <row r="10" spans="1:16">
      <c r="B10" s="38"/>
      <c r="C10" s="38"/>
      <c r="D10" s="38"/>
      <c r="E10" s="38"/>
      <c r="F10" s="40"/>
      <c r="G10" s="40"/>
      <c r="H10" s="40"/>
      <c r="I10" s="40"/>
      <c r="J10" s="40"/>
      <c r="K10" s="40"/>
      <c r="L10" s="40"/>
      <c r="M10" s="40"/>
      <c r="N10" s="40"/>
      <c r="O10" s="38"/>
      <c r="P10" s="38"/>
    </row>
    <row r="11" spans="1:16">
      <c r="B11" s="13"/>
      <c r="C11" s="13"/>
      <c r="D11" s="13"/>
      <c r="E11" s="13"/>
      <c r="F11" s="31"/>
      <c r="G11" s="31"/>
      <c r="H11" s="31"/>
      <c r="I11" s="31"/>
      <c r="J11" s="31"/>
      <c r="K11" s="31"/>
      <c r="L11" s="31"/>
      <c r="M11" s="31"/>
      <c r="N11" s="31"/>
      <c r="O11" s="13"/>
      <c r="P11" s="13"/>
    </row>
    <row r="12" spans="1:16" ht="12" thickBot="1">
      <c r="B12" s="33" t="s">
        <v>134</v>
      </c>
      <c r="C12" s="33"/>
      <c r="D12" s="33"/>
      <c r="E12" s="33"/>
      <c r="F12" s="34"/>
      <c r="G12" s="34"/>
      <c r="H12" s="34"/>
      <c r="I12" s="34"/>
      <c r="J12" s="34"/>
      <c r="K12" s="34"/>
      <c r="L12" s="34"/>
      <c r="M12" s="34"/>
      <c r="N12" s="34"/>
      <c r="O12" s="35"/>
      <c r="P12" s="35"/>
    </row>
    <row r="13" spans="1:16" s="30" customFormat="1">
      <c r="A13" s="136"/>
      <c r="B13" s="137" t="s">
        <v>84</v>
      </c>
      <c r="C13" s="64"/>
      <c r="D13" s="52"/>
      <c r="E13" s="52"/>
      <c r="F13" s="53"/>
      <c r="G13" s="132">
        <v>263</v>
      </c>
      <c r="H13" s="133"/>
      <c r="I13" s="132">
        <v>154</v>
      </c>
      <c r="J13" s="138"/>
      <c r="K13" s="132">
        <v>147</v>
      </c>
      <c r="L13" s="133"/>
      <c r="M13" s="132"/>
      <c r="N13" s="139">
        <v>166</v>
      </c>
      <c r="O13" s="36">
        <f t="shared" ref="O13:O24" si="1">SUM(F13:N13)</f>
        <v>730</v>
      </c>
      <c r="P13" s="37">
        <f>(F13*$F$3)+(G13*$G$3)+(H13*$H$3)+(I13*$I$3)+(J13*$J$3)+(K13*$K$3)+(L13*$L$3)+(M13*$M$3)+(N13*$N$3)</f>
        <v>621.75</v>
      </c>
    </row>
    <row r="14" spans="1:16" s="30" customFormat="1">
      <c r="A14" s="136"/>
      <c r="B14" s="65" t="s">
        <v>85</v>
      </c>
      <c r="C14" s="64"/>
      <c r="D14" s="52"/>
      <c r="E14" s="52"/>
      <c r="F14" s="53"/>
      <c r="G14" s="132">
        <v>1757</v>
      </c>
      <c r="H14" s="133"/>
      <c r="I14" s="132">
        <v>10</v>
      </c>
      <c r="J14" s="138"/>
      <c r="K14" s="132">
        <v>10</v>
      </c>
      <c r="L14" s="133"/>
      <c r="M14" s="132"/>
      <c r="N14" s="139">
        <v>10</v>
      </c>
      <c r="O14" s="36">
        <f t="shared" si="1"/>
        <v>1787</v>
      </c>
      <c r="P14" s="37">
        <f t="shared" ref="P14:P24" si="2">(F14*$F$3)+(G14*$G$3)+(H14*$H$3)+(I14*$I$3)+(J14*$J$3)+(K14*$K$3)+(L14*$L$3)+(M14*$M$3)+(N14*$N$3)</f>
        <v>474.25</v>
      </c>
    </row>
    <row r="15" spans="1:16" s="30" customFormat="1" ht="11.25" customHeight="1">
      <c r="A15" s="136"/>
      <c r="B15" s="65" t="s">
        <v>86</v>
      </c>
      <c r="C15" s="64"/>
      <c r="D15" s="52"/>
      <c r="E15" s="52"/>
      <c r="F15" s="53">
        <v>2740</v>
      </c>
      <c r="G15" s="132"/>
      <c r="H15" s="133"/>
      <c r="I15" s="132"/>
      <c r="J15" s="138"/>
      <c r="K15" s="132"/>
      <c r="L15" s="133"/>
      <c r="M15" s="132"/>
      <c r="N15" s="139"/>
      <c r="O15" s="36">
        <f t="shared" si="1"/>
        <v>2740</v>
      </c>
      <c r="P15" s="37">
        <f t="shared" si="2"/>
        <v>274</v>
      </c>
    </row>
    <row r="16" spans="1:16" s="30" customFormat="1" ht="11.25" customHeight="1">
      <c r="A16" s="136"/>
      <c r="B16" s="137" t="s">
        <v>87</v>
      </c>
      <c r="C16" s="64"/>
      <c r="D16" s="52"/>
      <c r="E16" s="52"/>
      <c r="F16" s="53"/>
      <c r="G16" s="132">
        <v>128</v>
      </c>
      <c r="H16" s="133"/>
      <c r="I16" s="132">
        <v>10</v>
      </c>
      <c r="J16" s="138"/>
      <c r="K16" s="132">
        <v>13</v>
      </c>
      <c r="L16" s="133"/>
      <c r="M16" s="132"/>
      <c r="N16" s="139">
        <v>13</v>
      </c>
      <c r="O16" s="36">
        <f t="shared" si="1"/>
        <v>164</v>
      </c>
      <c r="P16" s="37">
        <f t="shared" si="2"/>
        <v>76</v>
      </c>
    </row>
    <row r="17" spans="1:16" s="30" customFormat="1" ht="11.25" customHeight="1">
      <c r="A17" s="136"/>
      <c r="B17" s="65" t="s">
        <v>88</v>
      </c>
      <c r="C17" s="64"/>
      <c r="D17" s="52"/>
      <c r="E17" s="52"/>
      <c r="F17" s="53"/>
      <c r="G17" s="132">
        <v>17</v>
      </c>
      <c r="H17" s="133"/>
      <c r="I17" s="132">
        <v>15</v>
      </c>
      <c r="J17" s="138"/>
      <c r="K17" s="132">
        <v>10</v>
      </c>
      <c r="L17" s="133"/>
      <c r="M17" s="132"/>
      <c r="N17" s="139">
        <v>2</v>
      </c>
      <c r="O17" s="36">
        <f t="shared" si="1"/>
        <v>44</v>
      </c>
      <c r="P17" s="37">
        <f t="shared" si="2"/>
        <v>25.75</v>
      </c>
    </row>
    <row r="18" spans="1:16" s="30" customFormat="1" ht="11.25" customHeight="1">
      <c r="A18" s="136"/>
      <c r="B18" s="137" t="s">
        <v>89</v>
      </c>
      <c r="C18" s="64"/>
      <c r="D18" s="52"/>
      <c r="E18" s="52"/>
      <c r="F18" s="53"/>
      <c r="G18" s="132">
        <v>25</v>
      </c>
      <c r="H18" s="133"/>
      <c r="I18" s="132"/>
      <c r="J18" s="138"/>
      <c r="K18" s="132"/>
      <c r="L18" s="133"/>
      <c r="M18" s="132"/>
      <c r="N18" s="139"/>
      <c r="O18" s="36">
        <f t="shared" si="1"/>
        <v>25</v>
      </c>
      <c r="P18" s="37">
        <f t="shared" si="2"/>
        <v>6.25</v>
      </c>
    </row>
    <row r="19" spans="1:16" s="30" customFormat="1" ht="11.25" customHeight="1">
      <c r="A19" s="136"/>
      <c r="B19" s="65" t="s">
        <v>90</v>
      </c>
      <c r="C19" s="64"/>
      <c r="D19" s="52"/>
      <c r="E19" s="52"/>
      <c r="F19" s="53"/>
      <c r="G19" s="132">
        <v>23</v>
      </c>
      <c r="H19" s="133"/>
      <c r="I19" s="132"/>
      <c r="J19" s="138"/>
      <c r="K19" s="132"/>
      <c r="L19" s="133"/>
      <c r="M19" s="132"/>
      <c r="N19" s="139"/>
      <c r="O19" s="36">
        <f t="shared" si="1"/>
        <v>23</v>
      </c>
      <c r="P19" s="37">
        <f t="shared" si="2"/>
        <v>5.75</v>
      </c>
    </row>
    <row r="20" spans="1:16" s="30" customFormat="1" ht="11.25" customHeight="1">
      <c r="A20" s="136"/>
      <c r="B20" s="137" t="s">
        <v>91</v>
      </c>
      <c r="C20" s="64"/>
      <c r="D20" s="52"/>
      <c r="E20" s="52"/>
      <c r="F20" s="53"/>
      <c r="G20" s="132">
        <v>15</v>
      </c>
      <c r="H20" s="133"/>
      <c r="I20" s="132"/>
      <c r="J20" s="138"/>
      <c r="K20" s="132"/>
      <c r="L20" s="133"/>
      <c r="M20" s="132"/>
      <c r="N20" s="139"/>
      <c r="O20" s="36">
        <f t="shared" si="1"/>
        <v>15</v>
      </c>
      <c r="P20" s="37">
        <f t="shared" si="2"/>
        <v>3.75</v>
      </c>
    </row>
    <row r="21" spans="1:16" s="30" customFormat="1" ht="11.25" customHeight="1">
      <c r="A21" s="136"/>
      <c r="B21" s="65" t="s">
        <v>92</v>
      </c>
      <c r="C21" s="64"/>
      <c r="D21" s="52"/>
      <c r="E21" s="52"/>
      <c r="F21" s="53"/>
      <c r="G21" s="132"/>
      <c r="H21" s="133"/>
      <c r="I21" s="132">
        <v>2</v>
      </c>
      <c r="J21" s="138"/>
      <c r="K21" s="132"/>
      <c r="L21" s="133"/>
      <c r="M21" s="132"/>
      <c r="N21" s="139"/>
      <c r="O21" s="36">
        <f t="shared" si="1"/>
        <v>2</v>
      </c>
      <c r="P21" s="37">
        <f t="shared" si="2"/>
        <v>1</v>
      </c>
    </row>
    <row r="22" spans="1:16" s="30" customFormat="1" ht="11.25" customHeight="1">
      <c r="A22" s="136"/>
      <c r="B22" s="137" t="s">
        <v>93</v>
      </c>
      <c r="C22" s="64"/>
      <c r="D22" s="52"/>
      <c r="E22" s="52"/>
      <c r="F22" s="53"/>
      <c r="G22" s="132"/>
      <c r="H22" s="133"/>
      <c r="I22" s="132"/>
      <c r="J22" s="138"/>
      <c r="K22" s="132">
        <v>1</v>
      </c>
      <c r="L22" s="133"/>
      <c r="M22" s="132"/>
      <c r="N22" s="139"/>
      <c r="O22" s="36">
        <f t="shared" si="1"/>
        <v>1</v>
      </c>
      <c r="P22" s="37">
        <f t="shared" si="2"/>
        <v>1</v>
      </c>
    </row>
    <row r="23" spans="1:16" s="30" customFormat="1" ht="11.25" customHeight="1">
      <c r="A23" s="136"/>
      <c r="B23" s="65" t="s">
        <v>94</v>
      </c>
      <c r="C23" s="64"/>
      <c r="D23" s="52"/>
      <c r="E23" s="52"/>
      <c r="F23" s="53"/>
      <c r="G23" s="132">
        <v>3</v>
      </c>
      <c r="H23" s="133"/>
      <c r="I23" s="132"/>
      <c r="J23" s="138"/>
      <c r="K23" s="132"/>
      <c r="L23" s="133"/>
      <c r="M23" s="132"/>
      <c r="N23" s="139"/>
      <c r="O23" s="36">
        <f t="shared" si="1"/>
        <v>3</v>
      </c>
      <c r="P23" s="37">
        <f t="shared" si="2"/>
        <v>0.75</v>
      </c>
    </row>
    <row r="24" spans="1:16" s="30" customFormat="1" ht="11.25" customHeight="1">
      <c r="A24" s="136"/>
      <c r="B24" s="137" t="s">
        <v>95</v>
      </c>
      <c r="C24" s="64"/>
      <c r="D24" s="52"/>
      <c r="E24" s="52"/>
      <c r="F24" s="53"/>
      <c r="G24" s="132">
        <v>1</v>
      </c>
      <c r="H24" s="133"/>
      <c r="I24" s="132"/>
      <c r="J24" s="138"/>
      <c r="K24" s="132"/>
      <c r="L24" s="133"/>
      <c r="M24" s="132"/>
      <c r="N24" s="139"/>
      <c r="O24" s="36">
        <f t="shared" si="1"/>
        <v>1</v>
      </c>
      <c r="P24" s="37">
        <f t="shared" si="2"/>
        <v>0.25</v>
      </c>
    </row>
    <row r="25" spans="1:16" s="30" customFormat="1">
      <c r="A25" s="136"/>
      <c r="B25" s="65"/>
      <c r="C25" s="64"/>
      <c r="D25" s="52"/>
      <c r="E25" s="52"/>
      <c r="F25" s="53"/>
      <c r="G25" s="142"/>
      <c r="H25" s="143"/>
      <c r="I25" s="140"/>
      <c r="J25" s="1"/>
      <c r="K25" s="140"/>
      <c r="L25" s="111"/>
      <c r="M25" s="140"/>
      <c r="N25" s="1"/>
      <c r="O25" s="135">
        <f t="shared" ref="O25" si="3">SUM(F25:N25)</f>
        <v>0</v>
      </c>
      <c r="P25" s="37">
        <f t="shared" ref="P25" si="4">(F25*$F$3)+(G25*$G$3)+(H25*$H$3)+(I25*$I$3)+(J25*$J$3)+(K25*$K$3)+(L25*$L$3)+(M25*$M$3)+(N25*$N$3)</f>
        <v>0</v>
      </c>
    </row>
    <row r="26" spans="1:16" ht="12" thickBot="1">
      <c r="A26" s="38"/>
      <c r="B26" s="39"/>
      <c r="C26" s="43">
        <f t="shared" ref="C26:P26" si="5">SUM(C13:C25)</f>
        <v>0</v>
      </c>
      <c r="D26" s="43">
        <f t="shared" si="5"/>
        <v>0</v>
      </c>
      <c r="E26" s="43">
        <f t="shared" si="5"/>
        <v>0</v>
      </c>
      <c r="F26" s="43">
        <f t="shared" si="5"/>
        <v>2740</v>
      </c>
      <c r="G26" s="43">
        <f t="shared" si="5"/>
        <v>2232</v>
      </c>
      <c r="H26" s="43">
        <f t="shared" si="5"/>
        <v>0</v>
      </c>
      <c r="I26" s="43">
        <f t="shared" si="5"/>
        <v>191</v>
      </c>
      <c r="J26" s="43">
        <f t="shared" si="5"/>
        <v>0</v>
      </c>
      <c r="K26" s="43">
        <f t="shared" si="5"/>
        <v>181</v>
      </c>
      <c r="L26" s="43">
        <f t="shared" si="5"/>
        <v>0</v>
      </c>
      <c r="M26" s="43">
        <f t="shared" si="5"/>
        <v>0</v>
      </c>
      <c r="N26" s="43">
        <f t="shared" si="5"/>
        <v>191</v>
      </c>
      <c r="O26" s="44">
        <f t="shared" si="5"/>
        <v>5535</v>
      </c>
      <c r="P26" s="45">
        <f t="shared" si="5"/>
        <v>1490.5</v>
      </c>
    </row>
    <row r="27" spans="1:16">
      <c r="G27" s="42"/>
    </row>
    <row r="28" spans="1:16">
      <c r="G28" s="42"/>
    </row>
    <row r="29" spans="1:16" ht="12" thickBot="1">
      <c r="B29" s="33" t="s">
        <v>76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30" customFormat="1">
      <c r="A30" s="136"/>
      <c r="B30" s="137" t="s">
        <v>97</v>
      </c>
      <c r="C30" s="64"/>
      <c r="D30" s="52"/>
      <c r="E30" s="52"/>
      <c r="F30" s="53"/>
      <c r="G30" s="132">
        <v>35</v>
      </c>
      <c r="H30" s="133"/>
      <c r="I30" s="132">
        <v>5</v>
      </c>
      <c r="J30" s="138"/>
      <c r="K30" s="132">
        <v>7</v>
      </c>
      <c r="L30" s="133"/>
      <c r="M30" s="132"/>
      <c r="N30" s="139">
        <v>3</v>
      </c>
      <c r="O30" s="134">
        <f t="shared" ref="O30:O31" si="6">SUM(F30:N30)</f>
        <v>50</v>
      </c>
      <c r="P30" s="37">
        <f t="shared" ref="P30:P31" si="7">(F30*$F$3)+(G30*$G$3)+(H30*$H$3)+(I30*$I$3)+(J30*$J$3)+(K30*$K$3)+(L30*$L$3)+(M30*$M$3)+(N30*$N$3)</f>
        <v>24.25</v>
      </c>
    </row>
    <row r="31" spans="1:16" s="30" customFormat="1" ht="12.75" customHeight="1">
      <c r="A31" s="136"/>
      <c r="B31" s="65"/>
      <c r="C31" s="64"/>
      <c r="D31" s="52"/>
      <c r="E31" s="52"/>
      <c r="F31" s="53"/>
      <c r="G31" s="142"/>
      <c r="H31" s="143"/>
      <c r="I31" s="140"/>
      <c r="J31" s="1"/>
      <c r="K31" s="140"/>
      <c r="L31" s="111"/>
      <c r="M31" s="140"/>
      <c r="N31" s="1"/>
      <c r="O31" s="135">
        <f t="shared" si="6"/>
        <v>0</v>
      </c>
      <c r="P31" s="37">
        <f t="shared" si="7"/>
        <v>0</v>
      </c>
    </row>
    <row r="32" spans="1:16" ht="12" thickBot="1">
      <c r="A32" s="38"/>
      <c r="B32" s="39" t="s">
        <v>20</v>
      </c>
      <c r="C32" s="39">
        <f t="shared" ref="C32:P32" si="8">SUM(C30:C31)</f>
        <v>0</v>
      </c>
      <c r="D32" s="39">
        <f t="shared" si="8"/>
        <v>0</v>
      </c>
      <c r="E32" s="39">
        <f t="shared" si="8"/>
        <v>0</v>
      </c>
      <c r="F32" s="39">
        <f t="shared" si="8"/>
        <v>0</v>
      </c>
      <c r="G32" s="141">
        <f t="shared" si="8"/>
        <v>35</v>
      </c>
      <c r="H32" s="141">
        <f t="shared" si="8"/>
        <v>0</v>
      </c>
      <c r="I32" s="43">
        <f t="shared" si="8"/>
        <v>5</v>
      </c>
      <c r="J32" s="43">
        <f t="shared" si="8"/>
        <v>0</v>
      </c>
      <c r="K32" s="43">
        <f t="shared" si="8"/>
        <v>7</v>
      </c>
      <c r="L32" s="43">
        <f t="shared" si="8"/>
        <v>0</v>
      </c>
      <c r="M32" s="43">
        <f t="shared" si="8"/>
        <v>0</v>
      </c>
      <c r="N32" s="43">
        <f t="shared" si="8"/>
        <v>3</v>
      </c>
      <c r="O32" s="44">
        <f t="shared" si="8"/>
        <v>50</v>
      </c>
      <c r="P32" s="45">
        <f t="shared" si="8"/>
        <v>24.25</v>
      </c>
    </row>
    <row r="33" spans="1:16">
      <c r="A33" s="38"/>
      <c r="B33" s="54"/>
      <c r="C33" s="54"/>
      <c r="D33" s="54"/>
      <c r="E33" s="54"/>
      <c r="F33" s="54"/>
      <c r="G33" s="55"/>
      <c r="H33" s="55"/>
      <c r="I33" s="55"/>
      <c r="J33" s="55"/>
      <c r="K33" s="55"/>
      <c r="L33" s="55"/>
      <c r="M33" s="55"/>
      <c r="N33" s="55"/>
      <c r="O33" s="56"/>
      <c r="P33" s="57"/>
    </row>
    <row r="34" spans="1:16" s="201" customFormat="1">
      <c r="G34" s="42"/>
    </row>
    <row r="35" spans="1:16" s="201" customFormat="1" ht="12" thickBot="1">
      <c r="B35" s="203" t="s">
        <v>78</v>
      </c>
      <c r="C35" s="203"/>
      <c r="D35" s="203"/>
      <c r="E35" s="203"/>
      <c r="F35" s="204"/>
      <c r="G35" s="204"/>
      <c r="H35" s="204"/>
      <c r="I35" s="204"/>
      <c r="J35" s="204"/>
      <c r="K35" s="204"/>
      <c r="L35" s="204"/>
      <c r="M35" s="204"/>
      <c r="N35" s="204"/>
      <c r="O35" s="205"/>
      <c r="P35" s="205"/>
    </row>
    <row r="36" spans="1:16" s="202" customFormat="1">
      <c r="A36" s="136"/>
      <c r="B36" s="137" t="s">
        <v>140</v>
      </c>
      <c r="C36" s="64"/>
      <c r="D36" s="206"/>
      <c r="E36" s="206"/>
      <c r="F36" s="207"/>
      <c r="G36" s="132"/>
      <c r="H36" s="133">
        <v>200</v>
      </c>
      <c r="I36" s="132">
        <v>25</v>
      </c>
      <c r="J36" s="138"/>
      <c r="K36" s="132"/>
      <c r="L36" s="133"/>
      <c r="M36" s="132"/>
      <c r="N36" s="139"/>
      <c r="O36" s="134">
        <f t="shared" ref="O36:O41" si="9">SUM(F36:N36)</f>
        <v>225</v>
      </c>
      <c r="P36" s="208">
        <f t="shared" ref="P36:P41" si="10">(F36*$F$3)+(G36*$G$3)+(H36*$H$3)+(I36*$I$3)+(J36*$J$3)+(K36*$K$3)+(L36*$L$3)+(M36*$M$3)+(N36*$N$3)</f>
        <v>62.5</v>
      </c>
    </row>
    <row r="37" spans="1:16" s="202" customFormat="1">
      <c r="A37" s="136"/>
      <c r="B37" s="65" t="s">
        <v>141</v>
      </c>
      <c r="C37" s="64"/>
      <c r="D37" s="206"/>
      <c r="E37" s="206"/>
      <c r="F37" s="207">
        <v>536</v>
      </c>
      <c r="G37" s="132"/>
      <c r="H37" s="133"/>
      <c r="I37" s="132"/>
      <c r="J37" s="138"/>
      <c r="K37" s="132"/>
      <c r="L37" s="133"/>
      <c r="M37" s="132"/>
      <c r="N37" s="139"/>
      <c r="O37" s="134">
        <f t="shared" si="9"/>
        <v>536</v>
      </c>
      <c r="P37" s="208">
        <f t="shared" si="10"/>
        <v>53.6</v>
      </c>
    </row>
    <row r="38" spans="1:16" s="202" customFormat="1">
      <c r="A38" s="136"/>
      <c r="B38" s="137" t="s">
        <v>142</v>
      </c>
      <c r="C38" s="64"/>
      <c r="D38" s="206"/>
      <c r="E38" s="206"/>
      <c r="F38" s="207"/>
      <c r="G38" s="132">
        <v>29</v>
      </c>
      <c r="H38" s="133">
        <v>15</v>
      </c>
      <c r="I38" s="132">
        <v>15</v>
      </c>
      <c r="J38" s="138"/>
      <c r="K38" s="132"/>
      <c r="L38" s="133">
        <v>4</v>
      </c>
      <c r="M38" s="132"/>
      <c r="N38" s="139">
        <v>3</v>
      </c>
      <c r="O38" s="134">
        <f t="shared" si="9"/>
        <v>66</v>
      </c>
      <c r="P38" s="208">
        <f t="shared" si="10"/>
        <v>28.5</v>
      </c>
    </row>
    <row r="39" spans="1:16" s="202" customFormat="1">
      <c r="A39" s="136"/>
      <c r="B39" s="65" t="s">
        <v>143</v>
      </c>
      <c r="C39" s="64"/>
      <c r="D39" s="206"/>
      <c r="E39" s="206"/>
      <c r="F39" s="207"/>
      <c r="G39" s="132">
        <v>36</v>
      </c>
      <c r="H39" s="133">
        <v>2</v>
      </c>
      <c r="I39" s="132">
        <v>15</v>
      </c>
      <c r="J39" s="138"/>
      <c r="K39" s="132"/>
      <c r="L39" s="133">
        <v>1</v>
      </c>
      <c r="M39" s="132"/>
      <c r="N39" s="139">
        <v>1</v>
      </c>
      <c r="O39" s="134">
        <f t="shared" si="9"/>
        <v>55</v>
      </c>
      <c r="P39" s="208">
        <f t="shared" si="10"/>
        <v>20</v>
      </c>
    </row>
    <row r="40" spans="1:16" s="202" customFormat="1">
      <c r="A40" s="136"/>
      <c r="B40" s="137" t="s">
        <v>144</v>
      </c>
      <c r="C40" s="64"/>
      <c r="D40" s="206"/>
      <c r="E40" s="206"/>
      <c r="F40" s="207"/>
      <c r="G40" s="132">
        <v>50</v>
      </c>
      <c r="H40" s="133"/>
      <c r="I40" s="132"/>
      <c r="J40" s="138"/>
      <c r="K40" s="132"/>
      <c r="L40" s="133"/>
      <c r="M40" s="132"/>
      <c r="N40" s="139"/>
      <c r="O40" s="134">
        <f t="shared" ref="O40" si="11">SUM(F40:N40)</f>
        <v>50</v>
      </c>
      <c r="P40" s="208">
        <f t="shared" ref="P40" si="12">(F40*$F$3)+(G40*$G$3)+(H40*$H$3)+(I40*$I$3)+(J40*$J$3)+(K40*$K$3)+(L40*$L$3)+(M40*$M$3)+(N40*$N$3)</f>
        <v>12.5</v>
      </c>
    </row>
    <row r="41" spans="1:16" s="202" customFormat="1" ht="12.75" customHeight="1">
      <c r="A41" s="136"/>
      <c r="B41" s="65"/>
      <c r="C41" s="64"/>
      <c r="D41" s="206"/>
      <c r="E41" s="206"/>
      <c r="F41" s="207"/>
      <c r="G41" s="142"/>
      <c r="H41" s="143"/>
      <c r="I41" s="140"/>
      <c r="J41" s="201"/>
      <c r="K41" s="140"/>
      <c r="L41" s="111"/>
      <c r="M41" s="140"/>
      <c r="N41" s="201"/>
      <c r="O41" s="135">
        <f t="shared" si="9"/>
        <v>0</v>
      </c>
      <c r="P41" s="208">
        <f t="shared" si="10"/>
        <v>0</v>
      </c>
    </row>
    <row r="42" spans="1:16" s="201" customFormat="1" ht="12" thickBot="1">
      <c r="A42" s="209"/>
      <c r="B42" s="210" t="s">
        <v>20</v>
      </c>
      <c r="C42" s="210">
        <f>SUM(C36:C41)</f>
        <v>0</v>
      </c>
      <c r="D42" s="210">
        <f>SUM(D36:D41)</f>
        <v>0</v>
      </c>
      <c r="E42" s="210">
        <f>SUM(E36:E41)</f>
        <v>0</v>
      </c>
      <c r="F42" s="210">
        <f>SUM(F36:F41)</f>
        <v>536</v>
      </c>
      <c r="G42" s="141">
        <f>SUM(G36:G41)</f>
        <v>115</v>
      </c>
      <c r="H42" s="141">
        <f>SUM(H36:H41)</f>
        <v>217</v>
      </c>
      <c r="I42" s="43">
        <f>SUM(I36:I41)</f>
        <v>55</v>
      </c>
      <c r="J42" s="43">
        <f>SUM(J36:J41)</f>
        <v>0</v>
      </c>
      <c r="K42" s="43">
        <f>SUM(K36:K41)</f>
        <v>0</v>
      </c>
      <c r="L42" s="43">
        <f>SUM(L36:L41)</f>
        <v>5</v>
      </c>
      <c r="M42" s="43">
        <f>SUM(M36:M41)</f>
        <v>0</v>
      </c>
      <c r="N42" s="43">
        <f>SUM(N36:N41)</f>
        <v>4</v>
      </c>
      <c r="O42" s="44">
        <f>SUM(O36:O41)</f>
        <v>932</v>
      </c>
      <c r="P42" s="45">
        <f>SUM(P36:P41)</f>
        <v>177.1</v>
      </c>
    </row>
    <row r="43" spans="1:16" s="201" customFormat="1">
      <c r="A43" s="209"/>
      <c r="B43" s="54"/>
      <c r="C43" s="54"/>
      <c r="D43" s="54"/>
      <c r="E43" s="54"/>
      <c r="F43" s="54"/>
      <c r="G43" s="55"/>
      <c r="H43" s="55"/>
      <c r="I43" s="55"/>
      <c r="J43" s="55"/>
      <c r="K43" s="55"/>
      <c r="L43" s="55"/>
      <c r="M43" s="55"/>
      <c r="N43" s="55"/>
      <c r="O43" s="56"/>
      <c r="P43" s="57"/>
    </row>
    <row r="44" spans="1:16" hidden="1">
      <c r="A44" s="38"/>
      <c r="B44" s="54"/>
      <c r="C44" s="54"/>
      <c r="D44" s="54"/>
      <c r="E44" s="54"/>
      <c r="F44" s="54"/>
      <c r="G44" s="55"/>
      <c r="H44" s="55"/>
      <c r="I44" s="55"/>
      <c r="J44" s="55"/>
      <c r="K44" s="55"/>
      <c r="L44" s="55"/>
      <c r="M44" s="55"/>
      <c r="N44" s="55"/>
      <c r="O44" s="56"/>
      <c r="P44" s="57"/>
    </row>
    <row r="45" spans="1:16" ht="12" hidden="1" thickBot="1">
      <c r="B45" s="33" t="s">
        <v>21</v>
      </c>
      <c r="C45" s="188"/>
      <c r="D45" s="33"/>
      <c r="E45" s="33"/>
      <c r="F45" s="34"/>
      <c r="G45" s="34"/>
      <c r="H45" s="34"/>
      <c r="I45" s="34"/>
      <c r="J45" s="34"/>
      <c r="K45" s="34"/>
      <c r="L45" s="34"/>
      <c r="M45" s="34"/>
      <c r="N45" s="34"/>
      <c r="O45" s="35"/>
      <c r="P45" s="35"/>
    </row>
    <row r="46" spans="1:16" s="187" customFormat="1" hidden="1">
      <c r="A46" s="186"/>
      <c r="B46" s="189"/>
      <c r="C46" s="190"/>
      <c r="D46" s="190"/>
      <c r="E46" s="190"/>
      <c r="F46" s="191"/>
      <c r="G46" s="192"/>
      <c r="H46" s="193"/>
      <c r="I46" s="194"/>
      <c r="J46" s="193"/>
      <c r="K46" s="192"/>
      <c r="L46" s="195"/>
      <c r="M46" s="192"/>
      <c r="N46" s="193"/>
      <c r="O46" s="196">
        <f>SUM(F46:N46)</f>
        <v>0</v>
      </c>
      <c r="P46" s="197">
        <f>(F46*$F$3)+(G46*$G$3)+(H46*$H$3)+(I46*$I$3)+(J46*$J$3)+(K46*$K$3)+(L46*$L$3)+(M46*$M$3)+(N46*$N$3)</f>
        <v>0</v>
      </c>
    </row>
    <row r="47" spans="1:16" s="30" customFormat="1" hidden="1">
      <c r="A47" s="1"/>
      <c r="B47" s="189"/>
      <c r="C47" s="64"/>
      <c r="D47" s="190"/>
      <c r="E47" s="190"/>
      <c r="F47" s="191"/>
      <c r="G47" s="192"/>
      <c r="H47" s="193"/>
      <c r="I47" s="194"/>
      <c r="J47" s="193"/>
      <c r="K47" s="192"/>
      <c r="L47" s="62"/>
      <c r="M47" s="59"/>
      <c r="N47" s="60"/>
      <c r="O47" s="36">
        <f>SUM(F47:N47)</f>
        <v>0</v>
      </c>
      <c r="P47" s="37">
        <f>(F47*$F$3)+(G47*$G$3)+(H47*$H$3)+(I47*$I$3)+(J47*$J$3)+(K47*$K$3)+(L47*$L$3)+(M47*$M$3)+(N47*$N$3)</f>
        <v>0</v>
      </c>
    </row>
    <row r="48" spans="1:16" ht="12" hidden="1" thickBot="1">
      <c r="A48" s="38"/>
      <c r="B48" s="39" t="s">
        <v>20</v>
      </c>
      <c r="C48" s="39">
        <f t="shared" ref="C48:D48" si="13">SUM(C47:C47)</f>
        <v>0</v>
      </c>
      <c r="D48" s="39">
        <f t="shared" si="13"/>
        <v>0</v>
      </c>
      <c r="E48" s="44">
        <f t="shared" ref="E48:N48" si="14">SUM(E46:E47)</f>
        <v>0</v>
      </c>
      <c r="F48" s="44">
        <f t="shared" si="14"/>
        <v>0</v>
      </c>
      <c r="G48" s="44">
        <f t="shared" si="14"/>
        <v>0</v>
      </c>
      <c r="H48" s="44">
        <f t="shared" si="14"/>
        <v>0</v>
      </c>
      <c r="I48" s="44">
        <f t="shared" si="14"/>
        <v>0</v>
      </c>
      <c r="J48" s="44">
        <f t="shared" si="14"/>
        <v>0</v>
      </c>
      <c r="K48" s="44">
        <f t="shared" si="14"/>
        <v>0</v>
      </c>
      <c r="L48" s="44">
        <f t="shared" si="14"/>
        <v>0</v>
      </c>
      <c r="M48" s="44">
        <f t="shared" si="14"/>
        <v>0</v>
      </c>
      <c r="N48" s="44">
        <f t="shared" si="14"/>
        <v>0</v>
      </c>
      <c r="O48" s="44">
        <f>SUM(O46:O47)</f>
        <v>0</v>
      </c>
      <c r="P48" s="44">
        <f>SUM(P46:P47)</f>
        <v>0</v>
      </c>
    </row>
    <row r="49" spans="1:16" hidden="1">
      <c r="A49" s="38"/>
      <c r="B49" s="54"/>
      <c r="C49" s="54"/>
      <c r="D49" s="54"/>
      <c r="E49" s="54"/>
      <c r="F49" s="54"/>
      <c r="G49" s="55"/>
      <c r="H49" s="55"/>
      <c r="I49" s="55"/>
      <c r="J49" s="55"/>
      <c r="K49" s="55"/>
      <c r="L49" s="55"/>
      <c r="M49" s="55"/>
      <c r="N49" s="55"/>
      <c r="O49" s="56"/>
      <c r="P49" s="57"/>
    </row>
    <row r="50" spans="1:16">
      <c r="A50" s="38"/>
      <c r="B50" s="54"/>
      <c r="C50" s="54"/>
      <c r="D50" s="54"/>
      <c r="E50" s="54"/>
      <c r="F50" s="54"/>
      <c r="G50" s="55"/>
      <c r="H50" s="55"/>
      <c r="I50" s="55"/>
      <c r="J50" s="55"/>
      <c r="K50" s="55"/>
      <c r="L50" s="55"/>
      <c r="M50" s="55"/>
      <c r="N50" s="55"/>
      <c r="O50" s="56"/>
      <c r="P50" s="57"/>
    </row>
    <row r="51" spans="1:16" ht="12" thickBot="1">
      <c r="B51" s="33" t="s">
        <v>63</v>
      </c>
      <c r="C51" s="33"/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  <c r="P51" s="35"/>
    </row>
    <row r="52" spans="1:16" s="30" customFormat="1" ht="11.25" customHeight="1">
      <c r="A52" s="1"/>
      <c r="B52" s="58" t="s">
        <v>116</v>
      </c>
      <c r="C52" s="51"/>
      <c r="D52" s="166"/>
      <c r="E52" s="166"/>
      <c r="F52" s="167">
        <v>162</v>
      </c>
      <c r="G52" s="168"/>
      <c r="H52" s="169"/>
      <c r="I52" s="170"/>
      <c r="J52" s="169"/>
      <c r="K52" s="168"/>
      <c r="L52" s="171"/>
      <c r="M52" s="168"/>
      <c r="N52" s="169"/>
      <c r="O52" s="36">
        <f t="shared" ref="O52:O57" si="15">SUM(F52:N52)</f>
        <v>162</v>
      </c>
      <c r="P52" s="37">
        <f t="shared" ref="P52:P57" si="16">(F52*$F$3)+(G52*$G$3)+(H52*$H$3)+(I52*$I$3)+(J52*$J$3)+(K52*$K$3)+(L52*$L$3)+(M52*$M$3)+(N52*$N$3)</f>
        <v>16.2</v>
      </c>
    </row>
    <row r="53" spans="1:16" s="30" customFormat="1" ht="11.25" customHeight="1">
      <c r="A53" s="1"/>
      <c r="B53" s="58" t="s">
        <v>117</v>
      </c>
      <c r="C53" s="51"/>
      <c r="D53" s="52"/>
      <c r="E53" s="52"/>
      <c r="F53" s="53">
        <v>5</v>
      </c>
      <c r="G53" s="59">
        <v>1</v>
      </c>
      <c r="H53" s="60"/>
      <c r="I53" s="61"/>
      <c r="J53" s="60">
        <v>1</v>
      </c>
      <c r="K53" s="59"/>
      <c r="L53" s="62">
        <v>1</v>
      </c>
      <c r="M53" s="59"/>
      <c r="N53" s="60">
        <v>5</v>
      </c>
      <c r="O53" s="36">
        <f t="shared" si="15"/>
        <v>13</v>
      </c>
      <c r="P53" s="37">
        <f t="shared" si="16"/>
        <v>12.25</v>
      </c>
    </row>
    <row r="54" spans="1:16" s="30" customFormat="1" ht="11.25" customHeight="1">
      <c r="A54" s="1"/>
      <c r="B54" s="58" t="s">
        <v>118</v>
      </c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>
        <v>1</v>
      </c>
      <c r="O54" s="36">
        <f t="shared" si="15"/>
        <v>1</v>
      </c>
      <c r="P54" s="37">
        <f t="shared" si="16"/>
        <v>2</v>
      </c>
    </row>
    <row r="55" spans="1:16" s="30" customFormat="1" ht="11.25" customHeight="1">
      <c r="A55" s="1"/>
      <c r="B55" s="58" t="s">
        <v>119</v>
      </c>
      <c r="C55" s="51"/>
      <c r="D55" s="52"/>
      <c r="E55" s="52">
        <v>1</v>
      </c>
      <c r="F55" s="53">
        <v>9</v>
      </c>
      <c r="G55" s="59">
        <v>33</v>
      </c>
      <c r="H55" s="60"/>
      <c r="I55" s="61">
        <v>9</v>
      </c>
      <c r="J55" s="60">
        <v>9</v>
      </c>
      <c r="K55" s="59">
        <v>18</v>
      </c>
      <c r="L55" s="62">
        <v>1</v>
      </c>
      <c r="M55" s="59"/>
      <c r="N55" s="60">
        <v>67</v>
      </c>
      <c r="O55" s="36">
        <f t="shared" si="15"/>
        <v>146</v>
      </c>
      <c r="P55" s="37">
        <f t="shared" si="16"/>
        <v>171.15</v>
      </c>
    </row>
    <row r="56" spans="1:16" s="30" customFormat="1" ht="11.25" customHeight="1">
      <c r="A56" s="1"/>
      <c r="B56" s="58" t="s">
        <v>120</v>
      </c>
      <c r="C56" s="51"/>
      <c r="D56" s="52"/>
      <c r="E56" s="52"/>
      <c r="F56" s="53"/>
      <c r="G56" s="59">
        <v>1</v>
      </c>
      <c r="H56" s="60"/>
      <c r="I56" s="61"/>
      <c r="J56" s="60"/>
      <c r="K56" s="59"/>
      <c r="L56" s="62"/>
      <c r="M56" s="59"/>
      <c r="N56" s="60"/>
      <c r="O56" s="36">
        <f t="shared" si="15"/>
        <v>1</v>
      </c>
      <c r="P56" s="37">
        <f t="shared" si="16"/>
        <v>0.25</v>
      </c>
    </row>
    <row r="57" spans="1:16" s="30" customFormat="1" ht="11.25" customHeight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15"/>
        <v>0</v>
      </c>
      <c r="P57" s="37">
        <f t="shared" si="16"/>
        <v>0</v>
      </c>
    </row>
    <row r="58" spans="1:16" ht="12" thickBot="1">
      <c r="A58" s="38"/>
      <c r="B58" s="39" t="s">
        <v>20</v>
      </c>
      <c r="C58" s="39">
        <f t="shared" ref="C58:P58" si="17">SUM(C52:C57)</f>
        <v>0</v>
      </c>
      <c r="D58" s="39">
        <f t="shared" si="17"/>
        <v>0</v>
      </c>
      <c r="E58" s="39">
        <f t="shared" si="17"/>
        <v>1</v>
      </c>
      <c r="F58" s="39">
        <f t="shared" si="17"/>
        <v>176</v>
      </c>
      <c r="G58" s="43">
        <f t="shared" si="17"/>
        <v>35</v>
      </c>
      <c r="H58" s="43">
        <f t="shared" si="17"/>
        <v>0</v>
      </c>
      <c r="I58" s="43">
        <f t="shared" si="17"/>
        <v>9</v>
      </c>
      <c r="J58" s="43">
        <f t="shared" si="17"/>
        <v>10</v>
      </c>
      <c r="K58" s="43">
        <f t="shared" si="17"/>
        <v>18</v>
      </c>
      <c r="L58" s="43">
        <f t="shared" si="17"/>
        <v>2</v>
      </c>
      <c r="M58" s="43">
        <f t="shared" si="17"/>
        <v>0</v>
      </c>
      <c r="N58" s="43">
        <f t="shared" si="17"/>
        <v>73</v>
      </c>
      <c r="O58" s="44">
        <f t="shared" si="17"/>
        <v>323</v>
      </c>
      <c r="P58" s="45">
        <f t="shared" si="17"/>
        <v>201.85</v>
      </c>
    </row>
    <row r="59" spans="1:16" ht="11.25" customHeight="1">
      <c r="A59" s="38"/>
      <c r="B59" s="54"/>
      <c r="C59" s="54"/>
      <c r="D59" s="54"/>
      <c r="E59" s="54"/>
      <c r="F59" s="54"/>
      <c r="G59" s="55"/>
      <c r="H59" s="55"/>
      <c r="I59" s="55"/>
      <c r="J59" s="55"/>
      <c r="K59" s="55"/>
      <c r="L59" s="55"/>
      <c r="M59" s="55"/>
      <c r="N59" s="55"/>
      <c r="O59" s="56"/>
      <c r="P59" s="57"/>
    </row>
    <row r="61" spans="1:16" ht="12" thickBot="1">
      <c r="B61" s="33" t="s">
        <v>28</v>
      </c>
      <c r="C61" s="33"/>
      <c r="D61" s="33"/>
      <c r="E61" s="33"/>
      <c r="F61" s="34"/>
      <c r="G61" s="34"/>
      <c r="H61" s="34"/>
      <c r="I61" s="34"/>
      <c r="J61" s="34"/>
      <c r="K61" s="34"/>
      <c r="L61" s="34"/>
      <c r="M61" s="34"/>
      <c r="N61" s="34"/>
      <c r="O61" s="35"/>
      <c r="P61" s="35"/>
    </row>
    <row r="62" spans="1:16" s="30" customFormat="1" ht="11.25" customHeight="1">
      <c r="A62" s="1"/>
      <c r="B62" s="58" t="s">
        <v>71</v>
      </c>
      <c r="C62" s="51"/>
      <c r="D62" s="52"/>
      <c r="E62" s="52"/>
      <c r="F62" s="53"/>
      <c r="G62" s="59">
        <v>54</v>
      </c>
      <c r="H62" s="60"/>
      <c r="I62" s="61">
        <v>3</v>
      </c>
      <c r="J62" s="60"/>
      <c r="K62" s="59">
        <v>2</v>
      </c>
      <c r="L62" s="62">
        <v>1</v>
      </c>
      <c r="M62" s="59"/>
      <c r="N62" s="60"/>
      <c r="O62" s="36">
        <f>SUM(F62:N62)</f>
        <v>60</v>
      </c>
      <c r="P62" s="37">
        <f>(F62*$F$3)+(G62*$G$3)+(H62*$H$3)+(I62*$I$3)+(J62*$J$3)+(K62*$K$3)+(L62*$L$3)+(M62*$M$3)+(N62*$N$3)</f>
        <v>18</v>
      </c>
    </row>
    <row r="63" spans="1:16" s="30" customFormat="1" ht="11.25" customHeight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>SUM(F63:N63)</f>
        <v>0</v>
      </c>
      <c r="P63" s="37">
        <f>(F63*$F$3)+(G63*$G$3)+(H63*$H$3)+(I63*$I$3)+(J63*$J$3)+(K63*$K$3)+(L63*$L$3)+(M63*$M$3)+(N63*$N$3)</f>
        <v>0</v>
      </c>
    </row>
    <row r="64" spans="1:16" ht="12" thickBot="1">
      <c r="A64" s="38"/>
      <c r="B64" s="39" t="s">
        <v>20</v>
      </c>
      <c r="C64" s="39">
        <f t="shared" ref="C64:P64" si="18">SUM(C62:C63)</f>
        <v>0</v>
      </c>
      <c r="D64" s="39">
        <f t="shared" si="18"/>
        <v>0</v>
      </c>
      <c r="E64" s="39">
        <f t="shared" si="18"/>
        <v>0</v>
      </c>
      <c r="F64" s="39">
        <f t="shared" si="18"/>
        <v>0</v>
      </c>
      <c r="G64" s="43">
        <f t="shared" si="18"/>
        <v>54</v>
      </c>
      <c r="H64" s="43">
        <f t="shared" si="18"/>
        <v>0</v>
      </c>
      <c r="I64" s="43">
        <f t="shared" si="18"/>
        <v>3</v>
      </c>
      <c r="J64" s="43">
        <f t="shared" si="18"/>
        <v>0</v>
      </c>
      <c r="K64" s="43">
        <f t="shared" si="18"/>
        <v>2</v>
      </c>
      <c r="L64" s="43">
        <f t="shared" si="18"/>
        <v>1</v>
      </c>
      <c r="M64" s="43">
        <f t="shared" si="18"/>
        <v>0</v>
      </c>
      <c r="N64" s="43">
        <f t="shared" si="18"/>
        <v>0</v>
      </c>
      <c r="O64" s="44">
        <f t="shared" si="18"/>
        <v>60</v>
      </c>
      <c r="P64" s="45">
        <f t="shared" si="18"/>
        <v>18</v>
      </c>
    </row>
    <row r="65" spans="1:16" ht="11.25" customHeight="1">
      <c r="A65" s="38"/>
      <c r="B65" s="54"/>
      <c r="C65" s="54"/>
      <c r="D65" s="54"/>
      <c r="E65" s="54"/>
      <c r="F65" s="54"/>
      <c r="G65" s="55"/>
      <c r="H65" s="55"/>
      <c r="I65" s="55"/>
      <c r="J65" s="55"/>
      <c r="K65" s="55"/>
      <c r="L65" s="55"/>
      <c r="M65" s="55"/>
      <c r="N65" s="55"/>
      <c r="O65" s="56"/>
      <c r="P65" s="57"/>
    </row>
    <row r="66" spans="1:16" s="198" customFormat="1"/>
    <row r="67" spans="1:16" s="198" customFormat="1" ht="12" thickBot="1">
      <c r="B67" s="188" t="s">
        <v>77</v>
      </c>
      <c r="C67" s="188"/>
      <c r="D67" s="188"/>
      <c r="E67" s="188"/>
      <c r="F67" s="34"/>
      <c r="G67" s="34"/>
      <c r="H67" s="34"/>
      <c r="I67" s="34"/>
      <c r="J67" s="34"/>
      <c r="K67" s="34"/>
      <c r="L67" s="34"/>
      <c r="M67" s="34"/>
      <c r="N67" s="34"/>
      <c r="O67" s="35"/>
      <c r="P67" s="35"/>
    </row>
    <row r="68" spans="1:16" s="199" customFormat="1">
      <c r="A68" s="198"/>
      <c r="B68" s="200" t="s">
        <v>101</v>
      </c>
      <c r="C68" s="63"/>
      <c r="D68" s="190"/>
      <c r="E68" s="190"/>
      <c r="F68" s="191"/>
      <c r="G68" s="192">
        <v>11</v>
      </c>
      <c r="H68" s="193"/>
      <c r="I68" s="194"/>
      <c r="J68" s="193"/>
      <c r="K68" s="192"/>
      <c r="L68" s="195"/>
      <c r="M68" s="192"/>
      <c r="N68" s="193">
        <v>5</v>
      </c>
      <c r="O68" s="196">
        <f t="shared" ref="O68:O83" si="19">SUM(F68:N68)</f>
        <v>16</v>
      </c>
      <c r="P68" s="197">
        <f t="shared" ref="P68:P83" si="20">(F68*$F$3)+(G68*$G$3)+(H68*$H$3)+(I68*$I$3)+(J68*$J$3)+(K68*$K$3)+(L68*$L$3)+(M68*$M$3)+(N68*$N$3)</f>
        <v>12.75</v>
      </c>
    </row>
    <row r="69" spans="1:16" s="199" customFormat="1">
      <c r="A69" s="198"/>
      <c r="B69" s="200" t="s">
        <v>102</v>
      </c>
      <c r="C69" s="51"/>
      <c r="D69" s="190"/>
      <c r="E69" s="190"/>
      <c r="F69" s="191"/>
      <c r="G69" s="192">
        <v>7</v>
      </c>
      <c r="H69" s="193"/>
      <c r="I69" s="194">
        <v>2</v>
      </c>
      <c r="J69" s="193"/>
      <c r="K69" s="192">
        <v>1</v>
      </c>
      <c r="L69" s="195"/>
      <c r="M69" s="192"/>
      <c r="N69" s="193"/>
      <c r="O69" s="196">
        <f t="shared" si="19"/>
        <v>10</v>
      </c>
      <c r="P69" s="197">
        <f t="shared" si="20"/>
        <v>3.75</v>
      </c>
    </row>
    <row r="70" spans="1:16" s="199" customFormat="1">
      <c r="A70" s="198"/>
      <c r="B70" s="200" t="s">
        <v>103</v>
      </c>
      <c r="C70" s="51"/>
      <c r="D70" s="190"/>
      <c r="E70" s="190"/>
      <c r="F70" s="191"/>
      <c r="G70" s="192">
        <v>10</v>
      </c>
      <c r="H70" s="193"/>
      <c r="I70" s="194">
        <v>2</v>
      </c>
      <c r="J70" s="193"/>
      <c r="K70" s="192">
        <v>2</v>
      </c>
      <c r="L70" s="195"/>
      <c r="M70" s="192"/>
      <c r="N70" s="193">
        <v>3</v>
      </c>
      <c r="O70" s="196">
        <f t="shared" si="19"/>
        <v>17</v>
      </c>
      <c r="P70" s="197">
        <f t="shared" si="20"/>
        <v>11.5</v>
      </c>
    </row>
    <row r="71" spans="1:16" s="199" customFormat="1">
      <c r="A71" s="198"/>
      <c r="B71" s="200" t="s">
        <v>104</v>
      </c>
      <c r="C71" s="51"/>
      <c r="D71" s="190"/>
      <c r="E71" s="190"/>
      <c r="F71" s="191"/>
      <c r="G71" s="192">
        <v>3</v>
      </c>
      <c r="H71" s="193"/>
      <c r="I71" s="194"/>
      <c r="J71" s="193"/>
      <c r="K71" s="192">
        <v>2</v>
      </c>
      <c r="L71" s="195"/>
      <c r="M71" s="192"/>
      <c r="N71" s="193"/>
      <c r="O71" s="196">
        <f t="shared" si="19"/>
        <v>5</v>
      </c>
      <c r="P71" s="197">
        <f t="shared" si="20"/>
        <v>2.75</v>
      </c>
    </row>
    <row r="72" spans="1:16" s="199" customFormat="1">
      <c r="A72" s="198"/>
      <c r="B72" s="200" t="s">
        <v>105</v>
      </c>
      <c r="C72" s="51"/>
      <c r="D72" s="190"/>
      <c r="E72" s="190"/>
      <c r="F72" s="191"/>
      <c r="G72" s="192">
        <v>1</v>
      </c>
      <c r="H72" s="193"/>
      <c r="I72" s="194"/>
      <c r="J72" s="193"/>
      <c r="K72" s="192"/>
      <c r="L72" s="195"/>
      <c r="M72" s="192"/>
      <c r="N72" s="193"/>
      <c r="O72" s="196">
        <f t="shared" si="19"/>
        <v>1</v>
      </c>
      <c r="P72" s="197">
        <f t="shared" si="20"/>
        <v>0.25</v>
      </c>
    </row>
    <row r="73" spans="1:16" s="199" customFormat="1">
      <c r="A73" s="198"/>
      <c r="B73" s="200" t="s">
        <v>106</v>
      </c>
      <c r="C73" s="51"/>
      <c r="D73" s="190"/>
      <c r="E73" s="190"/>
      <c r="F73" s="191"/>
      <c r="G73" s="192">
        <v>3</v>
      </c>
      <c r="H73" s="193"/>
      <c r="I73" s="194"/>
      <c r="J73" s="193"/>
      <c r="K73" s="192"/>
      <c r="L73" s="195"/>
      <c r="M73" s="192"/>
      <c r="N73" s="193"/>
      <c r="O73" s="196">
        <f t="shared" si="19"/>
        <v>3</v>
      </c>
      <c r="P73" s="197">
        <f t="shared" si="20"/>
        <v>0.75</v>
      </c>
    </row>
    <row r="74" spans="1:16" s="199" customFormat="1">
      <c r="A74" s="198"/>
      <c r="B74" s="200" t="s">
        <v>107</v>
      </c>
      <c r="C74" s="51"/>
      <c r="D74" s="190"/>
      <c r="E74" s="190"/>
      <c r="F74" s="191"/>
      <c r="G74" s="192"/>
      <c r="H74" s="193"/>
      <c r="I74" s="194">
        <v>1</v>
      </c>
      <c r="J74" s="193"/>
      <c r="K74" s="192"/>
      <c r="L74" s="195"/>
      <c r="M74" s="192"/>
      <c r="N74" s="193"/>
      <c r="O74" s="196">
        <f t="shared" si="19"/>
        <v>1</v>
      </c>
      <c r="P74" s="197">
        <f t="shared" si="20"/>
        <v>0.5</v>
      </c>
    </row>
    <row r="75" spans="1:16" s="199" customFormat="1">
      <c r="A75" s="198"/>
      <c r="B75" s="200" t="s">
        <v>108</v>
      </c>
      <c r="C75" s="51"/>
      <c r="D75" s="190"/>
      <c r="E75" s="190"/>
      <c r="F75" s="191"/>
      <c r="G75" s="192">
        <v>19</v>
      </c>
      <c r="H75" s="193"/>
      <c r="I75" s="194"/>
      <c r="J75" s="193"/>
      <c r="K75" s="192"/>
      <c r="L75" s="195"/>
      <c r="M75" s="192"/>
      <c r="N75" s="193"/>
      <c r="O75" s="196">
        <f t="shared" si="19"/>
        <v>19</v>
      </c>
      <c r="P75" s="197">
        <f t="shared" si="20"/>
        <v>4.75</v>
      </c>
    </row>
    <row r="76" spans="1:16" s="199" customFormat="1">
      <c r="A76" s="198"/>
      <c r="B76" s="200" t="s">
        <v>109</v>
      </c>
      <c r="C76" s="51"/>
      <c r="D76" s="190"/>
      <c r="E76" s="190"/>
      <c r="F76" s="191"/>
      <c r="G76" s="192">
        <v>6</v>
      </c>
      <c r="H76" s="193"/>
      <c r="I76" s="194">
        <v>1</v>
      </c>
      <c r="J76" s="193"/>
      <c r="K76" s="192"/>
      <c r="L76" s="195"/>
      <c r="M76" s="192"/>
      <c r="N76" s="193"/>
      <c r="O76" s="196">
        <f t="shared" si="19"/>
        <v>7</v>
      </c>
      <c r="P76" s="197">
        <f t="shared" si="20"/>
        <v>2</v>
      </c>
    </row>
    <row r="77" spans="1:16" s="199" customFormat="1">
      <c r="A77" s="198"/>
      <c r="B77" s="200" t="s">
        <v>110</v>
      </c>
      <c r="C77" s="51"/>
      <c r="D77" s="190"/>
      <c r="E77" s="190"/>
      <c r="F77" s="191"/>
      <c r="G77" s="192">
        <v>2</v>
      </c>
      <c r="H77" s="193"/>
      <c r="I77" s="194"/>
      <c r="J77" s="193"/>
      <c r="K77" s="192"/>
      <c r="L77" s="195"/>
      <c r="M77" s="192">
        <v>1</v>
      </c>
      <c r="N77" s="193"/>
      <c r="O77" s="196">
        <f t="shared" si="19"/>
        <v>3</v>
      </c>
      <c r="P77" s="197">
        <f t="shared" si="20"/>
        <v>2.5</v>
      </c>
    </row>
    <row r="78" spans="1:16" s="199" customFormat="1">
      <c r="A78" s="198"/>
      <c r="B78" s="200" t="s">
        <v>111</v>
      </c>
      <c r="C78" s="51"/>
      <c r="D78" s="190"/>
      <c r="E78" s="190"/>
      <c r="F78" s="191"/>
      <c r="G78" s="192">
        <v>3</v>
      </c>
      <c r="H78" s="193"/>
      <c r="I78" s="194"/>
      <c r="J78" s="193"/>
      <c r="K78" s="192"/>
      <c r="L78" s="195"/>
      <c r="M78" s="192"/>
      <c r="N78" s="193">
        <v>2</v>
      </c>
      <c r="O78" s="196">
        <f t="shared" si="19"/>
        <v>5</v>
      </c>
      <c r="P78" s="197">
        <f t="shared" si="20"/>
        <v>4.75</v>
      </c>
    </row>
    <row r="79" spans="1:16" s="199" customFormat="1">
      <c r="A79" s="198"/>
      <c r="B79" s="200" t="s">
        <v>112</v>
      </c>
      <c r="C79" s="51"/>
      <c r="D79" s="190"/>
      <c r="E79" s="190"/>
      <c r="F79" s="191"/>
      <c r="G79" s="192">
        <v>1</v>
      </c>
      <c r="H79" s="193"/>
      <c r="I79" s="194">
        <v>1</v>
      </c>
      <c r="J79" s="193"/>
      <c r="K79" s="192"/>
      <c r="L79" s="195"/>
      <c r="M79" s="192"/>
      <c r="N79" s="193"/>
      <c r="O79" s="196">
        <f t="shared" si="19"/>
        <v>2</v>
      </c>
      <c r="P79" s="197">
        <f t="shared" si="20"/>
        <v>0.75</v>
      </c>
    </row>
    <row r="80" spans="1:16" s="199" customFormat="1">
      <c r="A80" s="198"/>
      <c r="B80" s="200" t="s">
        <v>113</v>
      </c>
      <c r="C80" s="51"/>
      <c r="D80" s="190"/>
      <c r="E80" s="190"/>
      <c r="F80" s="191"/>
      <c r="G80" s="192">
        <v>7</v>
      </c>
      <c r="H80" s="193"/>
      <c r="I80" s="194"/>
      <c r="J80" s="193"/>
      <c r="K80" s="192">
        <v>3</v>
      </c>
      <c r="L80" s="195">
        <v>1</v>
      </c>
      <c r="M80" s="192"/>
      <c r="N80" s="193"/>
      <c r="O80" s="196">
        <f t="shared" si="19"/>
        <v>11</v>
      </c>
      <c r="P80" s="197">
        <f t="shared" si="20"/>
        <v>5.75</v>
      </c>
    </row>
    <row r="81" spans="1:16" s="199" customFormat="1">
      <c r="A81" s="198"/>
      <c r="B81" s="200" t="s">
        <v>114</v>
      </c>
      <c r="C81" s="51"/>
      <c r="D81" s="190"/>
      <c r="E81" s="190"/>
      <c r="F81" s="191"/>
      <c r="G81" s="192">
        <v>7</v>
      </c>
      <c r="H81" s="193"/>
      <c r="I81" s="194">
        <v>1</v>
      </c>
      <c r="J81" s="193"/>
      <c r="K81" s="192"/>
      <c r="L81" s="195"/>
      <c r="M81" s="192"/>
      <c r="N81" s="193">
        <v>1</v>
      </c>
      <c r="O81" s="196">
        <f t="shared" si="19"/>
        <v>9</v>
      </c>
      <c r="P81" s="197">
        <f t="shared" si="20"/>
        <v>4.25</v>
      </c>
    </row>
    <row r="82" spans="1:16" s="199" customFormat="1">
      <c r="A82" s="198"/>
      <c r="B82" s="200" t="s">
        <v>115</v>
      </c>
      <c r="C82" s="51"/>
      <c r="D82" s="190"/>
      <c r="E82" s="190"/>
      <c r="F82" s="191">
        <v>438</v>
      </c>
      <c r="G82" s="192"/>
      <c r="H82" s="193"/>
      <c r="I82" s="194"/>
      <c r="J82" s="193"/>
      <c r="K82" s="192"/>
      <c r="L82" s="195"/>
      <c r="M82" s="192"/>
      <c r="N82" s="193"/>
      <c r="O82" s="196">
        <f t="shared" si="19"/>
        <v>438</v>
      </c>
      <c r="P82" s="197">
        <f t="shared" si="20"/>
        <v>43.800000000000004</v>
      </c>
    </row>
    <row r="83" spans="1:16" s="199" customFormat="1">
      <c r="A83" s="198"/>
      <c r="B83" s="200"/>
      <c r="C83" s="51"/>
      <c r="D83" s="190"/>
      <c r="E83" s="190"/>
      <c r="F83" s="191"/>
      <c r="G83" s="192"/>
      <c r="H83" s="193"/>
      <c r="I83" s="194"/>
      <c r="J83" s="193"/>
      <c r="K83" s="192"/>
      <c r="L83" s="195"/>
      <c r="M83" s="192"/>
      <c r="N83" s="193"/>
      <c r="O83" s="196">
        <f t="shared" si="19"/>
        <v>0</v>
      </c>
      <c r="P83" s="197">
        <f t="shared" si="20"/>
        <v>0</v>
      </c>
    </row>
    <row r="84" spans="1:16" s="198" customFormat="1" ht="12" thickBot="1">
      <c r="A84" s="38"/>
      <c r="B84" s="39" t="s">
        <v>20</v>
      </c>
      <c r="C84" s="39">
        <f>SUM(C83:C83)</f>
        <v>0</v>
      </c>
      <c r="D84" s="39">
        <f>SUM(D68:D83)</f>
        <v>0</v>
      </c>
      <c r="E84" s="39">
        <f>SUM(E68:E83)</f>
        <v>0</v>
      </c>
      <c r="F84" s="39">
        <f>SUM(F83:F83)</f>
        <v>0</v>
      </c>
      <c r="G84" s="43">
        <f t="shared" ref="G84:P84" si="21">SUM(G68:G83)</f>
        <v>80</v>
      </c>
      <c r="H84" s="43">
        <f t="shared" si="21"/>
        <v>0</v>
      </c>
      <c r="I84" s="43">
        <f t="shared" si="21"/>
        <v>8</v>
      </c>
      <c r="J84" s="43">
        <f t="shared" si="21"/>
        <v>0</v>
      </c>
      <c r="K84" s="43">
        <f t="shared" si="21"/>
        <v>8</v>
      </c>
      <c r="L84" s="43">
        <f t="shared" si="21"/>
        <v>1</v>
      </c>
      <c r="M84" s="43">
        <f t="shared" si="21"/>
        <v>1</v>
      </c>
      <c r="N84" s="43">
        <f t="shared" si="21"/>
        <v>11</v>
      </c>
      <c r="O84" s="44">
        <f t="shared" si="21"/>
        <v>547</v>
      </c>
      <c r="P84" s="45">
        <f t="shared" si="21"/>
        <v>100.80000000000001</v>
      </c>
    </row>
    <row r="85" spans="1:16" s="198" customFormat="1"/>
    <row r="86" spans="1:16" hidden="1"/>
    <row r="87" spans="1:16" ht="12" hidden="1" thickBot="1">
      <c r="B87" s="33" t="s">
        <v>64</v>
      </c>
      <c r="C87" s="33"/>
      <c r="D87" s="33"/>
      <c r="E87" s="33"/>
      <c r="F87" s="34"/>
      <c r="G87" s="34"/>
      <c r="H87" s="34"/>
      <c r="I87" s="34"/>
      <c r="J87" s="34"/>
      <c r="K87" s="34"/>
      <c r="L87" s="34"/>
      <c r="M87" s="34"/>
      <c r="N87" s="34"/>
      <c r="O87" s="35"/>
      <c r="P87" s="35"/>
    </row>
    <row r="88" spans="1:16" s="30" customFormat="1" hidden="1">
      <c r="A88" s="1"/>
      <c r="B88" s="58" t="s">
        <v>71</v>
      </c>
      <c r="C88" s="63"/>
      <c r="D88" s="52"/>
      <c r="E88" s="52"/>
      <c r="F88" s="53"/>
      <c r="G88" s="59"/>
      <c r="H88" s="60"/>
      <c r="I88" s="61"/>
      <c r="J88" s="60"/>
      <c r="K88" s="59"/>
      <c r="L88" s="62"/>
      <c r="M88" s="59"/>
      <c r="N88" s="60"/>
      <c r="O88" s="36">
        <f t="shared" ref="O88:O90" si="22">SUM(F88:N88)</f>
        <v>0</v>
      </c>
      <c r="P88" s="37">
        <f t="shared" ref="P88:P90" si="23">(F88*$F$3)+(G88*$G$3)+(H88*$H$3)+(I88*$I$3)+(J88*$J$3)+(K88*$K$3)+(L88*$L$3)+(M88*$M$3)+(N88*$N$3)</f>
        <v>0</v>
      </c>
    </row>
    <row r="89" spans="1:16" s="30" customFormat="1" hidden="1">
      <c r="A89" s="1"/>
      <c r="B89" s="58"/>
      <c r="C89" s="51"/>
      <c r="D89" s="52"/>
      <c r="E89" s="52"/>
      <c r="F89" s="53"/>
      <c r="G89" s="59"/>
      <c r="H89" s="60"/>
      <c r="I89" s="61"/>
      <c r="J89" s="60"/>
      <c r="K89" s="59"/>
      <c r="L89" s="62"/>
      <c r="M89" s="59"/>
      <c r="N89" s="60"/>
      <c r="O89" s="36">
        <f t="shared" si="22"/>
        <v>0</v>
      </c>
      <c r="P89" s="37">
        <f t="shared" si="23"/>
        <v>0</v>
      </c>
    </row>
    <row r="90" spans="1:16" s="30" customFormat="1" hidden="1">
      <c r="A90" s="1"/>
      <c r="B90" s="58"/>
      <c r="C90" s="51"/>
      <c r="D90" s="52"/>
      <c r="E90" s="52"/>
      <c r="F90" s="53"/>
      <c r="G90" s="59"/>
      <c r="H90" s="60"/>
      <c r="I90" s="61"/>
      <c r="J90" s="60"/>
      <c r="K90" s="59"/>
      <c r="L90" s="62"/>
      <c r="M90" s="59"/>
      <c r="N90" s="60"/>
      <c r="O90" s="36">
        <f t="shared" si="22"/>
        <v>0</v>
      </c>
      <c r="P90" s="37">
        <f t="shared" si="23"/>
        <v>0</v>
      </c>
    </row>
    <row r="91" spans="1:16" ht="12" hidden="1" thickBot="1">
      <c r="A91" s="38"/>
      <c r="B91" s="39" t="s">
        <v>20</v>
      </c>
      <c r="C91" s="39">
        <f>SUM(C89:C90)</f>
        <v>0</v>
      </c>
      <c r="D91" s="39">
        <f>SUM(D88:D90)</f>
        <v>0</v>
      </c>
      <c r="E91" s="39">
        <f>SUM(E88:E90)</f>
        <v>0</v>
      </c>
      <c r="F91" s="39">
        <f>SUM(F89:F90)</f>
        <v>0</v>
      </c>
      <c r="G91" s="43">
        <f t="shared" ref="G91:P91" si="24">SUM(G88:G90)</f>
        <v>0</v>
      </c>
      <c r="H91" s="43">
        <f t="shared" si="24"/>
        <v>0</v>
      </c>
      <c r="I91" s="43">
        <f t="shared" si="24"/>
        <v>0</v>
      </c>
      <c r="J91" s="43">
        <f t="shared" si="24"/>
        <v>0</v>
      </c>
      <c r="K91" s="43">
        <f t="shared" si="24"/>
        <v>0</v>
      </c>
      <c r="L91" s="43">
        <f t="shared" si="24"/>
        <v>0</v>
      </c>
      <c r="M91" s="43">
        <f t="shared" si="24"/>
        <v>0</v>
      </c>
      <c r="N91" s="43">
        <f t="shared" si="24"/>
        <v>0</v>
      </c>
      <c r="O91" s="44">
        <f t="shared" si="24"/>
        <v>0</v>
      </c>
      <c r="P91" s="45">
        <f t="shared" si="24"/>
        <v>0</v>
      </c>
    </row>
    <row r="92" spans="1:16" hidden="1"/>
    <row r="93" spans="1:16" s="201" customFormat="1" hidden="1"/>
    <row r="94" spans="1:16" s="201" customFormat="1" ht="12" hidden="1" thickBot="1">
      <c r="B94" s="203" t="s">
        <v>79</v>
      </c>
      <c r="C94" s="203"/>
      <c r="D94" s="203"/>
      <c r="E94" s="203"/>
      <c r="F94" s="204"/>
      <c r="G94" s="204"/>
      <c r="H94" s="204"/>
      <c r="I94" s="204"/>
      <c r="J94" s="204"/>
      <c r="K94" s="204"/>
      <c r="L94" s="204"/>
      <c r="M94" s="204"/>
      <c r="N94" s="204"/>
      <c r="O94" s="205"/>
      <c r="P94" s="205"/>
    </row>
    <row r="95" spans="1:16" s="202" customFormat="1" hidden="1">
      <c r="A95" s="201"/>
      <c r="B95" s="200"/>
      <c r="C95" s="63"/>
      <c r="D95" s="206"/>
      <c r="E95" s="206"/>
      <c r="F95" s="207"/>
      <c r="G95" s="192"/>
      <c r="H95" s="193"/>
      <c r="I95" s="194"/>
      <c r="J95" s="193"/>
      <c r="K95" s="192"/>
      <c r="L95" s="195"/>
      <c r="M95" s="192"/>
      <c r="N95" s="193"/>
      <c r="O95" s="196">
        <f t="shared" ref="O95:O118" si="25">SUM(F95:N95)</f>
        <v>0</v>
      </c>
      <c r="P95" s="208">
        <f t="shared" ref="P95:P118" si="26">(F95*$F$3)+(G95*$G$3)+(H95*$H$3)+(I95*$I$3)+(J95*$J$3)+(K95*$K$3)+(L95*$L$3)+(M95*$M$3)+(N95*$N$3)</f>
        <v>0</v>
      </c>
    </row>
    <row r="96" spans="1:16" s="202" customFormat="1" hidden="1">
      <c r="A96" s="201"/>
      <c r="B96" s="200"/>
      <c r="C96" s="51"/>
      <c r="D96" s="206"/>
      <c r="E96" s="206"/>
      <c r="F96" s="207"/>
      <c r="G96" s="192"/>
      <c r="H96" s="193"/>
      <c r="I96" s="194"/>
      <c r="J96" s="193"/>
      <c r="K96" s="192"/>
      <c r="L96" s="195"/>
      <c r="M96" s="192"/>
      <c r="N96" s="193"/>
      <c r="O96" s="196">
        <f t="shared" si="25"/>
        <v>0</v>
      </c>
      <c r="P96" s="208">
        <f t="shared" si="26"/>
        <v>0</v>
      </c>
    </row>
    <row r="97" spans="1:16" s="202" customFormat="1" hidden="1">
      <c r="A97" s="201"/>
      <c r="B97" s="200"/>
      <c r="C97" s="51"/>
      <c r="D97" s="206"/>
      <c r="E97" s="206"/>
      <c r="F97" s="207"/>
      <c r="G97" s="192"/>
      <c r="H97" s="193"/>
      <c r="I97" s="194"/>
      <c r="J97" s="193"/>
      <c r="K97" s="192"/>
      <c r="L97" s="195"/>
      <c r="M97" s="192"/>
      <c r="N97" s="193"/>
      <c r="O97" s="196">
        <f t="shared" si="25"/>
        <v>0</v>
      </c>
      <c r="P97" s="208">
        <f t="shared" si="26"/>
        <v>0</v>
      </c>
    </row>
    <row r="98" spans="1:16" s="202" customFormat="1" hidden="1">
      <c r="A98" s="201"/>
      <c r="B98" s="200"/>
      <c r="C98" s="51"/>
      <c r="D98" s="206"/>
      <c r="E98" s="206"/>
      <c r="F98" s="207"/>
      <c r="G98" s="192"/>
      <c r="H98" s="193"/>
      <c r="I98" s="194"/>
      <c r="J98" s="193"/>
      <c r="K98" s="192"/>
      <c r="L98" s="195"/>
      <c r="M98" s="192"/>
      <c r="N98" s="193"/>
      <c r="O98" s="196">
        <f t="shared" si="25"/>
        <v>0</v>
      </c>
      <c r="P98" s="208">
        <f t="shared" si="26"/>
        <v>0</v>
      </c>
    </row>
    <row r="99" spans="1:16" s="202" customFormat="1" hidden="1">
      <c r="A99" s="201"/>
      <c r="B99" s="200"/>
      <c r="C99" s="51"/>
      <c r="D99" s="206"/>
      <c r="E99" s="206"/>
      <c r="F99" s="207"/>
      <c r="G99" s="192"/>
      <c r="H99" s="193"/>
      <c r="I99" s="194"/>
      <c r="J99" s="193"/>
      <c r="K99" s="192"/>
      <c r="L99" s="195"/>
      <c r="M99" s="192"/>
      <c r="N99" s="193"/>
      <c r="O99" s="196">
        <f t="shared" si="25"/>
        <v>0</v>
      </c>
      <c r="P99" s="208">
        <f t="shared" si="26"/>
        <v>0</v>
      </c>
    </row>
    <row r="100" spans="1:16" s="202" customFormat="1" hidden="1">
      <c r="A100" s="201"/>
      <c r="B100" s="200"/>
      <c r="C100" s="51"/>
      <c r="D100" s="206"/>
      <c r="E100" s="206"/>
      <c r="F100" s="207"/>
      <c r="G100" s="192"/>
      <c r="H100" s="193"/>
      <c r="I100" s="194"/>
      <c r="J100" s="193"/>
      <c r="K100" s="192"/>
      <c r="L100" s="195"/>
      <c r="M100" s="192"/>
      <c r="N100" s="193"/>
      <c r="O100" s="196">
        <f t="shared" si="25"/>
        <v>0</v>
      </c>
      <c r="P100" s="208">
        <f t="shared" si="26"/>
        <v>0</v>
      </c>
    </row>
    <row r="101" spans="1:16" s="202" customFormat="1" hidden="1">
      <c r="A101" s="201"/>
      <c r="B101" s="200"/>
      <c r="C101" s="51"/>
      <c r="D101" s="206"/>
      <c r="E101" s="206"/>
      <c r="F101" s="207"/>
      <c r="G101" s="192"/>
      <c r="H101" s="193"/>
      <c r="I101" s="194"/>
      <c r="J101" s="193"/>
      <c r="K101" s="192"/>
      <c r="L101" s="195"/>
      <c r="M101" s="192"/>
      <c r="N101" s="193"/>
      <c r="O101" s="196">
        <f t="shared" si="25"/>
        <v>0</v>
      </c>
      <c r="P101" s="208">
        <f t="shared" si="26"/>
        <v>0</v>
      </c>
    </row>
    <row r="102" spans="1:16" s="202" customFormat="1" hidden="1">
      <c r="A102" s="201"/>
      <c r="B102" s="200"/>
      <c r="C102" s="51"/>
      <c r="D102" s="206"/>
      <c r="E102" s="206"/>
      <c r="F102" s="207"/>
      <c r="G102" s="192"/>
      <c r="H102" s="193"/>
      <c r="I102" s="194"/>
      <c r="J102" s="193"/>
      <c r="K102" s="192"/>
      <c r="L102" s="195"/>
      <c r="M102" s="192"/>
      <c r="N102" s="193"/>
      <c r="O102" s="196">
        <f t="shared" si="25"/>
        <v>0</v>
      </c>
      <c r="P102" s="208">
        <f t="shared" si="26"/>
        <v>0</v>
      </c>
    </row>
    <row r="103" spans="1:16" s="202" customFormat="1" hidden="1">
      <c r="A103" s="201"/>
      <c r="B103" s="200"/>
      <c r="C103" s="51"/>
      <c r="D103" s="206"/>
      <c r="E103" s="206"/>
      <c r="F103" s="207"/>
      <c r="G103" s="192"/>
      <c r="H103" s="193"/>
      <c r="I103" s="194"/>
      <c r="J103" s="193"/>
      <c r="K103" s="192"/>
      <c r="L103" s="195"/>
      <c r="M103" s="192"/>
      <c r="N103" s="193"/>
      <c r="O103" s="196">
        <f t="shared" si="25"/>
        <v>0</v>
      </c>
      <c r="P103" s="208">
        <f t="shared" si="26"/>
        <v>0</v>
      </c>
    </row>
    <row r="104" spans="1:16" s="202" customFormat="1" hidden="1">
      <c r="A104" s="201"/>
      <c r="B104" s="200"/>
      <c r="C104" s="51"/>
      <c r="D104" s="206"/>
      <c r="E104" s="206"/>
      <c r="F104" s="207"/>
      <c r="G104" s="192"/>
      <c r="H104" s="193"/>
      <c r="I104" s="194"/>
      <c r="J104" s="193"/>
      <c r="K104" s="192"/>
      <c r="L104" s="195"/>
      <c r="M104" s="192"/>
      <c r="N104" s="193"/>
      <c r="O104" s="196">
        <f t="shared" si="25"/>
        <v>0</v>
      </c>
      <c r="P104" s="208">
        <f t="shared" si="26"/>
        <v>0</v>
      </c>
    </row>
    <row r="105" spans="1:16" s="202" customFormat="1" hidden="1">
      <c r="A105" s="201"/>
      <c r="B105" s="200"/>
      <c r="C105" s="51"/>
      <c r="D105" s="206"/>
      <c r="E105" s="206"/>
      <c r="F105" s="207"/>
      <c r="G105" s="192"/>
      <c r="H105" s="193"/>
      <c r="I105" s="194"/>
      <c r="J105" s="193"/>
      <c r="K105" s="192"/>
      <c r="L105" s="195"/>
      <c r="M105" s="192"/>
      <c r="N105" s="193"/>
      <c r="O105" s="196">
        <f t="shared" si="25"/>
        <v>0</v>
      </c>
      <c r="P105" s="208">
        <f t="shared" si="26"/>
        <v>0</v>
      </c>
    </row>
    <row r="106" spans="1:16" s="202" customFormat="1" hidden="1">
      <c r="A106" s="201"/>
      <c r="B106" s="200"/>
      <c r="C106" s="51"/>
      <c r="D106" s="206"/>
      <c r="E106" s="206"/>
      <c r="F106" s="207"/>
      <c r="G106" s="192"/>
      <c r="H106" s="193"/>
      <c r="I106" s="194"/>
      <c r="J106" s="193"/>
      <c r="K106" s="192"/>
      <c r="L106" s="195"/>
      <c r="M106" s="192"/>
      <c r="N106" s="193"/>
      <c r="O106" s="196">
        <f t="shared" si="25"/>
        <v>0</v>
      </c>
      <c r="P106" s="208">
        <f t="shared" si="26"/>
        <v>0</v>
      </c>
    </row>
    <row r="107" spans="1:16" s="202" customFormat="1" hidden="1">
      <c r="A107" s="201"/>
      <c r="B107" s="200"/>
      <c r="C107" s="51"/>
      <c r="D107" s="206"/>
      <c r="E107" s="206"/>
      <c r="F107" s="207"/>
      <c r="G107" s="192"/>
      <c r="H107" s="193"/>
      <c r="I107" s="194"/>
      <c r="J107" s="193"/>
      <c r="K107" s="192"/>
      <c r="L107" s="195"/>
      <c r="M107" s="192"/>
      <c r="N107" s="193"/>
      <c r="O107" s="196">
        <f t="shared" si="25"/>
        <v>0</v>
      </c>
      <c r="P107" s="208">
        <f t="shared" si="26"/>
        <v>0</v>
      </c>
    </row>
    <row r="108" spans="1:16" s="202" customFormat="1" hidden="1">
      <c r="A108" s="201"/>
      <c r="B108" s="200"/>
      <c r="C108" s="51"/>
      <c r="D108" s="206"/>
      <c r="E108" s="206"/>
      <c r="F108" s="207"/>
      <c r="G108" s="192"/>
      <c r="H108" s="193"/>
      <c r="I108" s="194"/>
      <c r="J108" s="193"/>
      <c r="K108" s="192"/>
      <c r="L108" s="195"/>
      <c r="M108" s="192"/>
      <c r="N108" s="193"/>
      <c r="O108" s="196">
        <f t="shared" si="25"/>
        <v>0</v>
      </c>
      <c r="P108" s="208">
        <f t="shared" si="26"/>
        <v>0</v>
      </c>
    </row>
    <row r="109" spans="1:16" s="202" customFormat="1" hidden="1">
      <c r="A109" s="201"/>
      <c r="B109" s="200"/>
      <c r="C109" s="51"/>
      <c r="D109" s="206"/>
      <c r="E109" s="206"/>
      <c r="F109" s="207"/>
      <c r="G109" s="192"/>
      <c r="H109" s="193"/>
      <c r="I109" s="194"/>
      <c r="J109" s="193"/>
      <c r="K109" s="192"/>
      <c r="L109" s="195"/>
      <c r="M109" s="192"/>
      <c r="N109" s="193"/>
      <c r="O109" s="196">
        <f t="shared" si="25"/>
        <v>0</v>
      </c>
      <c r="P109" s="208">
        <f t="shared" si="26"/>
        <v>0</v>
      </c>
    </row>
    <row r="110" spans="1:16" s="202" customFormat="1" hidden="1">
      <c r="A110" s="201"/>
      <c r="B110" s="200"/>
      <c r="C110" s="51"/>
      <c r="D110" s="206"/>
      <c r="E110" s="206"/>
      <c r="F110" s="207"/>
      <c r="G110" s="192"/>
      <c r="H110" s="193"/>
      <c r="I110" s="194"/>
      <c r="J110" s="193"/>
      <c r="K110" s="192"/>
      <c r="L110" s="195"/>
      <c r="M110" s="192"/>
      <c r="N110" s="193"/>
      <c r="O110" s="196">
        <f t="shared" si="25"/>
        <v>0</v>
      </c>
      <c r="P110" s="208">
        <f t="shared" si="26"/>
        <v>0</v>
      </c>
    </row>
    <row r="111" spans="1:16" s="202" customFormat="1" hidden="1">
      <c r="A111" s="201"/>
      <c r="B111" s="200"/>
      <c r="C111" s="51"/>
      <c r="D111" s="206"/>
      <c r="E111" s="206"/>
      <c r="F111" s="207"/>
      <c r="G111" s="192"/>
      <c r="H111" s="193"/>
      <c r="I111" s="194"/>
      <c r="J111" s="193"/>
      <c r="K111" s="192"/>
      <c r="L111" s="195"/>
      <c r="M111" s="192"/>
      <c r="N111" s="193"/>
      <c r="O111" s="196">
        <f t="shared" si="25"/>
        <v>0</v>
      </c>
      <c r="P111" s="208">
        <f t="shared" si="26"/>
        <v>0</v>
      </c>
    </row>
    <row r="112" spans="1:16" s="202" customFormat="1" hidden="1">
      <c r="A112" s="201"/>
      <c r="B112" s="200"/>
      <c r="C112" s="51"/>
      <c r="D112" s="206"/>
      <c r="E112" s="206"/>
      <c r="F112" s="207"/>
      <c r="G112" s="192"/>
      <c r="H112" s="193"/>
      <c r="I112" s="194"/>
      <c r="J112" s="193"/>
      <c r="K112" s="192"/>
      <c r="L112" s="195"/>
      <c r="M112" s="192"/>
      <c r="N112" s="193"/>
      <c r="O112" s="196">
        <f t="shared" si="25"/>
        <v>0</v>
      </c>
      <c r="P112" s="208">
        <f t="shared" si="26"/>
        <v>0</v>
      </c>
    </row>
    <row r="113" spans="1:16" s="202" customFormat="1" hidden="1">
      <c r="A113" s="201"/>
      <c r="B113" s="200"/>
      <c r="C113" s="51"/>
      <c r="D113" s="206"/>
      <c r="E113" s="206"/>
      <c r="F113" s="207"/>
      <c r="G113" s="192"/>
      <c r="H113" s="193"/>
      <c r="I113" s="194"/>
      <c r="J113" s="193"/>
      <c r="K113" s="192"/>
      <c r="L113" s="195"/>
      <c r="M113" s="192"/>
      <c r="N113" s="193"/>
      <c r="O113" s="196">
        <f t="shared" si="25"/>
        <v>0</v>
      </c>
      <c r="P113" s="208">
        <f t="shared" si="26"/>
        <v>0</v>
      </c>
    </row>
    <row r="114" spans="1:16" s="202" customFormat="1" hidden="1">
      <c r="A114" s="201"/>
      <c r="B114" s="200"/>
      <c r="C114" s="51"/>
      <c r="D114" s="206"/>
      <c r="E114" s="206"/>
      <c r="F114" s="207"/>
      <c r="G114" s="192"/>
      <c r="H114" s="193"/>
      <c r="I114" s="194"/>
      <c r="J114" s="193"/>
      <c r="K114" s="192"/>
      <c r="L114" s="195"/>
      <c r="M114" s="192"/>
      <c r="N114" s="193"/>
      <c r="O114" s="196">
        <f t="shared" si="25"/>
        <v>0</v>
      </c>
      <c r="P114" s="208">
        <f t="shared" si="26"/>
        <v>0</v>
      </c>
    </row>
    <row r="115" spans="1:16" s="202" customFormat="1" hidden="1">
      <c r="A115" s="201"/>
      <c r="B115" s="200"/>
      <c r="C115" s="51"/>
      <c r="D115" s="206"/>
      <c r="E115" s="206"/>
      <c r="F115" s="207"/>
      <c r="G115" s="192"/>
      <c r="H115" s="193"/>
      <c r="I115" s="194"/>
      <c r="J115" s="193"/>
      <c r="K115" s="192"/>
      <c r="L115" s="195"/>
      <c r="M115" s="192"/>
      <c r="N115" s="193"/>
      <c r="O115" s="196">
        <f t="shared" si="25"/>
        <v>0</v>
      </c>
      <c r="P115" s="208">
        <f t="shared" si="26"/>
        <v>0</v>
      </c>
    </row>
    <row r="116" spans="1:16" s="202" customFormat="1" hidden="1">
      <c r="A116" s="201"/>
      <c r="B116" s="200"/>
      <c r="C116" s="51"/>
      <c r="D116" s="206"/>
      <c r="E116" s="206"/>
      <c r="F116" s="207"/>
      <c r="G116" s="192"/>
      <c r="H116" s="193"/>
      <c r="I116" s="194"/>
      <c r="J116" s="193"/>
      <c r="K116" s="192"/>
      <c r="L116" s="195"/>
      <c r="M116" s="192"/>
      <c r="N116" s="193"/>
      <c r="O116" s="196">
        <f t="shared" si="25"/>
        <v>0</v>
      </c>
      <c r="P116" s="208">
        <f t="shared" si="26"/>
        <v>0</v>
      </c>
    </row>
    <row r="117" spans="1:16" s="202" customFormat="1" hidden="1">
      <c r="A117" s="201"/>
      <c r="B117" s="200"/>
      <c r="C117" s="51"/>
      <c r="D117" s="206"/>
      <c r="E117" s="206"/>
      <c r="F117" s="207"/>
      <c r="G117" s="192"/>
      <c r="H117" s="193"/>
      <c r="I117" s="194"/>
      <c r="J117" s="193"/>
      <c r="K117" s="192"/>
      <c r="L117" s="195"/>
      <c r="M117" s="192"/>
      <c r="N117" s="193"/>
      <c r="O117" s="196">
        <f t="shared" si="25"/>
        <v>0</v>
      </c>
      <c r="P117" s="208">
        <f t="shared" si="26"/>
        <v>0</v>
      </c>
    </row>
    <row r="118" spans="1:16" s="202" customFormat="1" hidden="1">
      <c r="A118" s="201"/>
      <c r="B118" s="200"/>
      <c r="C118" s="51"/>
      <c r="D118" s="206"/>
      <c r="E118" s="206"/>
      <c r="F118" s="207"/>
      <c r="G118" s="192"/>
      <c r="H118" s="193"/>
      <c r="I118" s="194"/>
      <c r="J118" s="193"/>
      <c r="K118" s="192"/>
      <c r="L118" s="195"/>
      <c r="M118" s="192"/>
      <c r="N118" s="193"/>
      <c r="O118" s="196">
        <f t="shared" si="25"/>
        <v>0</v>
      </c>
      <c r="P118" s="208">
        <f t="shared" si="26"/>
        <v>0</v>
      </c>
    </row>
    <row r="119" spans="1:16" s="201" customFormat="1" ht="12" hidden="1" thickBot="1">
      <c r="A119" s="209"/>
      <c r="B119" s="210" t="s">
        <v>20</v>
      </c>
      <c r="C119" s="210">
        <f>SUM(C116:C118)</f>
        <v>0</v>
      </c>
      <c r="D119" s="210">
        <f>SUM(D95:D118)</f>
        <v>0</v>
      </c>
      <c r="E119" s="210">
        <f>SUM(E95:E118)</f>
        <v>0</v>
      </c>
      <c r="F119" s="210">
        <f>SUM(F116:F118)</f>
        <v>0</v>
      </c>
      <c r="G119" s="43">
        <f t="shared" ref="G119:P119" si="27">SUM(G95:G118)</f>
        <v>0</v>
      </c>
      <c r="H119" s="43">
        <f t="shared" si="27"/>
        <v>0</v>
      </c>
      <c r="I119" s="43">
        <f t="shared" si="27"/>
        <v>0</v>
      </c>
      <c r="J119" s="43">
        <f t="shared" si="27"/>
        <v>0</v>
      </c>
      <c r="K119" s="43">
        <f t="shared" si="27"/>
        <v>0</v>
      </c>
      <c r="L119" s="43">
        <f t="shared" si="27"/>
        <v>0</v>
      </c>
      <c r="M119" s="43">
        <f t="shared" si="27"/>
        <v>0</v>
      </c>
      <c r="N119" s="43">
        <f t="shared" si="27"/>
        <v>0</v>
      </c>
      <c r="O119" s="44">
        <f t="shared" si="27"/>
        <v>0</v>
      </c>
      <c r="P119" s="45">
        <f t="shared" si="27"/>
        <v>0</v>
      </c>
    </row>
    <row r="120" spans="1:16" s="201" customFormat="1" hidden="1"/>
    <row r="122" spans="1:16" ht="12" thickBot="1">
      <c r="B122" s="33" t="s">
        <v>70</v>
      </c>
      <c r="C122" s="33"/>
      <c r="D122" s="33"/>
      <c r="E122" s="33"/>
      <c r="F122" s="34"/>
      <c r="G122" s="34"/>
      <c r="H122" s="34"/>
      <c r="I122" s="34"/>
      <c r="J122" s="34"/>
      <c r="K122" s="34"/>
      <c r="L122" s="34"/>
      <c r="M122" s="34"/>
      <c r="N122" s="34"/>
      <c r="O122" s="35"/>
      <c r="P122" s="35"/>
    </row>
    <row r="123" spans="1:16" s="30" customFormat="1" ht="11.25" customHeight="1">
      <c r="A123" s="1"/>
      <c r="B123" s="58" t="s">
        <v>83</v>
      </c>
      <c r="C123" s="51"/>
      <c r="D123" s="52"/>
      <c r="E123" s="52"/>
      <c r="F123" s="53"/>
      <c r="G123" s="59">
        <v>3</v>
      </c>
      <c r="H123" s="60"/>
      <c r="I123" s="61"/>
      <c r="J123" s="60"/>
      <c r="K123" s="59">
        <v>1</v>
      </c>
      <c r="L123" s="62"/>
      <c r="M123" s="59"/>
      <c r="N123" s="60"/>
      <c r="O123" s="36">
        <f>SUM(F123:N123)</f>
        <v>4</v>
      </c>
      <c r="P123" s="37">
        <f>(F123*$F$3)+(G123*$G$3)+(H123*$H$3)+(I123*$I$3)+(J123*$J$3)+(K123*$K$3)+(L123*$L$3)+(M123*$M$3)+(N123*$N$3)</f>
        <v>1.75</v>
      </c>
    </row>
    <row r="124" spans="1:16" s="30" customFormat="1" ht="11.25" customHeight="1">
      <c r="A124" s="1"/>
      <c r="B124" s="58"/>
      <c r="C124" s="51"/>
      <c r="D124" s="52"/>
      <c r="E124" s="52"/>
      <c r="F124" s="53"/>
      <c r="G124" s="59"/>
      <c r="H124" s="60"/>
      <c r="I124" s="61"/>
      <c r="J124" s="60"/>
      <c r="K124" s="59"/>
      <c r="L124" s="62"/>
      <c r="M124" s="59"/>
      <c r="N124" s="60"/>
      <c r="O124" s="36">
        <f>SUM(F124:N124)</f>
        <v>0</v>
      </c>
      <c r="P124" s="37">
        <f>(F124*$F$3)+(G124*$G$3)+(H124*$H$3)+(I124*$I$3)+(J124*$J$3)+(K124*$K$3)+(L124*$L$3)+(M124*$M$3)+(N124*$N$3)</f>
        <v>0</v>
      </c>
    </row>
    <row r="125" spans="1:16" ht="12" thickBot="1">
      <c r="A125" s="38"/>
      <c r="B125" s="39" t="s">
        <v>20</v>
      </c>
      <c r="C125" s="39">
        <f t="shared" ref="C125:P125" si="28">SUM(C123:C124)</f>
        <v>0</v>
      </c>
      <c r="D125" s="39">
        <f t="shared" si="28"/>
        <v>0</v>
      </c>
      <c r="E125" s="39">
        <f t="shared" si="28"/>
        <v>0</v>
      </c>
      <c r="F125" s="39">
        <f t="shared" si="28"/>
        <v>0</v>
      </c>
      <c r="G125" s="43">
        <f t="shared" si="28"/>
        <v>3</v>
      </c>
      <c r="H125" s="43">
        <f t="shared" si="28"/>
        <v>0</v>
      </c>
      <c r="I125" s="43">
        <f t="shared" si="28"/>
        <v>0</v>
      </c>
      <c r="J125" s="43">
        <f t="shared" si="28"/>
        <v>0</v>
      </c>
      <c r="K125" s="43">
        <f t="shared" si="28"/>
        <v>1</v>
      </c>
      <c r="L125" s="43">
        <f t="shared" si="28"/>
        <v>0</v>
      </c>
      <c r="M125" s="43">
        <f t="shared" si="28"/>
        <v>0</v>
      </c>
      <c r="N125" s="43">
        <f t="shared" si="28"/>
        <v>0</v>
      </c>
      <c r="O125" s="44">
        <f t="shared" si="28"/>
        <v>4</v>
      </c>
      <c r="P125" s="45">
        <f t="shared" si="28"/>
        <v>1.75</v>
      </c>
    </row>
    <row r="126" spans="1:16" ht="11.25" customHeight="1">
      <c r="A126" s="38"/>
      <c r="B126" s="54"/>
      <c r="C126" s="54"/>
      <c r="D126" s="54"/>
      <c r="E126" s="54"/>
      <c r="F126" s="54"/>
      <c r="G126" s="55"/>
      <c r="H126" s="55"/>
      <c r="I126" s="55"/>
      <c r="J126" s="55"/>
      <c r="K126" s="55"/>
      <c r="L126" s="55"/>
      <c r="M126" s="55"/>
      <c r="N126" s="55"/>
      <c r="O126" s="56"/>
      <c r="P126" s="57"/>
    </row>
    <row r="127" spans="1:16" ht="11.25" hidden="1" customHeight="1"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</row>
    <row r="128" spans="1:16" ht="12" hidden="1" thickBot="1">
      <c r="B128" s="33" t="s">
        <v>69</v>
      </c>
      <c r="C128" s="33"/>
      <c r="D128" s="33"/>
      <c r="E128" s="33"/>
      <c r="F128" s="34"/>
      <c r="G128" s="34"/>
      <c r="H128" s="34"/>
      <c r="I128" s="34"/>
      <c r="J128" s="34"/>
      <c r="K128" s="34"/>
      <c r="L128" s="34"/>
      <c r="M128" s="34"/>
      <c r="N128" s="34"/>
      <c r="O128" s="35"/>
      <c r="P128" s="35"/>
    </row>
    <row r="129" spans="1:16" s="30" customFormat="1" hidden="1">
      <c r="A129" s="1"/>
      <c r="B129" s="58"/>
      <c r="C129" s="51"/>
      <c r="D129" s="52"/>
      <c r="E129" s="52"/>
      <c r="F129" s="53"/>
      <c r="G129" s="59"/>
      <c r="H129" s="60"/>
      <c r="I129" s="61"/>
      <c r="J129" s="60"/>
      <c r="K129" s="59"/>
      <c r="L129" s="62"/>
      <c r="M129" s="59"/>
      <c r="N129" s="60"/>
      <c r="O129" s="36">
        <f>SUM(F129:N129)</f>
        <v>0</v>
      </c>
      <c r="P129" s="37">
        <f>(F129*$F$3)+(G129*$G$3)+(H129*$H$3)+(I129*$I$3)+(J129*$J$3)+(K129*$K$3)+(L129*$L$3)+(M129*$M$3)+(N129*$N$3)</f>
        <v>0</v>
      </c>
    </row>
    <row r="130" spans="1:16" s="30" customFormat="1" hidden="1">
      <c r="A130" s="1"/>
      <c r="B130" s="58"/>
      <c r="C130" s="51"/>
      <c r="D130" s="52"/>
      <c r="E130" s="52"/>
      <c r="F130" s="53"/>
      <c r="G130" s="59"/>
      <c r="H130" s="60"/>
      <c r="I130" s="61"/>
      <c r="J130" s="60"/>
      <c r="K130" s="59"/>
      <c r="L130" s="62"/>
      <c r="M130" s="59"/>
      <c r="N130" s="60"/>
      <c r="O130" s="36">
        <f>SUM(F130:N130)</f>
        <v>0</v>
      </c>
      <c r="P130" s="37">
        <f>(F130*$F$3)+(G130*$G$3)+(H130*$H$3)+(I130*$I$3)+(J130*$J$3)+(K130*$K$3)+(L130*$L$3)+(M130*$M$3)+(N130*$N$3)</f>
        <v>0</v>
      </c>
    </row>
    <row r="131" spans="1:16" s="30" customFormat="1" hidden="1">
      <c r="A131" s="1"/>
      <c r="B131" s="58"/>
      <c r="C131" s="51"/>
      <c r="D131" s="52"/>
      <c r="E131" s="52"/>
      <c r="F131" s="53"/>
      <c r="G131" s="59"/>
      <c r="H131" s="60"/>
      <c r="I131" s="61"/>
      <c r="J131" s="60"/>
      <c r="K131" s="59"/>
      <c r="L131" s="62"/>
      <c r="M131" s="59"/>
      <c r="N131" s="60"/>
      <c r="O131" s="36">
        <f>SUM(F131:N131)</f>
        <v>0</v>
      </c>
      <c r="P131" s="37">
        <f>(F131*$F$3)+(G131*$G$3)+(H131*$H$3)+(I131*$I$3)+(J131*$J$3)+(K131*$K$3)+(L131*$L$3)+(M131*$M$3)+(N131*$N$3)</f>
        <v>0</v>
      </c>
    </row>
    <row r="132" spans="1:16" ht="12" hidden="1" thickBot="1">
      <c r="A132" s="38"/>
      <c r="B132" s="39" t="s">
        <v>20</v>
      </c>
      <c r="C132" s="39">
        <f t="shared" ref="C132:O132" si="29">SUM(C129:C131)</f>
        <v>0</v>
      </c>
      <c r="D132" s="39">
        <f t="shared" si="29"/>
        <v>0</v>
      </c>
      <c r="E132" s="39">
        <f t="shared" si="29"/>
        <v>0</v>
      </c>
      <c r="F132" s="39">
        <f t="shared" si="29"/>
        <v>0</v>
      </c>
      <c r="G132" s="43">
        <f t="shared" si="29"/>
        <v>0</v>
      </c>
      <c r="H132" s="43">
        <f t="shared" si="29"/>
        <v>0</v>
      </c>
      <c r="I132" s="43">
        <f t="shared" si="29"/>
        <v>0</v>
      </c>
      <c r="J132" s="43">
        <f t="shared" si="29"/>
        <v>0</v>
      </c>
      <c r="K132" s="43">
        <f t="shared" si="29"/>
        <v>0</v>
      </c>
      <c r="L132" s="43">
        <f t="shared" si="29"/>
        <v>0</v>
      </c>
      <c r="M132" s="43">
        <f t="shared" si="29"/>
        <v>0</v>
      </c>
      <c r="N132" s="43">
        <f t="shared" si="29"/>
        <v>0</v>
      </c>
      <c r="O132" s="44">
        <f t="shared" si="29"/>
        <v>0</v>
      </c>
      <c r="P132" s="45">
        <f>SUM(P129:P131)</f>
        <v>0</v>
      </c>
    </row>
    <row r="133" spans="1:16" ht="12.75">
      <c r="B133" s="2"/>
      <c r="C133" s="2"/>
      <c r="D133" s="2"/>
      <c r="E133" s="2"/>
      <c r="F133" s="47"/>
      <c r="G133" s="47"/>
      <c r="H133" s="47"/>
      <c r="I133" s="47"/>
      <c r="J133" s="47"/>
      <c r="K133" s="47"/>
      <c r="L133" s="47"/>
      <c r="M133" s="47"/>
      <c r="N133" s="47"/>
      <c r="O133" s="2"/>
      <c r="P133" s="2"/>
    </row>
    <row r="134" spans="1:16">
      <c r="M134" s="48" t="s">
        <v>20</v>
      </c>
      <c r="O134" s="49">
        <f>O132+O125+O119+O91+O84+O64+O58+O48+O42+O32+O26+O9</f>
        <v>7502</v>
      </c>
      <c r="P134" s="50">
        <f>P132+P125+P119+P91+P84+P64+P58+P48+P42+P32+P26+P9</f>
        <v>2034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96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100</v>
      </c>
      <c r="C9" s="63"/>
      <c r="D9" s="52"/>
      <c r="E9" s="52"/>
      <c r="F9" s="53"/>
      <c r="G9" s="59"/>
      <c r="H9" s="60"/>
      <c r="I9" s="61"/>
      <c r="J9" s="60"/>
      <c r="K9" s="59">
        <v>97</v>
      </c>
      <c r="L9" s="62"/>
      <c r="M9" s="59"/>
      <c r="N9" s="60"/>
      <c r="O9" s="36">
        <f t="shared" ref="O9:O11" si="0">SUM(F9:N9)</f>
        <v>97</v>
      </c>
      <c r="P9" s="37">
        <f t="shared" ref="P9:P11" si="1">(F9*$F$5)+(G9*$G$5)+(H9*$H$5)+(I9*$I$5)+(J9*$J$5)+(K9*$K$5)+(L9*$L$5)+(M9*$M$5)+(N9*$N$5)</f>
        <v>97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44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>
      <c r="A12" s="38"/>
      <c r="B12" s="39" t="s">
        <v>20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97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97</v>
      </c>
      <c r="P12" s="39">
        <f t="shared" si="2"/>
        <v>97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7"/>
      <c r="N16" s="127"/>
      <c r="O16" s="127"/>
      <c r="P16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4" sqref="B4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96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71</v>
      </c>
      <c r="C9" s="108"/>
      <c r="D9" s="100"/>
      <c r="E9" s="100"/>
      <c r="F9" s="129"/>
      <c r="G9" s="130">
        <v>1</v>
      </c>
      <c r="H9" s="131"/>
      <c r="I9" s="104"/>
      <c r="J9" s="131"/>
      <c r="K9" s="130">
        <v>3</v>
      </c>
      <c r="L9" s="105"/>
      <c r="M9" s="130"/>
      <c r="N9" s="131">
        <v>3</v>
      </c>
      <c r="O9" s="106">
        <f t="shared" ref="O9:O11" si="0">SUM(F9:N9)</f>
        <v>7</v>
      </c>
      <c r="P9" s="107">
        <f t="shared" ref="P9:P11" si="1">(F9*$F$5)+(G9*$G$5)+(H9*$H$5)+(I9*$I$5)+(J9*$J$5)+(K9*$K$5)+(L9*$L$5)+(M9*$M$5)+(N9*$N$5)</f>
        <v>9.25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20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1</v>
      </c>
      <c r="H12" s="109">
        <f t="shared" si="2"/>
        <v>0</v>
      </c>
      <c r="I12" s="109">
        <f t="shared" si="2"/>
        <v>0</v>
      </c>
      <c r="J12" s="109">
        <f t="shared" si="2"/>
        <v>0</v>
      </c>
      <c r="K12" s="109">
        <f t="shared" si="2"/>
        <v>3</v>
      </c>
      <c r="L12" s="109">
        <f t="shared" si="2"/>
        <v>0</v>
      </c>
      <c r="M12" s="109">
        <f t="shared" si="2"/>
        <v>0</v>
      </c>
      <c r="N12" s="109">
        <f t="shared" si="2"/>
        <v>3</v>
      </c>
      <c r="O12" s="109">
        <f t="shared" si="2"/>
        <v>7</v>
      </c>
      <c r="P12" s="109">
        <f t="shared" si="2"/>
        <v>9.25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A24" sqref="A24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22</v>
      </c>
      <c r="C2" s="73" t="s">
        <v>23</v>
      </c>
    </row>
    <row r="4" spans="1:3" ht="15" hidden="1">
      <c r="A4" s="75" t="s">
        <v>75</v>
      </c>
      <c r="B4" s="76">
        <f>SUM('Burkina Faso'!O11)</f>
        <v>0</v>
      </c>
      <c r="C4" s="154">
        <f>SUM('Burkina Faso'!P11)</f>
        <v>0</v>
      </c>
    </row>
    <row r="5" spans="1:3" ht="15" hidden="1">
      <c r="A5" s="75" t="s">
        <v>35</v>
      </c>
      <c r="B5" s="76">
        <f>SUM('Democratic Republic of Congo'!O18)</f>
        <v>0</v>
      </c>
      <c r="C5" s="154">
        <f>SUM('Democratic Republic of Congo'!P18)</f>
        <v>0</v>
      </c>
    </row>
    <row r="6" spans="1:3" ht="15">
      <c r="A6" s="75" t="s">
        <v>73</v>
      </c>
      <c r="B6" s="76">
        <f>SUM('Ivory Coast'!O14)</f>
        <v>25</v>
      </c>
      <c r="C6" s="154">
        <f>SUM('Ivory Coast'!P14)</f>
        <v>6.25</v>
      </c>
    </row>
    <row r="7" spans="1:3" ht="15">
      <c r="A7" s="75" t="s">
        <v>24</v>
      </c>
      <c r="B7" s="76">
        <f>SUM(Kenya!O30)</f>
        <v>430</v>
      </c>
      <c r="C7" s="154">
        <f>SUM(Kenya!P30)</f>
        <v>200.5</v>
      </c>
    </row>
    <row r="8" spans="1:3" ht="15" hidden="1">
      <c r="A8" s="76" t="s">
        <v>81</v>
      </c>
      <c r="B8" s="153">
        <f>SUM(Malawi!O11)</f>
        <v>0</v>
      </c>
      <c r="C8" s="154">
        <f>SUM(Malawi!P11)</f>
        <v>0</v>
      </c>
    </row>
    <row r="9" spans="1:3" ht="15">
      <c r="A9" s="76" t="s">
        <v>25</v>
      </c>
      <c r="B9" s="153">
        <f>SUM(Mauritius!O31)</f>
        <v>3935</v>
      </c>
      <c r="C9" s="154">
        <f>SUM(Mauritius!P31)</f>
        <v>1257.2499999999998</v>
      </c>
    </row>
    <row r="10" spans="1:3" ht="15" hidden="1">
      <c r="A10" s="76" t="s">
        <v>36</v>
      </c>
      <c r="B10" s="153">
        <f>SUM(Nigeria!O76)</f>
        <v>0</v>
      </c>
      <c r="C10" s="154">
        <f>SUM(Nigeria!P76)</f>
        <v>0</v>
      </c>
    </row>
    <row r="11" spans="1:3" ht="15">
      <c r="A11" s="76" t="s">
        <v>26</v>
      </c>
      <c r="B11" s="153">
        <f>SUM('South Africa'!O134)</f>
        <v>7502</v>
      </c>
      <c r="C11" s="154">
        <f>SUM('South Africa'!P134)</f>
        <v>2034</v>
      </c>
    </row>
    <row r="12" spans="1:3" ht="15">
      <c r="A12" s="76" t="s">
        <v>41</v>
      </c>
      <c r="B12" s="76">
        <f>SUM(Togo!O12)</f>
        <v>97</v>
      </c>
      <c r="C12" s="154">
        <f>SUM(Togo!P12)</f>
        <v>97</v>
      </c>
    </row>
    <row r="13" spans="1:3" ht="15">
      <c r="A13" s="76" t="s">
        <v>68</v>
      </c>
      <c r="B13" s="76">
        <f>SUM(Zambia!O12)</f>
        <v>7</v>
      </c>
      <c r="C13" s="154">
        <f>SUM(Zambia!P12)</f>
        <v>9.25</v>
      </c>
    </row>
    <row r="14" spans="1:3">
      <c r="A14" s="77"/>
      <c r="B14" s="77"/>
      <c r="C14" s="77"/>
    </row>
    <row r="15" spans="1:3">
      <c r="A15" s="77" t="s">
        <v>27</v>
      </c>
      <c r="B15" s="77">
        <f>SUM(B4:B14)</f>
        <v>11996</v>
      </c>
      <c r="C15" s="155">
        <f>SUM(C4:C14)</f>
        <v>3604.25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Burkina Faso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2017-08-01T19:43:10Z</dcterms:modified>
</cp:coreProperties>
</file>