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7\"/>
    </mc:Choice>
  </mc:AlternateContent>
  <bookViews>
    <workbookView xWindow="5130" yWindow="1755" windowWidth="10230" windowHeight="6060" tabRatio="799" firstSheet="1" activeTab="1"/>
  </bookViews>
  <sheets>
    <sheet name="Burkina Faso" sheetId="11" state="hidden" r:id="rId1"/>
    <sheet name="Democratic Republic of Congo" sheetId="16" r:id="rId2"/>
    <sheet name="Ivory Coast" sheetId="14" state="hidden" r:id="rId3"/>
    <sheet name="Kenya" sheetId="10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N11" i="20" l="1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107" i="19" l="1"/>
  <c r="O107" i="19"/>
  <c r="P41" i="19"/>
  <c r="O41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P42" i="19"/>
  <c r="O42" i="19"/>
  <c r="P40" i="19"/>
  <c r="O40" i="19"/>
  <c r="P39" i="19"/>
  <c r="O39" i="19"/>
  <c r="P38" i="19"/>
  <c r="O38" i="19"/>
  <c r="P37" i="19"/>
  <c r="O37" i="19"/>
  <c r="N72" i="19"/>
  <c r="M72" i="19"/>
  <c r="L72" i="19"/>
  <c r="K72" i="19"/>
  <c r="J72" i="19"/>
  <c r="I72" i="19"/>
  <c r="H72" i="19"/>
  <c r="G72" i="19"/>
  <c r="F72" i="19"/>
  <c r="E72" i="19"/>
  <c r="D72" i="19"/>
  <c r="C72" i="19"/>
  <c r="P71" i="19"/>
  <c r="O71" i="19"/>
  <c r="P70" i="19"/>
  <c r="O70" i="19"/>
  <c r="O43" i="19" l="1"/>
  <c r="P43" i="19"/>
  <c r="O72" i="19"/>
  <c r="P72" i="19"/>
  <c r="N22" i="19"/>
  <c r="M22" i="19"/>
  <c r="L22" i="19"/>
  <c r="K22" i="19"/>
  <c r="J22" i="19"/>
  <c r="H22" i="19"/>
  <c r="G22" i="19"/>
  <c r="F22" i="19"/>
  <c r="E22" i="19"/>
  <c r="D22" i="19"/>
  <c r="C22" i="19"/>
  <c r="N49" i="19" l="1"/>
  <c r="M49" i="19"/>
  <c r="L49" i="19"/>
  <c r="K49" i="19"/>
  <c r="J49" i="19"/>
  <c r="I49" i="19"/>
  <c r="H49" i="19"/>
  <c r="G49" i="19"/>
  <c r="F49" i="19"/>
  <c r="E49" i="19"/>
  <c r="P47" i="19"/>
  <c r="O47" i="19"/>
  <c r="N113" i="19" l="1"/>
  <c r="M113" i="19"/>
  <c r="L113" i="19"/>
  <c r="K113" i="19"/>
  <c r="J113" i="19"/>
  <c r="I113" i="19"/>
  <c r="H113" i="19"/>
  <c r="G113" i="19"/>
  <c r="F113" i="19"/>
  <c r="E113" i="19"/>
  <c r="D113" i="19"/>
  <c r="C113" i="19"/>
  <c r="P112" i="19"/>
  <c r="O112" i="19"/>
  <c r="P111" i="19"/>
  <c r="O111" i="19"/>
  <c r="O113" i="19" l="1"/>
  <c r="P113" i="19"/>
  <c r="P57" i="19"/>
  <c r="O57" i="19"/>
  <c r="P56" i="19"/>
  <c r="O56" i="19"/>
  <c r="P55" i="19"/>
  <c r="O55" i="19"/>
  <c r="P54" i="19"/>
  <c r="O54" i="19"/>
  <c r="P58" i="19"/>
  <c r="O58" i="19"/>
  <c r="P9" i="16" l="1"/>
  <c r="O9" i="16"/>
  <c r="N120" i="19" l="1"/>
  <c r="M120" i="19"/>
  <c r="L120" i="19"/>
  <c r="K120" i="19"/>
  <c r="J120" i="19"/>
  <c r="I120" i="19"/>
  <c r="H120" i="19"/>
  <c r="G120" i="19"/>
  <c r="F120" i="19"/>
  <c r="E120" i="19"/>
  <c r="D120" i="19"/>
  <c r="C120" i="19"/>
  <c r="P119" i="19"/>
  <c r="O119" i="19"/>
  <c r="P118" i="19"/>
  <c r="O118" i="19"/>
  <c r="P117" i="19"/>
  <c r="O117" i="19"/>
  <c r="N79" i="19"/>
  <c r="M79" i="19"/>
  <c r="L79" i="19"/>
  <c r="K79" i="19"/>
  <c r="J79" i="19"/>
  <c r="I79" i="19"/>
  <c r="H79" i="19"/>
  <c r="G79" i="19"/>
  <c r="F79" i="19"/>
  <c r="E79" i="19"/>
  <c r="D79" i="19"/>
  <c r="C79" i="19"/>
  <c r="P78" i="19"/>
  <c r="O78" i="19"/>
  <c r="P77" i="19"/>
  <c r="O77" i="19"/>
  <c r="P76" i="19"/>
  <c r="O76" i="19"/>
  <c r="N66" i="19"/>
  <c r="M66" i="19"/>
  <c r="L66" i="19"/>
  <c r="K66" i="19"/>
  <c r="J66" i="19"/>
  <c r="I66" i="19"/>
  <c r="H66" i="19"/>
  <c r="G66" i="19"/>
  <c r="F66" i="19"/>
  <c r="E66" i="19"/>
  <c r="D66" i="19"/>
  <c r="C66" i="19"/>
  <c r="P65" i="19"/>
  <c r="O65" i="19"/>
  <c r="P64" i="19"/>
  <c r="O64" i="19"/>
  <c r="N60" i="19"/>
  <c r="M60" i="19"/>
  <c r="L60" i="19"/>
  <c r="K60" i="19"/>
  <c r="J60" i="19"/>
  <c r="I60" i="19"/>
  <c r="H60" i="19"/>
  <c r="G60" i="19"/>
  <c r="F60" i="19"/>
  <c r="E60" i="19"/>
  <c r="D60" i="19"/>
  <c r="C60" i="19"/>
  <c r="P59" i="19"/>
  <c r="O59" i="19"/>
  <c r="P53" i="19"/>
  <c r="O53" i="19"/>
  <c r="D49" i="19"/>
  <c r="C49" i="19"/>
  <c r="P48" i="19"/>
  <c r="P49" i="19" s="1"/>
  <c r="O48" i="19"/>
  <c r="O49" i="19" s="1"/>
  <c r="N33" i="19"/>
  <c r="M33" i="19"/>
  <c r="L33" i="19"/>
  <c r="K33" i="19"/>
  <c r="J33" i="19"/>
  <c r="I33" i="19"/>
  <c r="H33" i="19"/>
  <c r="G33" i="19"/>
  <c r="F33" i="19"/>
  <c r="E33" i="19"/>
  <c r="D33" i="19"/>
  <c r="C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O26" i="19"/>
  <c r="I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N9" i="19"/>
  <c r="M9" i="19"/>
  <c r="L9" i="19"/>
  <c r="K9" i="19"/>
  <c r="J9" i="19"/>
  <c r="I9" i="19"/>
  <c r="H9" i="19"/>
  <c r="G9" i="19"/>
  <c r="F9" i="19"/>
  <c r="E9" i="19"/>
  <c r="D9" i="19"/>
  <c r="C9" i="19"/>
  <c r="P8" i="19"/>
  <c r="O8" i="19"/>
  <c r="P7" i="19"/>
  <c r="O7" i="19"/>
  <c r="O7" i="18"/>
  <c r="O22" i="18" s="1"/>
  <c r="P7" i="18"/>
  <c r="P22" i="18" s="1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 s="1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O49" i="18"/>
  <c r="P49" i="18"/>
  <c r="P72" i="18" s="1"/>
  <c r="P76" i="18" s="1"/>
  <c r="C10" i="4" s="1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20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P26" i="10"/>
  <c r="P25" i="10"/>
  <c r="O25" i="10"/>
  <c r="P24" i="10"/>
  <c r="O24" i="10"/>
  <c r="P23" i="10"/>
  <c r="O23" i="10"/>
  <c r="P11" i="10"/>
  <c r="O11" i="10"/>
  <c r="P10" i="10"/>
  <c r="O10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 s="1"/>
  <c r="C5" i="4" s="1"/>
  <c r="O10" i="16"/>
  <c r="O18" i="16"/>
  <c r="B5" i="4" s="1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P19" i="8"/>
  <c r="O19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9" i="10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19" i="10" s="1"/>
  <c r="O9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N27" i="8"/>
  <c r="M27" i="8"/>
  <c r="L27" i="8"/>
  <c r="K27" i="8"/>
  <c r="J27" i="8"/>
  <c r="I27" i="8"/>
  <c r="H27" i="8"/>
  <c r="G27" i="8"/>
  <c r="F27" i="8"/>
  <c r="E27" i="8"/>
  <c r="D27" i="8"/>
  <c r="C27" i="8"/>
  <c r="P26" i="8"/>
  <c r="O26" i="8"/>
  <c r="P25" i="8"/>
  <c r="O25" i="8"/>
  <c r="P24" i="8"/>
  <c r="O24" i="8"/>
  <c r="N20" i="8"/>
  <c r="M20" i="8"/>
  <c r="L20" i="8"/>
  <c r="K20" i="8"/>
  <c r="J20" i="8"/>
  <c r="I20" i="8"/>
  <c r="H20" i="8"/>
  <c r="F20" i="8"/>
  <c r="E20" i="8"/>
  <c r="D20" i="8"/>
  <c r="C20" i="8"/>
  <c r="P7" i="8"/>
  <c r="O7" i="8"/>
  <c r="O72" i="18"/>
  <c r="O76" i="18" s="1"/>
  <c r="B10" i="4" s="1"/>
  <c r="P44" i="18"/>
  <c r="P19" i="10" l="1"/>
  <c r="P12" i="12"/>
  <c r="C12" i="4" s="1"/>
  <c r="P60" i="19"/>
  <c r="P33" i="19"/>
  <c r="O60" i="19"/>
  <c r="O66" i="19"/>
  <c r="O79" i="19"/>
  <c r="O120" i="19"/>
  <c r="P66" i="19"/>
  <c r="P79" i="19"/>
  <c r="P27" i="8"/>
  <c r="O12" i="17"/>
  <c r="B13" i="4" s="1"/>
  <c r="P12" i="17"/>
  <c r="C13" i="4" s="1"/>
  <c r="P14" i="14"/>
  <c r="C6" i="4" s="1"/>
  <c r="O14" i="14"/>
  <c r="B6" i="4" s="1"/>
  <c r="O12" i="12"/>
  <c r="B12" i="4" s="1"/>
  <c r="O27" i="10"/>
  <c r="P27" i="10"/>
  <c r="O13" i="10"/>
  <c r="P13" i="10"/>
  <c r="O20" i="8"/>
  <c r="P20" i="8"/>
  <c r="O27" i="8"/>
  <c r="O33" i="19"/>
  <c r="O22" i="19"/>
  <c r="P120" i="19"/>
  <c r="P9" i="19"/>
  <c r="P22" i="19"/>
  <c r="O9" i="19"/>
  <c r="O11" i="11"/>
  <c r="B4" i="4" s="1"/>
  <c r="P11" i="11"/>
  <c r="C4" i="4" s="1"/>
  <c r="P29" i="10" l="1"/>
  <c r="C7" i="4" s="1"/>
  <c r="O29" i="10"/>
  <c r="B7" i="4" s="1"/>
  <c r="P30" i="8"/>
  <c r="C9" i="4" s="1"/>
  <c r="P122" i="19"/>
  <c r="C11" i="4" s="1"/>
  <c r="O122" i="19"/>
  <c r="B11" i="4" s="1"/>
  <c r="O30" i="8"/>
  <c r="B9" i="4" s="1"/>
  <c r="C15" i="4" l="1"/>
  <c r="B15" i="4"/>
</calcChain>
</file>

<file path=xl/sharedStrings.xml><?xml version="1.0" encoding="utf-8"?>
<sst xmlns="http://schemas.openxmlformats.org/spreadsheetml/2006/main" count="344" uniqueCount="124">
  <si>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</si>
  <si>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</si>
  <si>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</si>
  <si>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</si>
  <si>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</si>
  <si>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</si>
  <si>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</si>
  <si>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</si>
  <si>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</si>
  <si>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</si>
  <si>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</si>
  <si>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</si>
  <si>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</si>
  <si>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</si>
  <si>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</si>
  <si>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</si>
  <si>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</si>
  <si>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</si>
  <si>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</si>
  <si>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</si>
  <si>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</si>
  <si>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</si>
  <si>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</si>
  <si>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</si>
  <si>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</si>
  <si>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</si>
  <si>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</si>
  <si>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</si>
  <si>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</si>
  <si>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</si>
  <si>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</si>
  <si>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</si>
  <si>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</si>
  <si>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</si>
  <si>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</si>
  <si>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</si>
  <si>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</si>
  <si>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</si>
  <si>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</si>
  <si>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</si>
  <si>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</si>
  <si>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</si>
  <si>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</si>
  <si>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</si>
  <si>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</si>
  <si>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</si>
  <si>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</si>
  <si>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</si>
  <si>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</si>
  <si>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</si>
  <si>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</si>
  <si>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</si>
  <si>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</si>
  <si>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</si>
  <si>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</si>
  <si>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</si>
  <si>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</si>
  <si>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</si>
  <si>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</si>
  <si>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</si>
  <si>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</si>
  <si>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</si>
  <si>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</si>
  <si>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</si>
  <si>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</si>
  <si>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</si>
  <si>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</si>
  <si>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</si>
  <si>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</si>
  <si>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</si>
  <si>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</si>
  <si>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</si>
  <si>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</si>
  <si>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</si>
  <si>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</si>
  <si>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</si>
  <si>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</si>
  <si>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LENASIA</t>
  </si>
  <si>
    <t>ISKCON SANDTON</t>
  </si>
  <si>
    <t>TEMPLE: Blantyre</t>
  </si>
  <si>
    <t>Malawi</t>
  </si>
  <si>
    <t>MONTH : January 2017</t>
  </si>
  <si>
    <t xml:space="preserve">Ciksoli dasi, Ron Prabhu and team </t>
  </si>
  <si>
    <t>Damodar das (BCAIS)</t>
  </si>
  <si>
    <t xml:space="preserve">Radhakund devi dasi </t>
  </si>
  <si>
    <t>Radhe Shyam das</t>
  </si>
  <si>
    <t xml:space="preserve">Radhika Kripa devi dasi </t>
  </si>
  <si>
    <t xml:space="preserve">Vyanan Mottian </t>
  </si>
  <si>
    <t>MONTHLY SANKIRTAN FESTIVAL</t>
  </si>
  <si>
    <t>VIBHU CAITANYA DAS</t>
  </si>
  <si>
    <t>RADHA RADHANATH DASI</t>
  </si>
  <si>
    <t>BOOK COUNTER</t>
  </si>
  <si>
    <t>NOLENE DURGAPERSADH</t>
  </si>
  <si>
    <t>RADHANATH'S GIFTS</t>
  </si>
  <si>
    <t>ANANTA GAURANGA DAS</t>
  </si>
  <si>
    <t>UDDHAVA VALLABH</t>
  </si>
  <si>
    <t>MONTH : May 2017</t>
  </si>
  <si>
    <t>Sankirtan party</t>
  </si>
  <si>
    <t>Jayadeva Dasa</t>
  </si>
  <si>
    <t>Bhakta Tankiso</t>
  </si>
  <si>
    <t>TEMPLE: Lusaka</t>
  </si>
  <si>
    <t>Tattva Darshan Das</t>
  </si>
  <si>
    <t>ISKCON BLOEMFONTEIN</t>
  </si>
  <si>
    <t>Satyabhama/Vinata/Akuti/Ppriya</t>
  </si>
  <si>
    <t>Pr Ghanshyama das</t>
  </si>
  <si>
    <t>Monthly Sankirtan Festival</t>
  </si>
  <si>
    <t>Mt Sarvakanti dd</t>
  </si>
  <si>
    <t>Pr Mahajana das</t>
  </si>
  <si>
    <t>Mt Nandini Priya dd</t>
  </si>
  <si>
    <t>Pr Vidura das</t>
  </si>
  <si>
    <t>Pr Vibhisana das</t>
  </si>
  <si>
    <t>Mt Saraswati dd</t>
  </si>
  <si>
    <t>Pr Kasyapa Muni das</t>
  </si>
  <si>
    <t>Mt Taruna</t>
  </si>
  <si>
    <t>Pr Shatrughna das</t>
  </si>
  <si>
    <t>VAISHNAVI SANGA</t>
  </si>
  <si>
    <t>SMART STAND</t>
  </si>
  <si>
    <t>MURARI DASA</t>
  </si>
  <si>
    <t>PARTH PREM DASA</t>
  </si>
  <si>
    <t xml:space="preserve"> Lenasia Gift Shop </t>
  </si>
  <si>
    <t xml:space="preserve"> BTG Office </t>
  </si>
  <si>
    <t xml:space="preserve"> Shyama Rupa </t>
  </si>
  <si>
    <t xml:space="preserve"> Amrita Radhika dd </t>
  </si>
  <si>
    <t xml:space="preserve"> Krishna Caitanya, Patita Pavana, Dineshvara Krishna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</si>
</sst>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7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8" applyNumberFormat="0" applyAlignment="0" applyProtection="0"/>
    <xf numFmtId="0" fontId="17" fillId="28" borderId="79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0" applyNumberFormat="0" applyFill="0" applyAlignment="0" applyProtection="0"/>
    <xf numFmtId="0" fontId="21" fillId="0" borderId="81" applyNumberFormat="0" applyFill="0" applyAlignment="0" applyProtection="0"/>
    <xf numFmtId="0" fontId="22" fillId="0" borderId="82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8" applyNumberFormat="0" applyAlignment="0" applyProtection="0"/>
    <xf numFmtId="0" fontId="24" fillId="0" borderId="83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4" applyNumberFormat="0" applyFont="0" applyAlignment="0" applyProtection="0"/>
    <xf numFmtId="0" fontId="27" fillId="27" borderId="85" applyNumberFormat="0" applyAlignment="0" applyProtection="0"/>
    <xf numFmtId="0" fontId="28" fillId="0" borderId="0" applyNumberFormat="0" applyFill="0" applyBorder="0" applyAlignment="0" applyProtection="0"/>
    <xf numFmtId="0" fontId="29" fillId="0" borderId="86" applyNumberFormat="0" applyFill="0" applyAlignment="0" applyProtection="0"/>
    <xf numFmtId="0" fontId="30" fillId="0" borderId="0" applyNumberFormat="0" applyFill="0" applyBorder="0" applyAlignment="0" applyProtection="0"/>
    <xf numFmtId="165" fontId="36" fillId="0" borderId="0" applyBorder="0" applyProtection="0"/>
  </cellStyleXfs>
  <cellXfs count="2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34" fillId="0" borderId="0" xfId="0" applyFont="1"/>
    <xf numFmtId="0" fontId="35" fillId="0" borderId="0" xfId="0" applyFont="1"/>
    <xf numFmtId="0" fontId="1" fillId="0" borderId="63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5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6" xfId="0" applyFont="1" applyBorder="1"/>
    <xf numFmtId="0" fontId="1" fillId="0" borderId="67" xfId="0" applyFont="1" applyBorder="1"/>
    <xf numFmtId="0" fontId="1" fillId="0" borderId="68" xfId="0" applyFont="1" applyBorder="1"/>
    <xf numFmtId="44" fontId="1" fillId="0" borderId="69" xfId="28" applyFont="1" applyBorder="1"/>
    <xf numFmtId="0" fontId="1" fillId="0" borderId="25" xfId="0" applyFont="1" applyFill="1" applyBorder="1"/>
    <xf numFmtId="0" fontId="1" fillId="0" borderId="70" xfId="0" applyFont="1" applyFill="1" applyBorder="1"/>
    <xf numFmtId="0" fontId="1" fillId="0" borderId="71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2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73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4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1" fillId="0" borderId="76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7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74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9" customFormat="1">
      <c r="A9" s="198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>
      <c r="A11" s="38"/>
      <c r="B11" s="109" t="s">
        <v>20</v>
      </c>
      <c r="C11" s="109">
        <f t="shared" ref="C11:P11" si="0">SUM(C9:C10)</f>
        <v>0</v>
      </c>
      <c r="D11" s="109">
        <f t="shared" si="0"/>
        <v>0</v>
      </c>
      <c r="E11" s="109">
        <f t="shared" si="0"/>
        <v>0</v>
      </c>
      <c r="F11" s="109">
        <f t="shared" si="0"/>
        <v>0</v>
      </c>
      <c r="G11" s="109">
        <f t="shared" si="0"/>
        <v>0</v>
      </c>
      <c r="H11" s="109">
        <f t="shared" si="0"/>
        <v>0</v>
      </c>
      <c r="I11" s="109">
        <f t="shared" si="0"/>
        <v>0</v>
      </c>
      <c r="J11" s="109">
        <f t="shared" si="0"/>
        <v>0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09">
        <f t="shared" si="0"/>
        <v>0</v>
      </c>
      <c r="P11" s="109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27" sqref="B27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71</v>
      </c>
      <c r="C9" s="108"/>
      <c r="D9" s="100"/>
      <c r="E9" s="100"/>
      <c r="F9" s="159"/>
      <c r="G9" s="160">
        <v>222</v>
      </c>
      <c r="H9" s="161"/>
      <c r="I9" s="162"/>
      <c r="J9" s="161"/>
      <c r="K9" s="160"/>
      <c r="L9" s="163"/>
      <c r="M9" s="160"/>
      <c r="N9" s="161">
        <v>111</v>
      </c>
      <c r="O9" s="106">
        <f t="shared" ref="O9:O17" si="0">SUM(F9:N9)</f>
        <v>333</v>
      </c>
      <c r="P9" s="107">
        <f t="shared" ref="P9:P17" si="1">(F9*$F$5)+(G9*$G$5)+(H9*$H$5)+(I9*$I$5)+(J9*$J$5)+(K9*$K$5)+(L9*$L$5)+(M9*$M$5)+(N9*$N$5)</f>
        <v>277.5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9"/>
      <c r="G14" s="130"/>
      <c r="H14" s="131"/>
      <c r="I14" s="104"/>
      <c r="J14" s="131"/>
      <c r="K14" s="130"/>
      <c r="L14" s="105"/>
      <c r="M14" s="130"/>
      <c r="N14" s="131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9"/>
      <c r="G15" s="130"/>
      <c r="H15" s="131"/>
      <c r="I15" s="104"/>
      <c r="J15" s="131"/>
      <c r="K15" s="130"/>
      <c r="L15" s="105"/>
      <c r="M15" s="130"/>
      <c r="N15" s="131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9"/>
      <c r="G16" s="130"/>
      <c r="H16" s="131"/>
      <c r="I16" s="104"/>
      <c r="J16" s="131"/>
      <c r="K16" s="130"/>
      <c r="L16" s="105"/>
      <c r="M16" s="130"/>
      <c r="N16" s="131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20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222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111</v>
      </c>
      <c r="O18" s="109">
        <f t="shared" si="2"/>
        <v>333</v>
      </c>
      <c r="P18" s="109">
        <f t="shared" si="2"/>
        <v>277.5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M23" sqref="M2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9"/>
      <c r="G12" s="130"/>
      <c r="H12" s="131"/>
      <c r="I12" s="104"/>
      <c r="J12" s="131"/>
      <c r="K12" s="130"/>
      <c r="L12" s="105"/>
      <c r="M12" s="130"/>
      <c r="N12" s="131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9"/>
      <c r="G13" s="130"/>
      <c r="H13" s="131"/>
      <c r="I13" s="104"/>
      <c r="J13" s="131"/>
      <c r="K13" s="130"/>
      <c r="L13" s="105"/>
      <c r="M13" s="130"/>
      <c r="N13" s="131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20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F42" sqref="F42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33</v>
      </c>
      <c r="C2" s="112" t="s">
        <v>34</v>
      </c>
    </row>
    <row r="3" spans="1:16" ht="12.75">
      <c r="B3" s="2" t="s">
        <v>96</v>
      </c>
      <c r="C3" s="2"/>
      <c r="D3" s="113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32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 t="s">
        <v>39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>
      <c r="B9" s="58" t="s">
        <v>115</v>
      </c>
      <c r="C9" s="156"/>
      <c r="D9" s="51"/>
      <c r="E9" s="52"/>
      <c r="F9" s="53"/>
      <c r="G9" s="59">
        <v>151</v>
      </c>
      <c r="H9" s="60"/>
      <c r="I9" s="61">
        <v>20</v>
      </c>
      <c r="J9" s="60"/>
      <c r="K9" s="59">
        <v>16</v>
      </c>
      <c r="L9" s="62"/>
      <c r="M9" s="59"/>
      <c r="N9" s="60">
        <v>5</v>
      </c>
      <c r="O9" s="126">
        <f>SUM(C9:N9)</f>
        <v>192</v>
      </c>
      <c r="P9" s="37">
        <f>(C9*$C$5)+(F9*$F$5)+(G9*$G$5)+(H9*$H$5)+(I9*$I$5)+(J9*$J$5)+(K9*$K$5)+(L9*$L$5)+(M9*$M$5)+(N9*$N$5)</f>
        <v>73.75</v>
      </c>
    </row>
    <row r="10" spans="1:16">
      <c r="B10" s="58" t="s">
        <v>116</v>
      </c>
      <c r="C10" s="156"/>
      <c r="D10" s="51"/>
      <c r="E10" s="52"/>
      <c r="F10" s="53"/>
      <c r="G10" s="59">
        <v>100</v>
      </c>
      <c r="H10" s="60"/>
      <c r="I10" s="61"/>
      <c r="J10" s="60"/>
      <c r="K10" s="59"/>
      <c r="L10" s="62"/>
      <c r="M10" s="59"/>
      <c r="N10" s="60"/>
      <c r="O10" s="126">
        <f t="shared" ref="O10:O11" si="0">SUM(F10:N10)</f>
        <v>100</v>
      </c>
      <c r="P10" s="37">
        <f t="shared" ref="P10:P11" si="1">(F10*$F$5)+(G10*$G$5)+(H10*$H$5)+(I10*$I$5)+(J10*$J$5)+(K10*$K$5)+(L10*$L$5)+(M10*$M$5)+(N10*$N$5)</f>
        <v>25</v>
      </c>
    </row>
    <row r="11" spans="1:16">
      <c r="B11" s="58" t="s">
        <v>117</v>
      </c>
      <c r="C11" s="156"/>
      <c r="D11" s="51"/>
      <c r="E11" s="52"/>
      <c r="F11" s="53"/>
      <c r="G11" s="59">
        <v>7</v>
      </c>
      <c r="H11" s="60"/>
      <c r="I11" s="157"/>
      <c r="J11" s="60"/>
      <c r="K11" s="59">
        <v>6</v>
      </c>
      <c r="L11" s="62"/>
      <c r="M11" s="59"/>
      <c r="N11" s="60"/>
      <c r="O11" s="126">
        <f t="shared" si="0"/>
        <v>13</v>
      </c>
      <c r="P11" s="37">
        <f t="shared" si="1"/>
        <v>7.75</v>
      </c>
    </row>
    <row r="12" spans="1:16">
      <c r="B12" s="58"/>
      <c r="C12" s="15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6">
        <f t="shared" ref="O12" si="2">SUM(F12:N12)</f>
        <v>0</v>
      </c>
      <c r="P12" s="37">
        <f t="shared" ref="P12" si="3">(F12*$F$5)+(G12*$G$5)+(H12*$H$5)+(I12*$I$5)+(J12*$J$5)+(K12*$K$5)+(L12*$L$5)+(M12*$M$5)+(N12*$N$5)</f>
        <v>0</v>
      </c>
    </row>
    <row r="13" spans="1:16" ht="12" thickBot="1">
      <c r="A13" s="38"/>
      <c r="B13" s="39" t="s">
        <v>20</v>
      </c>
      <c r="C13" s="39">
        <f t="shared" ref="C13:P13" si="4">SUM(C9:C12)</f>
        <v>0</v>
      </c>
      <c r="D13" s="39">
        <f t="shared" si="4"/>
        <v>0</v>
      </c>
      <c r="E13" s="39">
        <f t="shared" si="4"/>
        <v>0</v>
      </c>
      <c r="F13" s="39">
        <f t="shared" si="4"/>
        <v>0</v>
      </c>
      <c r="G13" s="39">
        <f t="shared" si="4"/>
        <v>258</v>
      </c>
      <c r="H13" s="39">
        <f t="shared" si="4"/>
        <v>0</v>
      </c>
      <c r="I13" s="39">
        <f t="shared" si="4"/>
        <v>20</v>
      </c>
      <c r="J13" s="39">
        <f t="shared" si="4"/>
        <v>0</v>
      </c>
      <c r="K13" s="39">
        <f t="shared" si="4"/>
        <v>22</v>
      </c>
      <c r="L13" s="39">
        <f t="shared" si="4"/>
        <v>0</v>
      </c>
      <c r="M13" s="39">
        <f t="shared" si="4"/>
        <v>0</v>
      </c>
      <c r="N13" s="39">
        <f t="shared" si="4"/>
        <v>5</v>
      </c>
      <c r="O13" s="39">
        <f t="shared" si="4"/>
        <v>305</v>
      </c>
      <c r="P13" s="39">
        <f t="shared" si="4"/>
        <v>106.5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>
      <c r="O15" s="38"/>
    </row>
    <row r="16" spans="1:16" ht="12" thickBot="1">
      <c r="B16" s="33" t="s">
        <v>40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customHeight="1">
      <c r="B17" s="173" t="s">
        <v>118</v>
      </c>
      <c r="C17" s="51"/>
      <c r="D17" s="52"/>
      <c r="E17" s="52"/>
      <c r="F17" s="177"/>
      <c r="G17" s="174">
        <v>88</v>
      </c>
      <c r="H17" s="60"/>
      <c r="I17" s="175">
        <v>18</v>
      </c>
      <c r="J17" s="60"/>
      <c r="K17" s="174">
        <v>5</v>
      </c>
      <c r="L17" s="176"/>
      <c r="M17" s="59"/>
      <c r="N17" s="114">
        <v>7</v>
      </c>
      <c r="O17" s="36">
        <f>SUM(F17:N17)</f>
        <v>118</v>
      </c>
      <c r="P17" s="37">
        <f>(F17*$F$5)+(G17*$G$5)+(H17*$H$5)+(I17*$I$5)+(J17*$J$5)+(K17*$K$5)+(L17*$L$5)+(M17*$M$5)+(N17*$N$5)</f>
        <v>50</v>
      </c>
    </row>
    <row r="18" spans="2:16">
      <c r="B18" s="58"/>
      <c r="C18" s="52"/>
      <c r="D18" s="52"/>
      <c r="E18" s="52"/>
      <c r="F18" s="115"/>
      <c r="G18" s="117"/>
      <c r="H18" s="116"/>
      <c r="I18" s="117"/>
      <c r="J18" s="118"/>
      <c r="K18" s="117"/>
      <c r="L18" s="118"/>
      <c r="M18" s="119"/>
      <c r="N18" s="114"/>
      <c r="O18" s="36">
        <f>SUM(F18:N18)</f>
        <v>0</v>
      </c>
      <c r="P18" s="37">
        <f>(F18*$F$5)+(G18*$G$5)+(H18*$H$5)+(I18*$I$5)+(J18*$J$5)+(K18*$K$5)+(L18*$L$5)+(M18*$M$5)+(N18*$N$5)</f>
        <v>0</v>
      </c>
    </row>
    <row r="19" spans="2:16" ht="12" thickBot="1">
      <c r="B19" s="39" t="s">
        <v>20</v>
      </c>
      <c r="C19" s="39">
        <f t="shared" ref="C19:P19" si="5">SUM(C17:C18)</f>
        <v>0</v>
      </c>
      <c r="D19" s="39">
        <f t="shared" si="5"/>
        <v>0</v>
      </c>
      <c r="E19" s="39">
        <f t="shared" si="5"/>
        <v>0</v>
      </c>
      <c r="F19" s="39">
        <f t="shared" si="5"/>
        <v>0</v>
      </c>
      <c r="G19" s="39">
        <f t="shared" si="5"/>
        <v>88</v>
      </c>
      <c r="H19" s="39">
        <f t="shared" si="5"/>
        <v>0</v>
      </c>
      <c r="I19" s="39">
        <f t="shared" si="5"/>
        <v>18</v>
      </c>
      <c r="J19" s="39">
        <f t="shared" si="5"/>
        <v>0</v>
      </c>
      <c r="K19" s="39">
        <f t="shared" si="5"/>
        <v>5</v>
      </c>
      <c r="L19" s="39">
        <f t="shared" si="5"/>
        <v>0</v>
      </c>
      <c r="M19" s="39">
        <f t="shared" si="5"/>
        <v>0</v>
      </c>
      <c r="N19" s="39">
        <f t="shared" si="5"/>
        <v>7</v>
      </c>
      <c r="O19" s="39">
        <f t="shared" si="5"/>
        <v>118</v>
      </c>
      <c r="P19" s="124">
        <f t="shared" si="5"/>
        <v>50</v>
      </c>
    </row>
    <row r="21" spans="2:16" hidden="1"/>
    <row r="22" spans="2:16" ht="12" hidden="1" thickBot="1">
      <c r="B22" s="33" t="s">
        <v>41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(F23*$F$5)+(G23*$G$5)+(H23*$H$5)+(I23*$I$5)+(J23*$J$5)+(K23*$K$5)+(L23*$L$5)+(M23*$M$5)+(N23*$N$5)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(F24*$F$5)+(G24*$G$5)+(H24*$H$5)+(I24*$I$5)+(J24*$J$5)+(K24*$K$5)+(L24*$L$5)+(M24*$M$5)+(N24*$N$5)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(C25*$C$5)+(G25*$G$5)+(H25*$H$5)+(I25*$I$5)+(J25*$J$5)+(K25*$K$5)+(L25*$L$5)+(M25*$M$5)+(N25*$N$5)</f>
        <v>0</v>
      </c>
    </row>
    <row r="26" spans="2:16" hidden="1">
      <c r="B26" s="125"/>
      <c r="C26" s="38"/>
      <c r="D26" s="38"/>
      <c r="E26" s="38"/>
      <c r="F26" s="120"/>
      <c r="G26" s="122"/>
      <c r="H26" s="121"/>
      <c r="I26" s="122"/>
      <c r="J26" s="121"/>
      <c r="K26" s="122"/>
      <c r="L26" s="121"/>
      <c r="M26" s="122"/>
      <c r="N26" s="123"/>
      <c r="O26" s="36"/>
      <c r="P26" s="37">
        <f>(F26*$F$5)+(G26*$G$5)+(H26*$H$5)+(I26*$I$5)+(J26*$J$5)+(K26*$K$5)+(L26*$L$5)+(M26*$M$5)+(N26*$N$5)</f>
        <v>0</v>
      </c>
    </row>
    <row r="27" spans="2:16" ht="12" hidden="1" thickBot="1">
      <c r="B27" s="39" t="s">
        <v>20</v>
      </c>
      <c r="C27" s="39">
        <f>SUM(C23:C24)</f>
        <v>0</v>
      </c>
      <c r="D27" s="39">
        <f>SUM(D23:D24)</f>
        <v>0</v>
      </c>
      <c r="E27" s="39">
        <f>SUM(E23:E24)</f>
        <v>0</v>
      </c>
      <c r="F27" s="39">
        <f>SUM(F23:F26)</f>
        <v>0</v>
      </c>
      <c r="G27" s="39">
        <f t="shared" ref="G27:O27" si="6">SUM(G23:G26)</f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24">
        <f>SUM(P23:P26)</f>
        <v>0</v>
      </c>
    </row>
    <row r="28" spans="2:16"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158"/>
    </row>
    <row r="29" spans="2:16">
      <c r="N29" s="128" t="s">
        <v>28</v>
      </c>
      <c r="O29" s="127">
        <f>SUM(O13+O19+O27)</f>
        <v>423</v>
      </c>
      <c r="P29" s="127">
        <f>SUM(P13+P19+P27)</f>
        <v>156.5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N28" sqref="N28"/>
    </sheetView>
  </sheetViews>
  <sheetFormatPr defaultRowHeight="11.25"/>
  <cols>
    <col min="1" max="1" width="3.140625" style="201" customWidth="1"/>
    <col min="2" max="2" width="23.28515625" style="201" customWidth="1"/>
    <col min="3" max="3" width="9.7109375" style="201" customWidth="1"/>
    <col min="4" max="4" width="6.28515625" style="201" customWidth="1"/>
    <col min="5" max="5" width="6" style="201" customWidth="1"/>
    <col min="6" max="6" width="5.7109375" style="201" customWidth="1"/>
    <col min="7" max="7" width="7.42578125" style="201" customWidth="1"/>
    <col min="8" max="9" width="5.7109375" style="201" customWidth="1"/>
    <col min="10" max="10" width="7" style="201" customWidth="1"/>
    <col min="11" max="12" width="5.7109375" style="201" customWidth="1"/>
    <col min="13" max="13" width="7.42578125" style="201" customWidth="1"/>
    <col min="14" max="14" width="6.85546875" style="201" customWidth="1"/>
    <col min="15" max="15" width="6.7109375" style="201" customWidth="1"/>
    <col min="16" max="16" width="9.7109375" style="201" customWidth="1"/>
    <col min="17" max="17" width="10" style="201" customWidth="1"/>
    <col min="18" max="16384" width="9.140625" style="201"/>
  </cols>
  <sheetData>
    <row r="2" spans="1:16" ht="12.75">
      <c r="B2" s="2" t="s">
        <v>79</v>
      </c>
    </row>
    <row r="3" spans="1:16" ht="12.75">
      <c r="B3" s="2" t="s">
        <v>81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202" customFormat="1">
      <c r="A6" s="20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202" customFormat="1">
      <c r="A9" s="201"/>
      <c r="B9" s="99"/>
      <c r="C9" s="108"/>
      <c r="D9" s="100"/>
      <c r="E9" s="100"/>
      <c r="F9" s="129"/>
      <c r="G9" s="130"/>
      <c r="H9" s="131"/>
      <c r="I9" s="104"/>
      <c r="J9" s="131"/>
      <c r="K9" s="130"/>
      <c r="L9" s="105"/>
      <c r="M9" s="130"/>
      <c r="N9" s="131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202" customFormat="1">
      <c r="A10" s="20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/>
      <c r="P10" s="107"/>
    </row>
    <row r="11" spans="1:16">
      <c r="A11" s="209"/>
      <c r="B11" s="109" t="s">
        <v>20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E35" sqref="E3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96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64" t="s">
        <v>103</v>
      </c>
      <c r="C7" s="165"/>
      <c r="D7" s="166"/>
      <c r="E7" s="166"/>
      <c r="F7" s="167"/>
      <c r="G7" s="168">
        <v>442</v>
      </c>
      <c r="H7" s="169"/>
      <c r="I7" s="170"/>
      <c r="J7" s="169"/>
      <c r="K7" s="168"/>
      <c r="L7" s="171"/>
      <c r="M7" s="168">
        <v>36</v>
      </c>
      <c r="N7" s="169"/>
      <c r="O7" s="36">
        <f t="shared" ref="O7:O15" si="0">SUM(F7:N7)</f>
        <v>478</v>
      </c>
      <c r="P7" s="37">
        <f t="shared" ref="P7:P15" si="1">(F7*$F$3)+(G7*$G$3)+(H7*$H$3)+(I7*$I$3)+(J7*$J$3)+(K7*$K$3)+(L7*$L$3)+(M7*$M$3)+(N7*$N$3)</f>
        <v>182.5</v>
      </c>
    </row>
    <row r="8" spans="1:16" s="30" customFormat="1">
      <c r="A8" s="1"/>
      <c r="B8" s="164" t="s">
        <v>104</v>
      </c>
      <c r="C8" s="172"/>
      <c r="D8" s="166"/>
      <c r="E8" s="166"/>
      <c r="F8" s="167"/>
      <c r="G8" s="168">
        <v>230</v>
      </c>
      <c r="H8" s="169"/>
      <c r="I8" s="170"/>
      <c r="J8" s="169"/>
      <c r="K8" s="168"/>
      <c r="L8" s="171"/>
      <c r="M8" s="168">
        <v>15</v>
      </c>
      <c r="N8" s="169"/>
      <c r="O8" s="36">
        <f t="shared" si="0"/>
        <v>245</v>
      </c>
      <c r="P8" s="37">
        <f t="shared" si="1"/>
        <v>87.5</v>
      </c>
    </row>
    <row r="9" spans="1:16" s="30" customFormat="1">
      <c r="A9" s="1"/>
      <c r="B9" s="164" t="s">
        <v>105</v>
      </c>
      <c r="C9" s="172"/>
      <c r="D9" s="166"/>
      <c r="E9" s="166"/>
      <c r="F9" s="167"/>
      <c r="G9" s="168">
        <v>152</v>
      </c>
      <c r="H9" s="169"/>
      <c r="I9" s="170"/>
      <c r="J9" s="169"/>
      <c r="K9" s="168"/>
      <c r="L9" s="171"/>
      <c r="M9" s="168">
        <v>22</v>
      </c>
      <c r="N9" s="169"/>
      <c r="O9" s="36">
        <f t="shared" si="0"/>
        <v>174</v>
      </c>
      <c r="P9" s="37">
        <f t="shared" si="1"/>
        <v>82</v>
      </c>
    </row>
    <row r="10" spans="1:16" s="30" customFormat="1">
      <c r="A10" s="1"/>
      <c r="B10" s="164" t="s">
        <v>106</v>
      </c>
      <c r="C10" s="172"/>
      <c r="D10" s="166"/>
      <c r="E10" s="166"/>
      <c r="F10" s="167">
        <v>1</v>
      </c>
      <c r="G10" s="168">
        <v>28</v>
      </c>
      <c r="H10" s="169"/>
      <c r="I10" s="170">
        <v>13</v>
      </c>
      <c r="J10" s="169"/>
      <c r="K10" s="168">
        <v>11</v>
      </c>
      <c r="L10" s="171"/>
      <c r="M10" s="168">
        <v>24</v>
      </c>
      <c r="N10" s="169"/>
      <c r="O10" s="36">
        <f t="shared" si="0"/>
        <v>77</v>
      </c>
      <c r="P10" s="37">
        <f t="shared" si="1"/>
        <v>72.599999999999994</v>
      </c>
    </row>
    <row r="11" spans="1:16" s="30" customFormat="1">
      <c r="A11" s="1"/>
      <c r="B11" s="164" t="s">
        <v>107</v>
      </c>
      <c r="C11" s="172"/>
      <c r="D11" s="166"/>
      <c r="E11" s="166"/>
      <c r="F11" s="167"/>
      <c r="G11" s="168">
        <v>56</v>
      </c>
      <c r="H11" s="169"/>
      <c r="I11" s="170"/>
      <c r="J11" s="169"/>
      <c r="K11" s="168"/>
      <c r="L11" s="171"/>
      <c r="M11" s="168">
        <v>4</v>
      </c>
      <c r="N11" s="169"/>
      <c r="O11" s="36">
        <f t="shared" si="0"/>
        <v>60</v>
      </c>
      <c r="P11" s="37">
        <f t="shared" si="1"/>
        <v>22</v>
      </c>
    </row>
    <row r="12" spans="1:16" s="30" customFormat="1">
      <c r="A12" s="1"/>
      <c r="B12" s="164" t="s">
        <v>108</v>
      </c>
      <c r="C12" s="172"/>
      <c r="D12" s="166"/>
      <c r="E12" s="166"/>
      <c r="F12" s="167"/>
      <c r="G12" s="168">
        <v>28</v>
      </c>
      <c r="H12" s="169"/>
      <c r="I12" s="170">
        <v>6</v>
      </c>
      <c r="J12" s="169"/>
      <c r="K12" s="168"/>
      <c r="L12" s="171"/>
      <c r="M12" s="168">
        <v>2</v>
      </c>
      <c r="N12" s="169"/>
      <c r="O12" s="36">
        <f t="shared" si="0"/>
        <v>36</v>
      </c>
      <c r="P12" s="37">
        <f t="shared" si="1"/>
        <v>14</v>
      </c>
    </row>
    <row r="13" spans="1:16" s="30" customFormat="1">
      <c r="A13" s="1"/>
      <c r="B13" s="164" t="s">
        <v>109</v>
      </c>
      <c r="C13" s="172"/>
      <c r="D13" s="166"/>
      <c r="E13" s="166"/>
      <c r="F13" s="167"/>
      <c r="G13" s="168">
        <v>50</v>
      </c>
      <c r="H13" s="169"/>
      <c r="I13" s="170"/>
      <c r="J13" s="169"/>
      <c r="K13" s="168"/>
      <c r="L13" s="171"/>
      <c r="M13" s="168"/>
      <c r="N13" s="169"/>
      <c r="O13" s="36">
        <f t="shared" si="0"/>
        <v>50</v>
      </c>
      <c r="P13" s="37">
        <f t="shared" si="1"/>
        <v>12.5</v>
      </c>
    </row>
    <row r="14" spans="1:16" s="30" customFormat="1">
      <c r="A14" s="1"/>
      <c r="B14" s="164" t="s">
        <v>110</v>
      </c>
      <c r="C14" s="172"/>
      <c r="D14" s="166"/>
      <c r="E14" s="166"/>
      <c r="F14" s="167"/>
      <c r="G14" s="168">
        <v>14</v>
      </c>
      <c r="H14" s="169"/>
      <c r="I14" s="170">
        <v>5</v>
      </c>
      <c r="J14" s="169"/>
      <c r="K14" s="168"/>
      <c r="L14" s="171"/>
      <c r="M14" s="168">
        <v>3</v>
      </c>
      <c r="N14" s="169"/>
      <c r="O14" s="36">
        <f t="shared" si="0"/>
        <v>22</v>
      </c>
      <c r="P14" s="37">
        <f t="shared" si="1"/>
        <v>12</v>
      </c>
    </row>
    <row r="15" spans="1:16" s="30" customFormat="1">
      <c r="A15" s="1"/>
      <c r="B15" s="164" t="s">
        <v>111</v>
      </c>
      <c r="C15" s="172"/>
      <c r="D15" s="166"/>
      <c r="E15" s="166"/>
      <c r="F15" s="167"/>
      <c r="G15" s="168"/>
      <c r="H15" s="169"/>
      <c r="I15" s="170"/>
      <c r="J15" s="169"/>
      <c r="K15" s="168">
        <v>10</v>
      </c>
      <c r="L15" s="171"/>
      <c r="M15" s="168"/>
      <c r="N15" s="169"/>
      <c r="O15" s="36">
        <f t="shared" si="0"/>
        <v>10</v>
      </c>
      <c r="P15" s="37">
        <f t="shared" si="1"/>
        <v>10</v>
      </c>
    </row>
    <row r="16" spans="1:16" s="30" customFormat="1">
      <c r="A16" s="1"/>
      <c r="B16" s="164" t="s">
        <v>112</v>
      </c>
      <c r="C16" s="172"/>
      <c r="D16" s="166"/>
      <c r="E16" s="166"/>
      <c r="F16" s="167"/>
      <c r="G16" s="168"/>
      <c r="H16" s="169"/>
      <c r="I16" s="170"/>
      <c r="J16" s="169"/>
      <c r="K16" s="168"/>
      <c r="L16" s="171"/>
      <c r="M16" s="168">
        <v>2</v>
      </c>
      <c r="N16" s="169"/>
      <c r="O16" s="36">
        <f t="shared" ref="O16:O18" si="2">SUM(F16:N16)</f>
        <v>2</v>
      </c>
      <c r="P16" s="37">
        <f t="shared" ref="P16:P18" si="3">(F16*$F$3)+(G16*$G$3)+(H16*$H$3)+(I16*$I$3)+(J16*$J$3)+(K16*$K$3)+(L16*$L$3)+(M16*$M$3)+(N16*$N$3)</f>
        <v>4</v>
      </c>
    </row>
    <row r="17" spans="1:16" s="30" customFormat="1">
      <c r="A17" s="1"/>
      <c r="B17" s="164" t="s">
        <v>113</v>
      </c>
      <c r="C17" s="172"/>
      <c r="D17" s="166"/>
      <c r="E17" s="166"/>
      <c r="F17" s="167">
        <v>1</v>
      </c>
      <c r="G17" s="168">
        <v>2</v>
      </c>
      <c r="H17" s="169"/>
      <c r="I17" s="170"/>
      <c r="J17" s="169"/>
      <c r="K17" s="168"/>
      <c r="L17" s="171"/>
      <c r="M17" s="168">
        <v>1</v>
      </c>
      <c r="N17" s="169"/>
      <c r="O17" s="36">
        <f t="shared" si="2"/>
        <v>4</v>
      </c>
      <c r="P17" s="37">
        <f t="shared" si="3"/>
        <v>2.6</v>
      </c>
    </row>
    <row r="18" spans="1:16" s="30" customFormat="1">
      <c r="A18" s="1"/>
      <c r="B18" s="164" t="s">
        <v>114</v>
      </c>
      <c r="C18" s="172"/>
      <c r="D18" s="166"/>
      <c r="E18" s="166"/>
      <c r="F18" s="167"/>
      <c r="G18" s="168"/>
      <c r="H18" s="169"/>
      <c r="I18" s="170"/>
      <c r="J18" s="169"/>
      <c r="K18" s="168"/>
      <c r="L18" s="171"/>
      <c r="M18" s="168">
        <v>1</v>
      </c>
      <c r="N18" s="169"/>
      <c r="O18" s="36">
        <f t="shared" si="2"/>
        <v>1</v>
      </c>
      <c r="P18" s="37">
        <f t="shared" si="3"/>
        <v>2</v>
      </c>
    </row>
    <row r="19" spans="1:16" s="30" customFormat="1">
      <c r="A19" s="1"/>
      <c r="B19" s="145"/>
      <c r="C19" s="152"/>
      <c r="D19" s="146"/>
      <c r="E19" s="146"/>
      <c r="F19" s="147"/>
      <c r="G19" s="148"/>
      <c r="H19" s="149"/>
      <c r="I19" s="150"/>
      <c r="J19" s="149"/>
      <c r="K19" s="148"/>
      <c r="L19" s="151"/>
      <c r="M19" s="148"/>
      <c r="N19" s="149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ht="12" thickBot="1">
      <c r="A20" s="38"/>
      <c r="B20" s="39" t="s">
        <v>20</v>
      </c>
      <c r="C20" s="39">
        <f t="shared" ref="C20:P20" si="4">SUM(C7:C19)</f>
        <v>0</v>
      </c>
      <c r="D20" s="39">
        <f t="shared" si="4"/>
        <v>0</v>
      </c>
      <c r="E20" s="39">
        <f t="shared" si="4"/>
        <v>0</v>
      </c>
      <c r="F20" s="39">
        <f t="shared" si="4"/>
        <v>2</v>
      </c>
      <c r="G20" s="39">
        <f t="shared" si="4"/>
        <v>1002</v>
      </c>
      <c r="H20" s="39">
        <f t="shared" si="4"/>
        <v>0</v>
      </c>
      <c r="I20" s="39">
        <f t="shared" si="4"/>
        <v>24</v>
      </c>
      <c r="J20" s="39">
        <f t="shared" si="4"/>
        <v>0</v>
      </c>
      <c r="K20" s="39">
        <f t="shared" si="4"/>
        <v>21</v>
      </c>
      <c r="L20" s="39">
        <f t="shared" si="4"/>
        <v>0</v>
      </c>
      <c r="M20" s="39">
        <f t="shared" si="4"/>
        <v>110</v>
      </c>
      <c r="N20" s="39">
        <f t="shared" si="4"/>
        <v>0</v>
      </c>
      <c r="O20" s="39">
        <f t="shared" si="4"/>
        <v>1159</v>
      </c>
      <c r="P20" s="39">
        <f t="shared" si="4"/>
        <v>503.70000000000005</v>
      </c>
    </row>
    <row r="21" spans="1:16">
      <c r="B21" s="38"/>
      <c r="C21" s="38"/>
      <c r="D21" s="38"/>
      <c r="E21" s="38"/>
      <c r="F21" s="40"/>
      <c r="G21" s="40"/>
      <c r="H21" s="40"/>
      <c r="I21" s="40"/>
      <c r="J21" s="40"/>
      <c r="K21" s="40"/>
      <c r="L21" s="40"/>
      <c r="M21" s="40"/>
      <c r="N21" s="40"/>
      <c r="O21" s="38"/>
      <c r="P21" s="38"/>
    </row>
    <row r="22" spans="1:16">
      <c r="B22" s="13"/>
      <c r="C22" s="13"/>
      <c r="D22" s="13"/>
      <c r="E22" s="13"/>
      <c r="F22" s="31"/>
      <c r="G22" s="31"/>
      <c r="H22" s="31"/>
      <c r="I22" s="31"/>
      <c r="J22" s="31"/>
      <c r="K22" s="31"/>
      <c r="L22" s="31"/>
      <c r="M22" s="31"/>
      <c r="N22" s="31"/>
      <c r="O22" s="13"/>
      <c r="P22" s="13"/>
    </row>
    <row r="23" spans="1:16" ht="12" thickBot="1">
      <c r="B23" s="33" t="s">
        <v>30</v>
      </c>
      <c r="C23" s="33"/>
      <c r="D23" s="33"/>
      <c r="E23" s="33"/>
      <c r="F23" s="34"/>
      <c r="G23" s="34"/>
      <c r="H23" s="34"/>
      <c r="I23" s="34"/>
      <c r="J23" s="34"/>
      <c r="K23" s="34"/>
      <c r="L23" s="34"/>
      <c r="M23" s="34"/>
      <c r="N23" s="34"/>
      <c r="O23" s="35"/>
      <c r="P23" s="35"/>
    </row>
    <row r="24" spans="1:16" s="30" customFormat="1">
      <c r="A24" s="1"/>
      <c r="B24" s="58" t="s">
        <v>71</v>
      </c>
      <c r="C24" s="63"/>
      <c r="D24" s="52"/>
      <c r="E24" s="52"/>
      <c r="F24" s="53"/>
      <c r="G24" s="59">
        <v>2148</v>
      </c>
      <c r="H24" s="60"/>
      <c r="I24" s="61">
        <v>169</v>
      </c>
      <c r="J24" s="60"/>
      <c r="K24" s="59"/>
      <c r="L24" s="62"/>
      <c r="M24" s="59">
        <v>87</v>
      </c>
      <c r="N24" s="60"/>
      <c r="O24" s="36">
        <f>SUM(F24:N24)</f>
        <v>2404</v>
      </c>
      <c r="P24" s="37">
        <f>(C24*$C$3)+(F24*$F$3)+(G24*$G$3)+(H24*$H$3)+(I24*$I$3)+(J24*$J$3)+(K24*$K$3)+(L24*$L$3)+(M24*$M$3)+(N24*$N$3)</f>
        <v>795.5</v>
      </c>
    </row>
    <row r="25" spans="1:16" s="30" customFormat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ht="12" thickBot="1">
      <c r="A27" s="38"/>
      <c r="B27" s="39" t="s">
        <v>20</v>
      </c>
      <c r="C27" s="39">
        <f>SUM(C24:C26)</f>
        <v>0</v>
      </c>
      <c r="D27" s="39">
        <f>SUM(D24:D26)</f>
        <v>0</v>
      </c>
      <c r="E27" s="39">
        <f>SUM(E24:E26)</f>
        <v>0</v>
      </c>
      <c r="F27" s="39">
        <f>SUM(F24:F26)</f>
        <v>0</v>
      </c>
      <c r="G27" s="39">
        <f>SUM(G24:G26)</f>
        <v>2148</v>
      </c>
      <c r="H27" s="39">
        <f t="shared" ref="H27:P27" si="5">SUM(H24:H26)</f>
        <v>0</v>
      </c>
      <c r="I27" s="39">
        <f t="shared" si="5"/>
        <v>169</v>
      </c>
      <c r="J27" s="39">
        <f t="shared" si="5"/>
        <v>0</v>
      </c>
      <c r="K27" s="39">
        <f t="shared" si="5"/>
        <v>0</v>
      </c>
      <c r="L27" s="39">
        <f t="shared" si="5"/>
        <v>0</v>
      </c>
      <c r="M27" s="39">
        <f t="shared" si="5"/>
        <v>87</v>
      </c>
      <c r="N27" s="39">
        <f t="shared" si="5"/>
        <v>0</v>
      </c>
      <c r="O27" s="41">
        <f t="shared" si="5"/>
        <v>2404</v>
      </c>
      <c r="P27" s="41">
        <f t="shared" si="5"/>
        <v>795.5</v>
      </c>
    </row>
    <row r="28" spans="1:16">
      <c r="G28" s="42"/>
    </row>
    <row r="29" spans="1:16" ht="12.75">
      <c r="B29" s="2"/>
      <c r="C29" s="2"/>
      <c r="D29" s="2"/>
      <c r="E29" s="2"/>
      <c r="F29" s="47"/>
      <c r="G29" s="47"/>
      <c r="H29" s="47"/>
      <c r="I29" s="47"/>
      <c r="J29" s="47"/>
      <c r="K29" s="47"/>
      <c r="L29" s="47"/>
      <c r="M29" s="47"/>
      <c r="N29" s="47"/>
      <c r="O29" s="2"/>
      <c r="P29" s="2"/>
    </row>
    <row r="30" spans="1:16">
      <c r="M30" s="48" t="s">
        <v>20</v>
      </c>
      <c r="O30" s="49">
        <f>+O27+O20</f>
        <v>3563</v>
      </c>
      <c r="P30" s="50">
        <f>+P27+P20</f>
        <v>1299.2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38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20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61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60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59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58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57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56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55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54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53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52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51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50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49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48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47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46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45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44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20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20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20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S37" sqref="S37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96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102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78" t="s">
        <v>101</v>
      </c>
      <c r="C7" s="179"/>
      <c r="D7" s="180"/>
      <c r="E7" s="180"/>
      <c r="F7" s="181"/>
      <c r="G7" s="182">
        <v>35</v>
      </c>
      <c r="H7" s="183">
        <v>5</v>
      </c>
      <c r="I7" s="184">
        <v>5</v>
      </c>
      <c r="J7" s="183"/>
      <c r="K7" s="182">
        <v>1</v>
      </c>
      <c r="L7" s="185"/>
      <c r="M7" s="182"/>
      <c r="N7" s="183">
        <v>1</v>
      </c>
      <c r="O7" s="36">
        <f>SUM(C7:N7)</f>
        <v>47</v>
      </c>
      <c r="P7" s="37">
        <f>(C7*$C$3)+(F7*$F$3)+(G7*$G$3)+(H7*$H$3)+(I7*$I$3)+(J7*$J$3)+(K7*$K$3)+(L7*$L$3)+(M7*$M$3)+(N7*$N$3)</f>
        <v>15.5</v>
      </c>
    </row>
    <row r="8" spans="1:16" s="30" customFormat="1">
      <c r="A8" s="1"/>
      <c r="B8" s="164"/>
      <c r="C8" s="172"/>
      <c r="D8" s="166"/>
      <c r="E8" s="166"/>
      <c r="F8" s="167"/>
      <c r="G8" s="168"/>
      <c r="H8" s="169"/>
      <c r="I8" s="170"/>
      <c r="J8" s="169"/>
      <c r="K8" s="168"/>
      <c r="L8" s="171"/>
      <c r="M8" s="168"/>
      <c r="N8" s="169"/>
      <c r="O8" s="36">
        <f>SUM(F8:N8)</f>
        <v>0</v>
      </c>
      <c r="P8" s="37">
        <f>(F8*$F$3)+(G8*$G$3)+(H8*$H$3)+(I8*$I$3)+(J8*$J$3)+(K8*$K$3)+(L8*$L$3)+(M8*$M$3)+(N8*$N$3)</f>
        <v>0</v>
      </c>
    </row>
    <row r="9" spans="1:16" ht="12" thickBot="1">
      <c r="A9" s="38"/>
      <c r="B9" s="39" t="s">
        <v>20</v>
      </c>
      <c r="C9" s="39">
        <f t="shared" ref="C9:P9" si="0">SUM(C7:C8)</f>
        <v>0</v>
      </c>
      <c r="D9" s="39">
        <f t="shared" si="0"/>
        <v>0</v>
      </c>
      <c r="E9" s="39">
        <f t="shared" si="0"/>
        <v>0</v>
      </c>
      <c r="F9" s="39">
        <f t="shared" si="0"/>
        <v>0</v>
      </c>
      <c r="G9" s="39">
        <f t="shared" si="0"/>
        <v>35</v>
      </c>
      <c r="H9" s="39">
        <f t="shared" si="0"/>
        <v>5</v>
      </c>
      <c r="I9" s="39">
        <f t="shared" si="0"/>
        <v>5</v>
      </c>
      <c r="J9" s="39">
        <f t="shared" si="0"/>
        <v>0</v>
      </c>
      <c r="K9" s="39">
        <f t="shared" si="0"/>
        <v>1</v>
      </c>
      <c r="L9" s="39">
        <f t="shared" si="0"/>
        <v>0</v>
      </c>
      <c r="M9" s="39">
        <f t="shared" si="0"/>
        <v>0</v>
      </c>
      <c r="N9" s="39">
        <f t="shared" si="0"/>
        <v>1</v>
      </c>
      <c r="O9" s="110">
        <f t="shared" si="0"/>
        <v>47</v>
      </c>
      <c r="P9" s="39">
        <f t="shared" si="0"/>
        <v>15.5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B11" s="13"/>
      <c r="C11" s="13"/>
      <c r="D11" s="13"/>
      <c r="E11" s="13"/>
      <c r="F11" s="31"/>
      <c r="G11" s="31"/>
      <c r="H11" s="31"/>
      <c r="I11" s="31"/>
      <c r="J11" s="31"/>
      <c r="K11" s="31"/>
      <c r="L11" s="31"/>
      <c r="M11" s="31"/>
      <c r="N11" s="31"/>
      <c r="O11" s="13"/>
      <c r="P11" s="13"/>
    </row>
    <row r="12" spans="1:16" ht="12" thickBot="1">
      <c r="B12" s="33" t="s">
        <v>21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36"/>
      <c r="B13" s="137" t="s">
        <v>88</v>
      </c>
      <c r="C13" s="64"/>
      <c r="D13" s="52"/>
      <c r="E13" s="52"/>
      <c r="F13" s="53">
        <v>122</v>
      </c>
      <c r="G13" s="132"/>
      <c r="H13" s="133">
        <v>26</v>
      </c>
      <c r="I13" s="132"/>
      <c r="J13" s="138">
        <v>61</v>
      </c>
      <c r="K13" s="132"/>
      <c r="L13" s="133"/>
      <c r="M13" s="132">
        <v>50</v>
      </c>
      <c r="N13" s="139"/>
      <c r="O13" s="36">
        <f t="shared" ref="O13:O20" si="1">SUM(F13:N13)</f>
        <v>259</v>
      </c>
      <c r="P13" s="37">
        <f>(F13*$F$3)+(G13*$G$3)+(H13*$H$3)+(I13*$I$3)+(J13*$J$3)+(K13*$K$3)+(L13*$L$3)+(M13*$M$3)+(N13*$N$3)</f>
        <v>149.19999999999999</v>
      </c>
    </row>
    <row r="14" spans="1:16" s="30" customFormat="1">
      <c r="A14" s="136"/>
      <c r="B14" s="65" t="s">
        <v>89</v>
      </c>
      <c r="C14" s="64"/>
      <c r="D14" s="52"/>
      <c r="E14" s="52"/>
      <c r="F14" s="53">
        <v>105</v>
      </c>
      <c r="G14" s="132"/>
      <c r="H14" s="133">
        <v>63</v>
      </c>
      <c r="I14" s="132"/>
      <c r="J14" s="138">
        <v>32</v>
      </c>
      <c r="K14" s="132"/>
      <c r="L14" s="133"/>
      <c r="M14" s="132">
        <v>4</v>
      </c>
      <c r="N14" s="139"/>
      <c r="O14" s="36">
        <f t="shared" si="1"/>
        <v>204</v>
      </c>
      <c r="P14" s="37">
        <f t="shared" ref="P14:P20" si="2">(F14*$F$3)+(G14*$G$3)+(H14*$H$3)+(I14*$I$3)+(J14*$J$3)+(K14*$K$3)+(L14*$L$3)+(M14*$M$3)+(N14*$N$3)</f>
        <v>50.25</v>
      </c>
    </row>
    <row r="15" spans="1:16" s="30" customFormat="1" ht="11.25" customHeight="1">
      <c r="A15" s="136"/>
      <c r="B15" s="65" t="s">
        <v>90</v>
      </c>
      <c r="C15" s="64"/>
      <c r="D15" s="52"/>
      <c r="E15" s="52"/>
      <c r="F15" s="53"/>
      <c r="G15" s="132"/>
      <c r="H15" s="133">
        <v>10</v>
      </c>
      <c r="I15" s="132"/>
      <c r="J15" s="138">
        <v>18</v>
      </c>
      <c r="K15" s="132"/>
      <c r="L15" s="133"/>
      <c r="M15" s="132">
        <v>20</v>
      </c>
      <c r="N15" s="139"/>
      <c r="O15" s="36">
        <f t="shared" si="1"/>
        <v>48</v>
      </c>
      <c r="P15" s="37">
        <f t="shared" si="2"/>
        <v>51.5</v>
      </c>
    </row>
    <row r="16" spans="1:16" s="30" customFormat="1" ht="11.25" customHeight="1">
      <c r="A16" s="136"/>
      <c r="B16" s="137" t="s">
        <v>91</v>
      </c>
      <c r="C16" s="64"/>
      <c r="D16" s="52"/>
      <c r="E16" s="52"/>
      <c r="F16" s="53">
        <v>43</v>
      </c>
      <c r="G16" s="132"/>
      <c r="H16" s="133">
        <v>8</v>
      </c>
      <c r="I16" s="132"/>
      <c r="J16" s="138">
        <v>13</v>
      </c>
      <c r="K16" s="132"/>
      <c r="L16" s="133"/>
      <c r="M16" s="132">
        <v>14</v>
      </c>
      <c r="N16" s="139"/>
      <c r="O16" s="36">
        <f t="shared" si="1"/>
        <v>78</v>
      </c>
      <c r="P16" s="37">
        <f t="shared" si="2"/>
        <v>40.799999999999997</v>
      </c>
    </row>
    <row r="17" spans="1:16" s="30" customFormat="1" ht="11.25" customHeight="1">
      <c r="A17" s="136"/>
      <c r="B17" s="65" t="s">
        <v>92</v>
      </c>
      <c r="C17" s="64"/>
      <c r="D17" s="52"/>
      <c r="E17" s="52"/>
      <c r="F17" s="53">
        <v>17</v>
      </c>
      <c r="G17" s="132"/>
      <c r="H17" s="133">
        <v>15</v>
      </c>
      <c r="I17" s="132"/>
      <c r="J17" s="138">
        <v>10</v>
      </c>
      <c r="K17" s="132"/>
      <c r="L17" s="133"/>
      <c r="M17" s="132">
        <v>2</v>
      </c>
      <c r="N17" s="139"/>
      <c r="O17" s="36">
        <f t="shared" si="1"/>
        <v>44</v>
      </c>
      <c r="P17" s="37">
        <f t="shared" si="2"/>
        <v>14.45</v>
      </c>
    </row>
    <row r="18" spans="1:16" s="30" customFormat="1" ht="11.25" customHeight="1">
      <c r="A18" s="136"/>
      <c r="B18" s="137" t="s">
        <v>93</v>
      </c>
      <c r="C18" s="64"/>
      <c r="D18" s="52"/>
      <c r="E18" s="52"/>
      <c r="F18" s="53">
        <v>10</v>
      </c>
      <c r="G18" s="132"/>
      <c r="H18" s="133"/>
      <c r="I18" s="132"/>
      <c r="J18" s="138"/>
      <c r="K18" s="132"/>
      <c r="L18" s="133"/>
      <c r="M18" s="132"/>
      <c r="N18" s="139"/>
      <c r="O18" s="36">
        <f t="shared" si="1"/>
        <v>10</v>
      </c>
      <c r="P18" s="37">
        <f t="shared" si="2"/>
        <v>1</v>
      </c>
    </row>
    <row r="19" spans="1:16" s="30" customFormat="1" ht="11.25" customHeight="1">
      <c r="A19" s="136"/>
      <c r="B19" s="65" t="s">
        <v>94</v>
      </c>
      <c r="C19" s="64"/>
      <c r="D19" s="52"/>
      <c r="E19" s="52"/>
      <c r="F19" s="53"/>
      <c r="G19" s="132"/>
      <c r="H19" s="133">
        <v>1</v>
      </c>
      <c r="I19" s="132"/>
      <c r="J19" s="138"/>
      <c r="K19" s="132"/>
      <c r="L19" s="133"/>
      <c r="M19" s="132"/>
      <c r="N19" s="139"/>
      <c r="O19" s="36">
        <f t="shared" si="1"/>
        <v>1</v>
      </c>
      <c r="P19" s="37">
        <f t="shared" si="2"/>
        <v>0.25</v>
      </c>
    </row>
    <row r="20" spans="1:16" s="30" customFormat="1" ht="11.25" customHeight="1">
      <c r="A20" s="136"/>
      <c r="B20" s="137" t="s">
        <v>95</v>
      </c>
      <c r="C20" s="64"/>
      <c r="D20" s="52"/>
      <c r="E20" s="52"/>
      <c r="F20" s="53">
        <v>2</v>
      </c>
      <c r="G20" s="132"/>
      <c r="H20" s="133"/>
      <c r="I20" s="132"/>
      <c r="J20" s="138"/>
      <c r="K20" s="132"/>
      <c r="L20" s="133"/>
      <c r="M20" s="132"/>
      <c r="N20" s="139"/>
      <c r="O20" s="36">
        <f t="shared" si="1"/>
        <v>2</v>
      </c>
      <c r="P20" s="37">
        <f t="shared" si="2"/>
        <v>0.2</v>
      </c>
    </row>
    <row r="21" spans="1:16" s="30" customFormat="1">
      <c r="A21" s="136"/>
      <c r="B21" s="65"/>
      <c r="C21" s="64"/>
      <c r="D21" s="52"/>
      <c r="E21" s="52"/>
      <c r="F21" s="53"/>
      <c r="G21" s="142"/>
      <c r="H21" s="143"/>
      <c r="I21" s="140"/>
      <c r="J21" s="1"/>
      <c r="K21" s="140"/>
      <c r="L21" s="111"/>
      <c r="M21" s="140"/>
      <c r="N21" s="1"/>
      <c r="O21" s="135">
        <f t="shared" ref="O21" si="3">SUM(F21:N21)</f>
        <v>0</v>
      </c>
      <c r="P21" s="37">
        <f t="shared" ref="P21" si="4">(F21*$F$3)+(G21*$G$3)+(H21*$H$3)+(I21*$I$3)+(J21*$J$3)+(K21*$K$3)+(L21*$L$3)+(M21*$M$3)+(N21*$N$3)</f>
        <v>0</v>
      </c>
    </row>
    <row r="22" spans="1:16" ht="12" thickBot="1">
      <c r="A22" s="38"/>
      <c r="B22" s="39"/>
      <c r="C22" s="43">
        <f t="shared" ref="C22:P22" si="5">SUM(C13:C21)</f>
        <v>0</v>
      </c>
      <c r="D22" s="43">
        <f t="shared" si="5"/>
        <v>0</v>
      </c>
      <c r="E22" s="43">
        <f t="shared" si="5"/>
        <v>0</v>
      </c>
      <c r="F22" s="43">
        <f t="shared" si="5"/>
        <v>299</v>
      </c>
      <c r="G22" s="43">
        <f t="shared" si="5"/>
        <v>0</v>
      </c>
      <c r="H22" s="43">
        <f t="shared" si="5"/>
        <v>123</v>
      </c>
      <c r="I22" s="43">
        <f t="shared" si="5"/>
        <v>0</v>
      </c>
      <c r="J22" s="43">
        <f t="shared" si="5"/>
        <v>134</v>
      </c>
      <c r="K22" s="43">
        <f t="shared" si="5"/>
        <v>0</v>
      </c>
      <c r="L22" s="43">
        <f t="shared" si="5"/>
        <v>0</v>
      </c>
      <c r="M22" s="43">
        <f t="shared" si="5"/>
        <v>90</v>
      </c>
      <c r="N22" s="43">
        <f t="shared" si="5"/>
        <v>0</v>
      </c>
      <c r="O22" s="44">
        <f t="shared" si="5"/>
        <v>646</v>
      </c>
      <c r="P22" s="45">
        <f t="shared" si="5"/>
        <v>307.64999999999998</v>
      </c>
    </row>
    <row r="23" spans="1:16">
      <c r="G23" s="42"/>
    </row>
    <row r="24" spans="1:16" hidden="1">
      <c r="G24" s="42"/>
    </row>
    <row r="25" spans="1:16" ht="12" hidden="1" thickBot="1">
      <c r="B25" s="33" t="s">
        <v>76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36"/>
      <c r="B26" s="137"/>
      <c r="C26" s="64"/>
      <c r="D26" s="52"/>
      <c r="E26" s="52"/>
      <c r="F26" s="53"/>
      <c r="G26" s="132"/>
      <c r="H26" s="133"/>
      <c r="I26" s="132"/>
      <c r="J26" s="138"/>
      <c r="K26" s="132"/>
      <c r="L26" s="133"/>
      <c r="M26" s="132"/>
      <c r="N26" s="139"/>
      <c r="O26" s="134">
        <f t="shared" ref="O26:O32" si="6">SUM(F26:N26)</f>
        <v>0</v>
      </c>
      <c r="P26" s="37">
        <f t="shared" ref="P26:P32" si="7">(F26*$F$3)+(G26*$G$3)+(H26*$H$3)+(I26*$I$3)+(J26*$J$3)+(K26*$K$3)+(L26*$L$3)+(M26*$M$3)+(N26*$N$3)</f>
        <v>0</v>
      </c>
    </row>
    <row r="27" spans="1:16" s="30" customFormat="1" hidden="1">
      <c r="A27" s="136"/>
      <c r="B27" s="65"/>
      <c r="C27" s="64"/>
      <c r="D27" s="52"/>
      <c r="E27" s="52"/>
      <c r="F27" s="53"/>
      <c r="G27" s="132"/>
      <c r="H27" s="133"/>
      <c r="I27" s="132"/>
      <c r="J27" s="138"/>
      <c r="K27" s="132"/>
      <c r="L27" s="133"/>
      <c r="M27" s="132"/>
      <c r="N27" s="139"/>
      <c r="O27" s="134">
        <f t="shared" si="6"/>
        <v>0</v>
      </c>
      <c r="P27" s="37">
        <f t="shared" si="7"/>
        <v>0</v>
      </c>
    </row>
    <row r="28" spans="1:16" s="30" customFormat="1" hidden="1">
      <c r="A28" s="136"/>
      <c r="B28" s="137"/>
      <c r="C28" s="64"/>
      <c r="D28" s="52"/>
      <c r="E28" s="52"/>
      <c r="F28" s="53"/>
      <c r="G28" s="132"/>
      <c r="H28" s="133"/>
      <c r="I28" s="132"/>
      <c r="J28" s="138"/>
      <c r="K28" s="132"/>
      <c r="L28" s="133"/>
      <c r="M28" s="132"/>
      <c r="N28" s="139"/>
      <c r="O28" s="134">
        <f t="shared" si="6"/>
        <v>0</v>
      </c>
      <c r="P28" s="37">
        <f t="shared" si="7"/>
        <v>0</v>
      </c>
    </row>
    <row r="29" spans="1:16" s="30" customFormat="1" hidden="1">
      <c r="A29" s="136"/>
      <c r="B29" s="65"/>
      <c r="C29" s="64"/>
      <c r="D29" s="52"/>
      <c r="E29" s="52"/>
      <c r="F29" s="53"/>
      <c r="G29" s="132"/>
      <c r="H29" s="133"/>
      <c r="I29" s="132"/>
      <c r="J29" s="138"/>
      <c r="K29" s="132"/>
      <c r="L29" s="133"/>
      <c r="M29" s="132"/>
      <c r="N29" s="139"/>
      <c r="O29" s="134">
        <f t="shared" si="6"/>
        <v>0</v>
      </c>
      <c r="P29" s="37">
        <f t="shared" si="7"/>
        <v>0</v>
      </c>
    </row>
    <row r="30" spans="1:16" s="202" customFormat="1" hidden="1">
      <c r="A30" s="136"/>
      <c r="B30" s="65"/>
      <c r="C30" s="64"/>
      <c r="D30" s="206"/>
      <c r="E30" s="206"/>
      <c r="F30" s="207"/>
      <c r="G30" s="132"/>
      <c r="H30" s="133"/>
      <c r="I30" s="132"/>
      <c r="J30" s="138"/>
      <c r="K30" s="132"/>
      <c r="L30" s="133"/>
      <c r="M30" s="132"/>
      <c r="N30" s="139"/>
      <c r="O30" s="134">
        <f t="shared" si="6"/>
        <v>0</v>
      </c>
      <c r="P30" s="208">
        <f t="shared" si="7"/>
        <v>0</v>
      </c>
    </row>
    <row r="31" spans="1:16" s="202" customFormat="1" hidden="1">
      <c r="A31" s="136"/>
      <c r="B31" s="137"/>
      <c r="C31" s="64"/>
      <c r="D31" s="206"/>
      <c r="E31" s="206"/>
      <c r="F31" s="207"/>
      <c r="G31" s="132"/>
      <c r="H31" s="133"/>
      <c r="I31" s="132"/>
      <c r="J31" s="138"/>
      <c r="K31" s="132"/>
      <c r="L31" s="133"/>
      <c r="M31" s="132"/>
      <c r="N31" s="139"/>
      <c r="O31" s="134">
        <f t="shared" si="6"/>
        <v>0</v>
      </c>
      <c r="P31" s="208">
        <f t="shared" si="7"/>
        <v>0</v>
      </c>
    </row>
    <row r="32" spans="1:16" s="30" customFormat="1" ht="12.75" hidden="1" customHeight="1">
      <c r="A32" s="136"/>
      <c r="B32" s="65"/>
      <c r="C32" s="64"/>
      <c r="D32" s="52"/>
      <c r="E32" s="52"/>
      <c r="F32" s="53"/>
      <c r="G32" s="142"/>
      <c r="H32" s="143"/>
      <c r="I32" s="140"/>
      <c r="J32" s="1"/>
      <c r="K32" s="140"/>
      <c r="L32" s="111"/>
      <c r="M32" s="140"/>
      <c r="N32" s="1"/>
      <c r="O32" s="135">
        <f t="shared" si="6"/>
        <v>0</v>
      </c>
      <c r="P32" s="37">
        <f t="shared" si="7"/>
        <v>0</v>
      </c>
    </row>
    <row r="33" spans="1:16" ht="12" hidden="1" thickBot="1">
      <c r="A33" s="38"/>
      <c r="B33" s="39" t="s">
        <v>20</v>
      </c>
      <c r="C33" s="39">
        <f t="shared" ref="C33:P33" si="8">SUM(C26:C32)</f>
        <v>0</v>
      </c>
      <c r="D33" s="39">
        <f t="shared" si="8"/>
        <v>0</v>
      </c>
      <c r="E33" s="39">
        <f t="shared" si="8"/>
        <v>0</v>
      </c>
      <c r="F33" s="39">
        <f t="shared" si="8"/>
        <v>0</v>
      </c>
      <c r="G33" s="141">
        <f t="shared" si="8"/>
        <v>0</v>
      </c>
      <c r="H33" s="141">
        <f t="shared" si="8"/>
        <v>0</v>
      </c>
      <c r="I33" s="43">
        <f t="shared" si="8"/>
        <v>0</v>
      </c>
      <c r="J33" s="43">
        <f t="shared" si="8"/>
        <v>0</v>
      </c>
      <c r="K33" s="43">
        <f t="shared" si="8"/>
        <v>0</v>
      </c>
      <c r="L33" s="43">
        <f t="shared" si="8"/>
        <v>0</v>
      </c>
      <c r="M33" s="43">
        <f t="shared" si="8"/>
        <v>0</v>
      </c>
      <c r="N33" s="43">
        <f t="shared" si="8"/>
        <v>0</v>
      </c>
      <c r="O33" s="44">
        <f t="shared" si="8"/>
        <v>0</v>
      </c>
      <c r="P33" s="45">
        <f t="shared" si="8"/>
        <v>0</v>
      </c>
    </row>
    <row r="34" spans="1:16" hidden="1">
      <c r="A34" s="38"/>
      <c r="B34" s="54"/>
      <c r="C34" s="54"/>
      <c r="D34" s="54"/>
      <c r="E34" s="54"/>
      <c r="F34" s="54"/>
      <c r="G34" s="55"/>
      <c r="H34" s="55"/>
      <c r="I34" s="55"/>
      <c r="J34" s="55"/>
      <c r="K34" s="55"/>
      <c r="L34" s="55"/>
      <c r="M34" s="55"/>
      <c r="N34" s="55"/>
      <c r="O34" s="56"/>
      <c r="P34" s="57"/>
    </row>
    <row r="35" spans="1:16" s="201" customFormat="1">
      <c r="G35" s="42"/>
    </row>
    <row r="36" spans="1:16" s="201" customFormat="1" ht="12" thickBot="1">
      <c r="B36" s="203" t="s">
        <v>77</v>
      </c>
      <c r="C36" s="203"/>
      <c r="D36" s="203"/>
      <c r="E36" s="203"/>
      <c r="F36" s="204"/>
      <c r="G36" s="204"/>
      <c r="H36" s="204"/>
      <c r="I36" s="204"/>
      <c r="J36" s="204"/>
      <c r="K36" s="204"/>
      <c r="L36" s="204"/>
      <c r="M36" s="204"/>
      <c r="N36" s="204"/>
      <c r="O36" s="205"/>
      <c r="P36" s="205"/>
    </row>
    <row r="37" spans="1:16" s="202" customFormat="1">
      <c r="A37" s="136"/>
      <c r="B37" s="137" t="s">
        <v>119</v>
      </c>
      <c r="C37" s="64"/>
      <c r="D37" s="206"/>
      <c r="E37" s="206"/>
      <c r="F37" s="207"/>
      <c r="G37" s="132">
        <v>37</v>
      </c>
      <c r="H37" s="133">
        <v>10</v>
      </c>
      <c r="I37" s="132">
        <v>47</v>
      </c>
      <c r="J37" s="138"/>
      <c r="K37" s="132"/>
      <c r="L37" s="133">
        <v>10</v>
      </c>
      <c r="M37" s="132"/>
      <c r="N37" s="139">
        <v>10</v>
      </c>
      <c r="O37" s="134">
        <f t="shared" ref="O37:O42" si="9">SUM(F37:N37)</f>
        <v>114</v>
      </c>
      <c r="P37" s="208">
        <f t="shared" ref="P37:P42" si="10">(F37*$F$3)+(G37*$G$3)+(H37*$H$3)+(I37*$I$3)+(J37*$J$3)+(K37*$K$3)+(L37*$L$3)+(M37*$M$3)+(N37*$N$3)</f>
        <v>65.25</v>
      </c>
    </row>
    <row r="38" spans="1:16" s="202" customFormat="1">
      <c r="A38" s="136"/>
      <c r="B38" s="65" t="s">
        <v>120</v>
      </c>
      <c r="C38" s="64"/>
      <c r="D38" s="206"/>
      <c r="E38" s="206"/>
      <c r="F38" s="207">
        <v>536</v>
      </c>
      <c r="G38" s="132"/>
      <c r="H38" s="133"/>
      <c r="I38" s="132"/>
      <c r="J38" s="138"/>
      <c r="K38" s="132"/>
      <c r="L38" s="133"/>
      <c r="M38" s="132"/>
      <c r="N38" s="139"/>
      <c r="O38" s="134">
        <f t="shared" si="9"/>
        <v>536</v>
      </c>
      <c r="P38" s="208">
        <f t="shared" si="10"/>
        <v>53.6</v>
      </c>
    </row>
    <row r="39" spans="1:16" s="202" customFormat="1">
      <c r="A39" s="136"/>
      <c r="B39" s="137" t="s">
        <v>121</v>
      </c>
      <c r="C39" s="64"/>
      <c r="D39" s="206"/>
      <c r="E39" s="206"/>
      <c r="F39" s="207"/>
      <c r="G39" s="132"/>
      <c r="H39" s="133">
        <v>60</v>
      </c>
      <c r="I39" s="132">
        <v>30</v>
      </c>
      <c r="J39" s="138"/>
      <c r="K39" s="132"/>
      <c r="L39" s="133"/>
      <c r="M39" s="132"/>
      <c r="N39" s="139"/>
      <c r="O39" s="134">
        <f t="shared" si="9"/>
        <v>90</v>
      </c>
      <c r="P39" s="208">
        <f t="shared" si="10"/>
        <v>30</v>
      </c>
    </row>
    <row r="40" spans="1:16" s="202" customFormat="1">
      <c r="A40" s="136"/>
      <c r="B40" s="65" t="s">
        <v>122</v>
      </c>
      <c r="C40" s="64"/>
      <c r="D40" s="206"/>
      <c r="E40" s="206"/>
      <c r="F40" s="207"/>
      <c r="G40" s="132">
        <v>54</v>
      </c>
      <c r="H40" s="133">
        <v>3</v>
      </c>
      <c r="I40" s="132">
        <v>22</v>
      </c>
      <c r="J40" s="138"/>
      <c r="K40" s="132"/>
      <c r="L40" s="133">
        <v>1</v>
      </c>
      <c r="M40" s="132"/>
      <c r="N40" s="139"/>
      <c r="O40" s="134">
        <f t="shared" si="9"/>
        <v>80</v>
      </c>
      <c r="P40" s="208">
        <f t="shared" si="10"/>
        <v>26.25</v>
      </c>
    </row>
    <row r="41" spans="1:16" s="202" customFormat="1">
      <c r="A41" s="136"/>
      <c r="B41" s="137" t="s">
        <v>123</v>
      </c>
      <c r="C41" s="64"/>
      <c r="D41" s="206"/>
      <c r="E41" s="206"/>
      <c r="F41" s="207"/>
      <c r="G41" s="132">
        <v>29</v>
      </c>
      <c r="H41" s="133"/>
      <c r="I41" s="132">
        <v>6</v>
      </c>
      <c r="J41" s="138"/>
      <c r="K41" s="132"/>
      <c r="L41" s="133"/>
      <c r="M41" s="132"/>
      <c r="N41" s="139">
        <v>2</v>
      </c>
      <c r="O41" s="134">
        <f t="shared" ref="O41" si="11">SUM(F41:N41)</f>
        <v>37</v>
      </c>
      <c r="P41" s="208">
        <f t="shared" ref="P41" si="12">(F41*$F$3)+(G41*$G$3)+(H41*$H$3)+(I41*$I$3)+(J41*$J$3)+(K41*$K$3)+(L41*$L$3)+(M41*$M$3)+(N41*$N$3)</f>
        <v>14.25</v>
      </c>
    </row>
    <row r="42" spans="1:16" s="202" customFormat="1" ht="12.75" customHeight="1">
      <c r="A42" s="136"/>
      <c r="B42" s="65"/>
      <c r="C42" s="64"/>
      <c r="D42" s="206"/>
      <c r="E42" s="206"/>
      <c r="F42" s="207"/>
      <c r="G42" s="142"/>
      <c r="H42" s="143"/>
      <c r="I42" s="140"/>
      <c r="J42" s="201"/>
      <c r="K42" s="140"/>
      <c r="L42" s="111"/>
      <c r="M42" s="140"/>
      <c r="N42" s="201"/>
      <c r="O42" s="135">
        <f t="shared" si="9"/>
        <v>0</v>
      </c>
      <c r="P42" s="208">
        <f t="shared" si="10"/>
        <v>0</v>
      </c>
    </row>
    <row r="43" spans="1:16" s="201" customFormat="1" ht="12" thickBot="1">
      <c r="A43" s="209"/>
      <c r="B43" s="210" t="s">
        <v>20</v>
      </c>
      <c r="C43" s="210">
        <f t="shared" ref="C43:P43" si="13">SUM(C37:C42)</f>
        <v>0</v>
      </c>
      <c r="D43" s="210">
        <f t="shared" si="13"/>
        <v>0</v>
      </c>
      <c r="E43" s="210">
        <f t="shared" si="13"/>
        <v>0</v>
      </c>
      <c r="F43" s="210">
        <f t="shared" si="13"/>
        <v>536</v>
      </c>
      <c r="G43" s="141">
        <f t="shared" si="13"/>
        <v>120</v>
      </c>
      <c r="H43" s="141">
        <f t="shared" si="13"/>
        <v>73</v>
      </c>
      <c r="I43" s="43">
        <f t="shared" si="13"/>
        <v>105</v>
      </c>
      <c r="J43" s="43">
        <f t="shared" si="13"/>
        <v>0</v>
      </c>
      <c r="K43" s="43">
        <f t="shared" si="13"/>
        <v>0</v>
      </c>
      <c r="L43" s="43">
        <f t="shared" si="13"/>
        <v>11</v>
      </c>
      <c r="M43" s="43">
        <f t="shared" si="13"/>
        <v>0</v>
      </c>
      <c r="N43" s="43">
        <f t="shared" si="13"/>
        <v>12</v>
      </c>
      <c r="O43" s="44">
        <f t="shared" si="13"/>
        <v>857</v>
      </c>
      <c r="P43" s="45">
        <f t="shared" si="13"/>
        <v>189.35</v>
      </c>
    </row>
    <row r="44" spans="1:16" s="201" customFormat="1">
      <c r="A44" s="209"/>
      <c r="B44" s="54"/>
      <c r="C44" s="54"/>
      <c r="D44" s="54"/>
      <c r="E44" s="54"/>
      <c r="F44" s="54"/>
      <c r="G44" s="55"/>
      <c r="H44" s="55"/>
      <c r="I44" s="55"/>
      <c r="J44" s="55"/>
      <c r="K44" s="55"/>
      <c r="L44" s="55"/>
      <c r="M44" s="55"/>
      <c r="N44" s="55"/>
      <c r="O44" s="56"/>
      <c r="P44" s="57"/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6" spans="1:16" ht="12" thickBot="1">
      <c r="B46" s="33" t="s">
        <v>22</v>
      </c>
      <c r="C46" s="188"/>
      <c r="D46" s="33"/>
      <c r="E46" s="33"/>
      <c r="F46" s="34"/>
      <c r="G46" s="34"/>
      <c r="H46" s="34"/>
      <c r="I46" s="34"/>
      <c r="J46" s="34"/>
      <c r="K46" s="34"/>
      <c r="L46" s="34"/>
      <c r="M46" s="34"/>
      <c r="N46" s="34"/>
      <c r="O46" s="35"/>
      <c r="P46" s="35"/>
    </row>
    <row r="47" spans="1:16" s="187" customFormat="1">
      <c r="A47" s="186"/>
      <c r="B47" s="189" t="s">
        <v>98</v>
      </c>
      <c r="C47" s="190"/>
      <c r="D47" s="190"/>
      <c r="E47" s="190"/>
      <c r="F47" s="191"/>
      <c r="G47" s="192">
        <v>48</v>
      </c>
      <c r="H47" s="193"/>
      <c r="I47" s="194">
        <v>57</v>
      </c>
      <c r="J47" s="193"/>
      <c r="K47" s="192">
        <v>1</v>
      </c>
      <c r="L47" s="195"/>
      <c r="M47" s="192">
        <v>1</v>
      </c>
      <c r="N47" s="193"/>
      <c r="O47" s="196">
        <f>SUM(F47:N47)</f>
        <v>107</v>
      </c>
      <c r="P47" s="197">
        <f>(F47*$F$3)+(G47*$G$3)+(H47*$H$3)+(I47*$I$3)+(J47*$J$3)+(K47*$K$3)+(L47*$L$3)+(M47*$M$3)+(N47*$N$3)</f>
        <v>43.5</v>
      </c>
    </row>
    <row r="48" spans="1:16" s="30" customFormat="1">
      <c r="A48" s="1"/>
      <c r="B48" s="189" t="s">
        <v>99</v>
      </c>
      <c r="C48" s="64"/>
      <c r="D48" s="190"/>
      <c r="E48" s="190"/>
      <c r="F48" s="191"/>
      <c r="G48" s="192">
        <v>32</v>
      </c>
      <c r="H48" s="193"/>
      <c r="I48" s="194">
        <v>16</v>
      </c>
      <c r="J48" s="193"/>
      <c r="K48" s="192">
        <v>3</v>
      </c>
      <c r="L48" s="62"/>
      <c r="M48" s="59"/>
      <c r="N48" s="60"/>
      <c r="O48" s="36">
        <f>SUM(F48:N48)</f>
        <v>51</v>
      </c>
      <c r="P48" s="37">
        <f>(F48*$F$3)+(G48*$G$3)+(H48*$H$3)+(I48*$I$3)+(J48*$J$3)+(K48*$K$3)+(L48*$L$3)+(M48*$M$3)+(N48*$N$3)</f>
        <v>19</v>
      </c>
    </row>
    <row r="49" spans="1:16" ht="12" thickBot="1">
      <c r="A49" s="38"/>
      <c r="B49" s="39" t="s">
        <v>20</v>
      </c>
      <c r="C49" s="39">
        <f t="shared" ref="C49:D49" si="14">SUM(C48:C48)</f>
        <v>0</v>
      </c>
      <c r="D49" s="39">
        <f t="shared" si="14"/>
        <v>0</v>
      </c>
      <c r="E49" s="44">
        <f t="shared" ref="E49:N49" si="15">SUM(E47:E48)</f>
        <v>0</v>
      </c>
      <c r="F49" s="44">
        <f t="shared" si="15"/>
        <v>0</v>
      </c>
      <c r="G49" s="44">
        <f t="shared" si="15"/>
        <v>80</v>
      </c>
      <c r="H49" s="44">
        <f t="shared" si="15"/>
        <v>0</v>
      </c>
      <c r="I49" s="44">
        <f t="shared" si="15"/>
        <v>73</v>
      </c>
      <c r="J49" s="44">
        <f t="shared" si="15"/>
        <v>0</v>
      </c>
      <c r="K49" s="44">
        <f t="shared" si="15"/>
        <v>4</v>
      </c>
      <c r="L49" s="44">
        <f t="shared" si="15"/>
        <v>0</v>
      </c>
      <c r="M49" s="44">
        <f t="shared" si="15"/>
        <v>1</v>
      </c>
      <c r="N49" s="44">
        <f t="shared" si="15"/>
        <v>0</v>
      </c>
      <c r="O49" s="44">
        <f>SUM(O47:O48)</f>
        <v>158</v>
      </c>
      <c r="P49" s="44">
        <f>SUM(P47:P48)</f>
        <v>62.5</v>
      </c>
    </row>
    <row r="50" spans="1:16">
      <c r="A50" s="38"/>
      <c r="B50" s="54"/>
      <c r="C50" s="54"/>
      <c r="D50" s="54"/>
      <c r="E50" s="54"/>
      <c r="F50" s="54"/>
      <c r="G50" s="55"/>
      <c r="H50" s="55"/>
      <c r="I50" s="55"/>
      <c r="J50" s="55"/>
      <c r="K50" s="55"/>
      <c r="L50" s="55"/>
      <c r="M50" s="55"/>
      <c r="N50" s="55"/>
      <c r="O50" s="56"/>
      <c r="P50" s="57"/>
    </row>
    <row r="51" spans="1:16">
      <c r="A51" s="38"/>
      <c r="B51" s="54"/>
      <c r="C51" s="54"/>
      <c r="D51" s="54"/>
      <c r="E51" s="54"/>
      <c r="F51" s="54"/>
      <c r="G51" s="55"/>
      <c r="H51" s="55"/>
      <c r="I51" s="55"/>
      <c r="J51" s="55"/>
      <c r="K51" s="55"/>
      <c r="L51" s="55"/>
      <c r="M51" s="55"/>
      <c r="N51" s="55"/>
      <c r="O51" s="56"/>
      <c r="P51" s="57"/>
    </row>
    <row r="52" spans="1:16" ht="12" thickBot="1">
      <c r="B52" s="33" t="s">
        <v>64</v>
      </c>
      <c r="C52" s="33"/>
      <c r="D52" s="33"/>
      <c r="E52" s="33"/>
      <c r="F52" s="34"/>
      <c r="G52" s="34"/>
      <c r="H52" s="34"/>
      <c r="I52" s="34"/>
      <c r="J52" s="34"/>
      <c r="K52" s="34"/>
      <c r="L52" s="34"/>
      <c r="M52" s="34"/>
      <c r="N52" s="34"/>
      <c r="O52" s="35"/>
      <c r="P52" s="35"/>
    </row>
    <row r="53" spans="1:16" s="30" customFormat="1" ht="11.25" customHeight="1">
      <c r="A53" s="1"/>
      <c r="B53" s="58" t="s">
        <v>82</v>
      </c>
      <c r="C53" s="51"/>
      <c r="D53" s="166"/>
      <c r="E53" s="166"/>
      <c r="F53" s="167">
        <v>0</v>
      </c>
      <c r="G53" s="168">
        <v>37</v>
      </c>
      <c r="H53" s="169">
        <v>0</v>
      </c>
      <c r="I53" s="170">
        <v>19</v>
      </c>
      <c r="J53" s="169">
        <v>9</v>
      </c>
      <c r="K53" s="168">
        <v>8</v>
      </c>
      <c r="L53" s="171">
        <v>0</v>
      </c>
      <c r="M53" s="168">
        <v>0</v>
      </c>
      <c r="N53" s="169">
        <v>9</v>
      </c>
      <c r="O53" s="36">
        <f t="shared" ref="O53:O59" si="16">SUM(F53:N53)</f>
        <v>82</v>
      </c>
      <c r="P53" s="37">
        <f t="shared" ref="P53:P59" si="17">(F53*$F$3)+(G53*$G$3)+(H53*$H$3)+(I53*$I$3)+(J53*$J$3)+(K53*$K$3)+(L53*$L$3)+(M53*$M$3)+(N53*$N$3)</f>
        <v>49.25</v>
      </c>
    </row>
    <row r="54" spans="1:16" s="30" customFormat="1" ht="11.25" customHeight="1">
      <c r="A54" s="1"/>
      <c r="B54" s="58" t="s">
        <v>83</v>
      </c>
      <c r="C54" s="51"/>
      <c r="D54" s="52"/>
      <c r="E54" s="52"/>
      <c r="F54" s="53">
        <v>2</v>
      </c>
      <c r="G54" s="59">
        <v>9</v>
      </c>
      <c r="H54" s="60">
        <v>0</v>
      </c>
      <c r="I54" s="61">
        <v>0</v>
      </c>
      <c r="J54" s="60">
        <v>0</v>
      </c>
      <c r="K54" s="59">
        <v>0</v>
      </c>
      <c r="L54" s="62">
        <v>0</v>
      </c>
      <c r="M54" s="59">
        <v>0</v>
      </c>
      <c r="N54" s="60">
        <v>5</v>
      </c>
      <c r="O54" s="36">
        <f t="shared" si="16"/>
        <v>16</v>
      </c>
      <c r="P54" s="37">
        <f t="shared" si="17"/>
        <v>12.45</v>
      </c>
    </row>
    <row r="55" spans="1:16" s="30" customFormat="1" ht="11.25" customHeight="1">
      <c r="A55" s="1"/>
      <c r="B55" s="58" t="s">
        <v>84</v>
      </c>
      <c r="C55" s="51"/>
      <c r="D55" s="52"/>
      <c r="E55" s="52">
        <v>1</v>
      </c>
      <c r="F55" s="53">
        <v>16</v>
      </c>
      <c r="G55" s="59">
        <v>12</v>
      </c>
      <c r="H55" s="60">
        <v>0</v>
      </c>
      <c r="I55" s="61">
        <v>1</v>
      </c>
      <c r="J55" s="60">
        <v>15</v>
      </c>
      <c r="K55" s="59">
        <v>1</v>
      </c>
      <c r="L55" s="62">
        <v>0</v>
      </c>
      <c r="M55" s="59">
        <v>0</v>
      </c>
      <c r="N55" s="60">
        <v>20</v>
      </c>
      <c r="O55" s="36">
        <f t="shared" si="16"/>
        <v>65</v>
      </c>
      <c r="P55" s="37">
        <f t="shared" si="17"/>
        <v>53.6</v>
      </c>
    </row>
    <row r="56" spans="1:16" s="30" customFormat="1" ht="11.25" customHeight="1">
      <c r="A56" s="1"/>
      <c r="B56" s="58" t="s">
        <v>85</v>
      </c>
      <c r="C56" s="51"/>
      <c r="D56" s="52"/>
      <c r="E56" s="52"/>
      <c r="F56" s="53">
        <v>10</v>
      </c>
      <c r="G56" s="59">
        <v>19</v>
      </c>
      <c r="H56" s="60">
        <v>0</v>
      </c>
      <c r="I56" s="61">
        <v>9</v>
      </c>
      <c r="J56" s="60">
        <v>0</v>
      </c>
      <c r="K56" s="59">
        <v>0</v>
      </c>
      <c r="L56" s="62">
        <v>0</v>
      </c>
      <c r="M56" s="59">
        <v>0</v>
      </c>
      <c r="N56" s="60">
        <v>0</v>
      </c>
      <c r="O56" s="36">
        <f t="shared" si="16"/>
        <v>38</v>
      </c>
      <c r="P56" s="37">
        <f t="shared" si="17"/>
        <v>10.25</v>
      </c>
    </row>
    <row r="57" spans="1:16" s="30" customFormat="1" ht="11.25" customHeight="1">
      <c r="A57" s="1"/>
      <c r="B57" s="58" t="s">
        <v>86</v>
      </c>
      <c r="C57" s="51"/>
      <c r="D57" s="52"/>
      <c r="E57" s="52"/>
      <c r="F57" s="53">
        <v>0</v>
      </c>
      <c r="G57" s="59">
        <v>0</v>
      </c>
      <c r="H57" s="60">
        <v>0</v>
      </c>
      <c r="I57" s="61">
        <v>3</v>
      </c>
      <c r="J57" s="60">
        <v>0</v>
      </c>
      <c r="K57" s="59">
        <v>0</v>
      </c>
      <c r="L57" s="62">
        <v>0</v>
      </c>
      <c r="M57" s="59">
        <v>0</v>
      </c>
      <c r="N57" s="60">
        <v>0</v>
      </c>
      <c r="O57" s="36">
        <f t="shared" si="16"/>
        <v>3</v>
      </c>
      <c r="P57" s="37">
        <f t="shared" si="17"/>
        <v>1.5</v>
      </c>
    </row>
    <row r="58" spans="1:16" s="30" customFormat="1" ht="11.25" customHeight="1">
      <c r="A58" s="1"/>
      <c r="B58" s="58" t="s">
        <v>87</v>
      </c>
      <c r="C58" s="51"/>
      <c r="D58" s="52"/>
      <c r="E58" s="52"/>
      <c r="F58" s="53">
        <v>0</v>
      </c>
      <c r="G58" s="59">
        <v>1</v>
      </c>
      <c r="H58" s="60">
        <v>0</v>
      </c>
      <c r="I58" s="61">
        <v>1</v>
      </c>
      <c r="J58" s="60">
        <v>0</v>
      </c>
      <c r="K58" s="59">
        <v>0</v>
      </c>
      <c r="L58" s="62">
        <v>0</v>
      </c>
      <c r="M58" s="59">
        <v>0</v>
      </c>
      <c r="N58" s="60">
        <v>0</v>
      </c>
      <c r="O58" s="36">
        <f t="shared" si="16"/>
        <v>2</v>
      </c>
      <c r="P58" s="37">
        <f t="shared" si="17"/>
        <v>0.75</v>
      </c>
    </row>
    <row r="59" spans="1:16" s="30" customFormat="1" ht="11.25" customHeight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16"/>
        <v>0</v>
      </c>
      <c r="P59" s="37">
        <f t="shared" si="17"/>
        <v>0</v>
      </c>
    </row>
    <row r="60" spans="1:16" ht="12" thickBot="1">
      <c r="A60" s="38"/>
      <c r="B60" s="39" t="s">
        <v>20</v>
      </c>
      <c r="C60" s="39">
        <f t="shared" ref="C60:P60" si="18">SUM(C53:C59)</f>
        <v>0</v>
      </c>
      <c r="D60" s="39">
        <f t="shared" si="18"/>
        <v>0</v>
      </c>
      <c r="E60" s="39">
        <f t="shared" si="18"/>
        <v>1</v>
      </c>
      <c r="F60" s="39">
        <f t="shared" si="18"/>
        <v>28</v>
      </c>
      <c r="G60" s="43">
        <f t="shared" si="18"/>
        <v>78</v>
      </c>
      <c r="H60" s="43">
        <f t="shared" si="18"/>
        <v>0</v>
      </c>
      <c r="I60" s="43">
        <f t="shared" si="18"/>
        <v>33</v>
      </c>
      <c r="J60" s="43">
        <f t="shared" si="18"/>
        <v>24</v>
      </c>
      <c r="K60" s="43">
        <f t="shared" si="18"/>
        <v>9</v>
      </c>
      <c r="L60" s="43">
        <f t="shared" si="18"/>
        <v>0</v>
      </c>
      <c r="M60" s="43">
        <f t="shared" si="18"/>
        <v>0</v>
      </c>
      <c r="N60" s="43">
        <f t="shared" si="18"/>
        <v>34</v>
      </c>
      <c r="O60" s="44">
        <f t="shared" si="18"/>
        <v>206</v>
      </c>
      <c r="P60" s="45">
        <f t="shared" si="18"/>
        <v>127.80000000000001</v>
      </c>
    </row>
    <row r="61" spans="1:16" ht="11.25" customHeight="1">
      <c r="A61" s="38"/>
      <c r="B61" s="54"/>
      <c r="C61" s="54"/>
      <c r="D61" s="54"/>
      <c r="E61" s="54"/>
      <c r="F61" s="54"/>
      <c r="G61" s="55"/>
      <c r="H61" s="55"/>
      <c r="I61" s="55"/>
      <c r="J61" s="55"/>
      <c r="K61" s="55"/>
      <c r="L61" s="55"/>
      <c r="M61" s="55"/>
      <c r="N61" s="55"/>
      <c r="O61" s="56"/>
      <c r="P61" s="57"/>
    </row>
    <row r="62" spans="1:16" hidden="1"/>
    <row r="63" spans="1:16" ht="12" hidden="1" thickBot="1">
      <c r="B63" s="33" t="s">
        <v>29</v>
      </c>
      <c r="C63" s="33"/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4"/>
      <c r="O63" s="35"/>
      <c r="P63" s="35"/>
    </row>
    <row r="64" spans="1:16" s="30" customFormat="1" ht="11.25" hidden="1" customHeight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>SUM(F64:N64)</f>
        <v>0</v>
      </c>
      <c r="P64" s="37">
        <f>(F64*$F$3)+(G64*$G$3)+(H64*$H$3)+(I64*$I$3)+(J64*$J$3)+(K64*$K$3)+(L64*$L$3)+(M64*$M$3)+(N64*$N$3)</f>
        <v>0</v>
      </c>
    </row>
    <row r="65" spans="1:16" s="30" customFormat="1" ht="11.25" hidden="1" customHeight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>SUM(F65:N65)</f>
        <v>0</v>
      </c>
      <c r="P65" s="37">
        <f>(F65*$F$3)+(G65*$G$3)+(H65*$H$3)+(I65*$I$3)+(J65*$J$3)+(K65*$K$3)+(L65*$L$3)+(M65*$M$3)+(N65*$N$3)</f>
        <v>0</v>
      </c>
    </row>
    <row r="66" spans="1:16" ht="12" hidden="1" thickBot="1">
      <c r="A66" s="38"/>
      <c r="B66" s="39" t="s">
        <v>20</v>
      </c>
      <c r="C66" s="39">
        <f t="shared" ref="C66:P66" si="19">SUM(C64:C65)</f>
        <v>0</v>
      </c>
      <c r="D66" s="39">
        <f t="shared" si="19"/>
        <v>0</v>
      </c>
      <c r="E66" s="39">
        <f t="shared" si="19"/>
        <v>0</v>
      </c>
      <c r="F66" s="39">
        <f t="shared" si="19"/>
        <v>0</v>
      </c>
      <c r="G66" s="43">
        <f t="shared" si="19"/>
        <v>0</v>
      </c>
      <c r="H66" s="43">
        <f t="shared" si="19"/>
        <v>0</v>
      </c>
      <c r="I66" s="43">
        <f t="shared" si="19"/>
        <v>0</v>
      </c>
      <c r="J66" s="43">
        <f t="shared" si="19"/>
        <v>0</v>
      </c>
      <c r="K66" s="43">
        <f t="shared" si="19"/>
        <v>0</v>
      </c>
      <c r="L66" s="43">
        <f t="shared" si="19"/>
        <v>0</v>
      </c>
      <c r="M66" s="43">
        <f t="shared" si="19"/>
        <v>0</v>
      </c>
      <c r="N66" s="43">
        <f t="shared" si="19"/>
        <v>0</v>
      </c>
      <c r="O66" s="44">
        <f t="shared" si="19"/>
        <v>0</v>
      </c>
      <c r="P66" s="45">
        <f t="shared" si="19"/>
        <v>0</v>
      </c>
    </row>
    <row r="67" spans="1:16" ht="11.25" hidden="1" customHeight="1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s="198" customFormat="1"/>
    <row r="69" spans="1:16" s="198" customFormat="1" ht="12" thickBot="1">
      <c r="B69" s="188" t="s">
        <v>70</v>
      </c>
      <c r="C69" s="188"/>
      <c r="D69" s="188"/>
      <c r="E69" s="188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199" customFormat="1">
      <c r="A70" s="198"/>
      <c r="B70" s="200" t="s">
        <v>97</v>
      </c>
      <c r="C70" s="63"/>
      <c r="D70" s="190"/>
      <c r="E70" s="190"/>
      <c r="F70" s="191">
        <v>42</v>
      </c>
      <c r="G70" s="192">
        <v>38</v>
      </c>
      <c r="H70" s="193"/>
      <c r="I70" s="194">
        <v>14</v>
      </c>
      <c r="J70" s="193"/>
      <c r="K70" s="192">
        <v>6</v>
      </c>
      <c r="L70" s="195"/>
      <c r="M70" s="192"/>
      <c r="N70" s="193"/>
      <c r="O70" s="196">
        <f t="shared" ref="O70:O71" si="20">SUM(F70:N70)</f>
        <v>100</v>
      </c>
      <c r="P70" s="197">
        <f t="shared" ref="P70:P71" si="21">(F70*$F$3)+(G70*$G$3)+(H70*$H$3)+(I70*$I$3)+(J70*$J$3)+(K70*$K$3)+(L70*$L$3)+(M70*$M$3)+(N70*$N$3)</f>
        <v>26.7</v>
      </c>
    </row>
    <row r="71" spans="1:16" s="199" customFormat="1">
      <c r="A71" s="198"/>
      <c r="B71" s="200"/>
      <c r="C71" s="51"/>
      <c r="D71" s="190"/>
      <c r="E71" s="190"/>
      <c r="F71" s="191"/>
      <c r="G71" s="192"/>
      <c r="H71" s="193"/>
      <c r="I71" s="194"/>
      <c r="J71" s="193"/>
      <c r="K71" s="192"/>
      <c r="L71" s="195"/>
      <c r="M71" s="192"/>
      <c r="N71" s="193"/>
      <c r="O71" s="196">
        <f t="shared" si="20"/>
        <v>0</v>
      </c>
      <c r="P71" s="197">
        <f t="shared" si="21"/>
        <v>0</v>
      </c>
    </row>
    <row r="72" spans="1:16" s="198" customFormat="1" ht="12" thickBot="1">
      <c r="A72" s="38"/>
      <c r="B72" s="39" t="s">
        <v>20</v>
      </c>
      <c r="C72" s="39">
        <f>SUM(C71:C71)</f>
        <v>0</v>
      </c>
      <c r="D72" s="39">
        <f>SUM(D70:D71)</f>
        <v>0</v>
      </c>
      <c r="E72" s="39">
        <f>SUM(E70:E71)</f>
        <v>0</v>
      </c>
      <c r="F72" s="39">
        <f>SUM(F71:F71)</f>
        <v>0</v>
      </c>
      <c r="G72" s="43">
        <f t="shared" ref="G72:P72" si="22">SUM(G70:G71)</f>
        <v>38</v>
      </c>
      <c r="H72" s="43">
        <f t="shared" si="22"/>
        <v>0</v>
      </c>
      <c r="I72" s="43">
        <f t="shared" si="22"/>
        <v>14</v>
      </c>
      <c r="J72" s="43">
        <f t="shared" si="22"/>
        <v>0</v>
      </c>
      <c r="K72" s="43">
        <f t="shared" si="22"/>
        <v>6</v>
      </c>
      <c r="L72" s="43">
        <f t="shared" si="22"/>
        <v>0</v>
      </c>
      <c r="M72" s="43">
        <f t="shared" si="22"/>
        <v>0</v>
      </c>
      <c r="N72" s="43">
        <f t="shared" si="22"/>
        <v>0</v>
      </c>
      <c r="O72" s="44">
        <f t="shared" si="22"/>
        <v>100</v>
      </c>
      <c r="P72" s="45">
        <f t="shared" si="22"/>
        <v>26.7</v>
      </c>
    </row>
    <row r="73" spans="1:16" s="198" customFormat="1"/>
    <row r="74" spans="1:16" hidden="1"/>
    <row r="75" spans="1:16" ht="12" hidden="1" thickBot="1">
      <c r="B75" s="33" t="s">
        <v>65</v>
      </c>
      <c r="C75" s="33"/>
      <c r="D75" s="33"/>
      <c r="E75" s="33"/>
      <c r="F75" s="34"/>
      <c r="G75" s="34"/>
      <c r="H75" s="34"/>
      <c r="I75" s="34"/>
      <c r="J75" s="34"/>
      <c r="K75" s="34"/>
      <c r="L75" s="34"/>
      <c r="M75" s="34"/>
      <c r="N75" s="34"/>
      <c r="O75" s="35"/>
      <c r="P75" s="35"/>
    </row>
    <row r="76" spans="1:16" s="30" customFormat="1" hidden="1">
      <c r="A76" s="1"/>
      <c r="B76" s="58" t="s">
        <v>71</v>
      </c>
      <c r="C76" s="63"/>
      <c r="D76" s="52"/>
      <c r="E76" s="52"/>
      <c r="F76" s="53"/>
      <c r="G76" s="59"/>
      <c r="H76" s="60"/>
      <c r="I76" s="61"/>
      <c r="J76" s="60"/>
      <c r="K76" s="59"/>
      <c r="L76" s="62"/>
      <c r="M76" s="59"/>
      <c r="N76" s="60"/>
      <c r="O76" s="36">
        <f t="shared" ref="O76:O78" si="23">SUM(F76:N76)</f>
        <v>0</v>
      </c>
      <c r="P76" s="37">
        <f t="shared" ref="P76:P78" si="24">(F76*$F$3)+(G76*$G$3)+(H76*$H$3)+(I76*$I$3)+(J76*$J$3)+(K76*$K$3)+(L76*$L$3)+(M76*$M$3)+(N76*$N$3)</f>
        <v>0</v>
      </c>
    </row>
    <row r="77" spans="1:16" s="30" customFormat="1" hidden="1">
      <c r="A77" s="1"/>
      <c r="B77" s="58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si="23"/>
        <v>0</v>
      </c>
      <c r="P77" s="37">
        <f t="shared" si="24"/>
        <v>0</v>
      </c>
    </row>
    <row r="78" spans="1:16" s="30" customFormat="1" hidden="1">
      <c r="A78" s="1"/>
      <c r="B78" s="58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3"/>
        <v>0</v>
      </c>
      <c r="P78" s="37">
        <f t="shared" si="24"/>
        <v>0</v>
      </c>
    </row>
    <row r="79" spans="1:16" ht="12" hidden="1" thickBot="1">
      <c r="A79" s="38"/>
      <c r="B79" s="39" t="s">
        <v>20</v>
      </c>
      <c r="C79" s="39">
        <f>SUM(C77:C78)</f>
        <v>0</v>
      </c>
      <c r="D79" s="39">
        <f>SUM(D76:D78)</f>
        <v>0</v>
      </c>
      <c r="E79" s="39">
        <f>SUM(E76:E78)</f>
        <v>0</v>
      </c>
      <c r="F79" s="39">
        <f>SUM(F77:F78)</f>
        <v>0</v>
      </c>
      <c r="G79" s="43">
        <f t="shared" ref="G79:P79" si="25">SUM(G76:G78)</f>
        <v>0</v>
      </c>
      <c r="H79" s="43">
        <f t="shared" si="25"/>
        <v>0</v>
      </c>
      <c r="I79" s="43">
        <f t="shared" si="25"/>
        <v>0</v>
      </c>
      <c r="J79" s="43">
        <f t="shared" si="25"/>
        <v>0</v>
      </c>
      <c r="K79" s="43">
        <f t="shared" si="25"/>
        <v>0</v>
      </c>
      <c r="L79" s="43">
        <f t="shared" si="25"/>
        <v>0</v>
      </c>
      <c r="M79" s="43">
        <f t="shared" si="25"/>
        <v>0</v>
      </c>
      <c r="N79" s="43">
        <f t="shared" si="25"/>
        <v>0</v>
      </c>
      <c r="O79" s="44">
        <f t="shared" si="25"/>
        <v>0</v>
      </c>
      <c r="P79" s="45">
        <f t="shared" si="25"/>
        <v>0</v>
      </c>
    </row>
    <row r="80" spans="1:16" hidden="1"/>
    <row r="81" spans="1:16" s="201" customFormat="1" hidden="1"/>
    <row r="82" spans="1:16" s="201" customFormat="1" ht="12" hidden="1" thickBot="1">
      <c r="B82" s="203" t="s">
        <v>78</v>
      </c>
      <c r="C82" s="203"/>
      <c r="D82" s="203"/>
      <c r="E82" s="203"/>
      <c r="F82" s="204"/>
      <c r="G82" s="204"/>
      <c r="H82" s="204"/>
      <c r="I82" s="204"/>
      <c r="J82" s="204"/>
      <c r="K82" s="204"/>
      <c r="L82" s="204"/>
      <c r="M82" s="204"/>
      <c r="N82" s="204"/>
      <c r="O82" s="205"/>
      <c r="P82" s="205"/>
    </row>
    <row r="83" spans="1:16" s="202" customFormat="1" hidden="1">
      <c r="A83" s="201"/>
      <c r="B83" s="200"/>
      <c r="C83" s="63"/>
      <c r="D83" s="206"/>
      <c r="E83" s="206"/>
      <c r="F83" s="207"/>
      <c r="G83" s="192"/>
      <c r="H83" s="193"/>
      <c r="I83" s="194"/>
      <c r="J83" s="193"/>
      <c r="K83" s="192"/>
      <c r="L83" s="195"/>
      <c r="M83" s="192"/>
      <c r="N83" s="193"/>
      <c r="O83" s="196">
        <f t="shared" ref="O83:O106" si="26">SUM(F83:N83)</f>
        <v>0</v>
      </c>
      <c r="P83" s="208">
        <f t="shared" ref="P83:P106" si="27">(F83*$F$3)+(G83*$G$3)+(H83*$H$3)+(I83*$I$3)+(J83*$J$3)+(K83*$K$3)+(L83*$L$3)+(M83*$M$3)+(N83*$N$3)</f>
        <v>0</v>
      </c>
    </row>
    <row r="84" spans="1:16" s="202" customFormat="1" hidden="1">
      <c r="A84" s="201"/>
      <c r="B84" s="200"/>
      <c r="C84" s="51"/>
      <c r="D84" s="206"/>
      <c r="E84" s="206"/>
      <c r="F84" s="207"/>
      <c r="G84" s="192"/>
      <c r="H84" s="193"/>
      <c r="I84" s="194"/>
      <c r="J84" s="193"/>
      <c r="K84" s="192"/>
      <c r="L84" s="195"/>
      <c r="M84" s="192"/>
      <c r="N84" s="193"/>
      <c r="O84" s="196">
        <f t="shared" si="26"/>
        <v>0</v>
      </c>
      <c r="P84" s="208">
        <f t="shared" si="27"/>
        <v>0</v>
      </c>
    </row>
    <row r="85" spans="1:16" s="202" customFormat="1" hidden="1">
      <c r="A85" s="201"/>
      <c r="B85" s="200"/>
      <c r="C85" s="51"/>
      <c r="D85" s="206"/>
      <c r="E85" s="206"/>
      <c r="F85" s="207"/>
      <c r="G85" s="192"/>
      <c r="H85" s="193"/>
      <c r="I85" s="194"/>
      <c r="J85" s="193"/>
      <c r="K85" s="192"/>
      <c r="L85" s="195"/>
      <c r="M85" s="192"/>
      <c r="N85" s="193"/>
      <c r="O85" s="196">
        <f t="shared" si="26"/>
        <v>0</v>
      </c>
      <c r="P85" s="208">
        <f t="shared" si="27"/>
        <v>0</v>
      </c>
    </row>
    <row r="86" spans="1:16" s="202" customFormat="1" hidden="1">
      <c r="A86" s="201"/>
      <c r="B86" s="200"/>
      <c r="C86" s="51"/>
      <c r="D86" s="206"/>
      <c r="E86" s="206"/>
      <c r="F86" s="207"/>
      <c r="G86" s="192"/>
      <c r="H86" s="193"/>
      <c r="I86" s="194"/>
      <c r="J86" s="193"/>
      <c r="K86" s="192"/>
      <c r="L86" s="195"/>
      <c r="M86" s="192"/>
      <c r="N86" s="193"/>
      <c r="O86" s="196">
        <f t="shared" si="26"/>
        <v>0</v>
      </c>
      <c r="P86" s="208">
        <f t="shared" si="27"/>
        <v>0</v>
      </c>
    </row>
    <row r="87" spans="1:16" s="202" customFormat="1" hidden="1">
      <c r="A87" s="201"/>
      <c r="B87" s="200"/>
      <c r="C87" s="51"/>
      <c r="D87" s="206"/>
      <c r="E87" s="206"/>
      <c r="F87" s="207"/>
      <c r="G87" s="192"/>
      <c r="H87" s="193"/>
      <c r="I87" s="194"/>
      <c r="J87" s="193"/>
      <c r="K87" s="192"/>
      <c r="L87" s="195"/>
      <c r="M87" s="192"/>
      <c r="N87" s="193"/>
      <c r="O87" s="196">
        <f t="shared" si="26"/>
        <v>0</v>
      </c>
      <c r="P87" s="208">
        <f t="shared" si="27"/>
        <v>0</v>
      </c>
    </row>
    <row r="88" spans="1:16" s="202" customFormat="1" hidden="1">
      <c r="A88" s="201"/>
      <c r="B88" s="200"/>
      <c r="C88" s="51"/>
      <c r="D88" s="206"/>
      <c r="E88" s="206"/>
      <c r="F88" s="207"/>
      <c r="G88" s="192"/>
      <c r="H88" s="193"/>
      <c r="I88" s="194"/>
      <c r="J88" s="193"/>
      <c r="K88" s="192"/>
      <c r="L88" s="195"/>
      <c r="M88" s="192"/>
      <c r="N88" s="193"/>
      <c r="O88" s="196">
        <f t="shared" si="26"/>
        <v>0</v>
      </c>
      <c r="P88" s="208">
        <f t="shared" si="27"/>
        <v>0</v>
      </c>
    </row>
    <row r="89" spans="1:16" s="202" customFormat="1" hidden="1">
      <c r="A89" s="201"/>
      <c r="B89" s="200"/>
      <c r="C89" s="51"/>
      <c r="D89" s="206"/>
      <c r="E89" s="206"/>
      <c r="F89" s="207"/>
      <c r="G89" s="192"/>
      <c r="H89" s="193"/>
      <c r="I89" s="194"/>
      <c r="J89" s="193"/>
      <c r="K89" s="192"/>
      <c r="L89" s="195"/>
      <c r="M89" s="192"/>
      <c r="N89" s="193"/>
      <c r="O89" s="196">
        <f t="shared" si="26"/>
        <v>0</v>
      </c>
      <c r="P89" s="208">
        <f t="shared" si="27"/>
        <v>0</v>
      </c>
    </row>
    <row r="90" spans="1:16" s="202" customFormat="1" hidden="1">
      <c r="A90" s="201"/>
      <c r="B90" s="200"/>
      <c r="C90" s="51"/>
      <c r="D90" s="206"/>
      <c r="E90" s="206"/>
      <c r="F90" s="207"/>
      <c r="G90" s="192"/>
      <c r="H90" s="193"/>
      <c r="I90" s="194"/>
      <c r="J90" s="193"/>
      <c r="K90" s="192"/>
      <c r="L90" s="195"/>
      <c r="M90" s="192"/>
      <c r="N90" s="193"/>
      <c r="O90" s="196">
        <f t="shared" si="26"/>
        <v>0</v>
      </c>
      <c r="P90" s="208">
        <f t="shared" si="27"/>
        <v>0</v>
      </c>
    </row>
    <row r="91" spans="1:16" s="202" customFormat="1" hidden="1">
      <c r="A91" s="201"/>
      <c r="B91" s="200"/>
      <c r="C91" s="51"/>
      <c r="D91" s="206"/>
      <c r="E91" s="206"/>
      <c r="F91" s="207"/>
      <c r="G91" s="192"/>
      <c r="H91" s="193"/>
      <c r="I91" s="194"/>
      <c r="J91" s="193"/>
      <c r="K91" s="192"/>
      <c r="L91" s="195"/>
      <c r="M91" s="192"/>
      <c r="N91" s="193"/>
      <c r="O91" s="196">
        <f t="shared" si="26"/>
        <v>0</v>
      </c>
      <c r="P91" s="208">
        <f t="shared" si="27"/>
        <v>0</v>
      </c>
    </row>
    <row r="92" spans="1:16" s="202" customFormat="1" hidden="1">
      <c r="A92" s="201"/>
      <c r="B92" s="200"/>
      <c r="C92" s="51"/>
      <c r="D92" s="206"/>
      <c r="E92" s="206"/>
      <c r="F92" s="207"/>
      <c r="G92" s="192"/>
      <c r="H92" s="193"/>
      <c r="I92" s="194"/>
      <c r="J92" s="193"/>
      <c r="K92" s="192"/>
      <c r="L92" s="195"/>
      <c r="M92" s="192"/>
      <c r="N92" s="193"/>
      <c r="O92" s="196">
        <f t="shared" si="26"/>
        <v>0</v>
      </c>
      <c r="P92" s="208">
        <f t="shared" si="27"/>
        <v>0</v>
      </c>
    </row>
    <row r="93" spans="1:16" s="202" customFormat="1" hidden="1">
      <c r="A93" s="201"/>
      <c r="B93" s="200"/>
      <c r="C93" s="51"/>
      <c r="D93" s="206"/>
      <c r="E93" s="206"/>
      <c r="F93" s="207"/>
      <c r="G93" s="192"/>
      <c r="H93" s="193"/>
      <c r="I93" s="194"/>
      <c r="J93" s="193"/>
      <c r="K93" s="192"/>
      <c r="L93" s="195"/>
      <c r="M93" s="192"/>
      <c r="N93" s="193"/>
      <c r="O93" s="196">
        <f t="shared" si="26"/>
        <v>0</v>
      </c>
      <c r="P93" s="208">
        <f t="shared" si="27"/>
        <v>0</v>
      </c>
    </row>
    <row r="94" spans="1:16" s="202" customFormat="1" hidden="1">
      <c r="A94" s="201"/>
      <c r="B94" s="200"/>
      <c r="C94" s="51"/>
      <c r="D94" s="206"/>
      <c r="E94" s="206"/>
      <c r="F94" s="207"/>
      <c r="G94" s="192"/>
      <c r="H94" s="193"/>
      <c r="I94" s="194"/>
      <c r="J94" s="193"/>
      <c r="K94" s="192"/>
      <c r="L94" s="195"/>
      <c r="M94" s="192"/>
      <c r="N94" s="193"/>
      <c r="O94" s="196">
        <f t="shared" si="26"/>
        <v>0</v>
      </c>
      <c r="P94" s="208">
        <f t="shared" si="27"/>
        <v>0</v>
      </c>
    </row>
    <row r="95" spans="1:16" s="202" customFormat="1" hidden="1">
      <c r="A95" s="201"/>
      <c r="B95" s="200"/>
      <c r="C95" s="51"/>
      <c r="D95" s="206"/>
      <c r="E95" s="206"/>
      <c r="F95" s="207"/>
      <c r="G95" s="192"/>
      <c r="H95" s="193"/>
      <c r="I95" s="194"/>
      <c r="J95" s="193"/>
      <c r="K95" s="192"/>
      <c r="L95" s="195"/>
      <c r="M95" s="192"/>
      <c r="N95" s="193"/>
      <c r="O95" s="196">
        <f t="shared" si="26"/>
        <v>0</v>
      </c>
      <c r="P95" s="208">
        <f t="shared" si="27"/>
        <v>0</v>
      </c>
    </row>
    <row r="96" spans="1:16" s="202" customFormat="1" hidden="1">
      <c r="A96" s="201"/>
      <c r="B96" s="200"/>
      <c r="C96" s="51"/>
      <c r="D96" s="206"/>
      <c r="E96" s="206"/>
      <c r="F96" s="207"/>
      <c r="G96" s="192"/>
      <c r="H96" s="193"/>
      <c r="I96" s="194"/>
      <c r="J96" s="193"/>
      <c r="K96" s="192"/>
      <c r="L96" s="195"/>
      <c r="M96" s="192"/>
      <c r="N96" s="193"/>
      <c r="O96" s="196">
        <f t="shared" si="26"/>
        <v>0</v>
      </c>
      <c r="P96" s="208">
        <f t="shared" si="27"/>
        <v>0</v>
      </c>
    </row>
    <row r="97" spans="1:16" s="202" customFormat="1" hidden="1">
      <c r="A97" s="201"/>
      <c r="B97" s="200"/>
      <c r="C97" s="51"/>
      <c r="D97" s="206"/>
      <c r="E97" s="206"/>
      <c r="F97" s="207"/>
      <c r="G97" s="192"/>
      <c r="H97" s="193"/>
      <c r="I97" s="194"/>
      <c r="J97" s="193"/>
      <c r="K97" s="192"/>
      <c r="L97" s="195"/>
      <c r="M97" s="192"/>
      <c r="N97" s="193"/>
      <c r="O97" s="196">
        <f t="shared" si="26"/>
        <v>0</v>
      </c>
      <c r="P97" s="208">
        <f t="shared" si="27"/>
        <v>0</v>
      </c>
    </row>
    <row r="98" spans="1:16" s="202" customFormat="1" hidden="1">
      <c r="A98" s="201"/>
      <c r="B98" s="200"/>
      <c r="C98" s="51"/>
      <c r="D98" s="206"/>
      <c r="E98" s="206"/>
      <c r="F98" s="207"/>
      <c r="G98" s="192"/>
      <c r="H98" s="193"/>
      <c r="I98" s="194"/>
      <c r="J98" s="193"/>
      <c r="K98" s="192"/>
      <c r="L98" s="195"/>
      <c r="M98" s="192"/>
      <c r="N98" s="193"/>
      <c r="O98" s="196">
        <f t="shared" si="26"/>
        <v>0</v>
      </c>
      <c r="P98" s="208">
        <f t="shared" si="27"/>
        <v>0</v>
      </c>
    </row>
    <row r="99" spans="1:16" s="202" customFormat="1" hidden="1">
      <c r="A99" s="201"/>
      <c r="B99" s="200"/>
      <c r="C99" s="51"/>
      <c r="D99" s="206"/>
      <c r="E99" s="206"/>
      <c r="F99" s="207"/>
      <c r="G99" s="192"/>
      <c r="H99" s="193"/>
      <c r="I99" s="194"/>
      <c r="J99" s="193"/>
      <c r="K99" s="192"/>
      <c r="L99" s="195"/>
      <c r="M99" s="192"/>
      <c r="N99" s="193"/>
      <c r="O99" s="196">
        <f t="shared" si="26"/>
        <v>0</v>
      </c>
      <c r="P99" s="208">
        <f t="shared" si="27"/>
        <v>0</v>
      </c>
    </row>
    <row r="100" spans="1:16" s="202" customFormat="1" hidden="1">
      <c r="A100" s="201"/>
      <c r="B100" s="200"/>
      <c r="C100" s="51"/>
      <c r="D100" s="206"/>
      <c r="E100" s="206"/>
      <c r="F100" s="207"/>
      <c r="G100" s="192"/>
      <c r="H100" s="193"/>
      <c r="I100" s="194"/>
      <c r="J100" s="193"/>
      <c r="K100" s="192"/>
      <c r="L100" s="195"/>
      <c r="M100" s="192"/>
      <c r="N100" s="193"/>
      <c r="O100" s="196">
        <f t="shared" si="26"/>
        <v>0</v>
      </c>
      <c r="P100" s="208">
        <f t="shared" si="27"/>
        <v>0</v>
      </c>
    </row>
    <row r="101" spans="1:16" s="202" customFormat="1" hidden="1">
      <c r="A101" s="201"/>
      <c r="B101" s="200"/>
      <c r="C101" s="51"/>
      <c r="D101" s="206"/>
      <c r="E101" s="206"/>
      <c r="F101" s="207"/>
      <c r="G101" s="192"/>
      <c r="H101" s="193"/>
      <c r="I101" s="194"/>
      <c r="J101" s="193"/>
      <c r="K101" s="192"/>
      <c r="L101" s="195"/>
      <c r="M101" s="192"/>
      <c r="N101" s="193"/>
      <c r="O101" s="196">
        <f t="shared" si="26"/>
        <v>0</v>
      </c>
      <c r="P101" s="208">
        <f t="shared" si="27"/>
        <v>0</v>
      </c>
    </row>
    <row r="102" spans="1:16" s="202" customFormat="1" hidden="1">
      <c r="A102" s="201"/>
      <c r="B102" s="200"/>
      <c r="C102" s="51"/>
      <c r="D102" s="206"/>
      <c r="E102" s="206"/>
      <c r="F102" s="207"/>
      <c r="G102" s="192"/>
      <c r="H102" s="193"/>
      <c r="I102" s="194"/>
      <c r="J102" s="193"/>
      <c r="K102" s="192"/>
      <c r="L102" s="195"/>
      <c r="M102" s="192"/>
      <c r="N102" s="193"/>
      <c r="O102" s="196">
        <f t="shared" si="26"/>
        <v>0</v>
      </c>
      <c r="P102" s="208">
        <f t="shared" si="27"/>
        <v>0</v>
      </c>
    </row>
    <row r="103" spans="1:16" s="202" customFormat="1" hidden="1">
      <c r="A103" s="201"/>
      <c r="B103" s="200"/>
      <c r="C103" s="51"/>
      <c r="D103" s="206"/>
      <c r="E103" s="206"/>
      <c r="F103" s="207"/>
      <c r="G103" s="192"/>
      <c r="H103" s="193"/>
      <c r="I103" s="194"/>
      <c r="J103" s="193"/>
      <c r="K103" s="192"/>
      <c r="L103" s="195"/>
      <c r="M103" s="192"/>
      <c r="N103" s="193"/>
      <c r="O103" s="196">
        <f t="shared" si="26"/>
        <v>0</v>
      </c>
      <c r="P103" s="208">
        <f t="shared" si="27"/>
        <v>0</v>
      </c>
    </row>
    <row r="104" spans="1:16" s="202" customFormat="1" hidden="1">
      <c r="A104" s="201"/>
      <c r="B104" s="200"/>
      <c r="C104" s="51"/>
      <c r="D104" s="206"/>
      <c r="E104" s="206"/>
      <c r="F104" s="207"/>
      <c r="G104" s="192"/>
      <c r="H104" s="193"/>
      <c r="I104" s="194"/>
      <c r="J104" s="193"/>
      <c r="K104" s="192"/>
      <c r="L104" s="195"/>
      <c r="M104" s="192"/>
      <c r="N104" s="193"/>
      <c r="O104" s="196">
        <f t="shared" si="26"/>
        <v>0</v>
      </c>
      <c r="P104" s="208">
        <f t="shared" si="27"/>
        <v>0</v>
      </c>
    </row>
    <row r="105" spans="1:16" s="202" customFormat="1" hidden="1">
      <c r="A105" s="201"/>
      <c r="B105" s="200"/>
      <c r="C105" s="51"/>
      <c r="D105" s="206"/>
      <c r="E105" s="206"/>
      <c r="F105" s="207"/>
      <c r="G105" s="192"/>
      <c r="H105" s="193"/>
      <c r="I105" s="194"/>
      <c r="J105" s="193"/>
      <c r="K105" s="192"/>
      <c r="L105" s="195"/>
      <c r="M105" s="192"/>
      <c r="N105" s="193"/>
      <c r="O105" s="196">
        <f t="shared" si="26"/>
        <v>0</v>
      </c>
      <c r="P105" s="208">
        <f t="shared" si="27"/>
        <v>0</v>
      </c>
    </row>
    <row r="106" spans="1:16" s="202" customFormat="1" hidden="1">
      <c r="A106" s="201"/>
      <c r="B106" s="200"/>
      <c r="C106" s="51"/>
      <c r="D106" s="206"/>
      <c r="E106" s="206"/>
      <c r="F106" s="207"/>
      <c r="G106" s="192"/>
      <c r="H106" s="193"/>
      <c r="I106" s="194"/>
      <c r="J106" s="193"/>
      <c r="K106" s="192"/>
      <c r="L106" s="195"/>
      <c r="M106" s="192"/>
      <c r="N106" s="193"/>
      <c r="O106" s="196">
        <f t="shared" si="26"/>
        <v>0</v>
      </c>
      <c r="P106" s="208">
        <f t="shared" si="27"/>
        <v>0</v>
      </c>
    </row>
    <row r="107" spans="1:16" s="201" customFormat="1" ht="12" hidden="1" thickBot="1">
      <c r="A107" s="209"/>
      <c r="B107" s="210" t="s">
        <v>20</v>
      </c>
      <c r="C107" s="210">
        <f>SUM(C104:C106)</f>
        <v>0</v>
      </c>
      <c r="D107" s="210">
        <f>SUM(D83:D106)</f>
        <v>0</v>
      </c>
      <c r="E107" s="210">
        <f>SUM(E83:E106)</f>
        <v>0</v>
      </c>
      <c r="F107" s="210">
        <f>SUM(F104:F106)</f>
        <v>0</v>
      </c>
      <c r="G107" s="43">
        <f t="shared" ref="G107:P107" si="28">SUM(G83:G106)</f>
        <v>0</v>
      </c>
      <c r="H107" s="43">
        <f t="shared" si="28"/>
        <v>0</v>
      </c>
      <c r="I107" s="43">
        <f t="shared" si="28"/>
        <v>0</v>
      </c>
      <c r="J107" s="43">
        <f t="shared" si="28"/>
        <v>0</v>
      </c>
      <c r="K107" s="43">
        <f t="shared" si="28"/>
        <v>0</v>
      </c>
      <c r="L107" s="43">
        <f t="shared" si="28"/>
        <v>0</v>
      </c>
      <c r="M107" s="43">
        <f t="shared" si="28"/>
        <v>0</v>
      </c>
      <c r="N107" s="43">
        <f t="shared" si="28"/>
        <v>0</v>
      </c>
      <c r="O107" s="44">
        <f t="shared" si="28"/>
        <v>0</v>
      </c>
      <c r="P107" s="45">
        <f t="shared" si="28"/>
        <v>0</v>
      </c>
    </row>
    <row r="108" spans="1:16" s="201" customFormat="1" hidden="1"/>
    <row r="109" spans="1:16" hidden="1"/>
    <row r="110" spans="1:16" ht="12" hidden="1" thickBot="1">
      <c r="B110" s="33" t="s">
        <v>70</v>
      </c>
      <c r="C110" s="33"/>
      <c r="D110" s="33"/>
      <c r="E110" s="33"/>
      <c r="F110" s="34"/>
      <c r="G110" s="34"/>
      <c r="H110" s="34"/>
      <c r="I110" s="34"/>
      <c r="J110" s="34"/>
      <c r="K110" s="34"/>
      <c r="L110" s="34"/>
      <c r="M110" s="34"/>
      <c r="N110" s="34"/>
      <c r="O110" s="35"/>
      <c r="P110" s="35"/>
    </row>
    <row r="111" spans="1:16" s="30" customFormat="1" ht="11.25" hidden="1" customHeight="1">
      <c r="A111" s="1"/>
      <c r="B111" s="58"/>
      <c r="C111" s="51"/>
      <c r="D111" s="52"/>
      <c r="E111" s="52"/>
      <c r="F111" s="53"/>
      <c r="G111" s="59"/>
      <c r="H111" s="60"/>
      <c r="I111" s="61"/>
      <c r="J111" s="60"/>
      <c r="K111" s="59"/>
      <c r="L111" s="62"/>
      <c r="M111" s="59"/>
      <c r="N111" s="60"/>
      <c r="O111" s="36">
        <f>SUM(F111:N111)</f>
        <v>0</v>
      </c>
      <c r="P111" s="37">
        <f>(F111*$F$3)+(G111*$G$3)+(H111*$H$3)+(I111*$I$3)+(J111*$J$3)+(K111*$K$3)+(L111*$L$3)+(M111*$M$3)+(N111*$N$3)</f>
        <v>0</v>
      </c>
    </row>
    <row r="112" spans="1:16" s="30" customFormat="1" ht="11.25" hidden="1" customHeight="1">
      <c r="A112" s="1"/>
      <c r="B112" s="58"/>
      <c r="C112" s="51"/>
      <c r="D112" s="52"/>
      <c r="E112" s="52"/>
      <c r="F112" s="53"/>
      <c r="G112" s="59"/>
      <c r="H112" s="60"/>
      <c r="I112" s="61"/>
      <c r="J112" s="60"/>
      <c r="K112" s="59"/>
      <c r="L112" s="62"/>
      <c r="M112" s="59"/>
      <c r="N112" s="60"/>
      <c r="O112" s="36">
        <f>SUM(F112:N112)</f>
        <v>0</v>
      </c>
      <c r="P112" s="37">
        <f>(F112*$F$3)+(G112*$G$3)+(H112*$H$3)+(I112*$I$3)+(J112*$J$3)+(K112*$K$3)+(L112*$L$3)+(M112*$M$3)+(N112*$N$3)</f>
        <v>0</v>
      </c>
    </row>
    <row r="113" spans="1:16" ht="12" hidden="1" thickBot="1">
      <c r="A113" s="38"/>
      <c r="B113" s="39" t="s">
        <v>20</v>
      </c>
      <c r="C113" s="39">
        <f t="shared" ref="C113:P113" si="29">SUM(C111:C112)</f>
        <v>0</v>
      </c>
      <c r="D113" s="39">
        <f t="shared" si="29"/>
        <v>0</v>
      </c>
      <c r="E113" s="39">
        <f t="shared" si="29"/>
        <v>0</v>
      </c>
      <c r="F113" s="39">
        <f t="shared" si="29"/>
        <v>0</v>
      </c>
      <c r="G113" s="43">
        <f t="shared" si="29"/>
        <v>0</v>
      </c>
      <c r="H113" s="43">
        <f t="shared" si="29"/>
        <v>0</v>
      </c>
      <c r="I113" s="43">
        <f t="shared" si="29"/>
        <v>0</v>
      </c>
      <c r="J113" s="43">
        <f t="shared" si="29"/>
        <v>0</v>
      </c>
      <c r="K113" s="43">
        <f t="shared" si="29"/>
        <v>0</v>
      </c>
      <c r="L113" s="43">
        <f t="shared" si="29"/>
        <v>0</v>
      </c>
      <c r="M113" s="43">
        <f t="shared" si="29"/>
        <v>0</v>
      </c>
      <c r="N113" s="43">
        <f t="shared" si="29"/>
        <v>0</v>
      </c>
      <c r="O113" s="44">
        <f t="shared" si="29"/>
        <v>0</v>
      </c>
      <c r="P113" s="45">
        <f t="shared" si="29"/>
        <v>0</v>
      </c>
    </row>
    <row r="114" spans="1:16" ht="11.25" hidden="1" customHeight="1">
      <c r="A114" s="38"/>
      <c r="B114" s="54"/>
      <c r="C114" s="54"/>
      <c r="D114" s="54"/>
      <c r="E114" s="54"/>
      <c r="F114" s="54"/>
      <c r="G114" s="55"/>
      <c r="H114" s="55"/>
      <c r="I114" s="55"/>
      <c r="J114" s="55"/>
      <c r="K114" s="55"/>
      <c r="L114" s="55"/>
      <c r="M114" s="55"/>
      <c r="N114" s="55"/>
      <c r="O114" s="56"/>
      <c r="P114" s="57"/>
    </row>
    <row r="115" spans="1:16" ht="11.25" hidden="1" customHeight="1"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</row>
    <row r="116" spans="1:16" ht="12" hidden="1" thickBot="1">
      <c r="B116" s="33" t="s">
        <v>69</v>
      </c>
      <c r="C116" s="33"/>
      <c r="D116" s="33"/>
      <c r="E116" s="33"/>
      <c r="F116" s="34"/>
      <c r="G116" s="34"/>
      <c r="H116" s="34"/>
      <c r="I116" s="34"/>
      <c r="J116" s="34"/>
      <c r="K116" s="34"/>
      <c r="L116" s="34"/>
      <c r="M116" s="34"/>
      <c r="N116" s="34"/>
      <c r="O116" s="35"/>
      <c r="P116" s="35"/>
    </row>
    <row r="117" spans="1:16" s="30" customFormat="1" hidden="1">
      <c r="A117" s="1"/>
      <c r="B117" s="58"/>
      <c r="C117" s="51"/>
      <c r="D117" s="52"/>
      <c r="E117" s="52"/>
      <c r="F117" s="53"/>
      <c r="G117" s="59"/>
      <c r="H117" s="60"/>
      <c r="I117" s="61"/>
      <c r="J117" s="60"/>
      <c r="K117" s="59"/>
      <c r="L117" s="62"/>
      <c r="M117" s="59"/>
      <c r="N117" s="60"/>
      <c r="O117" s="36">
        <f>SUM(F117:N117)</f>
        <v>0</v>
      </c>
      <c r="P117" s="37">
        <f>(F117*$F$3)+(G117*$G$3)+(H117*$H$3)+(I117*$I$3)+(J117*$J$3)+(K117*$K$3)+(L117*$L$3)+(M117*$M$3)+(N117*$N$3)</f>
        <v>0</v>
      </c>
    </row>
    <row r="118" spans="1:16" s="30" customFormat="1" hidden="1">
      <c r="A118" s="1"/>
      <c r="B118" s="58"/>
      <c r="C118" s="51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/>
      <c r="O118" s="36">
        <f>SUM(F118:N118)</f>
        <v>0</v>
      </c>
      <c r="P118" s="37">
        <f>(F118*$F$3)+(G118*$G$3)+(H118*$H$3)+(I118*$I$3)+(J118*$J$3)+(K118*$K$3)+(L118*$L$3)+(M118*$M$3)+(N118*$N$3)</f>
        <v>0</v>
      </c>
    </row>
    <row r="119" spans="1:16" s="30" customFormat="1" hidden="1">
      <c r="A119" s="1"/>
      <c r="B119" s="58"/>
      <c r="C119" s="51"/>
      <c r="D119" s="52"/>
      <c r="E119" s="52"/>
      <c r="F119" s="53"/>
      <c r="G119" s="59"/>
      <c r="H119" s="60"/>
      <c r="I119" s="61"/>
      <c r="J119" s="60"/>
      <c r="K119" s="59"/>
      <c r="L119" s="62"/>
      <c r="M119" s="59"/>
      <c r="N119" s="60"/>
      <c r="O119" s="36">
        <f>SUM(F119:N119)</f>
        <v>0</v>
      </c>
      <c r="P119" s="37">
        <f>(F119*$F$3)+(G119*$G$3)+(H119*$H$3)+(I119*$I$3)+(J119*$J$3)+(K119*$K$3)+(L119*$L$3)+(M119*$M$3)+(N119*$N$3)</f>
        <v>0</v>
      </c>
    </row>
    <row r="120" spans="1:16" ht="12" hidden="1" thickBot="1">
      <c r="A120" s="38"/>
      <c r="B120" s="39" t="s">
        <v>20</v>
      </c>
      <c r="C120" s="39">
        <f t="shared" ref="C120:O120" si="30">SUM(C117:C119)</f>
        <v>0</v>
      </c>
      <c r="D120" s="39">
        <f t="shared" si="30"/>
        <v>0</v>
      </c>
      <c r="E120" s="39">
        <f t="shared" si="30"/>
        <v>0</v>
      </c>
      <c r="F120" s="39">
        <f t="shared" si="30"/>
        <v>0</v>
      </c>
      <c r="G120" s="43">
        <f t="shared" si="30"/>
        <v>0</v>
      </c>
      <c r="H120" s="43">
        <f t="shared" si="30"/>
        <v>0</v>
      </c>
      <c r="I120" s="43">
        <f t="shared" si="30"/>
        <v>0</v>
      </c>
      <c r="J120" s="43">
        <f t="shared" si="30"/>
        <v>0</v>
      </c>
      <c r="K120" s="43">
        <f t="shared" si="30"/>
        <v>0</v>
      </c>
      <c r="L120" s="43">
        <f t="shared" si="30"/>
        <v>0</v>
      </c>
      <c r="M120" s="43">
        <f t="shared" si="30"/>
        <v>0</v>
      </c>
      <c r="N120" s="43">
        <f t="shared" si="30"/>
        <v>0</v>
      </c>
      <c r="O120" s="44">
        <f t="shared" si="30"/>
        <v>0</v>
      </c>
      <c r="P120" s="45">
        <f>SUM(P117:P119)</f>
        <v>0</v>
      </c>
    </row>
    <row r="121" spans="1:16" ht="12.75">
      <c r="B121" s="2"/>
      <c r="C121" s="2"/>
      <c r="D121" s="2"/>
      <c r="E121" s="2"/>
      <c r="F121" s="47"/>
      <c r="G121" s="47"/>
      <c r="H121" s="47"/>
      <c r="I121" s="47"/>
      <c r="J121" s="47"/>
      <c r="K121" s="47"/>
      <c r="L121" s="47"/>
      <c r="M121" s="47"/>
      <c r="N121" s="47"/>
      <c r="O121" s="2"/>
      <c r="P121" s="2"/>
    </row>
    <row r="122" spans="1:16">
      <c r="M122" s="48" t="s">
        <v>20</v>
      </c>
      <c r="O122" s="49">
        <f>O120+O113+O107+O79+O72+O66+O60+O49+O43+O33+O22+O9</f>
        <v>2014</v>
      </c>
      <c r="P122" s="50">
        <f>P120+P113+P107+P79+P72+P66+P60+P49+P43+P33+P22+P9</f>
        <v>729.5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workbookViewId="0">
      <selection activeCell="B23" sqref="B2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67</v>
      </c>
    </row>
    <row r="3" spans="1:16" ht="12.75">
      <c r="B3" s="2" t="s">
        <v>96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71</v>
      </c>
      <c r="C9" s="63"/>
      <c r="D9" s="52"/>
      <c r="E9" s="52"/>
      <c r="F9" s="53"/>
      <c r="G9" s="59">
        <v>10</v>
      </c>
      <c r="H9" s="60"/>
      <c r="I9" s="61">
        <v>5</v>
      </c>
      <c r="J9" s="60"/>
      <c r="K9" s="59"/>
      <c r="L9" s="62">
        <v>102</v>
      </c>
      <c r="M9" s="59"/>
      <c r="N9" s="60"/>
      <c r="O9" s="36">
        <f t="shared" ref="O9:O11" si="0">SUM(F9:N9)</f>
        <v>117</v>
      </c>
      <c r="P9" s="37">
        <f t="shared" ref="P9:P11" si="1">(F9*$F$5)+(G9*$G$5)+(H9*$H$5)+(I9*$I$5)+(J9*$J$5)+(K9*$K$5)+(L9*$L$5)+(M9*$M$5)+(N9*$N$5)</f>
        <v>107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44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20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10</v>
      </c>
      <c r="H12" s="39">
        <f t="shared" si="2"/>
        <v>0</v>
      </c>
      <c r="I12" s="39">
        <f t="shared" si="2"/>
        <v>5</v>
      </c>
      <c r="J12" s="39">
        <f t="shared" si="2"/>
        <v>0</v>
      </c>
      <c r="K12" s="39">
        <f t="shared" si="2"/>
        <v>0</v>
      </c>
      <c r="L12" s="39">
        <f t="shared" si="2"/>
        <v>102</v>
      </c>
      <c r="M12" s="39">
        <f t="shared" si="2"/>
        <v>0</v>
      </c>
      <c r="N12" s="39">
        <f t="shared" si="2"/>
        <v>0</v>
      </c>
      <c r="O12" s="39">
        <f t="shared" si="2"/>
        <v>117</v>
      </c>
      <c r="P12" s="39">
        <f t="shared" si="2"/>
        <v>107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7"/>
      <c r="N16" s="127"/>
      <c r="O16" s="127"/>
      <c r="P16" s="127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100</v>
      </c>
    </row>
    <row r="3" spans="1:16" ht="12.75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71</v>
      </c>
      <c r="C9" s="108"/>
      <c r="D9" s="100"/>
      <c r="E9" s="100"/>
      <c r="F9" s="129">
        <v>40</v>
      </c>
      <c r="G9" s="130">
        <v>10</v>
      </c>
      <c r="H9" s="131">
        <v>7</v>
      </c>
      <c r="I9" s="104">
        <v>6</v>
      </c>
      <c r="J9" s="131">
        <v>5</v>
      </c>
      <c r="K9" s="130"/>
      <c r="L9" s="105"/>
      <c r="M9" s="130">
        <v>3</v>
      </c>
      <c r="N9" s="131"/>
      <c r="O9" s="106">
        <f t="shared" ref="O9:O11" si="0">SUM(F9:N9)</f>
        <v>71</v>
      </c>
      <c r="P9" s="107">
        <f t="shared" ref="P9:P11" si="1">(F9*$F$5)+(G9*$G$5)+(H9*$H$5)+(I9*$I$5)+(J9*$J$5)+(K9*$K$5)+(L9*$L$5)+(M9*$M$5)+(N9*$N$5)</f>
        <v>19.75</v>
      </c>
    </row>
    <row r="10" spans="1:16" s="30" customFormat="1">
      <c r="A10" s="1"/>
      <c r="B10" s="99"/>
      <c r="C10" s="108"/>
      <c r="D10" s="100"/>
      <c r="E10" s="100"/>
      <c r="F10" s="129"/>
      <c r="G10" s="130"/>
      <c r="H10" s="131"/>
      <c r="I10" s="104"/>
      <c r="J10" s="131"/>
      <c r="K10" s="130"/>
      <c r="L10" s="105"/>
      <c r="M10" s="130"/>
      <c r="N10" s="131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9"/>
      <c r="G11" s="130"/>
      <c r="H11" s="131"/>
      <c r="I11" s="104"/>
      <c r="J11" s="131"/>
      <c r="K11" s="130"/>
      <c r="L11" s="105"/>
      <c r="M11" s="130"/>
      <c r="N11" s="131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20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10</v>
      </c>
      <c r="H12" s="109">
        <f t="shared" si="2"/>
        <v>7</v>
      </c>
      <c r="I12" s="109">
        <f t="shared" si="2"/>
        <v>6</v>
      </c>
      <c r="J12" s="109">
        <f t="shared" si="2"/>
        <v>5</v>
      </c>
      <c r="K12" s="109">
        <f t="shared" si="2"/>
        <v>0</v>
      </c>
      <c r="L12" s="109">
        <f t="shared" si="2"/>
        <v>0</v>
      </c>
      <c r="M12" s="109">
        <f t="shared" si="2"/>
        <v>3</v>
      </c>
      <c r="N12" s="109">
        <f t="shared" si="2"/>
        <v>0</v>
      </c>
      <c r="O12" s="109">
        <f t="shared" si="2"/>
        <v>71</v>
      </c>
      <c r="P12" s="109">
        <f t="shared" si="2"/>
        <v>19.75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opLeftCell="A3" workbookViewId="0">
      <selection activeCell="C22" sqref="C22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35</v>
      </c>
      <c r="B2" s="73" t="s">
        <v>23</v>
      </c>
      <c r="C2" s="73" t="s">
        <v>24</v>
      </c>
    </row>
    <row r="4" spans="1:3" ht="15" hidden="1">
      <c r="A4" s="75" t="s">
        <v>75</v>
      </c>
      <c r="B4" s="76">
        <f>SUM('Burkina Faso'!O11)</f>
        <v>0</v>
      </c>
      <c r="C4" s="154">
        <f>SUM('Burkina Faso'!P11)</f>
        <v>0</v>
      </c>
    </row>
    <row r="5" spans="1:3" ht="15">
      <c r="A5" s="75" t="s">
        <v>36</v>
      </c>
      <c r="B5" s="76">
        <f>SUM('Democratic Republic of Congo'!O18)</f>
        <v>333</v>
      </c>
      <c r="C5" s="154">
        <f>SUM('Democratic Republic of Congo'!P18)</f>
        <v>277.5</v>
      </c>
    </row>
    <row r="6" spans="1:3" ht="15" hidden="1">
      <c r="A6" s="75" t="s">
        <v>73</v>
      </c>
      <c r="B6" s="76">
        <f>SUM('Ivory Coast'!O14)</f>
        <v>0</v>
      </c>
      <c r="C6" s="154">
        <f>SUM('Ivory Coast'!P14)</f>
        <v>0</v>
      </c>
    </row>
    <row r="7" spans="1:3" ht="15">
      <c r="A7" s="75" t="s">
        <v>25</v>
      </c>
      <c r="B7" s="76">
        <f>SUM(Kenya!O29)</f>
        <v>423</v>
      </c>
      <c r="C7" s="154">
        <f>SUM(Kenya!P29)</f>
        <v>156.5</v>
      </c>
    </row>
    <row r="8" spans="1:3" ht="15" hidden="1">
      <c r="A8" s="76" t="s">
        <v>80</v>
      </c>
      <c r="B8" s="153">
        <f>SUM(Malawi!O11)</f>
        <v>0</v>
      </c>
      <c r="C8" s="154">
        <f>SUM(Malawi!P11)</f>
        <v>0</v>
      </c>
    </row>
    <row r="9" spans="1:3" ht="15">
      <c r="A9" s="76" t="s">
        <v>26</v>
      </c>
      <c r="B9" s="153">
        <f>SUM(Mauritius!O30)</f>
        <v>3563</v>
      </c>
      <c r="C9" s="154">
        <f>SUM(Mauritius!P30)</f>
        <v>1299.2</v>
      </c>
    </row>
    <row r="10" spans="1:3" ht="15" hidden="1">
      <c r="A10" s="76" t="s">
        <v>37</v>
      </c>
      <c r="B10" s="153">
        <f>SUM(Nigeria!O76)</f>
        <v>0</v>
      </c>
      <c r="C10" s="154">
        <f>SUM(Nigeria!P76)</f>
        <v>0</v>
      </c>
    </row>
    <row r="11" spans="1:3" ht="15">
      <c r="A11" s="76" t="s">
        <v>27</v>
      </c>
      <c r="B11" s="153">
        <f>SUM('South Africa'!O122)</f>
        <v>2014</v>
      </c>
      <c r="C11" s="154">
        <f>SUM('South Africa'!P122)</f>
        <v>729.5</v>
      </c>
    </row>
    <row r="12" spans="1:3" ht="15">
      <c r="A12" s="76" t="s">
        <v>42</v>
      </c>
      <c r="B12" s="76">
        <f>SUM(Togo!O12)</f>
        <v>117</v>
      </c>
      <c r="C12" s="154">
        <f>SUM(Togo!P12)</f>
        <v>107</v>
      </c>
    </row>
    <row r="13" spans="1:3" ht="15">
      <c r="A13" s="76" t="s">
        <v>68</v>
      </c>
      <c r="B13" s="76">
        <f>SUM(Zambia!O12)</f>
        <v>71</v>
      </c>
      <c r="C13" s="154">
        <f>SUM(Zambia!P12)</f>
        <v>19.75</v>
      </c>
    </row>
    <row r="14" spans="1:3">
      <c r="A14" s="77"/>
      <c r="B14" s="77"/>
      <c r="C14" s="77"/>
    </row>
    <row r="15" spans="1:3">
      <c r="A15" s="77" t="s">
        <v>28</v>
      </c>
      <c r="B15" s="77">
        <f>SUM(B4:B14)</f>
        <v>6521</v>
      </c>
      <c r="C15" s="155">
        <f>SUM(C4:C14)</f>
        <v>2589.4499999999998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Burkina Faso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2017-06-27T09:00:30Z</dcterms:modified>
</cp:coreProperties>
</file>