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/>
  </bookViews>
  <sheets>
    <sheet name="Burkina Faso" sheetId="11" r:id="rId1"/>
    <sheet name="Democratic Republic of Congo" sheetId="16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206" i="19" l="1"/>
  <c r="O206" i="19"/>
  <c r="N15" i="19"/>
  <c r="M15" i="19"/>
  <c r="L15" i="19"/>
  <c r="K15" i="19"/>
  <c r="J15" i="19"/>
  <c r="I15" i="19"/>
  <c r="H15" i="19"/>
  <c r="G15" i="19"/>
  <c r="F15" i="19"/>
  <c r="E15" i="19"/>
  <c r="D15" i="19"/>
  <c r="C15" i="19"/>
  <c r="P14" i="19"/>
  <c r="O14" i="19"/>
  <c r="P13" i="19"/>
  <c r="P15" i="19" s="1"/>
  <c r="O13" i="19"/>
  <c r="O15" i="19" s="1"/>
  <c r="C56" i="19" l="1"/>
  <c r="D56" i="19"/>
  <c r="E56" i="19"/>
  <c r="F56" i="19"/>
  <c r="G56" i="19"/>
  <c r="H56" i="19"/>
  <c r="I56" i="19"/>
  <c r="J56" i="19"/>
  <c r="K56" i="19"/>
  <c r="L56" i="19"/>
  <c r="M56" i="19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91" i="19"/>
  <c r="M191" i="19"/>
  <c r="L191" i="19"/>
  <c r="K191" i="19"/>
  <c r="J191" i="19"/>
  <c r="I191" i="19"/>
  <c r="H191" i="19"/>
  <c r="G191" i="19"/>
  <c r="F191" i="19"/>
  <c r="E191" i="19"/>
  <c r="D191" i="19"/>
  <c r="C191" i="19"/>
  <c r="P190" i="19"/>
  <c r="O190" i="19"/>
  <c r="P189" i="19"/>
  <c r="O189" i="19"/>
  <c r="P188" i="19"/>
  <c r="O188" i="19"/>
  <c r="P187" i="19"/>
  <c r="O187" i="19"/>
  <c r="P186" i="19"/>
  <c r="O186" i="19"/>
  <c r="P185" i="19"/>
  <c r="O185" i="19"/>
  <c r="P184" i="19"/>
  <c r="O184" i="19"/>
  <c r="P183" i="19"/>
  <c r="O183" i="19"/>
  <c r="P182" i="19"/>
  <c r="O182" i="19"/>
  <c r="P181" i="19"/>
  <c r="O181" i="19"/>
  <c r="P180" i="19"/>
  <c r="O180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91" i="19" l="1"/>
  <c r="O191" i="19"/>
  <c r="P54" i="19"/>
  <c r="O54" i="19"/>
  <c r="P53" i="19"/>
  <c r="O53" i="19"/>
  <c r="N56" i="19"/>
  <c r="P55" i="19"/>
  <c r="O55" i="19"/>
  <c r="P52" i="19"/>
  <c r="O52" i="19"/>
  <c r="P51" i="19"/>
  <c r="O51" i="19"/>
  <c r="P50" i="19"/>
  <c r="O50" i="19"/>
  <c r="P49" i="19"/>
  <c r="O4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12" i="19"/>
  <c r="O112" i="19"/>
  <c r="P111" i="19"/>
  <c r="O111" i="19"/>
  <c r="P110" i="19"/>
  <c r="O110" i="19"/>
  <c r="P109" i="19"/>
  <c r="O109" i="19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P155" i="19"/>
  <c r="O155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O56" i="19" l="1"/>
  <c r="P56" i="19"/>
  <c r="O156" i="19"/>
  <c r="P156" i="19"/>
  <c r="N36" i="19"/>
  <c r="M36" i="19"/>
  <c r="L36" i="19"/>
  <c r="K36" i="19"/>
  <c r="J36" i="19"/>
  <c r="H36" i="19"/>
  <c r="G36" i="19"/>
  <c r="F36" i="19"/>
  <c r="E36" i="19"/>
  <c r="D36" i="19"/>
  <c r="C36" i="19"/>
  <c r="N62" i="19" l="1"/>
  <c r="M62" i="19"/>
  <c r="L62" i="19"/>
  <c r="K62" i="19"/>
  <c r="J62" i="19"/>
  <c r="I62" i="19"/>
  <c r="H62" i="19"/>
  <c r="G62" i="19"/>
  <c r="F62" i="19"/>
  <c r="E62" i="19"/>
  <c r="P60" i="19"/>
  <c r="O60" i="19"/>
  <c r="N197" i="19" l="1"/>
  <c r="M197" i="19"/>
  <c r="L197" i="19"/>
  <c r="K197" i="19"/>
  <c r="J197" i="19"/>
  <c r="I197" i="19"/>
  <c r="H197" i="19"/>
  <c r="G197" i="19"/>
  <c r="F197" i="19"/>
  <c r="E197" i="19"/>
  <c r="D197" i="19"/>
  <c r="C197" i="19"/>
  <c r="P196" i="19"/>
  <c r="O196" i="19"/>
  <c r="P195" i="19"/>
  <c r="O195" i="19"/>
  <c r="O197" i="19" l="1"/>
  <c r="P197" i="19"/>
  <c r="P70" i="19"/>
  <c r="O70" i="19"/>
  <c r="P69" i="19"/>
  <c r="O69" i="19"/>
  <c r="P68" i="19"/>
  <c r="O68" i="19"/>
  <c r="P67" i="19"/>
  <c r="O67" i="19"/>
  <c r="P72" i="19"/>
  <c r="O72" i="19"/>
  <c r="P71" i="19"/>
  <c r="O71" i="19"/>
  <c r="P73" i="19"/>
  <c r="O73" i="19"/>
  <c r="P74" i="19"/>
  <c r="O74" i="19"/>
  <c r="P9" i="16" l="1"/>
  <c r="O9" i="16"/>
  <c r="P11" i="12" l="1"/>
  <c r="O11" i="12"/>
  <c r="P10" i="12"/>
  <c r="O10" i="12"/>
  <c r="P12" i="12"/>
  <c r="O12" i="12"/>
  <c r="N204" i="19"/>
  <c r="M204" i="19"/>
  <c r="L204" i="19"/>
  <c r="K204" i="19"/>
  <c r="J204" i="19"/>
  <c r="I204" i="19"/>
  <c r="H204" i="19"/>
  <c r="G204" i="19"/>
  <c r="F204" i="19"/>
  <c r="E204" i="19"/>
  <c r="D204" i="19"/>
  <c r="C204" i="19"/>
  <c r="P203" i="19"/>
  <c r="O203" i="19"/>
  <c r="P202" i="19"/>
  <c r="O202" i="19"/>
  <c r="P201" i="19"/>
  <c r="O201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P162" i="19"/>
  <c r="O162" i="19"/>
  <c r="P161" i="19"/>
  <c r="O161" i="19"/>
  <c r="P160" i="19"/>
  <c r="O160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P81" i="19"/>
  <c r="O81" i="19"/>
  <c r="P80" i="19"/>
  <c r="O80" i="19"/>
  <c r="N76" i="19"/>
  <c r="M76" i="19"/>
  <c r="L76" i="19"/>
  <c r="K76" i="19"/>
  <c r="J76" i="19"/>
  <c r="I76" i="19"/>
  <c r="H76" i="19"/>
  <c r="G76" i="19"/>
  <c r="F76" i="19"/>
  <c r="E76" i="19"/>
  <c r="D76" i="19"/>
  <c r="C76" i="19"/>
  <c r="P75" i="19"/>
  <c r="O75" i="19"/>
  <c r="P66" i="19"/>
  <c r="O66" i="19"/>
  <c r="D62" i="19"/>
  <c r="C62" i="19"/>
  <c r="P61" i="19"/>
  <c r="P62" i="19" s="1"/>
  <c r="O61" i="19"/>
  <c r="O62" i="19" s="1"/>
  <c r="N45" i="19"/>
  <c r="M45" i="19"/>
  <c r="L45" i="19"/>
  <c r="K45" i="19"/>
  <c r="J45" i="19"/>
  <c r="I45" i="19"/>
  <c r="H45" i="19"/>
  <c r="G45" i="19"/>
  <c r="F45" i="19"/>
  <c r="E45" i="19"/>
  <c r="D45" i="19"/>
  <c r="C45" i="19"/>
  <c r="P44" i="19"/>
  <c r="O44" i="19"/>
  <c r="P43" i="19"/>
  <c r="O43" i="19"/>
  <c r="P42" i="19"/>
  <c r="O42" i="19"/>
  <c r="P41" i="19"/>
  <c r="O41" i="19"/>
  <c r="P40" i="19"/>
  <c r="O40" i="19"/>
  <c r="I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N9" i="19"/>
  <c r="M9" i="19"/>
  <c r="L9" i="19"/>
  <c r="K9" i="19"/>
  <c r="J9" i="19"/>
  <c r="I9" i="19"/>
  <c r="H9" i="19"/>
  <c r="G9" i="19"/>
  <c r="F9" i="19"/>
  <c r="E9" i="19"/>
  <c r="D9" i="19"/>
  <c r="C9" i="19"/>
  <c r="P8" i="19"/>
  <c r="O8" i="19"/>
  <c r="P7" i="19"/>
  <c r="O7" i="19"/>
  <c r="O7" i="18"/>
  <c r="O22" i="18" s="1"/>
  <c r="P7" i="18"/>
  <c r="P22" i="18" s="1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O49" i="18"/>
  <c r="P49" i="18"/>
  <c r="P72" i="18" s="1"/>
  <c r="P76" i="18" s="1"/>
  <c r="C10" i="4" s="1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8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P25" i="10"/>
  <c r="O25" i="10"/>
  <c r="P24" i="10"/>
  <c r="O24" i="10"/>
  <c r="P23" i="10"/>
  <c r="O23" i="10"/>
  <c r="P11" i="10"/>
  <c r="O11" i="10"/>
  <c r="P10" i="10"/>
  <c r="O10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7" i="8"/>
  <c r="O17" i="8"/>
  <c r="O9" i="12"/>
  <c r="P9" i="12"/>
  <c r="P15" i="12" s="1"/>
  <c r="C12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25" i="8"/>
  <c r="M25" i="8"/>
  <c r="L25" i="8"/>
  <c r="K25" i="8"/>
  <c r="J25" i="8"/>
  <c r="I25" i="8"/>
  <c r="H25" i="8"/>
  <c r="G25" i="8"/>
  <c r="F25" i="8"/>
  <c r="E25" i="8"/>
  <c r="D25" i="8"/>
  <c r="C25" i="8"/>
  <c r="P24" i="8"/>
  <c r="O24" i="8"/>
  <c r="P23" i="8"/>
  <c r="O23" i="8"/>
  <c r="P22" i="8"/>
  <c r="O22" i="8"/>
  <c r="N18" i="8"/>
  <c r="M18" i="8"/>
  <c r="L18" i="8"/>
  <c r="K18" i="8"/>
  <c r="J18" i="8"/>
  <c r="I18" i="8"/>
  <c r="H18" i="8"/>
  <c r="F18" i="8"/>
  <c r="E18" i="8"/>
  <c r="D18" i="8"/>
  <c r="C18" i="8"/>
  <c r="P7" i="8"/>
  <c r="O7" i="8"/>
  <c r="O72" i="18"/>
  <c r="O76" i="18" s="1"/>
  <c r="B10" i="4" s="1"/>
  <c r="P44" i="18"/>
  <c r="O19" i="10" l="1"/>
  <c r="P19" i="10"/>
  <c r="P76" i="19"/>
  <c r="P45" i="19"/>
  <c r="O76" i="19"/>
  <c r="O82" i="19"/>
  <c r="O163" i="19"/>
  <c r="O204" i="19"/>
  <c r="P82" i="19"/>
  <c r="P163" i="19"/>
  <c r="P25" i="8"/>
  <c r="O12" i="17"/>
  <c r="B13" i="4" s="1"/>
  <c r="P12" i="17"/>
  <c r="C13" i="4" s="1"/>
  <c r="P14" i="14"/>
  <c r="C6" i="4" s="1"/>
  <c r="O14" i="14"/>
  <c r="B6" i="4" s="1"/>
  <c r="O15" i="12"/>
  <c r="B12" i="4" s="1"/>
  <c r="O27" i="10"/>
  <c r="P27" i="10"/>
  <c r="O13" i="10"/>
  <c r="P13" i="10"/>
  <c r="P29" i="10" s="1"/>
  <c r="C7" i="4" s="1"/>
  <c r="O18" i="8"/>
  <c r="P18" i="8"/>
  <c r="O25" i="8"/>
  <c r="O45" i="19"/>
  <c r="O36" i="19"/>
  <c r="P204" i="19"/>
  <c r="P9" i="19"/>
  <c r="P36" i="19"/>
  <c r="O9" i="19"/>
  <c r="O11" i="11"/>
  <c r="B4" i="4" s="1"/>
  <c r="P11" i="11"/>
  <c r="C4" i="4" s="1"/>
  <c r="O29" i="10" l="1"/>
  <c r="B7" i="4" s="1"/>
  <c r="P28" i="8"/>
  <c r="C9" i="4" s="1"/>
  <c r="C11" i="4"/>
  <c r="B11" i="4"/>
  <c r="O28" i="8"/>
  <c r="B9" i="4" s="1"/>
  <c r="C15" i="4" l="1"/>
  <c r="B15" i="4"/>
</calcChain>
</file>

<file path=xl/sharedStrings.xml><?xml version="1.0" encoding="utf-8"?>
<sst xmlns="http://schemas.openxmlformats.org/spreadsheetml/2006/main" count="363" uniqueCount="142">
  <si>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</si>
  <si>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</si>
  <si>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</si>
  <si>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</si>
  <si>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</si>
  <si>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</si>
  <si>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</si>
  <si>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</si>
  <si>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</si>
  <si>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</si>
  <si>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</si>
  <si>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</si>
  <si>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</si>
  <si>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</si>
  <si>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</si>
  <si>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</si>
  <si>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</si>
  <si>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</si>
  <si>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</si>
  <si>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</si>
  <si>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</si>
  <si>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</si>
  <si>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</si>
  <si>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</si>
  <si>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</si>
  <si>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</si>
  <si>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</si>
  <si>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</si>
  <si>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</si>
  <si>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</si>
  <si>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</si>
  <si>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</si>
  <si>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</si>
  <si>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</si>
  <si>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</si>
  <si>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</si>
  <si>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</si>
  <si>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</si>
  <si>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</si>
  <si>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</si>
  <si>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</si>
  <si>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</si>
  <si>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</si>
  <si>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</si>
  <si>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</si>
  <si>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</si>
  <si>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</si>
  <si>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</si>
  <si>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</si>
  <si>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</si>
  <si>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</si>
  <si>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</si>
  <si>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</si>
  <si>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</si>
  <si>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</si>
  <si>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</si>
  <si>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</si>
  <si>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</si>
  <si>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</si>
  <si>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</si>
  <si>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</si>
  <si>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</si>
  <si>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</si>
  <si>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</si>
  <si>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</si>
  <si>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</si>
  <si>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</si>
  <si>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</si>
  <si>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</si>
  <si>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</si>
  <si>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</si>
  <si>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</si>
  <si>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</si>
  <si>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</si>
  <si>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</si>
  <si>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</si>
  <si>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</si>
  <si>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</si>
  <si>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</si>
  <si>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</si>
  <si>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</si>
  <si>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</si>
  <si>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</si>
  <si>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ISKCON BLOEMFONTEIN</t>
  </si>
  <si>
    <t>MONTH : March 2017</t>
  </si>
  <si>
    <t xml:space="preserve">Midrand Sankirtan festival </t>
  </si>
  <si>
    <t>Damodar das (BCAIS)</t>
  </si>
  <si>
    <t xml:space="preserve">Navie Naidoo </t>
  </si>
  <si>
    <t>Radhakund devi dasi</t>
  </si>
  <si>
    <t>Radhe Shyam das</t>
  </si>
  <si>
    <t>Radhika Kripa devi dasi</t>
  </si>
  <si>
    <t xml:space="preserve">Sholto Kanni </t>
  </si>
  <si>
    <t>Surendra Singh Bundela</t>
  </si>
  <si>
    <t xml:space="preserve">Vyanan Motian </t>
  </si>
  <si>
    <t>Kamala-Sita devi dasi</t>
  </si>
  <si>
    <t>Godruma Dasa</t>
  </si>
  <si>
    <t>Gopi Jivana Dasa</t>
  </si>
  <si>
    <t xml:space="preserve">Btg Office </t>
  </si>
  <si>
    <t xml:space="preserve">Vibhu Caitanya Das </t>
  </si>
  <si>
    <t xml:space="preserve">Book Counter </t>
  </si>
  <si>
    <t xml:space="preserve">Brahmacari Ashram </t>
  </si>
  <si>
    <t xml:space="preserve">Ananta Gauranga Das </t>
  </si>
  <si>
    <t xml:space="preserve">Monthly Sankirtan Festival </t>
  </si>
  <si>
    <t xml:space="preserve">Radhanath's Gifts </t>
  </si>
  <si>
    <t xml:space="preserve">Madhuvisa Das </t>
  </si>
  <si>
    <t xml:space="preserve">Jai Sacinandan Das </t>
  </si>
  <si>
    <t xml:space="preserve">Mid-South Coast N/H </t>
  </si>
  <si>
    <t xml:space="preserve">Radha Vinod Dasi </t>
  </si>
  <si>
    <t xml:space="preserve">Anand Govinden </t>
  </si>
  <si>
    <t xml:space="preserve">Rukmini Sundri Dasi </t>
  </si>
  <si>
    <t xml:space="preserve">Shikar Rambaros </t>
  </si>
  <si>
    <t xml:space="preserve">Uddhava Vallabh </t>
  </si>
  <si>
    <t xml:space="preserve">Sahil Moonilal </t>
  </si>
  <si>
    <t>Vaisnavi Sanga ( Team )</t>
  </si>
  <si>
    <t>Govinda Prema Dasa</t>
  </si>
  <si>
    <t>Gift Shop</t>
  </si>
  <si>
    <t>Dhruva Dasa</t>
  </si>
  <si>
    <t>Ragha Bhakti Dasa</t>
  </si>
  <si>
    <t>Bhakta Dezai</t>
  </si>
  <si>
    <t>Gadadhara Dasa</t>
  </si>
  <si>
    <t>Harinama Party and Temple Book Shop</t>
  </si>
  <si>
    <t>Satyabhama/Vinata/Akuti dd</t>
  </si>
  <si>
    <t>Monthly Sankirtan Team</t>
  </si>
  <si>
    <t>Mt Sarvakanti Dasi</t>
  </si>
  <si>
    <t>Harinam Ananda Team</t>
  </si>
  <si>
    <t>Construction</t>
  </si>
  <si>
    <t>Pr Kasyapa Muni das</t>
  </si>
  <si>
    <t>Pr Vibhisana das</t>
  </si>
  <si>
    <t>Mt Taruna</t>
  </si>
  <si>
    <t>Mt Nandini Priya dd</t>
  </si>
  <si>
    <t xml:space="preserve"> BTG Office </t>
  </si>
  <si>
    <t xml:space="preserve"> Amrita Radhika dd </t>
  </si>
  <si>
    <t xml:space="preserve"> Braj Mohan dasa </t>
  </si>
  <si>
    <t xml:space="preserve"> Gaura Purnima Book Table </t>
  </si>
  <si>
    <t xml:space="preserve"> Lenasia Weekend Warriors-Luxmi's </t>
  </si>
  <si>
    <t xml:space="preserve"> Lenasia Weekend Warriors-Trade Route </t>
  </si>
  <si>
    <t>Vrajabasi das</t>
  </si>
  <si>
    <t>Bhakta Keshav</t>
  </si>
  <si>
    <t>Bhaktin Sharita</t>
  </si>
  <si>
    <t xml:space="preserve"> Bhakta Motlatsi </t>
  </si>
  <si>
    <t>Bhakti Lounge</t>
  </si>
  <si>
    <t>Mukundanghri dasa &amp; Bhaktin Itumeleng (team)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</si>
</sst>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[$-1C09]General"/>
    <numFmt numFmtId="166" formatCode="[$-F800]dddd\,\ mmmm\ dd\,\ yyyy"/>
    <numFmt numFmtId="167" formatCode="[$-409]d\-mmm;@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u/>
      <sz val="7.5"/>
      <color theme="10"/>
      <name val="Arial"/>
      <family val="2"/>
    </font>
    <font>
      <u/>
      <sz val="11"/>
      <color theme="10"/>
      <name val="Calibri"/>
      <family val="2"/>
    </font>
    <font>
      <u/>
      <sz val="10"/>
      <color indexed="12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94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6" fillId="26" borderId="0" applyNumberFormat="0" applyBorder="0" applyAlignment="0" applyProtection="0"/>
    <xf numFmtId="0" fontId="17" fillId="27" borderId="78" applyNumberFormat="0" applyAlignment="0" applyProtection="0"/>
    <xf numFmtId="0" fontId="18" fillId="28" borderId="79" applyNumberFormat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29" borderId="0" applyNumberFormat="0" applyBorder="0" applyAlignment="0" applyProtection="0"/>
    <xf numFmtId="0" fontId="21" fillId="0" borderId="80" applyNumberFormat="0" applyFill="0" applyAlignment="0" applyProtection="0"/>
    <xf numFmtId="0" fontId="22" fillId="0" borderId="81" applyNumberFormat="0" applyFill="0" applyAlignment="0" applyProtection="0"/>
    <xf numFmtId="0" fontId="23" fillId="0" borderId="82" applyNumberFormat="0" applyFill="0" applyAlignment="0" applyProtection="0"/>
    <xf numFmtId="0" fontId="23" fillId="0" borderId="0" applyNumberFormat="0" applyFill="0" applyBorder="0" applyAlignment="0" applyProtection="0"/>
    <xf numFmtId="0" fontId="24" fillId="30" borderId="78" applyNumberFormat="0" applyAlignment="0" applyProtection="0"/>
    <xf numFmtId="0" fontId="25" fillId="0" borderId="83" applyNumberFormat="0" applyFill="0" applyAlignment="0" applyProtection="0"/>
    <xf numFmtId="0" fontId="26" fillId="31" borderId="0" applyNumberFormat="0" applyBorder="0" applyAlignment="0" applyProtection="0"/>
    <xf numFmtId="0" fontId="7" fillId="0" borderId="0"/>
    <xf numFmtId="0" fontId="7" fillId="0" borderId="0"/>
    <xf numFmtId="0" fontId="9" fillId="0" borderId="0"/>
    <xf numFmtId="0" fontId="13" fillId="0" borderId="0"/>
    <xf numFmtId="0" fontId="27" fillId="0" borderId="0"/>
    <xf numFmtId="0" fontId="12" fillId="32" borderId="84" applyNumberFormat="0" applyFont="0" applyAlignment="0" applyProtection="0"/>
    <xf numFmtId="0" fontId="28" fillId="27" borderId="85" applyNumberFormat="0" applyAlignment="0" applyProtection="0"/>
    <xf numFmtId="0" fontId="29" fillId="0" borderId="0" applyNumberFormat="0" applyFill="0" applyBorder="0" applyAlignment="0" applyProtection="0"/>
    <xf numFmtId="0" fontId="30" fillId="0" borderId="86" applyNumberFormat="0" applyFill="0" applyAlignment="0" applyProtection="0"/>
    <xf numFmtId="0" fontId="31" fillId="0" borderId="0" applyNumberFormat="0" applyFill="0" applyBorder="0" applyAlignment="0" applyProtection="0"/>
    <xf numFmtId="165" fontId="37" fillId="0" borderId="0" applyBorder="0" applyProtection="0"/>
    <xf numFmtId="0" fontId="1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166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66" fontId="43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/>
    <xf numFmtId="166" fontId="1" fillId="0" borderId="0"/>
    <xf numFmtId="0" fontId="1" fillId="0" borderId="0"/>
    <xf numFmtId="0" fontId="1" fillId="0" borderId="0"/>
    <xf numFmtId="167" fontId="7" fillId="0" borderId="0"/>
    <xf numFmtId="167" fontId="7" fillId="0" borderId="0"/>
    <xf numFmtId="167" fontId="7" fillId="0" borderId="0"/>
    <xf numFmtId="166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7" fillId="0" borderId="0"/>
    <xf numFmtId="0" fontId="7" fillId="0" borderId="0"/>
    <xf numFmtId="0" fontId="1" fillId="0" borderId="0"/>
    <xf numFmtId="0" fontId="7" fillId="0" borderId="0"/>
    <xf numFmtId="167" fontId="7" fillId="0" borderId="0"/>
    <xf numFmtId="0" fontId="7" fillId="0" borderId="0"/>
    <xf numFmtId="0" fontId="1" fillId="0" borderId="0"/>
    <xf numFmtId="167" fontId="7" fillId="0" borderId="0"/>
    <xf numFmtId="167" fontId="7" fillId="0" borderId="0"/>
    <xf numFmtId="0" fontId="1" fillId="0" borderId="0"/>
    <xf numFmtId="167" fontId="7" fillId="0" borderId="0"/>
    <xf numFmtId="0" fontId="1" fillId="0" borderId="0"/>
    <xf numFmtId="0" fontId="1" fillId="0" borderId="0"/>
    <xf numFmtId="0" fontId="1" fillId="0" borderId="0"/>
  </cellStyleXfs>
  <cellXfs count="21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/>
    <xf numFmtId="2" fontId="2" fillId="0" borderId="22" xfId="0" applyNumberFormat="1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23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23" xfId="0" applyNumberFormat="1" applyFont="1" applyBorder="1" applyAlignment="1">
      <alignment horizontal="right"/>
    </xf>
    <xf numFmtId="2" fontId="5" fillId="0" borderId="23" xfId="0" applyNumberFormat="1" applyFont="1" applyBorder="1" applyAlignment="1">
      <alignment horizontal="right"/>
    </xf>
    <xf numFmtId="0" fontId="4" fillId="0" borderId="0" xfId="0" applyFont="1"/>
    <xf numFmtId="0" fontId="6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7" xfId="0" applyFont="1" applyBorder="1"/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44" fontId="2" fillId="0" borderId="0" xfId="28" applyFont="1"/>
    <xf numFmtId="0" fontId="8" fillId="0" borderId="25" xfId="0" applyFont="1" applyBorder="1"/>
    <xf numFmtId="0" fontId="8" fillId="0" borderId="26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4" xfId="0" applyFont="1" applyBorder="1"/>
    <xf numFmtId="0" fontId="32" fillId="0" borderId="0" xfId="39" applyFont="1" applyBorder="1" applyAlignment="1">
      <alignment horizontal="center"/>
    </xf>
    <xf numFmtId="0" fontId="7" fillId="0" borderId="0" xfId="39"/>
    <xf numFmtId="0" fontId="7" fillId="0" borderId="0" xfId="39" applyAlignment="1">
      <alignment horizontal="center"/>
    </xf>
    <xf numFmtId="0" fontId="33" fillId="0" borderId="0" xfId="39" applyFont="1" applyAlignment="1">
      <alignment horizontal="center"/>
    </xf>
    <xf numFmtId="0" fontId="32" fillId="0" borderId="0" xfId="39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2" fillId="0" borderId="53" xfId="0" applyFont="1" applyBorder="1"/>
    <xf numFmtId="0" fontId="34" fillId="0" borderId="0" xfId="0" applyFont="1"/>
    <xf numFmtId="0" fontId="3" fillId="0" borderId="0" xfId="0" applyFont="1" applyAlignment="1">
      <alignment horizontal="left"/>
    </xf>
    <xf numFmtId="0" fontId="2" fillId="0" borderId="29" xfId="0" applyFont="1" applyBorder="1" applyAlignment="1">
      <alignment horizontal="right"/>
    </xf>
    <xf numFmtId="0" fontId="2" fillId="0" borderId="54" xfId="0" applyFont="1" applyBorder="1" applyAlignment="1">
      <alignment horizontal="right"/>
    </xf>
    <xf numFmtId="0" fontId="2" fillId="0" borderId="55" xfId="0" applyFont="1" applyBorder="1" applyAlignment="1">
      <alignment horizontal="center"/>
    </xf>
    <xf numFmtId="0" fontId="2" fillId="0" borderId="56" xfId="0" applyFont="1" applyBorder="1" applyAlignment="1">
      <alignment horizontal="right"/>
    </xf>
    <xf numFmtId="0" fontId="2" fillId="0" borderId="57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58" xfId="0" applyFont="1" applyBorder="1" applyAlignment="1">
      <alignment horizontal="right"/>
    </xf>
    <xf numFmtId="0" fontId="2" fillId="0" borderId="59" xfId="0" applyFont="1" applyBorder="1" applyAlignment="1">
      <alignment horizontal="right"/>
    </xf>
    <xf numFmtId="0" fontId="2" fillId="0" borderId="60" xfId="0" applyFont="1" applyBorder="1" applyAlignment="1">
      <alignment horizontal="right"/>
    </xf>
    <xf numFmtId="0" fontId="2" fillId="0" borderId="61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62" xfId="0" applyFont="1" applyBorder="1"/>
    <xf numFmtId="0" fontId="2" fillId="0" borderId="28" xfId="0" applyFont="1" applyBorder="1"/>
    <xf numFmtId="0" fontId="35" fillId="0" borderId="0" xfId="0" applyFont="1"/>
    <xf numFmtId="0" fontId="36" fillId="0" borderId="0" xfId="0" applyFont="1"/>
    <xf numFmtId="0" fontId="2" fillId="0" borderId="63" xfId="0" applyFont="1" applyBorder="1" applyAlignment="1">
      <alignment horizontal="center"/>
    </xf>
    <xf numFmtId="0" fontId="2" fillId="0" borderId="64" xfId="0" applyFont="1" applyBorder="1" applyAlignment="1">
      <alignment horizontal="center"/>
    </xf>
    <xf numFmtId="0" fontId="2" fillId="0" borderId="65" xfId="0" applyFont="1" applyBorder="1" applyAlignment="1">
      <alignment horizontal="center"/>
    </xf>
    <xf numFmtId="0" fontId="2" fillId="0" borderId="28" xfId="0" applyFont="1" applyFill="1" applyBorder="1"/>
    <xf numFmtId="0" fontId="2" fillId="0" borderId="55" xfId="0" applyFont="1" applyFill="1" applyBorder="1"/>
    <xf numFmtId="0" fontId="2" fillId="0" borderId="66" xfId="0" applyFont="1" applyBorder="1"/>
    <xf numFmtId="0" fontId="2" fillId="0" borderId="67" xfId="0" applyFont="1" applyBorder="1"/>
    <xf numFmtId="0" fontId="2" fillId="0" borderId="68" xfId="0" applyFont="1" applyBorder="1"/>
    <xf numFmtId="44" fontId="2" fillId="0" borderId="69" xfId="28" applyFont="1" applyBorder="1"/>
    <xf numFmtId="0" fontId="2" fillId="0" borderId="25" xfId="0" applyFont="1" applyFill="1" applyBorder="1"/>
    <xf numFmtId="0" fontId="2" fillId="0" borderId="70" xfId="0" applyFont="1" applyFill="1" applyBorder="1"/>
    <xf numFmtId="0" fontId="2" fillId="0" borderId="71" xfId="0" applyFont="1" applyBorder="1"/>
    <xf numFmtId="1" fontId="5" fillId="0" borderId="20" xfId="0" applyNumberFormat="1" applyFont="1" applyFill="1" applyBorder="1"/>
    <xf numFmtId="0" fontId="2" fillId="0" borderId="60" xfId="0" applyFont="1" applyBorder="1"/>
    <xf numFmtId="0" fontId="2" fillId="0" borderId="72" xfId="0" applyFont="1" applyBorder="1"/>
    <xf numFmtId="0" fontId="8" fillId="0" borderId="27" xfId="0" applyFont="1" applyBorder="1"/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1" fontId="33" fillId="0" borderId="0" xfId="39" applyNumberFormat="1" applyFont="1" applyAlignment="1">
      <alignment horizontal="center"/>
    </xf>
    <xf numFmtId="2" fontId="33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0" fontId="2" fillId="0" borderId="73" xfId="0" applyFont="1" applyBorder="1"/>
    <xf numFmtId="0" fontId="2" fillId="0" borderId="30" xfId="0" applyFont="1" applyFill="1" applyBorder="1" applyAlignment="1">
      <alignment horizontal="center"/>
    </xf>
    <xf numFmtId="2" fontId="5" fillId="0" borderId="0" xfId="0" applyNumberFormat="1" applyFont="1" applyFill="1" applyBorder="1"/>
    <xf numFmtId="0" fontId="2" fillId="0" borderId="74" xfId="0" applyFont="1" applyBorder="1" applyAlignment="1">
      <alignment horizontal="center"/>
    </xf>
    <xf numFmtId="0" fontId="2" fillId="0" borderId="75" xfId="0" applyFont="1" applyBorder="1" applyAlignment="1">
      <alignment horizontal="center"/>
    </xf>
    <xf numFmtId="0" fontId="2" fillId="0" borderId="76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77" xfId="0" applyFont="1" applyBorder="1" applyAlignment="1">
      <alignment horizontal="center"/>
    </xf>
    <xf numFmtId="0" fontId="11" fillId="0" borderId="27" xfId="0" applyFont="1" applyBorder="1"/>
    <xf numFmtId="0" fontId="11" fillId="0" borderId="31" xfId="0" applyFont="1" applyBorder="1"/>
    <xf numFmtId="0" fontId="11" fillId="0" borderId="25" xfId="0" applyFont="1" applyBorder="1"/>
    <xf numFmtId="0" fontId="11" fillId="0" borderId="26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4" xfId="0" applyFont="1" applyBorder="1"/>
    <xf numFmtId="0" fontId="2" fillId="0" borderId="27" xfId="0" applyFont="1" applyBorder="1" applyAlignment="1">
      <alignment wrapText="1"/>
    </xf>
    <xf numFmtId="0" fontId="2" fillId="0" borderId="28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27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39" applyFont="1" applyBorder="1"/>
    <xf numFmtId="0" fontId="2" fillId="0" borderId="31" xfId="39" applyFont="1" applyBorder="1"/>
    <xf numFmtId="0" fontId="2" fillId="0" borderId="25" xfId="39" applyFont="1" applyBorder="1"/>
    <xf numFmtId="0" fontId="2" fillId="0" borderId="26" xfId="39" applyFont="1" applyBorder="1" applyAlignment="1">
      <alignment horizontal="center"/>
    </xf>
    <xf numFmtId="0" fontId="2" fillId="0" borderId="28" xfId="39" applyFont="1" applyBorder="1" applyAlignment="1">
      <alignment horizontal="center"/>
    </xf>
    <xf numFmtId="0" fontId="2" fillId="0" borderId="29" xfId="39" applyFont="1" applyBorder="1" applyAlignment="1">
      <alignment horizontal="center"/>
    </xf>
    <xf numFmtId="0" fontId="2" fillId="0" borderId="30" xfId="39" applyFont="1" applyBorder="1" applyAlignment="1">
      <alignment horizontal="center"/>
    </xf>
    <xf numFmtId="0" fontId="2" fillId="0" borderId="27" xfId="39" applyFont="1" applyBorder="1" applyAlignment="1">
      <alignment horizontal="center"/>
    </xf>
    <xf numFmtId="0" fontId="2" fillId="0" borderId="24" xfId="39" applyFont="1" applyBorder="1"/>
    <xf numFmtId="0" fontId="2" fillId="0" borderId="0" xfId="0" applyFont="1"/>
    <xf numFmtId="0" fontId="2" fillId="0" borderId="0" xfId="0" applyFont="1" applyFill="1" applyBorder="1"/>
    <xf numFmtId="0" fontId="5" fillId="0" borderId="20" xfId="0" applyFont="1" applyBorder="1"/>
    <xf numFmtId="0" fontId="2" fillId="0" borderId="27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1" xfId="0" applyFont="1" applyBorder="1"/>
    <xf numFmtId="2" fontId="2" fillId="0" borderId="22" xfId="0" applyNumberFormat="1" applyFont="1" applyBorder="1"/>
    <xf numFmtId="0" fontId="2" fillId="0" borderId="0" xfId="0" applyFont="1"/>
    <xf numFmtId="0" fontId="2" fillId="0" borderId="0" xfId="0" applyFont="1" applyFill="1" applyBorder="1"/>
    <xf numFmtId="0" fontId="2" fillId="0" borderId="27" xfId="0" applyFont="1" applyBorder="1"/>
    <xf numFmtId="0" fontId="2" fillId="0" borderId="0" xfId="0" applyFont="1"/>
    <xf numFmtId="0" fontId="2" fillId="0" borderId="0" xfId="0" applyFont="1" applyFill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2" fontId="2" fillId="0" borderId="22" xfId="0" applyNumberFormat="1" applyFont="1" applyBorder="1"/>
    <xf numFmtId="0" fontId="2" fillId="0" borderId="0" xfId="0" applyFont="1" applyBorder="1"/>
    <xf numFmtId="0" fontId="5" fillId="0" borderId="15" xfId="0" applyFont="1" applyFill="1" applyBorder="1"/>
    <xf numFmtId="44" fontId="2" fillId="0" borderId="0" xfId="28" applyFont="1" applyAlignment="1">
      <alignment horizontal="left"/>
    </xf>
    <xf numFmtId="44" fontId="2" fillId="0" borderId="69" xfId="28" applyFont="1" applyBorder="1" applyAlignment="1">
      <alignment horizontal="left"/>
    </xf>
  </cellXfs>
  <cellStyles count="9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omma 2" xfId="52"/>
    <cellStyle name="Comma 2 2" xfId="53"/>
    <cellStyle name="Currency" xfId="28" builtinId="4"/>
    <cellStyle name="Currency 2" xfId="54"/>
    <cellStyle name="Currency 2 2" xfId="29"/>
    <cellStyle name="Currency 2 2 2" xfId="51"/>
    <cellStyle name="Currency 3" xfId="55"/>
    <cellStyle name="Currency 4" xfId="56"/>
    <cellStyle name="Currency 4 2" xfId="57"/>
    <cellStyle name="Currency 5" xfId="58"/>
    <cellStyle name="Currency 6" xfId="5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 2" xfId="60"/>
    <cellStyle name="Hyperlink 2 2" xfId="61"/>
    <cellStyle name="Hyperlink 2 3" xfId="62"/>
    <cellStyle name="Hyperlink 2 4" xfId="63"/>
    <cellStyle name="Hyperlink 3" xfId="64"/>
    <cellStyle name="Hyperlink 4" xfId="65"/>
    <cellStyle name="Hyperlink 5" xfId="66"/>
    <cellStyle name="Input 2" xfId="36"/>
    <cellStyle name="Linked Cell 2" xfId="37"/>
    <cellStyle name="Neutral 2" xfId="38"/>
    <cellStyle name="Normal" xfId="0" builtinId="0"/>
    <cellStyle name="Normal 10" xfId="67"/>
    <cellStyle name="Normal 11" xfId="68"/>
    <cellStyle name="Normal 12" xfId="69"/>
    <cellStyle name="Normal 13" xfId="50"/>
    <cellStyle name="Normal 2" xfId="39"/>
    <cellStyle name="Normal 2 2" xfId="71"/>
    <cellStyle name="Normal 2 2 2" xfId="72"/>
    <cellStyle name="Normal 2 2 3" xfId="73"/>
    <cellStyle name="Normal 2 3" xfId="74"/>
    <cellStyle name="Normal 2 3 2" xfId="75"/>
    <cellStyle name="Normal 2 4" xfId="70"/>
    <cellStyle name="Normal 3" xfId="40"/>
    <cellStyle name="Normal 3 2" xfId="77"/>
    <cellStyle name="Normal 3 3" xfId="78"/>
    <cellStyle name="Normal 3 4" xfId="79"/>
    <cellStyle name="Normal 3 5" xfId="76"/>
    <cellStyle name="Normal 4" xfId="41"/>
    <cellStyle name="Normal 4 2" xfId="81"/>
    <cellStyle name="Normal 4 3" xfId="82"/>
    <cellStyle name="Normal 4 4" xfId="80"/>
    <cellStyle name="Normal 5" xfId="42"/>
    <cellStyle name="Normal 5 2" xfId="84"/>
    <cellStyle name="Normal 5 3" xfId="85"/>
    <cellStyle name="Normal 5 4" xfId="86"/>
    <cellStyle name="Normal 5 5" xfId="83"/>
    <cellStyle name="Normal 6" xfId="43"/>
    <cellStyle name="Normal 6 2" xfId="88"/>
    <cellStyle name="Normal 6 3" xfId="89"/>
    <cellStyle name="Normal 6 4" xfId="87"/>
    <cellStyle name="Normal 7" xfId="90"/>
    <cellStyle name="Normal 7 2" xfId="91"/>
    <cellStyle name="Normal 8" xfId="92"/>
    <cellStyle name="Normal 9" xfId="9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tabSelected="1"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75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>
      <c r="A9" s="199"/>
      <c r="B9" s="99" t="s">
        <v>116</v>
      </c>
      <c r="C9" s="108"/>
      <c r="D9" s="100"/>
      <c r="E9" s="100"/>
      <c r="F9" s="129"/>
      <c r="G9" s="130"/>
      <c r="H9" s="131"/>
      <c r="I9" s="104">
        <v>26</v>
      </c>
      <c r="J9" s="131"/>
      <c r="K9" s="130"/>
      <c r="L9" s="105">
        <v>1</v>
      </c>
      <c r="M9" s="130"/>
      <c r="N9" s="131"/>
      <c r="O9" s="106">
        <f>SUM(F9:N9)</f>
        <v>27</v>
      </c>
      <c r="P9" s="107">
        <f>(F9*$F$5)+(G9*$G$5)+(H9*$H$5)+(I9*$I$5)+(J9*$J$5)+(K9*$K$5)+(L9*$L$5)+(M9*$M$5)+(N9*$N$5)</f>
        <v>14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26</v>
      </c>
      <c r="J11" s="109">
        <f t="shared" si="0"/>
        <v>0</v>
      </c>
      <c r="K11" s="109">
        <f t="shared" si="0"/>
        <v>0</v>
      </c>
      <c r="L11" s="109">
        <f t="shared" si="0"/>
        <v>1</v>
      </c>
      <c r="M11" s="109">
        <f t="shared" si="0"/>
        <v>0</v>
      </c>
      <c r="N11" s="109">
        <f t="shared" si="0"/>
        <v>0</v>
      </c>
      <c r="O11" s="109">
        <f t="shared" si="0"/>
        <v>27</v>
      </c>
      <c r="P11" s="109">
        <f t="shared" si="0"/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72</v>
      </c>
      <c r="C9" s="108"/>
      <c r="D9" s="100"/>
      <c r="E9" s="100"/>
      <c r="F9" s="159"/>
      <c r="G9" s="160">
        <v>285</v>
      </c>
      <c r="H9" s="161"/>
      <c r="I9" s="162"/>
      <c r="J9" s="161"/>
      <c r="K9" s="160"/>
      <c r="L9" s="163"/>
      <c r="M9" s="160"/>
      <c r="N9" s="161">
        <v>78</v>
      </c>
      <c r="O9" s="106">
        <f t="shared" ref="O9:O17" si="0">SUM(F9:N9)</f>
        <v>363</v>
      </c>
      <c r="P9" s="107">
        <f t="shared" ref="P9:P17" si="1">(F9*$F$5)+(G9*$G$5)+(H9*$H$5)+(I9*$I$5)+(J9*$J$5)+(K9*$K$5)+(L9*$L$5)+(M9*$M$5)+(N9*$N$5)</f>
        <v>227.25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285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78</v>
      </c>
      <c r="O18" s="109">
        <f t="shared" si="2"/>
        <v>363</v>
      </c>
      <c r="P18" s="109">
        <f t="shared" si="2"/>
        <v>227.25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12" sqref="B1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73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117</v>
      </c>
      <c r="C9" s="108"/>
      <c r="D9" s="100"/>
      <c r="E9" s="100"/>
      <c r="F9" s="129"/>
      <c r="G9" s="130"/>
      <c r="H9" s="131"/>
      <c r="I9" s="104">
        <v>23</v>
      </c>
      <c r="J9" s="131"/>
      <c r="K9" s="130"/>
      <c r="L9" s="105"/>
      <c r="M9" s="130"/>
      <c r="N9" s="131"/>
      <c r="O9" s="106">
        <f t="shared" ref="O9:O12" si="0">SUM(F9:N9)</f>
        <v>23</v>
      </c>
      <c r="P9" s="107">
        <f t="shared" ref="P9:P12" si="1">(F9*$F$5)+(G9*$G$5)+(H9*$H$5)+(I9*$I$5)+(J9*$J$5)+(K9*$K$5)+(L9*$L$5)+(M9*$M$5)+(N9*$N$5)</f>
        <v>11.5</v>
      </c>
    </row>
    <row r="10" spans="1:16" s="30" customFormat="1">
      <c r="A10" s="1"/>
      <c r="B10" s="99" t="s">
        <v>118</v>
      </c>
      <c r="C10" s="108"/>
      <c r="D10" s="100"/>
      <c r="E10" s="100"/>
      <c r="F10" s="129"/>
      <c r="G10" s="130"/>
      <c r="H10" s="131"/>
      <c r="I10" s="104">
        <v>10</v>
      </c>
      <c r="J10" s="131"/>
      <c r="K10" s="130"/>
      <c r="L10" s="105"/>
      <c r="M10" s="130"/>
      <c r="N10" s="131"/>
      <c r="O10" s="106">
        <f t="shared" si="0"/>
        <v>10</v>
      </c>
      <c r="P10" s="107">
        <f t="shared" si="1"/>
        <v>5</v>
      </c>
    </row>
    <row r="11" spans="1:16" s="30" customFormat="1">
      <c r="A11" s="1"/>
      <c r="B11" s="99" t="s">
        <v>119</v>
      </c>
      <c r="C11" s="108"/>
      <c r="D11" s="100"/>
      <c r="E11" s="100"/>
      <c r="F11" s="129"/>
      <c r="G11" s="130"/>
      <c r="H11" s="131"/>
      <c r="I11" s="104">
        <v>11</v>
      </c>
      <c r="J11" s="131"/>
      <c r="K11" s="130"/>
      <c r="L11" s="105"/>
      <c r="M11" s="130"/>
      <c r="N11" s="131"/>
      <c r="O11" s="106">
        <f t="shared" si="0"/>
        <v>11</v>
      </c>
      <c r="P11" s="107">
        <f t="shared" si="1"/>
        <v>5.5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44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44</v>
      </c>
      <c r="P14" s="109">
        <f t="shared" si="2"/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43" sqref="B43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84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113</v>
      </c>
      <c r="C9" s="156"/>
      <c r="D9" s="51"/>
      <c r="E9" s="52"/>
      <c r="F9" s="53"/>
      <c r="G9" s="59">
        <v>1028</v>
      </c>
      <c r="H9" s="60"/>
      <c r="I9" s="61">
        <v>209</v>
      </c>
      <c r="J9" s="60"/>
      <c r="K9" s="59">
        <v>199</v>
      </c>
      <c r="L9" s="62"/>
      <c r="M9" s="59"/>
      <c r="N9" s="60">
        <v>50</v>
      </c>
      <c r="O9" s="126">
        <f>SUM(C9:N9)</f>
        <v>1486</v>
      </c>
      <c r="P9" s="37">
        <f>(C9*$C$5)+(F9*$F$5)+(G9*$G$5)+(H9*$H$5)+(I9*$I$5)+(J9*$J$5)+(K9*$K$5)+(L9*$L$5)+(M9*$M$5)+(N9*$N$5)</f>
        <v>660.5</v>
      </c>
    </row>
    <row r="10" spans="1:16">
      <c r="B10" s="58" t="s">
        <v>114</v>
      </c>
      <c r="C10" s="156"/>
      <c r="D10" s="51"/>
      <c r="E10" s="52"/>
      <c r="F10" s="53"/>
      <c r="G10" s="59">
        <v>60</v>
      </c>
      <c r="H10" s="60"/>
      <c r="I10" s="61"/>
      <c r="J10" s="60"/>
      <c r="K10" s="59"/>
      <c r="L10" s="62"/>
      <c r="M10" s="59"/>
      <c r="N10" s="60">
        <v>15</v>
      </c>
      <c r="O10" s="126">
        <f t="shared" ref="O10:O11" si="0">SUM(F10:N10)</f>
        <v>75</v>
      </c>
      <c r="P10" s="37">
        <f t="shared" ref="P10:P11" si="1">(F10*$F$5)+(G10*$G$5)+(H10*$H$5)+(I10*$I$5)+(J10*$J$5)+(K10*$K$5)+(L10*$L$5)+(M10*$M$5)+(N10*$N$5)</f>
        <v>45</v>
      </c>
    </row>
    <row r="11" spans="1:16">
      <c r="B11" s="58" t="s">
        <v>115</v>
      </c>
      <c r="C11" s="156"/>
      <c r="D11" s="51"/>
      <c r="E11" s="52"/>
      <c r="F11" s="53">
        <v>9</v>
      </c>
      <c r="G11" s="59">
        <v>19</v>
      </c>
      <c r="H11" s="60"/>
      <c r="I11" s="157">
        <v>4</v>
      </c>
      <c r="J11" s="60"/>
      <c r="K11" s="59">
        <v>5</v>
      </c>
      <c r="L11" s="62"/>
      <c r="M11" s="59"/>
      <c r="N11" s="60">
        <v>13</v>
      </c>
      <c r="O11" s="126">
        <f t="shared" si="0"/>
        <v>50</v>
      </c>
      <c r="P11" s="37">
        <f t="shared" si="1"/>
        <v>38.65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ref="O12" si="2">SUM(F12:N12)</f>
        <v>0</v>
      </c>
      <c r="P12" s="37">
        <f t="shared" ref="P12" si="3">(F12*$F$5)+(G12*$G$5)+(H12*$H$5)+(I12*$I$5)+(J12*$J$5)+(K12*$K$5)+(L12*$L$5)+(M12*$M$5)+(N12*$N$5)</f>
        <v>0</v>
      </c>
    </row>
    <row r="13" spans="1:16" ht="12" thickBot="1">
      <c r="A13" s="38"/>
      <c r="B13" s="39" t="s">
        <v>20</v>
      </c>
      <c r="C13" s="39">
        <f t="shared" ref="C13:P13" si="4">SUM(C9:C12)</f>
        <v>0</v>
      </c>
      <c r="D13" s="39">
        <f t="shared" si="4"/>
        <v>0</v>
      </c>
      <c r="E13" s="39">
        <f t="shared" si="4"/>
        <v>0</v>
      </c>
      <c r="F13" s="39">
        <f t="shared" si="4"/>
        <v>9</v>
      </c>
      <c r="G13" s="39">
        <f t="shared" si="4"/>
        <v>1107</v>
      </c>
      <c r="H13" s="39">
        <f t="shared" si="4"/>
        <v>0</v>
      </c>
      <c r="I13" s="39">
        <f t="shared" si="4"/>
        <v>213</v>
      </c>
      <c r="J13" s="39">
        <f t="shared" si="4"/>
        <v>0</v>
      </c>
      <c r="K13" s="39">
        <f t="shared" si="4"/>
        <v>204</v>
      </c>
      <c r="L13" s="39">
        <f t="shared" si="4"/>
        <v>0</v>
      </c>
      <c r="M13" s="39">
        <f t="shared" si="4"/>
        <v>0</v>
      </c>
      <c r="N13" s="39">
        <f t="shared" si="4"/>
        <v>78</v>
      </c>
      <c r="O13" s="39">
        <f t="shared" si="4"/>
        <v>1611</v>
      </c>
      <c r="P13" s="39">
        <f t="shared" si="4"/>
        <v>744.15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hidden="1">
      <c r="O15" s="38"/>
    </row>
    <row r="16" spans="1:16" ht="12" hidden="1" thickBot="1">
      <c r="B16" s="33" t="s">
        <v>40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hidden="1" customHeight="1">
      <c r="B17" s="173"/>
      <c r="C17" s="51"/>
      <c r="D17" s="52"/>
      <c r="E17" s="52"/>
      <c r="F17" s="177"/>
      <c r="G17" s="174"/>
      <c r="H17" s="60"/>
      <c r="I17" s="175"/>
      <c r="J17" s="60"/>
      <c r="K17" s="174"/>
      <c r="L17" s="176"/>
      <c r="M17" s="59"/>
      <c r="N17" s="114"/>
      <c r="O17" s="36">
        <f>SUM(F17:N17)</f>
        <v>0</v>
      </c>
      <c r="P17" s="37">
        <f>(F17*$F$5)+(G17*$G$5)+(H17*$H$5)+(I17*$I$5)+(J17*$J$5)+(K17*$K$5)+(L17*$L$5)+(M17*$M$5)+(N17*$N$5)</f>
        <v>0</v>
      </c>
    </row>
    <row r="18" spans="2:16" hidden="1">
      <c r="B18" s="58"/>
      <c r="C18" s="52"/>
      <c r="D18" s="52"/>
      <c r="E18" s="52"/>
      <c r="F18" s="115"/>
      <c r="G18" s="117"/>
      <c r="H18" s="116"/>
      <c r="I18" s="117"/>
      <c r="J18" s="118"/>
      <c r="K18" s="117"/>
      <c r="L18" s="118"/>
      <c r="M18" s="119"/>
      <c r="N18" s="114"/>
      <c r="O18" s="36">
        <f>SUM(F18:N18)</f>
        <v>0</v>
      </c>
      <c r="P18" s="37">
        <f>(F18*$F$5)+(G18*$G$5)+(H18*$H$5)+(I18*$I$5)+(J18*$J$5)+(K18*$K$5)+(L18*$L$5)+(M18*$M$5)+(N18*$N$5)</f>
        <v>0</v>
      </c>
    </row>
    <row r="19" spans="2:16" ht="12" hidden="1" thickBot="1">
      <c r="B19" s="39" t="s">
        <v>20</v>
      </c>
      <c r="C19" s="39">
        <f t="shared" ref="C19:P19" si="5">SUM(C17:C18)</f>
        <v>0</v>
      </c>
      <c r="D19" s="39">
        <f t="shared" si="5"/>
        <v>0</v>
      </c>
      <c r="E19" s="39">
        <f t="shared" si="5"/>
        <v>0</v>
      </c>
      <c r="F19" s="39">
        <f t="shared" si="5"/>
        <v>0</v>
      </c>
      <c r="G19" s="39">
        <f t="shared" si="5"/>
        <v>0</v>
      </c>
      <c r="H19" s="39">
        <f t="shared" si="5"/>
        <v>0</v>
      </c>
      <c r="I19" s="39">
        <f t="shared" si="5"/>
        <v>0</v>
      </c>
      <c r="J19" s="39">
        <f t="shared" si="5"/>
        <v>0</v>
      </c>
      <c r="K19" s="39">
        <f t="shared" si="5"/>
        <v>0</v>
      </c>
      <c r="L19" s="39">
        <f t="shared" si="5"/>
        <v>0</v>
      </c>
      <c r="M19" s="39">
        <f t="shared" si="5"/>
        <v>0</v>
      </c>
      <c r="N19" s="39">
        <f t="shared" si="5"/>
        <v>0</v>
      </c>
      <c r="O19" s="39">
        <f t="shared" si="5"/>
        <v>0</v>
      </c>
      <c r="P19" s="124">
        <f t="shared" si="5"/>
        <v>0</v>
      </c>
    </row>
    <row r="20" spans="2:16" hidden="1"/>
    <row r="21" spans="2:16" hidden="1"/>
    <row r="22" spans="2:16" ht="12" hidden="1" thickBot="1">
      <c r="B22" s="33" t="s">
        <v>41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(F23*$F$5)+(G23*$G$5)+(H23*$H$5)+(I23*$I$5)+(J23*$J$5)+(K23*$K$5)+(L23*$L$5)+(M23*$M$5)+(N23*$N$5)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(C25*$C$5)+(G25*$G$5)+(H25*$H$5)+(I25*$I$5)+(J25*$J$5)+(K25*$K$5)+(L25*$L$5)+(M25*$M$5)+(N25*$N$5)</f>
        <v>0</v>
      </c>
    </row>
    <row r="26" spans="2:16" hidden="1">
      <c r="B26" s="125"/>
      <c r="C26" s="38"/>
      <c r="D26" s="38"/>
      <c r="E26" s="38"/>
      <c r="F26" s="120"/>
      <c r="G26" s="122"/>
      <c r="H26" s="121"/>
      <c r="I26" s="122"/>
      <c r="J26" s="121"/>
      <c r="K26" s="122"/>
      <c r="L26" s="121"/>
      <c r="M26" s="122"/>
      <c r="N26" s="123"/>
      <c r="O26" s="36"/>
      <c r="P26" s="37">
        <f>(F26*$F$5)+(G26*$G$5)+(H26*$H$5)+(I26*$I$5)+(J26*$J$5)+(K26*$K$5)+(L26*$L$5)+(M26*$M$5)+(N26*$N$5)</f>
        <v>0</v>
      </c>
    </row>
    <row r="27" spans="2:16" ht="12" hidden="1" thickBot="1">
      <c r="B27" s="39" t="s">
        <v>20</v>
      </c>
      <c r="C27" s="39">
        <f>SUM(C23:C24)</f>
        <v>0</v>
      </c>
      <c r="D27" s="39">
        <f>SUM(D23:D24)</f>
        <v>0</v>
      </c>
      <c r="E27" s="39">
        <f>SUM(E23:E24)</f>
        <v>0</v>
      </c>
      <c r="F27" s="39">
        <f>SUM(F23:F26)</f>
        <v>0</v>
      </c>
      <c r="G27" s="39">
        <f t="shared" ref="G27:O27" si="6">SUM(G23:G26)</f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24">
        <f>SUM(P23:P26)</f>
        <v>0</v>
      </c>
    </row>
    <row r="28" spans="2:16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158"/>
    </row>
    <row r="29" spans="2:16">
      <c r="N29" s="128" t="s">
        <v>28</v>
      </c>
      <c r="O29" s="127">
        <f>SUM(O13+O19+O27)</f>
        <v>1611</v>
      </c>
      <c r="P29" s="127">
        <f>SUM(P13+P19+P27)</f>
        <v>744.15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4" sqref="B4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81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workbookViewId="0">
      <pane xSplit="2" ySplit="4" topLeftCell="C8" activePane="bottomRight" state="frozen"/>
      <selection pane="topRight" activeCell="C1" sqref="C1"/>
      <selection pane="bottomLeft" activeCell="A5" sqref="A5"/>
      <selection pane="bottomRight" activeCell="G37" sqref="G37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121</v>
      </c>
      <c r="C7" s="165"/>
      <c r="D7" s="166"/>
      <c r="E7" s="166"/>
      <c r="F7" s="167"/>
      <c r="G7" s="168">
        <v>1016</v>
      </c>
      <c r="H7" s="169"/>
      <c r="I7" s="170">
        <v>13</v>
      </c>
      <c r="J7" s="169"/>
      <c r="K7" s="168">
        <v>1</v>
      </c>
      <c r="L7" s="171"/>
      <c r="M7" s="168">
        <v>54</v>
      </c>
      <c r="N7" s="169">
        <v>6</v>
      </c>
      <c r="O7" s="36">
        <f t="shared" ref="O7:O15" si="0">SUM(F7:N7)</f>
        <v>1090</v>
      </c>
      <c r="P7" s="37">
        <f t="shared" ref="P7:P15" si="1">(F7*$F$3)+(G7*$G$3)+(H7*$H$3)+(I7*$I$3)+(J7*$J$3)+(K7*$K$3)+(L7*$L$3)+(M7*$M$3)+(N7*$N$3)</f>
        <v>381.5</v>
      </c>
    </row>
    <row r="8" spans="1:16" s="30" customFormat="1">
      <c r="A8" s="1"/>
      <c r="B8" s="164" t="s">
        <v>122</v>
      </c>
      <c r="C8" s="172"/>
      <c r="D8" s="166"/>
      <c r="E8" s="166"/>
      <c r="F8" s="167"/>
      <c r="G8" s="168">
        <v>383</v>
      </c>
      <c r="H8" s="169"/>
      <c r="I8" s="170">
        <v>2</v>
      </c>
      <c r="J8" s="169"/>
      <c r="K8" s="168"/>
      <c r="L8" s="171"/>
      <c r="M8" s="168"/>
      <c r="N8" s="169">
        <v>74</v>
      </c>
      <c r="O8" s="36">
        <f t="shared" si="0"/>
        <v>459</v>
      </c>
      <c r="P8" s="37">
        <f t="shared" si="1"/>
        <v>244.75</v>
      </c>
    </row>
    <row r="9" spans="1:16" s="30" customFormat="1">
      <c r="A9" s="1"/>
      <c r="B9" s="164" t="s">
        <v>123</v>
      </c>
      <c r="C9" s="172"/>
      <c r="D9" s="166"/>
      <c r="E9" s="166"/>
      <c r="F9" s="167">
        <v>4</v>
      </c>
      <c r="G9" s="168">
        <v>57</v>
      </c>
      <c r="H9" s="169"/>
      <c r="I9" s="170">
        <v>8</v>
      </c>
      <c r="J9" s="169"/>
      <c r="K9" s="168">
        <v>2</v>
      </c>
      <c r="L9" s="171"/>
      <c r="M9" s="168"/>
      <c r="N9" s="169">
        <v>29</v>
      </c>
      <c r="O9" s="36">
        <f t="shared" si="0"/>
        <v>100</v>
      </c>
      <c r="P9" s="37">
        <f t="shared" si="1"/>
        <v>78.650000000000006</v>
      </c>
    </row>
    <row r="10" spans="1:16" s="30" customFormat="1">
      <c r="A10" s="1"/>
      <c r="B10" s="164" t="s">
        <v>124</v>
      </c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>
        <v>18</v>
      </c>
      <c r="O10" s="36">
        <f t="shared" si="0"/>
        <v>18</v>
      </c>
      <c r="P10" s="37">
        <f t="shared" si="1"/>
        <v>36</v>
      </c>
    </row>
    <row r="11" spans="1:16" s="30" customFormat="1">
      <c r="A11" s="1"/>
      <c r="B11" s="164" t="s">
        <v>125</v>
      </c>
      <c r="C11" s="172"/>
      <c r="D11" s="166"/>
      <c r="E11" s="166"/>
      <c r="F11" s="167"/>
      <c r="G11" s="168"/>
      <c r="H11" s="169"/>
      <c r="I11" s="170"/>
      <c r="J11" s="169"/>
      <c r="K11" s="168"/>
      <c r="L11" s="171"/>
      <c r="M11" s="168"/>
      <c r="N11" s="169">
        <v>18</v>
      </c>
      <c r="O11" s="36">
        <f t="shared" si="0"/>
        <v>18</v>
      </c>
      <c r="P11" s="37">
        <f t="shared" si="1"/>
        <v>36</v>
      </c>
    </row>
    <row r="12" spans="1:16" s="30" customFormat="1">
      <c r="A12" s="1"/>
      <c r="B12" s="164" t="s">
        <v>126</v>
      </c>
      <c r="C12" s="172"/>
      <c r="D12" s="166"/>
      <c r="E12" s="166"/>
      <c r="F12" s="167"/>
      <c r="G12" s="168">
        <v>10</v>
      </c>
      <c r="H12" s="169"/>
      <c r="I12" s="170"/>
      <c r="J12" s="169"/>
      <c r="K12" s="168"/>
      <c r="L12" s="171"/>
      <c r="M12" s="168"/>
      <c r="N12" s="169">
        <v>6</v>
      </c>
      <c r="O12" s="36">
        <f t="shared" si="0"/>
        <v>16</v>
      </c>
      <c r="P12" s="37">
        <f t="shared" si="1"/>
        <v>14.5</v>
      </c>
    </row>
    <row r="13" spans="1:16" s="30" customFormat="1">
      <c r="A13" s="1"/>
      <c r="B13" s="164" t="s">
        <v>127</v>
      </c>
      <c r="C13" s="172"/>
      <c r="D13" s="166"/>
      <c r="E13" s="166"/>
      <c r="F13" s="167"/>
      <c r="G13" s="168">
        <v>7</v>
      </c>
      <c r="H13" s="169"/>
      <c r="I13" s="170">
        <v>5</v>
      </c>
      <c r="J13" s="169"/>
      <c r="K13" s="168">
        <v>1</v>
      </c>
      <c r="L13" s="171"/>
      <c r="M13" s="168"/>
      <c r="N13" s="169">
        <v>1</v>
      </c>
      <c r="O13" s="36">
        <f t="shared" si="0"/>
        <v>14</v>
      </c>
      <c r="P13" s="37">
        <f t="shared" si="1"/>
        <v>7.25</v>
      </c>
    </row>
    <row r="14" spans="1:16" s="30" customFormat="1">
      <c r="A14" s="1"/>
      <c r="B14" s="164" t="s">
        <v>128</v>
      </c>
      <c r="C14" s="172"/>
      <c r="D14" s="166"/>
      <c r="E14" s="166"/>
      <c r="F14" s="167"/>
      <c r="G14" s="168">
        <v>1</v>
      </c>
      <c r="H14" s="169"/>
      <c r="I14" s="170"/>
      <c r="J14" s="169"/>
      <c r="K14" s="168"/>
      <c r="L14" s="171"/>
      <c r="M14" s="168"/>
      <c r="N14" s="169">
        <v>2</v>
      </c>
      <c r="O14" s="36">
        <f t="shared" si="0"/>
        <v>3</v>
      </c>
      <c r="P14" s="37">
        <f t="shared" si="1"/>
        <v>4.25</v>
      </c>
    </row>
    <row r="15" spans="1:16" s="30" customFormat="1">
      <c r="A15" s="1"/>
      <c r="B15" s="164" t="s">
        <v>129</v>
      </c>
      <c r="C15" s="172"/>
      <c r="D15" s="166"/>
      <c r="E15" s="166"/>
      <c r="F15" s="167"/>
      <c r="G15" s="168">
        <v>4</v>
      </c>
      <c r="H15" s="169"/>
      <c r="I15" s="170"/>
      <c r="J15" s="169"/>
      <c r="K15" s="168"/>
      <c r="L15" s="171"/>
      <c r="M15" s="168"/>
      <c r="N15" s="169"/>
      <c r="O15" s="36">
        <f t="shared" si="0"/>
        <v>4</v>
      </c>
      <c r="P15" s="37">
        <f t="shared" si="1"/>
        <v>1</v>
      </c>
    </row>
    <row r="16" spans="1:16" s="30" customFormat="1">
      <c r="A16" s="1"/>
      <c r="B16" s="164"/>
      <c r="C16" s="172"/>
      <c r="D16" s="166"/>
      <c r="E16" s="166"/>
      <c r="F16" s="167"/>
      <c r="G16" s="168"/>
      <c r="H16" s="169"/>
      <c r="I16" s="170"/>
      <c r="J16" s="169"/>
      <c r="K16" s="168"/>
      <c r="L16" s="171"/>
      <c r="M16" s="168"/>
      <c r="N16" s="169"/>
      <c r="O16" s="36">
        <f t="shared" ref="O16" si="2">SUM(F16:N16)</f>
        <v>0</v>
      </c>
      <c r="P16" s="37">
        <f t="shared" ref="P16" si="3">(F16*$F$3)+(G16*$G$3)+(H16*$H$3)+(I16*$I$3)+(J16*$J$3)+(K16*$K$3)+(L16*$L$3)+(M16*$M$3)+(N16*$N$3)</f>
        <v>0</v>
      </c>
    </row>
    <row r="17" spans="1:16" s="30" customFormat="1">
      <c r="A17" s="1"/>
      <c r="B17" s="145"/>
      <c r="C17" s="152"/>
      <c r="D17" s="146"/>
      <c r="E17" s="146"/>
      <c r="F17" s="147"/>
      <c r="G17" s="148"/>
      <c r="H17" s="149"/>
      <c r="I17" s="150"/>
      <c r="J17" s="149"/>
      <c r="K17" s="148"/>
      <c r="L17" s="151"/>
      <c r="M17" s="148"/>
      <c r="N17" s="149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ht="12" thickBot="1">
      <c r="A18" s="38"/>
      <c r="B18" s="39" t="s">
        <v>20</v>
      </c>
      <c r="C18" s="39">
        <f t="shared" ref="C18:P18" si="4">SUM(C7:C17)</f>
        <v>0</v>
      </c>
      <c r="D18" s="39">
        <f t="shared" si="4"/>
        <v>0</v>
      </c>
      <c r="E18" s="39">
        <f t="shared" si="4"/>
        <v>0</v>
      </c>
      <c r="F18" s="39">
        <f t="shared" si="4"/>
        <v>4</v>
      </c>
      <c r="G18" s="39">
        <f t="shared" si="4"/>
        <v>1478</v>
      </c>
      <c r="H18" s="39">
        <f t="shared" si="4"/>
        <v>0</v>
      </c>
      <c r="I18" s="39">
        <f t="shared" si="4"/>
        <v>28</v>
      </c>
      <c r="J18" s="39">
        <f t="shared" si="4"/>
        <v>0</v>
      </c>
      <c r="K18" s="39">
        <f t="shared" si="4"/>
        <v>4</v>
      </c>
      <c r="L18" s="39">
        <f t="shared" si="4"/>
        <v>0</v>
      </c>
      <c r="M18" s="39">
        <f t="shared" si="4"/>
        <v>54</v>
      </c>
      <c r="N18" s="39">
        <f t="shared" si="4"/>
        <v>154</v>
      </c>
      <c r="O18" s="39">
        <f t="shared" si="4"/>
        <v>1722</v>
      </c>
      <c r="P18" s="39">
        <f t="shared" si="4"/>
        <v>803.9</v>
      </c>
    </row>
    <row r="19" spans="1:16">
      <c r="B19" s="38"/>
      <c r="C19" s="38"/>
      <c r="D19" s="38"/>
      <c r="E19" s="38"/>
      <c r="F19" s="40"/>
      <c r="G19" s="40"/>
      <c r="H19" s="40"/>
      <c r="I19" s="40"/>
      <c r="J19" s="40"/>
      <c r="K19" s="40"/>
      <c r="L19" s="40"/>
      <c r="M19" s="40"/>
      <c r="N19" s="40"/>
      <c r="O19" s="38"/>
      <c r="P19" s="38"/>
    </row>
    <row r="20" spans="1:16">
      <c r="B20" s="13"/>
      <c r="C20" s="13"/>
      <c r="D20" s="13"/>
      <c r="E20" s="13"/>
      <c r="F20" s="31"/>
      <c r="G20" s="31"/>
      <c r="H20" s="31"/>
      <c r="I20" s="31"/>
      <c r="J20" s="31"/>
      <c r="K20" s="31"/>
      <c r="L20" s="31"/>
      <c r="M20" s="31"/>
      <c r="N20" s="31"/>
      <c r="O20" s="13"/>
      <c r="P20" s="13"/>
    </row>
    <row r="21" spans="1:16" ht="12" thickBot="1">
      <c r="B21" s="33" t="s">
        <v>30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s="30" customFormat="1">
      <c r="A22" s="1"/>
      <c r="B22" s="58" t="s">
        <v>72</v>
      </c>
      <c r="C22" s="63"/>
      <c r="D22" s="52"/>
      <c r="E22" s="52"/>
      <c r="F22" s="53"/>
      <c r="G22" s="59">
        <v>1367</v>
      </c>
      <c r="H22" s="60"/>
      <c r="I22" s="61">
        <v>143</v>
      </c>
      <c r="J22" s="60"/>
      <c r="K22" s="59"/>
      <c r="L22" s="62"/>
      <c r="M22" s="59">
        <v>58</v>
      </c>
      <c r="N22" s="60"/>
      <c r="O22" s="36">
        <f>SUM(F22:N22)</f>
        <v>1568</v>
      </c>
      <c r="P22" s="37">
        <f>(C22*$C$3)+(F22*$F$3)+(G22*$G$3)+(H22*$H$3)+(I22*$I$3)+(J22*$J$3)+(K22*$K$3)+(L22*$L$3)+(M22*$M$3)+(N22*$N$3)</f>
        <v>529.25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ht="12" thickBot="1">
      <c r="A25" s="38"/>
      <c r="B25" s="39" t="s">
        <v>20</v>
      </c>
      <c r="C25" s="39">
        <f>SUM(C22:C24)</f>
        <v>0</v>
      </c>
      <c r="D25" s="39">
        <f>SUM(D22:D24)</f>
        <v>0</v>
      </c>
      <c r="E25" s="39">
        <f>SUM(E22:E24)</f>
        <v>0</v>
      </c>
      <c r="F25" s="39">
        <f>SUM(F22:F24)</f>
        <v>0</v>
      </c>
      <c r="G25" s="39">
        <f>SUM(G22:G24)</f>
        <v>1367</v>
      </c>
      <c r="H25" s="39">
        <f t="shared" ref="H25:P25" si="5">SUM(H22:H24)</f>
        <v>0</v>
      </c>
      <c r="I25" s="39">
        <f t="shared" si="5"/>
        <v>143</v>
      </c>
      <c r="J25" s="39">
        <f t="shared" si="5"/>
        <v>0</v>
      </c>
      <c r="K25" s="39">
        <f t="shared" si="5"/>
        <v>0</v>
      </c>
      <c r="L25" s="39">
        <f t="shared" si="5"/>
        <v>0</v>
      </c>
      <c r="M25" s="39">
        <f t="shared" si="5"/>
        <v>58</v>
      </c>
      <c r="N25" s="39">
        <f t="shared" si="5"/>
        <v>0</v>
      </c>
      <c r="O25" s="41">
        <f t="shared" si="5"/>
        <v>1568</v>
      </c>
      <c r="P25" s="41">
        <f t="shared" si="5"/>
        <v>529.25</v>
      </c>
    </row>
    <row r="26" spans="1:16">
      <c r="G26" s="42"/>
    </row>
    <row r="27" spans="1:16" ht="12.75">
      <c r="B27" s="2"/>
      <c r="C27" s="2"/>
      <c r="D27" s="2"/>
      <c r="E27" s="2"/>
      <c r="F27" s="47"/>
      <c r="G27" s="47"/>
      <c r="H27" s="47"/>
      <c r="I27" s="47"/>
      <c r="J27" s="47"/>
      <c r="K27" s="47"/>
      <c r="L27" s="47"/>
      <c r="M27" s="47"/>
      <c r="N27" s="47"/>
      <c r="O27" s="2"/>
      <c r="P27" s="2"/>
    </row>
    <row r="28" spans="1:16">
      <c r="M28" s="48" t="s">
        <v>20</v>
      </c>
      <c r="O28" s="49">
        <f>+O25+O18</f>
        <v>3290</v>
      </c>
      <c r="P28" s="50">
        <f>+P25+P18</f>
        <v>1333.15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2" sqref="B2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6"/>
  <sheetViews>
    <sheetView zoomScaleNormal="100" workbookViewId="0">
      <pane xSplit="2" ySplit="4" topLeftCell="C199" activePane="bottomRight" state="frozen"/>
      <selection pane="topRight" activeCell="C1" sqref="C1"/>
      <selection pane="bottomLeft" activeCell="A5" sqref="A5"/>
      <selection pane="bottomRight" activeCell="P207" sqref="P207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140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141</v>
      </c>
      <c r="C7" s="179"/>
      <c r="D7" s="180"/>
      <c r="E7" s="180"/>
      <c r="F7" s="181"/>
      <c r="G7" s="182">
        <v>29</v>
      </c>
      <c r="H7" s="183"/>
      <c r="I7" s="184">
        <v>8</v>
      </c>
      <c r="J7" s="183">
        <v>7</v>
      </c>
      <c r="K7" s="182">
        <v>1</v>
      </c>
      <c r="L7" s="185"/>
      <c r="M7" s="182"/>
      <c r="N7" s="183">
        <v>8</v>
      </c>
      <c r="O7" s="36">
        <f>SUM(C7:N7)</f>
        <v>53</v>
      </c>
      <c r="P7" s="37">
        <f>(C7*$C$3)+(F7*$F$3)+(G7*$G$3)+(H7*$H$3)+(I7*$I$3)+(J7*$J$3)+(K7*$K$3)+(L7*$L$3)+(M7*$M$3)+(N7*$N$3)</f>
        <v>31.75</v>
      </c>
    </row>
    <row r="8" spans="1:16" s="30" customFormat="1">
      <c r="A8" s="1"/>
      <c r="B8" s="178"/>
      <c r="C8" s="186"/>
      <c r="D8" s="180"/>
      <c r="E8" s="180"/>
      <c r="F8" s="181"/>
      <c r="G8" s="182"/>
      <c r="H8" s="183"/>
      <c r="I8" s="184"/>
      <c r="J8" s="183"/>
      <c r="K8" s="182"/>
      <c r="L8" s="185"/>
      <c r="M8" s="182"/>
      <c r="N8" s="183"/>
      <c r="O8" s="36">
        <f>SUM(F8:N8)</f>
        <v>0</v>
      </c>
      <c r="P8" s="37">
        <f>(F8*$F$3)+(G8*$G$3)+(H8*$H$3)+(I8*$I$3)+(J8*$J$3)+(K8*$K$3)+(L8*$L$3)+(M8*$M$3)+(N8*$N$3)</f>
        <v>0</v>
      </c>
    </row>
    <row r="9" spans="1:16" ht="12" thickBot="1">
      <c r="A9" s="38"/>
      <c r="B9" s="39" t="s">
        <v>20</v>
      </c>
      <c r="C9" s="39">
        <f t="shared" ref="C9:P9" si="0">SUM(C7:C8)</f>
        <v>0</v>
      </c>
      <c r="D9" s="39">
        <f t="shared" si="0"/>
        <v>0</v>
      </c>
      <c r="E9" s="39">
        <f t="shared" si="0"/>
        <v>0</v>
      </c>
      <c r="F9" s="39">
        <f t="shared" si="0"/>
        <v>0</v>
      </c>
      <c r="G9" s="39">
        <f t="shared" si="0"/>
        <v>29</v>
      </c>
      <c r="H9" s="39">
        <f t="shared" si="0"/>
        <v>0</v>
      </c>
      <c r="I9" s="39">
        <f t="shared" si="0"/>
        <v>8</v>
      </c>
      <c r="J9" s="39">
        <f t="shared" si="0"/>
        <v>7</v>
      </c>
      <c r="K9" s="39">
        <f t="shared" si="0"/>
        <v>1</v>
      </c>
      <c r="L9" s="39">
        <f t="shared" si="0"/>
        <v>0</v>
      </c>
      <c r="M9" s="39">
        <f t="shared" si="0"/>
        <v>0</v>
      </c>
      <c r="N9" s="39">
        <f t="shared" si="0"/>
        <v>8</v>
      </c>
      <c r="O9" s="110">
        <f t="shared" si="0"/>
        <v>53</v>
      </c>
      <c r="P9" s="39">
        <f t="shared" si="0"/>
        <v>31.75</v>
      </c>
    </row>
    <row r="10" spans="1:16" s="202" customFormat="1">
      <c r="A10" s="210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s="202" customFormat="1" ht="12" thickBot="1">
      <c r="B12" s="204" t="s">
        <v>83</v>
      </c>
      <c r="C12" s="204"/>
      <c r="D12" s="204"/>
      <c r="E12" s="204"/>
      <c r="F12" s="205"/>
      <c r="G12" s="205"/>
      <c r="H12" s="205"/>
      <c r="I12" s="205"/>
      <c r="J12" s="205"/>
      <c r="K12" s="205"/>
      <c r="L12" s="205"/>
      <c r="M12" s="205"/>
      <c r="N12" s="205"/>
      <c r="O12" s="206"/>
      <c r="P12" s="206"/>
    </row>
    <row r="13" spans="1:16" s="203" customFormat="1">
      <c r="A13" s="202"/>
      <c r="B13" s="178" t="s">
        <v>72</v>
      </c>
      <c r="C13" s="179"/>
      <c r="D13" s="180"/>
      <c r="E13" s="180"/>
      <c r="F13" s="181"/>
      <c r="G13" s="182">
        <v>82</v>
      </c>
      <c r="H13" s="183"/>
      <c r="I13" s="184"/>
      <c r="J13" s="183"/>
      <c r="K13" s="182">
        <v>6</v>
      </c>
      <c r="L13" s="185"/>
      <c r="M13" s="182"/>
      <c r="N13" s="183">
        <v>1</v>
      </c>
      <c r="O13" s="197">
        <f>SUM(C13:N13)</f>
        <v>89</v>
      </c>
      <c r="P13" s="209">
        <f>(C13*$C$3)+(F13*$F$3)+(G13*$G$3)+(H13*$H$3)+(I13*$I$3)+(J13*$J$3)+(K13*$K$3)+(L13*$L$3)+(M13*$M$3)+(N13*$N$3)</f>
        <v>28.5</v>
      </c>
    </row>
    <row r="14" spans="1:16" s="203" customFormat="1">
      <c r="A14" s="202"/>
      <c r="B14" s="178"/>
      <c r="C14" s="186"/>
      <c r="D14" s="180"/>
      <c r="E14" s="180"/>
      <c r="F14" s="181"/>
      <c r="G14" s="182"/>
      <c r="H14" s="183"/>
      <c r="I14" s="184"/>
      <c r="J14" s="183"/>
      <c r="K14" s="182"/>
      <c r="L14" s="185"/>
      <c r="M14" s="182"/>
      <c r="N14" s="183"/>
      <c r="O14" s="197">
        <f>SUM(F14:N14)</f>
        <v>0</v>
      </c>
      <c r="P14" s="209">
        <f>(F14*$F$3)+(G14*$G$3)+(H14*$H$3)+(I14*$I$3)+(J14*$J$3)+(K14*$K$3)+(L14*$L$3)+(M14*$M$3)+(N14*$N$3)</f>
        <v>0</v>
      </c>
    </row>
    <row r="15" spans="1:16" s="202" customFormat="1" ht="12" thickBot="1">
      <c r="A15" s="210"/>
      <c r="B15" s="211" t="s">
        <v>20</v>
      </c>
      <c r="C15" s="211">
        <f t="shared" ref="C15:P15" si="1">SUM(C13:C14)</f>
        <v>0</v>
      </c>
      <c r="D15" s="211">
        <f t="shared" si="1"/>
        <v>0</v>
      </c>
      <c r="E15" s="211">
        <f t="shared" si="1"/>
        <v>0</v>
      </c>
      <c r="F15" s="211">
        <f t="shared" si="1"/>
        <v>0</v>
      </c>
      <c r="G15" s="211">
        <f t="shared" si="1"/>
        <v>82</v>
      </c>
      <c r="H15" s="211">
        <f t="shared" si="1"/>
        <v>0</v>
      </c>
      <c r="I15" s="211">
        <f t="shared" si="1"/>
        <v>0</v>
      </c>
      <c r="J15" s="211">
        <f t="shared" si="1"/>
        <v>0</v>
      </c>
      <c r="K15" s="211">
        <f t="shared" si="1"/>
        <v>6</v>
      </c>
      <c r="L15" s="211">
        <f t="shared" si="1"/>
        <v>0</v>
      </c>
      <c r="M15" s="211">
        <f t="shared" si="1"/>
        <v>0</v>
      </c>
      <c r="N15" s="211">
        <f t="shared" si="1"/>
        <v>1</v>
      </c>
      <c r="O15" s="110">
        <f t="shared" si="1"/>
        <v>89</v>
      </c>
      <c r="P15" s="211">
        <f t="shared" si="1"/>
        <v>28.5</v>
      </c>
    </row>
    <row r="16" spans="1:16" s="202" customFormat="1">
      <c r="B16" s="210"/>
      <c r="C16" s="210"/>
      <c r="D16" s="210"/>
      <c r="E16" s="210"/>
      <c r="F16" s="40"/>
      <c r="G16" s="40"/>
      <c r="H16" s="40"/>
      <c r="I16" s="40"/>
      <c r="J16" s="40"/>
      <c r="K16" s="40"/>
      <c r="L16" s="40"/>
      <c r="M16" s="40"/>
      <c r="N16" s="40"/>
      <c r="O16" s="210"/>
      <c r="P16" s="210"/>
    </row>
    <row r="17" spans="1:16">
      <c r="B17" s="13"/>
      <c r="C17" s="13"/>
      <c r="D17" s="13"/>
      <c r="E17" s="13"/>
      <c r="F17" s="31"/>
      <c r="G17" s="31"/>
      <c r="H17" s="31"/>
      <c r="I17" s="31"/>
      <c r="J17" s="31"/>
      <c r="K17" s="31"/>
      <c r="L17" s="31"/>
      <c r="M17" s="31"/>
      <c r="N17" s="31"/>
      <c r="O17" s="13"/>
      <c r="P17" s="13"/>
    </row>
    <row r="18" spans="1:16" ht="12" thickBot="1">
      <c r="B18" s="33" t="s">
        <v>21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1:16" s="30" customFormat="1">
      <c r="A19" s="136"/>
      <c r="B19" s="137" t="s">
        <v>97</v>
      </c>
      <c r="C19" s="64"/>
      <c r="D19" s="52"/>
      <c r="E19" s="52"/>
      <c r="F19" s="53">
        <v>2818</v>
      </c>
      <c r="G19" s="132"/>
      <c r="H19" s="133"/>
      <c r="I19" s="132"/>
      <c r="J19" s="138"/>
      <c r="K19" s="132"/>
      <c r="L19" s="133"/>
      <c r="M19" s="132"/>
      <c r="N19" s="139"/>
      <c r="O19" s="36">
        <f t="shared" ref="O19:O34" si="2">SUM(F19:N19)</f>
        <v>2818</v>
      </c>
      <c r="P19" s="37">
        <f t="shared" ref="P19:P34" si="3">(F19*$F$3)+(G19*$G$3)+(H19*$H$3)+(I19*$I$3)+(J19*$J$3)+(K19*$K$3)+(L19*$L$3)+(M19*$M$3)+(N19*$N$3)</f>
        <v>281.8</v>
      </c>
    </row>
    <row r="20" spans="1:16" s="30" customFormat="1">
      <c r="A20" s="136"/>
      <c r="B20" s="137" t="s">
        <v>98</v>
      </c>
      <c r="C20" s="64"/>
      <c r="D20" s="52">
        <v>1</v>
      </c>
      <c r="E20" s="52"/>
      <c r="F20" s="53"/>
      <c r="G20" s="132">
        <v>50</v>
      </c>
      <c r="H20" s="133"/>
      <c r="I20" s="132">
        <v>26</v>
      </c>
      <c r="J20" s="138"/>
      <c r="K20" s="132">
        <v>47</v>
      </c>
      <c r="L20" s="133"/>
      <c r="M20" s="132"/>
      <c r="N20" s="139">
        <v>23</v>
      </c>
      <c r="O20" s="36">
        <f t="shared" si="2"/>
        <v>146</v>
      </c>
      <c r="P20" s="37">
        <f t="shared" si="3"/>
        <v>118.5</v>
      </c>
    </row>
    <row r="21" spans="1:16" s="30" customFormat="1" ht="11.25" customHeight="1">
      <c r="A21" s="136"/>
      <c r="B21" s="212" t="s">
        <v>99</v>
      </c>
      <c r="C21" s="64"/>
      <c r="D21" s="52"/>
      <c r="E21" s="52">
        <v>1</v>
      </c>
      <c r="F21" s="53"/>
      <c r="G21" s="132">
        <v>91</v>
      </c>
      <c r="H21" s="133"/>
      <c r="I21" s="132">
        <v>10</v>
      </c>
      <c r="J21" s="138"/>
      <c r="K21" s="132">
        <v>11</v>
      </c>
      <c r="L21" s="133"/>
      <c r="M21" s="132"/>
      <c r="N21" s="139">
        <v>30</v>
      </c>
      <c r="O21" s="36">
        <f t="shared" si="2"/>
        <v>142</v>
      </c>
      <c r="P21" s="37">
        <f t="shared" si="3"/>
        <v>98.75</v>
      </c>
    </row>
    <row r="22" spans="1:16" s="30" customFormat="1" ht="11.25" customHeight="1">
      <c r="A22" s="136"/>
      <c r="B22" s="213" t="s">
        <v>100</v>
      </c>
      <c r="C22" s="64"/>
      <c r="D22" s="52"/>
      <c r="E22" s="52"/>
      <c r="F22" s="53"/>
      <c r="G22" s="132">
        <v>25</v>
      </c>
      <c r="H22" s="133"/>
      <c r="I22" s="132"/>
      <c r="J22" s="138"/>
      <c r="K22" s="132">
        <v>60</v>
      </c>
      <c r="L22" s="133"/>
      <c r="M22" s="132"/>
      <c r="N22" s="139"/>
      <c r="O22" s="36">
        <f t="shared" si="2"/>
        <v>85</v>
      </c>
      <c r="P22" s="37">
        <f t="shared" si="3"/>
        <v>66.25</v>
      </c>
    </row>
    <row r="23" spans="1:16" s="30" customFormat="1" ht="11.25" customHeight="1">
      <c r="A23" s="136"/>
      <c r="B23" s="212" t="s">
        <v>101</v>
      </c>
      <c r="C23" s="64"/>
      <c r="D23" s="52"/>
      <c r="E23" s="52"/>
      <c r="F23" s="53"/>
      <c r="G23" s="132">
        <v>20</v>
      </c>
      <c r="H23" s="133"/>
      <c r="I23" s="132">
        <v>10</v>
      </c>
      <c r="J23" s="138"/>
      <c r="K23" s="132"/>
      <c r="L23" s="133"/>
      <c r="M23" s="132"/>
      <c r="N23" s="139">
        <v>25</v>
      </c>
      <c r="O23" s="36">
        <f t="shared" si="2"/>
        <v>55</v>
      </c>
      <c r="P23" s="37">
        <f t="shared" si="3"/>
        <v>60</v>
      </c>
    </row>
    <row r="24" spans="1:16" s="30" customFormat="1" ht="11.25" customHeight="1">
      <c r="A24" s="136"/>
      <c r="B24" s="213" t="s">
        <v>102</v>
      </c>
      <c r="C24" s="64"/>
      <c r="D24" s="52"/>
      <c r="E24" s="52"/>
      <c r="F24" s="53"/>
      <c r="G24" s="132">
        <v>85</v>
      </c>
      <c r="H24" s="133"/>
      <c r="I24" s="132">
        <v>17</v>
      </c>
      <c r="J24" s="138"/>
      <c r="K24" s="132">
        <v>9</v>
      </c>
      <c r="L24" s="133"/>
      <c r="M24" s="132"/>
      <c r="N24" s="139">
        <v>9</v>
      </c>
      <c r="O24" s="36">
        <f t="shared" si="2"/>
        <v>120</v>
      </c>
      <c r="P24" s="37">
        <f t="shared" si="3"/>
        <v>56.75</v>
      </c>
    </row>
    <row r="25" spans="1:16" s="30" customFormat="1" ht="11.25" customHeight="1">
      <c r="A25" s="136"/>
      <c r="B25" s="212" t="s">
        <v>103</v>
      </c>
      <c r="C25" s="64"/>
      <c r="D25" s="52">
        <v>2</v>
      </c>
      <c r="E25" s="52"/>
      <c r="F25" s="53"/>
      <c r="G25" s="132">
        <v>10</v>
      </c>
      <c r="H25" s="133"/>
      <c r="I25" s="132"/>
      <c r="J25" s="138"/>
      <c r="K25" s="132"/>
      <c r="L25" s="133"/>
      <c r="M25" s="132"/>
      <c r="N25" s="139">
        <v>18</v>
      </c>
      <c r="O25" s="36">
        <f t="shared" si="2"/>
        <v>28</v>
      </c>
      <c r="P25" s="37">
        <f t="shared" si="3"/>
        <v>38.5</v>
      </c>
    </row>
    <row r="26" spans="1:16" s="30" customFormat="1" ht="11.25" customHeight="1">
      <c r="A26" s="136"/>
      <c r="B26" s="213" t="s">
        <v>104</v>
      </c>
      <c r="C26" s="64"/>
      <c r="D26" s="52"/>
      <c r="E26" s="52">
        <v>1</v>
      </c>
      <c r="F26" s="53"/>
      <c r="G26" s="132"/>
      <c r="H26" s="133"/>
      <c r="I26" s="132"/>
      <c r="J26" s="138"/>
      <c r="K26" s="132"/>
      <c r="L26" s="133"/>
      <c r="M26" s="132"/>
      <c r="N26" s="139">
        <v>18</v>
      </c>
      <c r="O26" s="36">
        <f t="shared" si="2"/>
        <v>18</v>
      </c>
      <c r="P26" s="37">
        <f t="shared" si="3"/>
        <v>36</v>
      </c>
    </row>
    <row r="27" spans="1:16" s="30" customFormat="1" ht="11.25" customHeight="1">
      <c r="A27" s="136"/>
      <c r="B27" s="212" t="s">
        <v>105</v>
      </c>
      <c r="C27" s="64"/>
      <c r="D27" s="52"/>
      <c r="E27" s="52"/>
      <c r="F27" s="53"/>
      <c r="G27" s="132"/>
      <c r="H27" s="133"/>
      <c r="I27" s="132"/>
      <c r="J27" s="138"/>
      <c r="K27" s="132">
        <v>10</v>
      </c>
      <c r="L27" s="133"/>
      <c r="M27" s="132"/>
      <c r="N27" s="139"/>
      <c r="O27" s="36">
        <f t="shared" si="2"/>
        <v>10</v>
      </c>
      <c r="P27" s="37">
        <f t="shared" si="3"/>
        <v>10</v>
      </c>
    </row>
    <row r="28" spans="1:16" s="30" customFormat="1" ht="11.25" customHeight="1">
      <c r="A28" s="136"/>
      <c r="B28" s="213" t="s">
        <v>106</v>
      </c>
      <c r="C28" s="64"/>
      <c r="D28" s="52"/>
      <c r="E28" s="52"/>
      <c r="F28" s="53"/>
      <c r="G28" s="132">
        <v>20</v>
      </c>
      <c r="H28" s="133"/>
      <c r="I28" s="132"/>
      <c r="J28" s="138"/>
      <c r="K28" s="132">
        <v>4</v>
      </c>
      <c r="L28" s="133"/>
      <c r="M28" s="132"/>
      <c r="N28" s="139"/>
      <c r="O28" s="36">
        <f t="shared" si="2"/>
        <v>24</v>
      </c>
      <c r="P28" s="37">
        <f t="shared" si="3"/>
        <v>9</v>
      </c>
    </row>
    <row r="29" spans="1:16" s="30" customFormat="1" ht="11.25" customHeight="1">
      <c r="A29" s="136"/>
      <c r="B29" s="212" t="s">
        <v>107</v>
      </c>
      <c r="C29" s="64"/>
      <c r="D29" s="52"/>
      <c r="E29" s="52"/>
      <c r="F29" s="53"/>
      <c r="G29" s="132">
        <v>18</v>
      </c>
      <c r="H29" s="133"/>
      <c r="I29" s="132"/>
      <c r="J29" s="138"/>
      <c r="K29" s="132"/>
      <c r="L29" s="133"/>
      <c r="M29" s="132"/>
      <c r="N29" s="139"/>
      <c r="O29" s="36">
        <f t="shared" si="2"/>
        <v>18</v>
      </c>
      <c r="P29" s="37">
        <f t="shared" si="3"/>
        <v>4.5</v>
      </c>
    </row>
    <row r="30" spans="1:16" s="30" customFormat="1" ht="11.25" customHeight="1">
      <c r="A30" s="136"/>
      <c r="B30" s="213" t="s">
        <v>108</v>
      </c>
      <c r="C30" s="64"/>
      <c r="D30" s="52"/>
      <c r="E30" s="52"/>
      <c r="F30" s="53"/>
      <c r="G30" s="132"/>
      <c r="H30" s="133"/>
      <c r="I30" s="132"/>
      <c r="J30" s="138"/>
      <c r="K30" s="132">
        <v>1</v>
      </c>
      <c r="L30" s="133"/>
      <c r="M30" s="132"/>
      <c r="N30" s="139">
        <v>1</v>
      </c>
      <c r="O30" s="36">
        <f t="shared" si="2"/>
        <v>2</v>
      </c>
      <c r="P30" s="37">
        <f t="shared" si="3"/>
        <v>3</v>
      </c>
    </row>
    <row r="31" spans="1:16" s="30" customFormat="1" ht="11.25" customHeight="1">
      <c r="A31" s="136"/>
      <c r="B31" s="212" t="s">
        <v>109</v>
      </c>
      <c r="C31" s="64"/>
      <c r="D31" s="52"/>
      <c r="E31" s="52"/>
      <c r="F31" s="53"/>
      <c r="G31" s="132"/>
      <c r="H31" s="133"/>
      <c r="I31" s="132"/>
      <c r="J31" s="138"/>
      <c r="K31" s="132"/>
      <c r="L31" s="133"/>
      <c r="M31" s="132"/>
      <c r="N31" s="139">
        <v>1</v>
      </c>
      <c r="O31" s="36">
        <f t="shared" si="2"/>
        <v>1</v>
      </c>
      <c r="P31" s="37">
        <f t="shared" si="3"/>
        <v>2</v>
      </c>
    </row>
    <row r="32" spans="1:16" s="30" customFormat="1" ht="11.25" customHeight="1">
      <c r="A32" s="136"/>
      <c r="B32" s="213" t="s">
        <v>110</v>
      </c>
      <c r="C32" s="64"/>
      <c r="D32" s="52"/>
      <c r="E32" s="52"/>
      <c r="F32" s="53"/>
      <c r="G32" s="132"/>
      <c r="H32" s="133"/>
      <c r="I32" s="132">
        <v>1</v>
      </c>
      <c r="J32" s="138"/>
      <c r="K32" s="132"/>
      <c r="L32" s="133"/>
      <c r="M32" s="132"/>
      <c r="N32" s="139"/>
      <c r="O32" s="36">
        <f t="shared" si="2"/>
        <v>1</v>
      </c>
      <c r="P32" s="37">
        <f t="shared" si="3"/>
        <v>0.5</v>
      </c>
    </row>
    <row r="33" spans="1:16" s="30" customFormat="1" ht="11.25" customHeight="1">
      <c r="A33" s="136"/>
      <c r="B33" s="212" t="s">
        <v>111</v>
      </c>
      <c r="C33" s="64"/>
      <c r="D33" s="52"/>
      <c r="E33" s="52"/>
      <c r="F33" s="53"/>
      <c r="G33" s="132">
        <v>2</v>
      </c>
      <c r="H33" s="133"/>
      <c r="I33" s="132"/>
      <c r="J33" s="138"/>
      <c r="K33" s="132"/>
      <c r="L33" s="133"/>
      <c r="M33" s="132"/>
      <c r="N33" s="139"/>
      <c r="O33" s="36">
        <f t="shared" si="2"/>
        <v>2</v>
      </c>
      <c r="P33" s="37">
        <f t="shared" si="3"/>
        <v>0.5</v>
      </c>
    </row>
    <row r="34" spans="1:16" s="30" customFormat="1" ht="11.25" customHeight="1">
      <c r="A34" s="136"/>
      <c r="B34" s="213" t="s">
        <v>112</v>
      </c>
      <c r="C34" s="64"/>
      <c r="D34" s="52"/>
      <c r="E34" s="52"/>
      <c r="F34" s="53"/>
      <c r="G34" s="132">
        <v>1</v>
      </c>
      <c r="H34" s="133"/>
      <c r="I34" s="132"/>
      <c r="J34" s="138"/>
      <c r="K34" s="132"/>
      <c r="L34" s="133"/>
      <c r="M34" s="132"/>
      <c r="N34" s="139"/>
      <c r="O34" s="36">
        <f t="shared" si="2"/>
        <v>1</v>
      </c>
      <c r="P34" s="37">
        <f t="shared" si="3"/>
        <v>0.25</v>
      </c>
    </row>
    <row r="35" spans="1:16" s="30" customFormat="1">
      <c r="A35" s="136"/>
      <c r="B35" s="65"/>
      <c r="C35" s="64"/>
      <c r="D35" s="52"/>
      <c r="E35" s="52"/>
      <c r="F35" s="53"/>
      <c r="G35" s="142"/>
      <c r="H35" s="143"/>
      <c r="I35" s="140"/>
      <c r="J35" s="1"/>
      <c r="K35" s="140"/>
      <c r="L35" s="111"/>
      <c r="M35" s="140"/>
      <c r="N35" s="1"/>
      <c r="O35" s="135">
        <f t="shared" ref="O35" si="4">SUM(F35:N35)</f>
        <v>0</v>
      </c>
      <c r="P35" s="37">
        <f t="shared" ref="P35" si="5">(F35*$F$3)+(G35*$G$3)+(H35*$H$3)+(I35*$I$3)+(J35*$J$3)+(K35*$K$3)+(L35*$L$3)+(M35*$M$3)+(N35*$N$3)</f>
        <v>0</v>
      </c>
    </row>
    <row r="36" spans="1:16" ht="12" thickBot="1">
      <c r="A36" s="38"/>
      <c r="B36" s="39"/>
      <c r="C36" s="43">
        <f t="shared" ref="C36:P36" si="6">SUM(C19:C35)</f>
        <v>0</v>
      </c>
      <c r="D36" s="43">
        <f t="shared" si="6"/>
        <v>3</v>
      </c>
      <c r="E36" s="43">
        <f t="shared" si="6"/>
        <v>2</v>
      </c>
      <c r="F36" s="43">
        <f t="shared" si="6"/>
        <v>2818</v>
      </c>
      <c r="G36" s="43">
        <f t="shared" si="6"/>
        <v>322</v>
      </c>
      <c r="H36" s="43">
        <f t="shared" si="6"/>
        <v>0</v>
      </c>
      <c r="I36" s="43">
        <f t="shared" si="6"/>
        <v>64</v>
      </c>
      <c r="J36" s="43">
        <f t="shared" si="6"/>
        <v>0</v>
      </c>
      <c r="K36" s="43">
        <f t="shared" si="6"/>
        <v>142</v>
      </c>
      <c r="L36" s="43">
        <f t="shared" si="6"/>
        <v>0</v>
      </c>
      <c r="M36" s="43">
        <f t="shared" si="6"/>
        <v>0</v>
      </c>
      <c r="N36" s="43">
        <f t="shared" si="6"/>
        <v>125</v>
      </c>
      <c r="O36" s="44">
        <f t="shared" si="6"/>
        <v>3471</v>
      </c>
      <c r="P36" s="45">
        <f t="shared" si="6"/>
        <v>786.3</v>
      </c>
    </row>
    <row r="37" spans="1:16">
      <c r="G37" s="42"/>
    </row>
    <row r="38" spans="1:16">
      <c r="G38" s="42"/>
    </row>
    <row r="39" spans="1:16" ht="12" thickBot="1">
      <c r="B39" s="33" t="s">
        <v>77</v>
      </c>
      <c r="C39" s="33"/>
      <c r="D39" s="33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  <c r="P39" s="35"/>
    </row>
    <row r="40" spans="1:16" s="30" customFormat="1">
      <c r="A40" s="136"/>
      <c r="B40" s="137" t="s">
        <v>136</v>
      </c>
      <c r="C40" s="64"/>
      <c r="D40" s="52"/>
      <c r="E40" s="52"/>
      <c r="F40" s="53"/>
      <c r="G40" s="132">
        <v>17</v>
      </c>
      <c r="H40" s="133"/>
      <c r="I40" s="132">
        <v>15</v>
      </c>
      <c r="J40" s="138"/>
      <c r="K40" s="132"/>
      <c r="L40" s="133">
        <v>1</v>
      </c>
      <c r="M40" s="132"/>
      <c r="N40" s="139"/>
      <c r="O40" s="134">
        <f t="shared" ref="O40:O44" si="7">SUM(F40:N40)</f>
        <v>33</v>
      </c>
      <c r="P40" s="37">
        <f t="shared" ref="P40:P44" si="8">(F40*$F$3)+(G40*$G$3)+(H40*$H$3)+(I40*$I$3)+(J40*$J$3)+(K40*$K$3)+(L40*$L$3)+(M40*$M$3)+(N40*$N$3)</f>
        <v>12.75</v>
      </c>
    </row>
    <row r="41" spans="1:16" s="30" customFormat="1">
      <c r="A41" s="136"/>
      <c r="B41" s="65" t="s">
        <v>137</v>
      </c>
      <c r="C41" s="64"/>
      <c r="D41" s="52"/>
      <c r="E41" s="52"/>
      <c r="F41" s="53"/>
      <c r="G41" s="132">
        <v>4</v>
      </c>
      <c r="H41" s="133"/>
      <c r="I41" s="132"/>
      <c r="J41" s="138"/>
      <c r="K41" s="132"/>
      <c r="L41" s="133"/>
      <c r="M41" s="132"/>
      <c r="N41" s="139"/>
      <c r="O41" s="134">
        <f t="shared" si="7"/>
        <v>4</v>
      </c>
      <c r="P41" s="37">
        <f t="shared" si="8"/>
        <v>1</v>
      </c>
    </row>
    <row r="42" spans="1:16" s="30" customFormat="1">
      <c r="A42" s="136"/>
      <c r="B42" s="137" t="s">
        <v>138</v>
      </c>
      <c r="C42" s="64"/>
      <c r="D42" s="52"/>
      <c r="E42" s="52"/>
      <c r="F42" s="53"/>
      <c r="G42" s="132">
        <v>4</v>
      </c>
      <c r="H42" s="133"/>
      <c r="I42" s="132"/>
      <c r="J42" s="138">
        <v>6</v>
      </c>
      <c r="K42" s="132"/>
      <c r="L42" s="133">
        <v>2</v>
      </c>
      <c r="M42" s="132"/>
      <c r="N42" s="139"/>
      <c r="O42" s="134">
        <f t="shared" si="7"/>
        <v>12</v>
      </c>
      <c r="P42" s="37">
        <f t="shared" si="8"/>
        <v>6</v>
      </c>
    </row>
    <row r="43" spans="1:16" s="30" customFormat="1">
      <c r="A43" s="136"/>
      <c r="B43" s="65" t="s">
        <v>139</v>
      </c>
      <c r="C43" s="64"/>
      <c r="D43" s="52"/>
      <c r="E43" s="52"/>
      <c r="F43" s="53"/>
      <c r="G43" s="132">
        <v>12</v>
      </c>
      <c r="H43" s="133"/>
      <c r="I43" s="132">
        <v>7</v>
      </c>
      <c r="J43" s="138"/>
      <c r="K43" s="132"/>
      <c r="L43" s="133">
        <v>5</v>
      </c>
      <c r="M43" s="132"/>
      <c r="N43" s="139"/>
      <c r="O43" s="134">
        <f t="shared" si="7"/>
        <v>24</v>
      </c>
      <c r="P43" s="37">
        <f t="shared" si="8"/>
        <v>11.5</v>
      </c>
    </row>
    <row r="44" spans="1:16" s="30" customFormat="1" ht="12.75" customHeight="1">
      <c r="A44" s="136"/>
      <c r="B44" s="65"/>
      <c r="C44" s="64"/>
      <c r="D44" s="52"/>
      <c r="E44" s="52"/>
      <c r="F44" s="53"/>
      <c r="G44" s="142"/>
      <c r="H44" s="143"/>
      <c r="I44" s="140"/>
      <c r="J44" s="1"/>
      <c r="K44" s="140"/>
      <c r="L44" s="111"/>
      <c r="M44" s="140"/>
      <c r="N44" s="1"/>
      <c r="O44" s="135">
        <f t="shared" si="7"/>
        <v>0</v>
      </c>
      <c r="P44" s="37">
        <f t="shared" si="8"/>
        <v>0</v>
      </c>
    </row>
    <row r="45" spans="1:16" ht="12" thickBot="1">
      <c r="A45" s="38"/>
      <c r="B45" s="39" t="s">
        <v>20</v>
      </c>
      <c r="C45" s="39">
        <f t="shared" ref="C45:P45" si="9">SUM(C40:C44)</f>
        <v>0</v>
      </c>
      <c r="D45" s="39">
        <f t="shared" si="9"/>
        <v>0</v>
      </c>
      <c r="E45" s="39">
        <f t="shared" si="9"/>
        <v>0</v>
      </c>
      <c r="F45" s="39">
        <f t="shared" si="9"/>
        <v>0</v>
      </c>
      <c r="G45" s="141">
        <f t="shared" si="9"/>
        <v>37</v>
      </c>
      <c r="H45" s="141">
        <f t="shared" si="9"/>
        <v>0</v>
      </c>
      <c r="I45" s="43">
        <f t="shared" si="9"/>
        <v>22</v>
      </c>
      <c r="J45" s="43">
        <f t="shared" si="9"/>
        <v>6</v>
      </c>
      <c r="K45" s="43">
        <f t="shared" si="9"/>
        <v>0</v>
      </c>
      <c r="L45" s="43">
        <f t="shared" si="9"/>
        <v>8</v>
      </c>
      <c r="M45" s="43">
        <f t="shared" si="9"/>
        <v>0</v>
      </c>
      <c r="N45" s="43">
        <f t="shared" si="9"/>
        <v>0</v>
      </c>
      <c r="O45" s="44">
        <f t="shared" si="9"/>
        <v>73</v>
      </c>
      <c r="P45" s="45">
        <f t="shared" si="9"/>
        <v>31.25</v>
      </c>
    </row>
    <row r="46" spans="1:16">
      <c r="A46" s="38"/>
      <c r="B46" s="54"/>
      <c r="C46" s="54"/>
      <c r="D46" s="54"/>
      <c r="E46" s="54"/>
      <c r="F46" s="54"/>
      <c r="G46" s="55"/>
      <c r="H46" s="55"/>
      <c r="I46" s="55"/>
      <c r="J46" s="55"/>
      <c r="K46" s="55"/>
      <c r="L46" s="55"/>
      <c r="M46" s="55"/>
      <c r="N46" s="55"/>
      <c r="O46" s="56"/>
      <c r="P46" s="57"/>
    </row>
    <row r="47" spans="1:16" s="202" customFormat="1">
      <c r="G47" s="42"/>
    </row>
    <row r="48" spans="1:16" s="202" customFormat="1" ht="12" thickBot="1">
      <c r="B48" s="204" t="s">
        <v>79</v>
      </c>
      <c r="C48" s="204"/>
      <c r="D48" s="204"/>
      <c r="E48" s="204"/>
      <c r="F48" s="205"/>
      <c r="G48" s="205"/>
      <c r="H48" s="205"/>
      <c r="I48" s="205"/>
      <c r="J48" s="205"/>
      <c r="K48" s="205"/>
      <c r="L48" s="205"/>
      <c r="M48" s="205"/>
      <c r="N48" s="205"/>
      <c r="O48" s="206"/>
      <c r="P48" s="206"/>
    </row>
    <row r="49" spans="1:16" s="203" customFormat="1">
      <c r="A49" s="136"/>
      <c r="B49" s="137" t="s">
        <v>130</v>
      </c>
      <c r="C49" s="64"/>
      <c r="D49" s="207"/>
      <c r="E49" s="207"/>
      <c r="F49" s="208">
        <v>536</v>
      </c>
      <c r="G49" s="132"/>
      <c r="H49" s="133"/>
      <c r="I49" s="132"/>
      <c r="J49" s="138"/>
      <c r="K49" s="132"/>
      <c r="L49" s="133"/>
      <c r="M49" s="132"/>
      <c r="N49" s="139"/>
      <c r="O49" s="134">
        <f t="shared" ref="O49:O55" si="10">SUM(F49:N49)</f>
        <v>536</v>
      </c>
      <c r="P49" s="209">
        <f t="shared" ref="P49:P55" si="11">(F49*$F$3)+(G49*$G$3)+(H49*$H$3)+(I49*$I$3)+(J49*$J$3)+(K49*$K$3)+(L49*$L$3)+(M49*$M$3)+(N49*$N$3)</f>
        <v>53.6</v>
      </c>
    </row>
    <row r="50" spans="1:16" s="203" customFormat="1">
      <c r="A50" s="136"/>
      <c r="B50" s="65" t="s">
        <v>131</v>
      </c>
      <c r="C50" s="64"/>
      <c r="D50" s="207"/>
      <c r="E50" s="207"/>
      <c r="F50" s="208"/>
      <c r="G50" s="132">
        <v>32</v>
      </c>
      <c r="H50" s="133">
        <v>3</v>
      </c>
      <c r="I50" s="132">
        <v>15</v>
      </c>
      <c r="J50" s="138"/>
      <c r="K50" s="132"/>
      <c r="L50" s="133">
        <v>2</v>
      </c>
      <c r="M50" s="132"/>
      <c r="N50" s="139">
        <v>2</v>
      </c>
      <c r="O50" s="134">
        <f t="shared" si="10"/>
        <v>54</v>
      </c>
      <c r="P50" s="209">
        <f t="shared" si="11"/>
        <v>22.25</v>
      </c>
    </row>
    <row r="51" spans="1:16" s="203" customFormat="1">
      <c r="A51" s="136"/>
      <c r="B51" s="137" t="s">
        <v>132</v>
      </c>
      <c r="C51" s="64"/>
      <c r="D51" s="207"/>
      <c r="E51" s="207"/>
      <c r="F51" s="208"/>
      <c r="G51" s="132">
        <v>12</v>
      </c>
      <c r="H51" s="133"/>
      <c r="I51" s="132">
        <v>1</v>
      </c>
      <c r="J51" s="138"/>
      <c r="K51" s="132"/>
      <c r="L51" s="133"/>
      <c r="M51" s="132"/>
      <c r="N51" s="139"/>
      <c r="O51" s="134">
        <f t="shared" si="10"/>
        <v>13</v>
      </c>
      <c r="P51" s="209">
        <f t="shared" si="11"/>
        <v>3.5</v>
      </c>
    </row>
    <row r="52" spans="1:16" s="203" customFormat="1">
      <c r="A52" s="136"/>
      <c r="B52" s="65" t="s">
        <v>133</v>
      </c>
      <c r="C52" s="64"/>
      <c r="D52" s="207"/>
      <c r="E52" s="207"/>
      <c r="F52" s="208"/>
      <c r="G52" s="132">
        <v>1</v>
      </c>
      <c r="H52" s="133"/>
      <c r="I52" s="132">
        <v>2</v>
      </c>
      <c r="J52" s="138">
        <v>1</v>
      </c>
      <c r="K52" s="132">
        <v>1</v>
      </c>
      <c r="L52" s="133"/>
      <c r="M52" s="132"/>
      <c r="N52" s="139"/>
      <c r="O52" s="134">
        <f t="shared" si="10"/>
        <v>5</v>
      </c>
      <c r="P52" s="209">
        <f t="shared" si="11"/>
        <v>2.75</v>
      </c>
    </row>
    <row r="53" spans="1:16" s="203" customFormat="1">
      <c r="A53" s="136"/>
      <c r="B53" s="137" t="s">
        <v>134</v>
      </c>
      <c r="C53" s="64"/>
      <c r="D53" s="207"/>
      <c r="E53" s="207"/>
      <c r="F53" s="208"/>
      <c r="G53" s="132">
        <v>34</v>
      </c>
      <c r="H53" s="133">
        <v>2</v>
      </c>
      <c r="I53" s="132">
        <v>6</v>
      </c>
      <c r="J53" s="138"/>
      <c r="K53" s="132"/>
      <c r="L53" s="133">
        <v>3</v>
      </c>
      <c r="M53" s="132"/>
      <c r="N53" s="139">
        <v>3</v>
      </c>
      <c r="O53" s="134">
        <f t="shared" ref="O53:O54" si="12">SUM(F53:N53)</f>
        <v>48</v>
      </c>
      <c r="P53" s="209">
        <f t="shared" ref="P53:P54" si="13">(F53*$F$3)+(G53*$G$3)+(H53*$H$3)+(I53*$I$3)+(J53*$J$3)+(K53*$K$3)+(L53*$L$3)+(M53*$M$3)+(N53*$N$3)</f>
        <v>21</v>
      </c>
    </row>
    <row r="54" spans="1:16" s="203" customFormat="1">
      <c r="A54" s="136"/>
      <c r="B54" s="65" t="s">
        <v>135</v>
      </c>
      <c r="C54" s="64"/>
      <c r="D54" s="207"/>
      <c r="E54" s="207"/>
      <c r="F54" s="208"/>
      <c r="G54" s="132">
        <v>76</v>
      </c>
      <c r="H54" s="133">
        <v>10</v>
      </c>
      <c r="I54" s="132">
        <v>37</v>
      </c>
      <c r="J54" s="138"/>
      <c r="K54" s="132"/>
      <c r="L54" s="133">
        <v>5</v>
      </c>
      <c r="M54" s="132"/>
      <c r="N54" s="139">
        <v>12</v>
      </c>
      <c r="O54" s="134">
        <f t="shared" si="12"/>
        <v>140</v>
      </c>
      <c r="P54" s="209">
        <f t="shared" si="13"/>
        <v>69</v>
      </c>
    </row>
    <row r="55" spans="1:16" s="203" customFormat="1" ht="12.75" customHeight="1">
      <c r="A55" s="136"/>
      <c r="B55" s="65"/>
      <c r="C55" s="64"/>
      <c r="D55" s="207"/>
      <c r="E55" s="207"/>
      <c r="F55" s="208"/>
      <c r="G55" s="142"/>
      <c r="H55" s="143"/>
      <c r="I55" s="140"/>
      <c r="J55" s="202"/>
      <c r="K55" s="140"/>
      <c r="L55" s="111"/>
      <c r="M55" s="140"/>
      <c r="N55" s="202"/>
      <c r="O55" s="135">
        <f t="shared" si="10"/>
        <v>0</v>
      </c>
      <c r="P55" s="209">
        <f t="shared" si="11"/>
        <v>0</v>
      </c>
    </row>
    <row r="56" spans="1:16" s="202" customFormat="1" ht="12" thickBot="1">
      <c r="A56" s="210"/>
      <c r="B56" s="211" t="s">
        <v>20</v>
      </c>
      <c r="C56" s="211">
        <f t="shared" ref="C56:P56" si="14">SUM(C49:C55)</f>
        <v>0</v>
      </c>
      <c r="D56" s="211">
        <f t="shared" si="14"/>
        <v>0</v>
      </c>
      <c r="E56" s="211">
        <f t="shared" si="14"/>
        <v>0</v>
      </c>
      <c r="F56" s="211">
        <f t="shared" si="14"/>
        <v>536</v>
      </c>
      <c r="G56" s="141">
        <f t="shared" si="14"/>
        <v>155</v>
      </c>
      <c r="H56" s="141">
        <f t="shared" si="14"/>
        <v>15</v>
      </c>
      <c r="I56" s="43">
        <f t="shared" si="14"/>
        <v>61</v>
      </c>
      <c r="J56" s="43">
        <f t="shared" si="14"/>
        <v>1</v>
      </c>
      <c r="K56" s="43">
        <f t="shared" si="14"/>
        <v>1</v>
      </c>
      <c r="L56" s="43">
        <f t="shared" si="14"/>
        <v>10</v>
      </c>
      <c r="M56" s="43">
        <f t="shared" si="14"/>
        <v>0</v>
      </c>
      <c r="N56" s="43">
        <f t="shared" si="14"/>
        <v>17</v>
      </c>
      <c r="O56" s="44">
        <f t="shared" si="14"/>
        <v>796</v>
      </c>
      <c r="P56" s="45">
        <f t="shared" si="14"/>
        <v>172.1</v>
      </c>
    </row>
    <row r="57" spans="1:16" s="202" customFormat="1">
      <c r="A57" s="210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 hidden="1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59" spans="1:16" ht="12" hidden="1" thickBot="1">
      <c r="B59" s="33" t="s">
        <v>22</v>
      </c>
      <c r="C59" s="189"/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  <c r="P59" s="35"/>
    </row>
    <row r="60" spans="1:16" s="188" customFormat="1" hidden="1">
      <c r="A60" s="187"/>
      <c r="B60" s="190"/>
      <c r="C60" s="191"/>
      <c r="D60" s="191"/>
      <c r="E60" s="191"/>
      <c r="F60" s="192"/>
      <c r="G60" s="193"/>
      <c r="H60" s="194"/>
      <c r="I60" s="195"/>
      <c r="J60" s="194"/>
      <c r="K60" s="193"/>
      <c r="L60" s="196"/>
      <c r="M60" s="193"/>
      <c r="N60" s="194"/>
      <c r="O60" s="197">
        <f>SUM(F60:N60)</f>
        <v>0</v>
      </c>
      <c r="P60" s="198">
        <f>(F60*$F$3)+(G60*$G$3)+(H60*$H$3)+(I60*$I$3)+(J60*$J$3)+(K60*$K$3)+(L60*$L$3)+(M60*$M$3)+(N60*$N$3)</f>
        <v>0</v>
      </c>
    </row>
    <row r="61" spans="1:16" s="30" customFormat="1" hidden="1">
      <c r="A61" s="1"/>
      <c r="B61" s="190"/>
      <c r="C61" s="64"/>
      <c r="D61" s="191"/>
      <c r="E61" s="191"/>
      <c r="F61" s="192"/>
      <c r="G61" s="193"/>
      <c r="H61" s="194"/>
      <c r="I61" s="195"/>
      <c r="J61" s="194"/>
      <c r="K61" s="193"/>
      <c r="L61" s="62"/>
      <c r="M61" s="59"/>
      <c r="N61" s="60"/>
      <c r="O61" s="36">
        <f>SUM(F61:N61)</f>
        <v>0</v>
      </c>
      <c r="P61" s="37">
        <f>(F61*$F$3)+(G61*$G$3)+(H61*$H$3)+(I61*$I$3)+(J61*$J$3)+(K61*$K$3)+(L61*$L$3)+(M61*$M$3)+(N61*$N$3)</f>
        <v>0</v>
      </c>
    </row>
    <row r="62" spans="1:16" ht="12" hidden="1" thickBot="1">
      <c r="A62" s="38"/>
      <c r="B62" s="39" t="s">
        <v>20</v>
      </c>
      <c r="C62" s="39">
        <f t="shared" ref="C62:D62" si="15">SUM(C61:C61)</f>
        <v>0</v>
      </c>
      <c r="D62" s="39">
        <f t="shared" si="15"/>
        <v>0</v>
      </c>
      <c r="E62" s="44">
        <f t="shared" ref="E62:N62" si="16">SUM(E60:E61)</f>
        <v>0</v>
      </c>
      <c r="F62" s="44">
        <f t="shared" si="16"/>
        <v>0</v>
      </c>
      <c r="G62" s="44">
        <f t="shared" si="16"/>
        <v>0</v>
      </c>
      <c r="H62" s="44">
        <f t="shared" si="16"/>
        <v>0</v>
      </c>
      <c r="I62" s="44">
        <f t="shared" si="16"/>
        <v>0</v>
      </c>
      <c r="J62" s="44">
        <f t="shared" si="16"/>
        <v>0</v>
      </c>
      <c r="K62" s="44">
        <f t="shared" si="16"/>
        <v>0</v>
      </c>
      <c r="L62" s="44">
        <f t="shared" si="16"/>
        <v>0</v>
      </c>
      <c r="M62" s="44">
        <f t="shared" si="16"/>
        <v>0</v>
      </c>
      <c r="N62" s="44">
        <f t="shared" si="16"/>
        <v>0</v>
      </c>
      <c r="O62" s="44">
        <f>SUM(O60:O61)</f>
        <v>0</v>
      </c>
      <c r="P62" s="44">
        <f>SUM(P60:P61)</f>
        <v>0</v>
      </c>
    </row>
    <row r="63" spans="1:16" hidden="1">
      <c r="A63" s="38"/>
      <c r="B63" s="54"/>
      <c r="C63" s="54"/>
      <c r="D63" s="54"/>
      <c r="E63" s="54"/>
      <c r="F63" s="54"/>
      <c r="G63" s="55"/>
      <c r="H63" s="55"/>
      <c r="I63" s="55"/>
      <c r="J63" s="55"/>
      <c r="K63" s="55"/>
      <c r="L63" s="55"/>
      <c r="M63" s="55"/>
      <c r="N63" s="55"/>
      <c r="O63" s="56"/>
      <c r="P63" s="57"/>
    </row>
    <row r="64" spans="1:16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t="12" thickBot="1">
      <c r="B65" s="33" t="s">
        <v>64</v>
      </c>
      <c r="C65" s="3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30" customFormat="1" ht="11.25" customHeight="1">
      <c r="A66" s="1"/>
      <c r="B66" s="58" t="s">
        <v>85</v>
      </c>
      <c r="C66" s="51"/>
      <c r="D66" s="166"/>
      <c r="E66" s="166"/>
      <c r="F66" s="167">
        <v>30</v>
      </c>
      <c r="G66" s="168">
        <v>177</v>
      </c>
      <c r="H66" s="169"/>
      <c r="I66" s="170">
        <v>103</v>
      </c>
      <c r="J66" s="169">
        <v>3</v>
      </c>
      <c r="K66" s="168">
        <v>13</v>
      </c>
      <c r="L66" s="171"/>
      <c r="M66" s="168"/>
      <c r="N66" s="169">
        <v>14</v>
      </c>
      <c r="O66" s="36">
        <f t="shared" ref="O66:O75" si="17">SUM(F66:N66)</f>
        <v>340</v>
      </c>
      <c r="P66" s="37">
        <f t="shared" ref="P66:P75" si="18">(F66*$F$3)+(G66*$G$3)+(H66*$H$3)+(I66*$I$3)+(J66*$J$3)+(K66*$K$3)+(L66*$L$3)+(M66*$M$3)+(N66*$N$3)</f>
        <v>141.25</v>
      </c>
    </row>
    <row r="67" spans="1:16" s="30" customFormat="1" ht="11.25" customHeight="1">
      <c r="A67" s="1"/>
      <c r="B67" s="58" t="s">
        <v>86</v>
      </c>
      <c r="C67" s="51"/>
      <c r="D67" s="52"/>
      <c r="E67" s="52"/>
      <c r="F67" s="53">
        <v>15</v>
      </c>
      <c r="G67" s="59">
        <v>3</v>
      </c>
      <c r="H67" s="60"/>
      <c r="I67" s="61">
        <v>6</v>
      </c>
      <c r="J67" s="60">
        <v>2</v>
      </c>
      <c r="K67" s="59"/>
      <c r="L67" s="62"/>
      <c r="M67" s="59"/>
      <c r="N67" s="60"/>
      <c r="O67" s="36">
        <f t="shared" si="17"/>
        <v>26</v>
      </c>
      <c r="P67" s="37">
        <f t="shared" si="18"/>
        <v>6.25</v>
      </c>
    </row>
    <row r="68" spans="1:16" s="30" customFormat="1" ht="11.25" customHeight="1">
      <c r="A68" s="1"/>
      <c r="B68" s="58" t="s">
        <v>87</v>
      </c>
      <c r="C68" s="51"/>
      <c r="D68" s="52"/>
      <c r="E68" s="52"/>
      <c r="F68" s="53"/>
      <c r="G68" s="59"/>
      <c r="H68" s="60"/>
      <c r="I68" s="61">
        <v>1</v>
      </c>
      <c r="J68" s="60"/>
      <c r="K68" s="59"/>
      <c r="L68" s="62"/>
      <c r="M68" s="59"/>
      <c r="N68" s="60"/>
      <c r="O68" s="36">
        <f t="shared" si="17"/>
        <v>1</v>
      </c>
      <c r="P68" s="37">
        <f t="shared" si="18"/>
        <v>0.5</v>
      </c>
    </row>
    <row r="69" spans="1:16" s="30" customFormat="1" ht="11.25" customHeight="1">
      <c r="A69" s="1"/>
      <c r="B69" s="58" t="s">
        <v>88</v>
      </c>
      <c r="C69" s="51"/>
      <c r="D69" s="52"/>
      <c r="E69" s="52"/>
      <c r="F69" s="53">
        <v>30</v>
      </c>
      <c r="G69" s="59">
        <v>64</v>
      </c>
      <c r="H69" s="60"/>
      <c r="I69" s="61">
        <v>15</v>
      </c>
      <c r="J69" s="60"/>
      <c r="K69" s="59">
        <v>6</v>
      </c>
      <c r="L69" s="62"/>
      <c r="M69" s="59"/>
      <c r="N69" s="60">
        <v>32</v>
      </c>
      <c r="O69" s="36">
        <f t="shared" si="17"/>
        <v>147</v>
      </c>
      <c r="P69" s="37">
        <f t="shared" si="18"/>
        <v>96.5</v>
      </c>
    </row>
    <row r="70" spans="1:16" s="30" customFormat="1" ht="11.25" customHeight="1">
      <c r="A70" s="1"/>
      <c r="B70" s="58" t="s">
        <v>89</v>
      </c>
      <c r="C70" s="51"/>
      <c r="D70" s="52"/>
      <c r="E70" s="52"/>
      <c r="F70" s="53"/>
      <c r="G70" s="59">
        <v>15</v>
      </c>
      <c r="H70" s="60"/>
      <c r="I70" s="61">
        <v>11</v>
      </c>
      <c r="J70" s="60"/>
      <c r="K70" s="59">
        <v>2</v>
      </c>
      <c r="L70" s="62"/>
      <c r="M70" s="59"/>
      <c r="N70" s="60">
        <v>28</v>
      </c>
      <c r="O70" s="36">
        <f t="shared" si="17"/>
        <v>56</v>
      </c>
      <c r="P70" s="37">
        <f t="shared" si="18"/>
        <v>67.25</v>
      </c>
    </row>
    <row r="71" spans="1:16" s="30" customFormat="1" ht="11.25" customHeight="1">
      <c r="A71" s="1"/>
      <c r="B71" s="58" t="s">
        <v>90</v>
      </c>
      <c r="C71" s="51"/>
      <c r="D71" s="52"/>
      <c r="E71" s="52"/>
      <c r="F71" s="53">
        <v>3</v>
      </c>
      <c r="G71" s="59"/>
      <c r="H71" s="60"/>
      <c r="I71" s="61"/>
      <c r="J71" s="60">
        <v>2</v>
      </c>
      <c r="K71" s="59">
        <v>2</v>
      </c>
      <c r="L71" s="62">
        <v>1</v>
      </c>
      <c r="M71" s="59"/>
      <c r="N71" s="60"/>
      <c r="O71" s="36">
        <f t="shared" si="17"/>
        <v>8</v>
      </c>
      <c r="P71" s="37">
        <f t="shared" si="18"/>
        <v>4.3</v>
      </c>
    </row>
    <row r="72" spans="1:16" s="30" customFormat="1" ht="11.25" customHeight="1">
      <c r="A72" s="1"/>
      <c r="B72" s="58" t="s">
        <v>91</v>
      </c>
      <c r="C72" s="51"/>
      <c r="D72" s="52"/>
      <c r="E72" s="52"/>
      <c r="F72" s="53"/>
      <c r="G72" s="59">
        <v>2</v>
      </c>
      <c r="H72" s="60"/>
      <c r="I72" s="61">
        <v>5</v>
      </c>
      <c r="J72" s="60"/>
      <c r="K72" s="59">
        <v>2</v>
      </c>
      <c r="L72" s="62"/>
      <c r="M72" s="59"/>
      <c r="N72" s="60">
        <v>1</v>
      </c>
      <c r="O72" s="36">
        <f t="shared" si="17"/>
        <v>10</v>
      </c>
      <c r="P72" s="37">
        <f t="shared" si="18"/>
        <v>7</v>
      </c>
    </row>
    <row r="73" spans="1:16" s="30" customFormat="1" ht="11.25" customHeight="1">
      <c r="A73" s="1"/>
      <c r="B73" s="58" t="s">
        <v>92</v>
      </c>
      <c r="C73" s="51"/>
      <c r="D73" s="52"/>
      <c r="E73" s="52"/>
      <c r="F73" s="53"/>
      <c r="G73" s="59">
        <v>2</v>
      </c>
      <c r="H73" s="60"/>
      <c r="I73" s="61">
        <v>1</v>
      </c>
      <c r="J73" s="60"/>
      <c r="K73" s="59"/>
      <c r="L73" s="62"/>
      <c r="M73" s="59"/>
      <c r="N73" s="60">
        <v>1</v>
      </c>
      <c r="O73" s="36">
        <f t="shared" si="17"/>
        <v>4</v>
      </c>
      <c r="P73" s="37">
        <f t="shared" si="18"/>
        <v>3</v>
      </c>
    </row>
    <row r="74" spans="1:16" s="30" customFormat="1" ht="11.25" customHeight="1">
      <c r="A74" s="1"/>
      <c r="B74" s="58" t="s">
        <v>93</v>
      </c>
      <c r="C74" s="51"/>
      <c r="D74" s="52"/>
      <c r="E74" s="52"/>
      <c r="F74" s="53"/>
      <c r="G74" s="59">
        <v>1</v>
      </c>
      <c r="H74" s="60"/>
      <c r="I74" s="61">
        <v>1</v>
      </c>
      <c r="J74" s="60"/>
      <c r="K74" s="59">
        <v>1</v>
      </c>
      <c r="L74" s="62"/>
      <c r="M74" s="59"/>
      <c r="N74" s="60"/>
      <c r="O74" s="36">
        <f t="shared" si="17"/>
        <v>3</v>
      </c>
      <c r="P74" s="37">
        <f t="shared" si="18"/>
        <v>1.75</v>
      </c>
    </row>
    <row r="75" spans="1:16" s="30" customFormat="1" ht="11.25" customHeight="1">
      <c r="A75" s="1"/>
      <c r="B75" s="58"/>
      <c r="C75" s="51"/>
      <c r="D75" s="52"/>
      <c r="E75" s="52"/>
      <c r="F75" s="53"/>
      <c r="G75" s="59"/>
      <c r="H75" s="60"/>
      <c r="I75" s="61"/>
      <c r="J75" s="60"/>
      <c r="K75" s="59"/>
      <c r="L75" s="62"/>
      <c r="M75" s="59"/>
      <c r="N75" s="60"/>
      <c r="O75" s="36">
        <f t="shared" si="17"/>
        <v>0</v>
      </c>
      <c r="P75" s="37">
        <f t="shared" si="18"/>
        <v>0</v>
      </c>
    </row>
    <row r="76" spans="1:16" ht="12" thickBot="1">
      <c r="A76" s="38"/>
      <c r="B76" s="39" t="s">
        <v>20</v>
      </c>
      <c r="C76" s="39">
        <f t="shared" ref="C76:P76" si="19">SUM(C66:C75)</f>
        <v>0</v>
      </c>
      <c r="D76" s="39">
        <f t="shared" si="19"/>
        <v>0</v>
      </c>
      <c r="E76" s="39">
        <f t="shared" si="19"/>
        <v>0</v>
      </c>
      <c r="F76" s="39">
        <f t="shared" si="19"/>
        <v>78</v>
      </c>
      <c r="G76" s="43">
        <f t="shared" si="19"/>
        <v>264</v>
      </c>
      <c r="H76" s="43">
        <f t="shared" si="19"/>
        <v>0</v>
      </c>
      <c r="I76" s="43">
        <f t="shared" si="19"/>
        <v>143</v>
      </c>
      <c r="J76" s="43">
        <f t="shared" si="19"/>
        <v>7</v>
      </c>
      <c r="K76" s="43">
        <f t="shared" si="19"/>
        <v>26</v>
      </c>
      <c r="L76" s="43">
        <f t="shared" si="19"/>
        <v>1</v>
      </c>
      <c r="M76" s="43">
        <f t="shared" si="19"/>
        <v>0</v>
      </c>
      <c r="N76" s="43">
        <f t="shared" si="19"/>
        <v>76</v>
      </c>
      <c r="O76" s="44">
        <f t="shared" si="19"/>
        <v>595</v>
      </c>
      <c r="P76" s="45">
        <f t="shared" si="19"/>
        <v>327.8</v>
      </c>
    </row>
    <row r="77" spans="1:16" ht="11.25" customHeight="1">
      <c r="A77" s="38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 hidden="1"/>
    <row r="79" spans="1:16" ht="12" hidden="1" thickBot="1">
      <c r="B79" s="33" t="s">
        <v>29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>SUM(F80:N80)</f>
        <v>0</v>
      </c>
      <c r="P80" s="37">
        <f>(F80*$F$3)+(G80*$G$3)+(H80*$H$3)+(I80*$I$3)+(J80*$J$3)+(K80*$K$3)+(L80*$L$3)+(M80*$M$3)+(N80*$N$3)</f>
        <v>0</v>
      </c>
    </row>
    <row r="81" spans="1:16" s="30" customFormat="1" ht="11.25" hidden="1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>SUM(F81:N81)</f>
        <v>0</v>
      </c>
      <c r="P81" s="37">
        <f>(F81*$F$3)+(G81*$G$3)+(H81*$H$3)+(I81*$I$3)+(J81*$J$3)+(K81*$K$3)+(L81*$L$3)+(M81*$M$3)+(N81*$N$3)</f>
        <v>0</v>
      </c>
    </row>
    <row r="82" spans="1:16" ht="12" hidden="1" thickBot="1">
      <c r="A82" s="38"/>
      <c r="B82" s="39" t="s">
        <v>20</v>
      </c>
      <c r="C82" s="39">
        <f t="shared" ref="C82:P82" si="20">SUM(C80:C81)</f>
        <v>0</v>
      </c>
      <c r="D82" s="39">
        <f t="shared" si="20"/>
        <v>0</v>
      </c>
      <c r="E82" s="39">
        <f t="shared" si="20"/>
        <v>0</v>
      </c>
      <c r="F82" s="39">
        <f t="shared" si="20"/>
        <v>0</v>
      </c>
      <c r="G82" s="43">
        <f t="shared" si="20"/>
        <v>0</v>
      </c>
      <c r="H82" s="43">
        <f t="shared" si="20"/>
        <v>0</v>
      </c>
      <c r="I82" s="43">
        <f t="shared" si="20"/>
        <v>0</v>
      </c>
      <c r="J82" s="43">
        <f t="shared" si="20"/>
        <v>0</v>
      </c>
      <c r="K82" s="43">
        <f t="shared" si="20"/>
        <v>0</v>
      </c>
      <c r="L82" s="43">
        <f t="shared" si="20"/>
        <v>0</v>
      </c>
      <c r="M82" s="43">
        <f t="shared" si="20"/>
        <v>0</v>
      </c>
      <c r="N82" s="43">
        <f t="shared" si="20"/>
        <v>0</v>
      </c>
      <c r="O82" s="44">
        <f t="shared" si="20"/>
        <v>0</v>
      </c>
      <c r="P82" s="45">
        <f t="shared" si="20"/>
        <v>0</v>
      </c>
    </row>
    <row r="83" spans="1:16" ht="11.25" hidden="1" customHeight="1">
      <c r="A83" s="38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 s="199" customFormat="1" hidden="1"/>
    <row r="85" spans="1:16" s="199" customFormat="1" ht="12" hidden="1" thickBot="1">
      <c r="B85" s="189" t="s">
        <v>78</v>
      </c>
      <c r="C85" s="189"/>
      <c r="D85" s="189"/>
      <c r="E85" s="189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200" customFormat="1" hidden="1">
      <c r="A86" s="199"/>
      <c r="B86" s="201"/>
      <c r="C86" s="63"/>
      <c r="D86" s="191"/>
      <c r="E86" s="191"/>
      <c r="F86" s="192"/>
      <c r="G86" s="193"/>
      <c r="H86" s="194"/>
      <c r="I86" s="195"/>
      <c r="J86" s="194"/>
      <c r="K86" s="193"/>
      <c r="L86" s="196"/>
      <c r="M86" s="193"/>
      <c r="N86" s="194"/>
      <c r="O86" s="197">
        <f t="shared" ref="O86:O155" si="21">SUM(F86:N86)</f>
        <v>0</v>
      </c>
      <c r="P86" s="198">
        <f t="shared" ref="P86:P155" si="22">(F86*$F$3)+(G86*$G$3)+(H86*$H$3)+(I86*$I$3)+(J86*$J$3)+(K86*$K$3)+(L86*$L$3)+(M86*$M$3)+(N86*$N$3)</f>
        <v>0</v>
      </c>
    </row>
    <row r="87" spans="1:16" s="200" customFormat="1" hidden="1">
      <c r="A87" s="199"/>
      <c r="B87" s="201"/>
      <c r="C87" s="51"/>
      <c r="D87" s="191"/>
      <c r="E87" s="191"/>
      <c r="F87" s="192"/>
      <c r="G87" s="193"/>
      <c r="H87" s="194"/>
      <c r="I87" s="195"/>
      <c r="J87" s="194"/>
      <c r="K87" s="193"/>
      <c r="L87" s="196"/>
      <c r="M87" s="193"/>
      <c r="N87" s="194"/>
      <c r="O87" s="197">
        <f t="shared" si="21"/>
        <v>0</v>
      </c>
      <c r="P87" s="198">
        <f t="shared" si="22"/>
        <v>0</v>
      </c>
    </row>
    <row r="88" spans="1:16" s="200" customFormat="1" hidden="1">
      <c r="A88" s="199"/>
      <c r="B88" s="201"/>
      <c r="C88" s="51"/>
      <c r="D88" s="191"/>
      <c r="E88" s="191"/>
      <c r="F88" s="192"/>
      <c r="G88" s="193"/>
      <c r="H88" s="194"/>
      <c r="I88" s="195"/>
      <c r="J88" s="194"/>
      <c r="K88" s="193"/>
      <c r="L88" s="196"/>
      <c r="M88" s="193"/>
      <c r="N88" s="194"/>
      <c r="O88" s="197">
        <f t="shared" si="21"/>
        <v>0</v>
      </c>
      <c r="P88" s="198">
        <f t="shared" si="22"/>
        <v>0</v>
      </c>
    </row>
    <row r="89" spans="1:16" s="200" customFormat="1" hidden="1">
      <c r="A89" s="199"/>
      <c r="B89" s="201"/>
      <c r="C89" s="51"/>
      <c r="D89" s="191"/>
      <c r="E89" s="191"/>
      <c r="F89" s="192"/>
      <c r="G89" s="193"/>
      <c r="H89" s="194"/>
      <c r="I89" s="195"/>
      <c r="J89" s="194"/>
      <c r="K89" s="193"/>
      <c r="L89" s="196"/>
      <c r="M89" s="193"/>
      <c r="N89" s="194"/>
      <c r="O89" s="197">
        <f t="shared" si="21"/>
        <v>0</v>
      </c>
      <c r="P89" s="198">
        <f t="shared" si="22"/>
        <v>0</v>
      </c>
    </row>
    <row r="90" spans="1:16" s="200" customFormat="1" hidden="1">
      <c r="A90" s="199"/>
      <c r="B90" s="201"/>
      <c r="C90" s="51"/>
      <c r="D90" s="191"/>
      <c r="E90" s="191"/>
      <c r="F90" s="192"/>
      <c r="G90" s="193"/>
      <c r="H90" s="194"/>
      <c r="I90" s="195"/>
      <c r="J90" s="194"/>
      <c r="K90" s="193"/>
      <c r="L90" s="196"/>
      <c r="M90" s="193"/>
      <c r="N90" s="194"/>
      <c r="O90" s="197">
        <f t="shared" si="21"/>
        <v>0</v>
      </c>
      <c r="P90" s="198">
        <f t="shared" si="22"/>
        <v>0</v>
      </c>
    </row>
    <row r="91" spans="1:16" s="200" customFormat="1" hidden="1">
      <c r="A91" s="199"/>
      <c r="B91" s="201"/>
      <c r="C91" s="51"/>
      <c r="D91" s="191"/>
      <c r="E91" s="191"/>
      <c r="F91" s="192"/>
      <c r="G91" s="193"/>
      <c r="H91" s="194"/>
      <c r="I91" s="195"/>
      <c r="J91" s="194"/>
      <c r="K91" s="193"/>
      <c r="L91" s="196"/>
      <c r="M91" s="193"/>
      <c r="N91" s="194"/>
      <c r="O91" s="197">
        <f t="shared" si="21"/>
        <v>0</v>
      </c>
      <c r="P91" s="198">
        <f t="shared" si="22"/>
        <v>0</v>
      </c>
    </row>
    <row r="92" spans="1:16" s="200" customFormat="1" hidden="1">
      <c r="A92" s="199"/>
      <c r="B92" s="201"/>
      <c r="C92" s="51"/>
      <c r="D92" s="191"/>
      <c r="E92" s="191"/>
      <c r="F92" s="192"/>
      <c r="G92" s="193"/>
      <c r="H92" s="194"/>
      <c r="I92" s="195"/>
      <c r="J92" s="194"/>
      <c r="K92" s="193"/>
      <c r="L92" s="196"/>
      <c r="M92" s="193"/>
      <c r="N92" s="194"/>
      <c r="O92" s="197">
        <f t="shared" si="21"/>
        <v>0</v>
      </c>
      <c r="P92" s="198">
        <f t="shared" si="22"/>
        <v>0</v>
      </c>
    </row>
    <row r="93" spans="1:16" s="200" customFormat="1" hidden="1">
      <c r="A93" s="199"/>
      <c r="B93" s="201"/>
      <c r="C93" s="51"/>
      <c r="D93" s="191"/>
      <c r="E93" s="191"/>
      <c r="F93" s="192"/>
      <c r="G93" s="193"/>
      <c r="H93" s="194"/>
      <c r="I93" s="195"/>
      <c r="J93" s="194"/>
      <c r="K93" s="193"/>
      <c r="L93" s="196"/>
      <c r="M93" s="193"/>
      <c r="N93" s="194"/>
      <c r="O93" s="197">
        <f t="shared" si="21"/>
        <v>0</v>
      </c>
      <c r="P93" s="198">
        <f t="shared" si="22"/>
        <v>0</v>
      </c>
    </row>
    <row r="94" spans="1:16" s="200" customFormat="1" hidden="1">
      <c r="A94" s="199"/>
      <c r="B94" s="201"/>
      <c r="C94" s="51"/>
      <c r="D94" s="191"/>
      <c r="E94" s="191"/>
      <c r="F94" s="192"/>
      <c r="G94" s="193"/>
      <c r="H94" s="194"/>
      <c r="I94" s="195"/>
      <c r="J94" s="194"/>
      <c r="K94" s="193"/>
      <c r="L94" s="196"/>
      <c r="M94" s="193"/>
      <c r="N94" s="194"/>
      <c r="O94" s="197">
        <f t="shared" si="21"/>
        <v>0</v>
      </c>
      <c r="P94" s="198">
        <f t="shared" si="22"/>
        <v>0</v>
      </c>
    </row>
    <row r="95" spans="1:16" s="200" customFormat="1" hidden="1">
      <c r="A95" s="199"/>
      <c r="B95" s="201"/>
      <c r="C95" s="51"/>
      <c r="D95" s="191"/>
      <c r="E95" s="191"/>
      <c r="F95" s="192"/>
      <c r="G95" s="193"/>
      <c r="H95" s="194"/>
      <c r="I95" s="195"/>
      <c r="J95" s="194"/>
      <c r="K95" s="193"/>
      <c r="L95" s="196"/>
      <c r="M95" s="193"/>
      <c r="N95" s="194"/>
      <c r="O95" s="197">
        <f t="shared" si="21"/>
        <v>0</v>
      </c>
      <c r="P95" s="198">
        <f t="shared" si="22"/>
        <v>0</v>
      </c>
    </row>
    <row r="96" spans="1:16" s="200" customFormat="1" hidden="1">
      <c r="A96" s="199"/>
      <c r="B96" s="201"/>
      <c r="C96" s="51"/>
      <c r="D96" s="191"/>
      <c r="E96" s="191"/>
      <c r="F96" s="192"/>
      <c r="G96" s="193"/>
      <c r="H96" s="194"/>
      <c r="I96" s="195"/>
      <c r="J96" s="194"/>
      <c r="K96" s="193"/>
      <c r="L96" s="196"/>
      <c r="M96" s="193"/>
      <c r="N96" s="194"/>
      <c r="O96" s="197">
        <f t="shared" si="21"/>
        <v>0</v>
      </c>
      <c r="P96" s="198">
        <f t="shared" si="22"/>
        <v>0</v>
      </c>
    </row>
    <row r="97" spans="1:16" s="200" customFormat="1" hidden="1">
      <c r="A97" s="199"/>
      <c r="B97" s="201"/>
      <c r="C97" s="51"/>
      <c r="D97" s="191"/>
      <c r="E97" s="191"/>
      <c r="F97" s="192"/>
      <c r="G97" s="193"/>
      <c r="H97" s="194"/>
      <c r="I97" s="195"/>
      <c r="J97" s="194"/>
      <c r="K97" s="193"/>
      <c r="L97" s="196"/>
      <c r="M97" s="193"/>
      <c r="N97" s="194"/>
      <c r="O97" s="197">
        <f t="shared" si="21"/>
        <v>0</v>
      </c>
      <c r="P97" s="198">
        <f t="shared" si="22"/>
        <v>0</v>
      </c>
    </row>
    <row r="98" spans="1:16" s="200" customFormat="1" hidden="1">
      <c r="A98" s="199"/>
      <c r="B98" s="201"/>
      <c r="C98" s="51"/>
      <c r="D98" s="191"/>
      <c r="E98" s="191"/>
      <c r="F98" s="192"/>
      <c r="G98" s="193"/>
      <c r="H98" s="194"/>
      <c r="I98" s="195"/>
      <c r="J98" s="194"/>
      <c r="K98" s="193"/>
      <c r="L98" s="196"/>
      <c r="M98" s="193"/>
      <c r="N98" s="194"/>
      <c r="O98" s="197">
        <f t="shared" si="21"/>
        <v>0</v>
      </c>
      <c r="P98" s="198">
        <f t="shared" si="22"/>
        <v>0</v>
      </c>
    </row>
    <row r="99" spans="1:16" s="200" customFormat="1" hidden="1">
      <c r="A99" s="199"/>
      <c r="B99" s="201"/>
      <c r="C99" s="51"/>
      <c r="D99" s="191"/>
      <c r="E99" s="191"/>
      <c r="F99" s="192"/>
      <c r="G99" s="193"/>
      <c r="H99" s="194"/>
      <c r="I99" s="195"/>
      <c r="J99" s="194"/>
      <c r="K99" s="193"/>
      <c r="L99" s="196"/>
      <c r="M99" s="193"/>
      <c r="N99" s="194"/>
      <c r="O99" s="197">
        <f t="shared" si="21"/>
        <v>0</v>
      </c>
      <c r="P99" s="198">
        <f t="shared" si="22"/>
        <v>0</v>
      </c>
    </row>
    <row r="100" spans="1:16" s="200" customFormat="1" hidden="1">
      <c r="A100" s="199"/>
      <c r="B100" s="201"/>
      <c r="C100" s="51"/>
      <c r="D100" s="191"/>
      <c r="E100" s="191"/>
      <c r="F100" s="192"/>
      <c r="G100" s="193"/>
      <c r="H100" s="194"/>
      <c r="I100" s="195"/>
      <c r="J100" s="194"/>
      <c r="K100" s="193"/>
      <c r="L100" s="196"/>
      <c r="M100" s="193"/>
      <c r="N100" s="194"/>
      <c r="O100" s="197">
        <f t="shared" si="21"/>
        <v>0</v>
      </c>
      <c r="P100" s="198">
        <f t="shared" si="22"/>
        <v>0</v>
      </c>
    </row>
    <row r="101" spans="1:16" s="200" customFormat="1" hidden="1">
      <c r="A101" s="199"/>
      <c r="B101" s="201"/>
      <c r="C101" s="51"/>
      <c r="D101" s="191"/>
      <c r="E101" s="191"/>
      <c r="F101" s="192"/>
      <c r="G101" s="193"/>
      <c r="H101" s="194"/>
      <c r="I101" s="195"/>
      <c r="J101" s="194"/>
      <c r="K101" s="193"/>
      <c r="L101" s="196"/>
      <c r="M101" s="193"/>
      <c r="N101" s="194"/>
      <c r="O101" s="197">
        <f t="shared" si="21"/>
        <v>0</v>
      </c>
      <c r="P101" s="198">
        <f t="shared" si="22"/>
        <v>0</v>
      </c>
    </row>
    <row r="102" spans="1:16" s="200" customFormat="1" hidden="1">
      <c r="A102" s="199"/>
      <c r="B102" s="201"/>
      <c r="C102" s="51"/>
      <c r="D102" s="191"/>
      <c r="E102" s="191"/>
      <c r="F102" s="192"/>
      <c r="G102" s="193"/>
      <c r="H102" s="194"/>
      <c r="I102" s="195"/>
      <c r="J102" s="194"/>
      <c r="K102" s="193"/>
      <c r="L102" s="196"/>
      <c r="M102" s="193"/>
      <c r="N102" s="194"/>
      <c r="O102" s="197">
        <f t="shared" si="21"/>
        <v>0</v>
      </c>
      <c r="P102" s="198">
        <f t="shared" si="22"/>
        <v>0</v>
      </c>
    </row>
    <row r="103" spans="1:16" s="200" customFormat="1" hidden="1">
      <c r="A103" s="199"/>
      <c r="B103" s="201"/>
      <c r="C103" s="51"/>
      <c r="D103" s="191"/>
      <c r="E103" s="191"/>
      <c r="F103" s="192"/>
      <c r="G103" s="193"/>
      <c r="H103" s="194"/>
      <c r="I103" s="195"/>
      <c r="J103" s="194"/>
      <c r="K103" s="193"/>
      <c r="L103" s="196"/>
      <c r="M103" s="193"/>
      <c r="N103" s="194"/>
      <c r="O103" s="197">
        <f t="shared" si="21"/>
        <v>0</v>
      </c>
      <c r="P103" s="198">
        <f t="shared" si="22"/>
        <v>0</v>
      </c>
    </row>
    <row r="104" spans="1:16" s="200" customFormat="1" hidden="1">
      <c r="A104" s="199"/>
      <c r="B104" s="201"/>
      <c r="C104" s="51"/>
      <c r="D104" s="191"/>
      <c r="E104" s="191"/>
      <c r="F104" s="192"/>
      <c r="G104" s="193"/>
      <c r="H104" s="194"/>
      <c r="I104" s="195"/>
      <c r="J104" s="194"/>
      <c r="K104" s="193"/>
      <c r="L104" s="196"/>
      <c r="M104" s="193"/>
      <c r="N104" s="194"/>
      <c r="O104" s="197">
        <f t="shared" si="21"/>
        <v>0</v>
      </c>
      <c r="P104" s="198">
        <f t="shared" si="22"/>
        <v>0</v>
      </c>
    </row>
    <row r="105" spans="1:16" s="200" customFormat="1" hidden="1">
      <c r="A105" s="199"/>
      <c r="B105" s="201"/>
      <c r="C105" s="51"/>
      <c r="D105" s="191"/>
      <c r="E105" s="191"/>
      <c r="F105" s="192"/>
      <c r="G105" s="193"/>
      <c r="H105" s="194"/>
      <c r="I105" s="195"/>
      <c r="J105" s="194"/>
      <c r="K105" s="193"/>
      <c r="L105" s="196"/>
      <c r="M105" s="193"/>
      <c r="N105" s="194"/>
      <c r="O105" s="197">
        <f t="shared" si="21"/>
        <v>0</v>
      </c>
      <c r="P105" s="198">
        <f t="shared" si="22"/>
        <v>0</v>
      </c>
    </row>
    <row r="106" spans="1:16" s="200" customFormat="1" hidden="1">
      <c r="A106" s="199"/>
      <c r="B106" s="201"/>
      <c r="C106" s="51"/>
      <c r="D106" s="191"/>
      <c r="E106" s="191"/>
      <c r="F106" s="192"/>
      <c r="G106" s="193"/>
      <c r="H106" s="194"/>
      <c r="I106" s="195"/>
      <c r="J106" s="194"/>
      <c r="K106" s="193"/>
      <c r="L106" s="196"/>
      <c r="M106" s="193"/>
      <c r="N106" s="194"/>
      <c r="O106" s="197">
        <f t="shared" si="21"/>
        <v>0</v>
      </c>
      <c r="P106" s="198">
        <f t="shared" si="22"/>
        <v>0</v>
      </c>
    </row>
    <row r="107" spans="1:16" s="200" customFormat="1" hidden="1">
      <c r="A107" s="199"/>
      <c r="B107" s="201"/>
      <c r="C107" s="51"/>
      <c r="D107" s="191"/>
      <c r="E107" s="191"/>
      <c r="F107" s="192"/>
      <c r="G107" s="193"/>
      <c r="H107" s="194"/>
      <c r="I107" s="195"/>
      <c r="J107" s="194"/>
      <c r="K107" s="193"/>
      <c r="L107" s="196"/>
      <c r="M107" s="193"/>
      <c r="N107" s="194"/>
      <c r="O107" s="197">
        <f t="shared" si="21"/>
        <v>0</v>
      </c>
      <c r="P107" s="198">
        <f t="shared" si="22"/>
        <v>0</v>
      </c>
    </row>
    <row r="108" spans="1:16" s="200" customFormat="1" hidden="1">
      <c r="A108" s="199"/>
      <c r="B108" s="201"/>
      <c r="C108" s="51"/>
      <c r="D108" s="191"/>
      <c r="E108" s="191"/>
      <c r="F108" s="192"/>
      <c r="G108" s="193"/>
      <c r="H108" s="194"/>
      <c r="I108" s="195"/>
      <c r="J108" s="194"/>
      <c r="K108" s="193"/>
      <c r="L108" s="196"/>
      <c r="M108" s="193"/>
      <c r="N108" s="194"/>
      <c r="O108" s="197">
        <f t="shared" si="21"/>
        <v>0</v>
      </c>
      <c r="P108" s="198">
        <f t="shared" si="22"/>
        <v>0</v>
      </c>
    </row>
    <row r="109" spans="1:16" s="200" customFormat="1" hidden="1">
      <c r="A109" s="199"/>
      <c r="B109" s="201"/>
      <c r="C109" s="51"/>
      <c r="D109" s="191"/>
      <c r="E109" s="191"/>
      <c r="F109" s="192"/>
      <c r="G109" s="193"/>
      <c r="H109" s="194"/>
      <c r="I109" s="195"/>
      <c r="J109" s="194"/>
      <c r="K109" s="193"/>
      <c r="L109" s="196"/>
      <c r="M109" s="193"/>
      <c r="N109" s="194"/>
      <c r="O109" s="197">
        <f t="shared" ref="O109:O154" si="23">SUM(F109:N109)</f>
        <v>0</v>
      </c>
      <c r="P109" s="198">
        <f t="shared" ref="P109:P154" si="24">(F109*$F$3)+(G109*$G$3)+(H109*$H$3)+(I109*$I$3)+(J109*$J$3)+(K109*$K$3)+(L109*$L$3)+(M109*$M$3)+(N109*$N$3)</f>
        <v>0</v>
      </c>
    </row>
    <row r="110" spans="1:16" s="200" customFormat="1" hidden="1">
      <c r="A110" s="199"/>
      <c r="B110" s="201"/>
      <c r="C110" s="51"/>
      <c r="D110" s="191"/>
      <c r="E110" s="191"/>
      <c r="F110" s="192"/>
      <c r="G110" s="193"/>
      <c r="H110" s="194"/>
      <c r="I110" s="195"/>
      <c r="J110" s="194"/>
      <c r="K110" s="193"/>
      <c r="L110" s="196"/>
      <c r="M110" s="193"/>
      <c r="N110" s="194"/>
      <c r="O110" s="197">
        <f t="shared" si="23"/>
        <v>0</v>
      </c>
      <c r="P110" s="198">
        <f t="shared" si="24"/>
        <v>0</v>
      </c>
    </row>
    <row r="111" spans="1:16" s="200" customFormat="1" hidden="1">
      <c r="A111" s="199"/>
      <c r="B111" s="201"/>
      <c r="C111" s="51"/>
      <c r="D111" s="191"/>
      <c r="E111" s="191"/>
      <c r="F111" s="192"/>
      <c r="G111" s="193"/>
      <c r="H111" s="194"/>
      <c r="I111" s="195"/>
      <c r="J111" s="194"/>
      <c r="K111" s="193"/>
      <c r="L111" s="196"/>
      <c r="M111" s="193"/>
      <c r="N111" s="194"/>
      <c r="O111" s="197">
        <f t="shared" si="23"/>
        <v>0</v>
      </c>
      <c r="P111" s="198">
        <f t="shared" si="24"/>
        <v>0</v>
      </c>
    </row>
    <row r="112" spans="1:16" s="200" customFormat="1" hidden="1">
      <c r="A112" s="199"/>
      <c r="B112" s="201"/>
      <c r="C112" s="51"/>
      <c r="D112" s="191"/>
      <c r="E112" s="191"/>
      <c r="F112" s="192"/>
      <c r="G112" s="193"/>
      <c r="H112" s="194"/>
      <c r="I112" s="195"/>
      <c r="J112" s="194"/>
      <c r="K112" s="193"/>
      <c r="L112" s="196"/>
      <c r="M112" s="193"/>
      <c r="N112" s="194"/>
      <c r="O112" s="197">
        <f t="shared" si="23"/>
        <v>0</v>
      </c>
      <c r="P112" s="198">
        <f t="shared" si="24"/>
        <v>0</v>
      </c>
    </row>
    <row r="113" spans="1:16" s="200" customFormat="1" hidden="1">
      <c r="A113" s="199"/>
      <c r="B113" s="201"/>
      <c r="C113" s="51"/>
      <c r="D113" s="191"/>
      <c r="E113" s="191"/>
      <c r="F113" s="192"/>
      <c r="G113" s="193"/>
      <c r="H113" s="194"/>
      <c r="I113" s="195"/>
      <c r="J113" s="194"/>
      <c r="K113" s="193"/>
      <c r="L113" s="196"/>
      <c r="M113" s="193"/>
      <c r="N113" s="194"/>
      <c r="O113" s="197">
        <f t="shared" si="23"/>
        <v>0</v>
      </c>
      <c r="P113" s="198">
        <f t="shared" si="24"/>
        <v>0</v>
      </c>
    </row>
    <row r="114" spans="1:16" s="200" customFormat="1" hidden="1">
      <c r="A114" s="199"/>
      <c r="B114" s="201"/>
      <c r="C114" s="51"/>
      <c r="D114" s="191"/>
      <c r="E114" s="191"/>
      <c r="F114" s="192"/>
      <c r="G114" s="193"/>
      <c r="H114" s="194"/>
      <c r="I114" s="195"/>
      <c r="J114" s="194"/>
      <c r="K114" s="193"/>
      <c r="L114" s="196"/>
      <c r="M114" s="193"/>
      <c r="N114" s="194"/>
      <c r="O114" s="197">
        <f t="shared" si="23"/>
        <v>0</v>
      </c>
      <c r="P114" s="198">
        <f t="shared" si="24"/>
        <v>0</v>
      </c>
    </row>
    <row r="115" spans="1:16" s="200" customFormat="1" hidden="1">
      <c r="A115" s="199"/>
      <c r="B115" s="201"/>
      <c r="C115" s="51"/>
      <c r="D115" s="191"/>
      <c r="E115" s="191"/>
      <c r="F115" s="192"/>
      <c r="G115" s="193"/>
      <c r="H115" s="194"/>
      <c r="I115" s="195"/>
      <c r="J115" s="194"/>
      <c r="K115" s="193"/>
      <c r="L115" s="196"/>
      <c r="M115" s="193"/>
      <c r="N115" s="194"/>
      <c r="O115" s="197">
        <f t="shared" si="23"/>
        <v>0</v>
      </c>
      <c r="P115" s="198">
        <f t="shared" si="24"/>
        <v>0</v>
      </c>
    </row>
    <row r="116" spans="1:16" s="200" customFormat="1" hidden="1">
      <c r="A116" s="199"/>
      <c r="B116" s="201"/>
      <c r="C116" s="51"/>
      <c r="D116" s="191"/>
      <c r="E116" s="191"/>
      <c r="F116" s="192"/>
      <c r="G116" s="193"/>
      <c r="H116" s="194"/>
      <c r="I116" s="195"/>
      <c r="J116" s="194"/>
      <c r="K116" s="193"/>
      <c r="L116" s="196"/>
      <c r="M116" s="193"/>
      <c r="N116" s="194"/>
      <c r="O116" s="197">
        <f t="shared" si="23"/>
        <v>0</v>
      </c>
      <c r="P116" s="198">
        <f t="shared" si="24"/>
        <v>0</v>
      </c>
    </row>
    <row r="117" spans="1:16" s="200" customFormat="1" hidden="1">
      <c r="A117" s="199"/>
      <c r="B117" s="201"/>
      <c r="C117" s="51"/>
      <c r="D117" s="191"/>
      <c r="E117" s="191"/>
      <c r="F117" s="192"/>
      <c r="G117" s="193"/>
      <c r="H117" s="194"/>
      <c r="I117" s="195"/>
      <c r="J117" s="194"/>
      <c r="K117" s="193"/>
      <c r="L117" s="196"/>
      <c r="M117" s="193"/>
      <c r="N117" s="194"/>
      <c r="O117" s="197">
        <f t="shared" si="23"/>
        <v>0</v>
      </c>
      <c r="P117" s="198">
        <f t="shared" si="24"/>
        <v>0</v>
      </c>
    </row>
    <row r="118" spans="1:16" s="200" customFormat="1" hidden="1">
      <c r="A118" s="199"/>
      <c r="B118" s="201"/>
      <c r="C118" s="51"/>
      <c r="D118" s="191"/>
      <c r="E118" s="191"/>
      <c r="F118" s="192"/>
      <c r="G118" s="193"/>
      <c r="H118" s="194"/>
      <c r="I118" s="195"/>
      <c r="J118" s="194"/>
      <c r="K118" s="193"/>
      <c r="L118" s="196"/>
      <c r="M118" s="193"/>
      <c r="N118" s="194"/>
      <c r="O118" s="197">
        <f t="shared" si="23"/>
        <v>0</v>
      </c>
      <c r="P118" s="198">
        <f t="shared" si="24"/>
        <v>0</v>
      </c>
    </row>
    <row r="119" spans="1:16" s="200" customFormat="1" hidden="1">
      <c r="A119" s="199"/>
      <c r="B119" s="201"/>
      <c r="C119" s="51"/>
      <c r="D119" s="191"/>
      <c r="E119" s="191"/>
      <c r="F119" s="192"/>
      <c r="G119" s="193"/>
      <c r="H119" s="194"/>
      <c r="I119" s="195"/>
      <c r="J119" s="194"/>
      <c r="K119" s="193"/>
      <c r="L119" s="196"/>
      <c r="M119" s="193"/>
      <c r="N119" s="194"/>
      <c r="O119" s="197">
        <f t="shared" si="23"/>
        <v>0</v>
      </c>
      <c r="P119" s="198">
        <f t="shared" si="24"/>
        <v>0</v>
      </c>
    </row>
    <row r="120" spans="1:16" s="200" customFormat="1" hidden="1">
      <c r="A120" s="199"/>
      <c r="B120" s="201"/>
      <c r="C120" s="51"/>
      <c r="D120" s="191"/>
      <c r="E120" s="191"/>
      <c r="F120" s="192"/>
      <c r="G120" s="193"/>
      <c r="H120" s="194"/>
      <c r="I120" s="195"/>
      <c r="J120" s="194"/>
      <c r="K120" s="193"/>
      <c r="L120" s="196"/>
      <c r="M120" s="193"/>
      <c r="N120" s="194"/>
      <c r="O120" s="197">
        <f t="shared" si="23"/>
        <v>0</v>
      </c>
      <c r="P120" s="198">
        <f t="shared" si="24"/>
        <v>0</v>
      </c>
    </row>
    <row r="121" spans="1:16" s="200" customFormat="1" hidden="1">
      <c r="A121" s="199"/>
      <c r="B121" s="201"/>
      <c r="C121" s="51"/>
      <c r="D121" s="191"/>
      <c r="E121" s="191"/>
      <c r="F121" s="192"/>
      <c r="G121" s="193"/>
      <c r="H121" s="194"/>
      <c r="I121" s="195"/>
      <c r="J121" s="194"/>
      <c r="K121" s="193"/>
      <c r="L121" s="196"/>
      <c r="M121" s="193"/>
      <c r="N121" s="194"/>
      <c r="O121" s="197">
        <f t="shared" si="23"/>
        <v>0</v>
      </c>
      <c r="P121" s="198">
        <f t="shared" si="24"/>
        <v>0</v>
      </c>
    </row>
    <row r="122" spans="1:16" s="200" customFormat="1" hidden="1">
      <c r="A122" s="199"/>
      <c r="B122" s="201"/>
      <c r="C122" s="51"/>
      <c r="D122" s="191"/>
      <c r="E122" s="191"/>
      <c r="F122" s="192"/>
      <c r="G122" s="193"/>
      <c r="H122" s="194"/>
      <c r="I122" s="195"/>
      <c r="J122" s="194"/>
      <c r="K122" s="193"/>
      <c r="L122" s="196"/>
      <c r="M122" s="193"/>
      <c r="N122" s="194"/>
      <c r="O122" s="197">
        <f t="shared" si="23"/>
        <v>0</v>
      </c>
      <c r="P122" s="198">
        <f t="shared" si="24"/>
        <v>0</v>
      </c>
    </row>
    <row r="123" spans="1:16" s="200" customFormat="1" hidden="1">
      <c r="A123" s="199"/>
      <c r="B123" s="201"/>
      <c r="C123" s="51"/>
      <c r="D123" s="191"/>
      <c r="E123" s="191"/>
      <c r="F123" s="192"/>
      <c r="G123" s="193"/>
      <c r="H123" s="194"/>
      <c r="I123" s="195"/>
      <c r="J123" s="194"/>
      <c r="K123" s="193"/>
      <c r="L123" s="196"/>
      <c r="M123" s="193"/>
      <c r="N123" s="194"/>
      <c r="O123" s="197">
        <f t="shared" si="23"/>
        <v>0</v>
      </c>
      <c r="P123" s="198">
        <f t="shared" si="24"/>
        <v>0</v>
      </c>
    </row>
    <row r="124" spans="1:16" s="200" customFormat="1" hidden="1">
      <c r="A124" s="199"/>
      <c r="B124" s="201"/>
      <c r="C124" s="51"/>
      <c r="D124" s="191"/>
      <c r="E124" s="191"/>
      <c r="F124" s="192"/>
      <c r="G124" s="193"/>
      <c r="H124" s="194"/>
      <c r="I124" s="195"/>
      <c r="J124" s="194"/>
      <c r="K124" s="193"/>
      <c r="L124" s="196"/>
      <c r="M124" s="193"/>
      <c r="N124" s="194"/>
      <c r="O124" s="197">
        <f t="shared" si="23"/>
        <v>0</v>
      </c>
      <c r="P124" s="198">
        <f t="shared" si="24"/>
        <v>0</v>
      </c>
    </row>
    <row r="125" spans="1:16" s="200" customFormat="1" hidden="1">
      <c r="A125" s="199"/>
      <c r="B125" s="201"/>
      <c r="C125" s="51"/>
      <c r="D125" s="191"/>
      <c r="E125" s="191"/>
      <c r="F125" s="192"/>
      <c r="G125" s="193"/>
      <c r="H125" s="194"/>
      <c r="I125" s="195"/>
      <c r="J125" s="194"/>
      <c r="K125" s="193"/>
      <c r="L125" s="196"/>
      <c r="M125" s="193"/>
      <c r="N125" s="194"/>
      <c r="O125" s="197">
        <f t="shared" si="23"/>
        <v>0</v>
      </c>
      <c r="P125" s="198">
        <f t="shared" si="24"/>
        <v>0</v>
      </c>
    </row>
    <row r="126" spans="1:16" s="200" customFormat="1" hidden="1">
      <c r="A126" s="199"/>
      <c r="B126" s="201"/>
      <c r="C126" s="51"/>
      <c r="D126" s="191"/>
      <c r="E126" s="191"/>
      <c r="F126" s="192"/>
      <c r="G126" s="193"/>
      <c r="H126" s="194"/>
      <c r="I126" s="195"/>
      <c r="J126" s="194"/>
      <c r="K126" s="193"/>
      <c r="L126" s="196"/>
      <c r="M126" s="193"/>
      <c r="N126" s="194"/>
      <c r="O126" s="197">
        <f t="shared" si="23"/>
        <v>0</v>
      </c>
      <c r="P126" s="198">
        <f t="shared" si="24"/>
        <v>0</v>
      </c>
    </row>
    <row r="127" spans="1:16" s="200" customFormat="1" hidden="1">
      <c r="A127" s="199"/>
      <c r="B127" s="201"/>
      <c r="C127" s="51"/>
      <c r="D127" s="191"/>
      <c r="E127" s="191"/>
      <c r="F127" s="192"/>
      <c r="G127" s="193"/>
      <c r="H127" s="194"/>
      <c r="I127" s="195"/>
      <c r="J127" s="194"/>
      <c r="K127" s="193"/>
      <c r="L127" s="196"/>
      <c r="M127" s="193"/>
      <c r="N127" s="194"/>
      <c r="O127" s="197">
        <f t="shared" si="23"/>
        <v>0</v>
      </c>
      <c r="P127" s="198">
        <f t="shared" si="24"/>
        <v>0</v>
      </c>
    </row>
    <row r="128" spans="1:16" s="200" customFormat="1" hidden="1">
      <c r="A128" s="199"/>
      <c r="B128" s="201"/>
      <c r="C128" s="51"/>
      <c r="D128" s="191"/>
      <c r="E128" s="191"/>
      <c r="F128" s="192"/>
      <c r="G128" s="193"/>
      <c r="H128" s="194"/>
      <c r="I128" s="195"/>
      <c r="J128" s="194"/>
      <c r="K128" s="193"/>
      <c r="L128" s="196"/>
      <c r="M128" s="193"/>
      <c r="N128" s="194"/>
      <c r="O128" s="197">
        <f t="shared" si="23"/>
        <v>0</v>
      </c>
      <c r="P128" s="198">
        <f t="shared" si="24"/>
        <v>0</v>
      </c>
    </row>
    <row r="129" spans="1:16" s="200" customFormat="1" hidden="1">
      <c r="A129" s="199"/>
      <c r="B129" s="201"/>
      <c r="C129" s="51"/>
      <c r="D129" s="191"/>
      <c r="E129" s="191"/>
      <c r="F129" s="192"/>
      <c r="G129" s="193"/>
      <c r="H129" s="194"/>
      <c r="I129" s="195"/>
      <c r="J129" s="194"/>
      <c r="K129" s="193"/>
      <c r="L129" s="196"/>
      <c r="M129" s="193"/>
      <c r="N129" s="194"/>
      <c r="O129" s="197">
        <f t="shared" si="23"/>
        <v>0</v>
      </c>
      <c r="P129" s="198">
        <f t="shared" si="24"/>
        <v>0</v>
      </c>
    </row>
    <row r="130" spans="1:16" s="200" customFormat="1" hidden="1">
      <c r="A130" s="199"/>
      <c r="B130" s="201"/>
      <c r="C130" s="51"/>
      <c r="D130" s="191"/>
      <c r="E130" s="191"/>
      <c r="F130" s="192"/>
      <c r="G130" s="193"/>
      <c r="H130" s="194"/>
      <c r="I130" s="195"/>
      <c r="J130" s="194"/>
      <c r="K130" s="193"/>
      <c r="L130" s="196"/>
      <c r="M130" s="193"/>
      <c r="N130" s="194"/>
      <c r="O130" s="197">
        <f t="shared" si="23"/>
        <v>0</v>
      </c>
      <c r="P130" s="198">
        <f t="shared" si="24"/>
        <v>0</v>
      </c>
    </row>
    <row r="131" spans="1:16" s="200" customFormat="1" hidden="1">
      <c r="A131" s="199"/>
      <c r="B131" s="201"/>
      <c r="C131" s="51"/>
      <c r="D131" s="191"/>
      <c r="E131" s="191"/>
      <c r="F131" s="192"/>
      <c r="G131" s="193"/>
      <c r="H131" s="194"/>
      <c r="I131" s="195"/>
      <c r="J131" s="194"/>
      <c r="K131" s="193"/>
      <c r="L131" s="196"/>
      <c r="M131" s="193"/>
      <c r="N131" s="194"/>
      <c r="O131" s="197">
        <f t="shared" si="23"/>
        <v>0</v>
      </c>
      <c r="P131" s="198">
        <f t="shared" si="24"/>
        <v>0</v>
      </c>
    </row>
    <row r="132" spans="1:16" s="200" customFormat="1" hidden="1">
      <c r="A132" s="199"/>
      <c r="B132" s="201"/>
      <c r="C132" s="51"/>
      <c r="D132" s="191"/>
      <c r="E132" s="191"/>
      <c r="F132" s="192"/>
      <c r="G132" s="193"/>
      <c r="H132" s="194"/>
      <c r="I132" s="195"/>
      <c r="J132" s="194"/>
      <c r="K132" s="193"/>
      <c r="L132" s="196"/>
      <c r="M132" s="193"/>
      <c r="N132" s="194"/>
      <c r="O132" s="197">
        <f t="shared" si="23"/>
        <v>0</v>
      </c>
      <c r="P132" s="198">
        <f t="shared" si="24"/>
        <v>0</v>
      </c>
    </row>
    <row r="133" spans="1:16" s="200" customFormat="1" hidden="1">
      <c r="A133" s="199"/>
      <c r="B133" s="201"/>
      <c r="C133" s="51"/>
      <c r="D133" s="191"/>
      <c r="E133" s="191"/>
      <c r="F133" s="192"/>
      <c r="G133" s="193"/>
      <c r="H133" s="194"/>
      <c r="I133" s="195"/>
      <c r="J133" s="194"/>
      <c r="K133" s="193"/>
      <c r="L133" s="196"/>
      <c r="M133" s="193"/>
      <c r="N133" s="194"/>
      <c r="O133" s="197">
        <f t="shared" si="23"/>
        <v>0</v>
      </c>
      <c r="P133" s="198">
        <f t="shared" si="24"/>
        <v>0</v>
      </c>
    </row>
    <row r="134" spans="1:16" s="200" customFormat="1" hidden="1">
      <c r="A134" s="199"/>
      <c r="B134" s="201"/>
      <c r="C134" s="51"/>
      <c r="D134" s="191"/>
      <c r="E134" s="191"/>
      <c r="F134" s="192"/>
      <c r="G134" s="193"/>
      <c r="H134" s="194"/>
      <c r="I134" s="195"/>
      <c r="J134" s="194"/>
      <c r="K134" s="193"/>
      <c r="L134" s="196"/>
      <c r="M134" s="193"/>
      <c r="N134" s="194"/>
      <c r="O134" s="197">
        <f t="shared" si="23"/>
        <v>0</v>
      </c>
      <c r="P134" s="198">
        <f t="shared" si="24"/>
        <v>0</v>
      </c>
    </row>
    <row r="135" spans="1:16" s="200" customFormat="1" hidden="1">
      <c r="A135" s="199"/>
      <c r="B135" s="201"/>
      <c r="C135" s="51"/>
      <c r="D135" s="191"/>
      <c r="E135" s="191"/>
      <c r="F135" s="192"/>
      <c r="G135" s="193"/>
      <c r="H135" s="194"/>
      <c r="I135" s="195"/>
      <c r="J135" s="194"/>
      <c r="K135" s="193"/>
      <c r="L135" s="196"/>
      <c r="M135" s="193"/>
      <c r="N135" s="194"/>
      <c r="O135" s="197">
        <f t="shared" ref="O135:O138" si="25">SUM(F135:N135)</f>
        <v>0</v>
      </c>
      <c r="P135" s="198">
        <f t="shared" ref="P135:P138" si="26">(F135*$F$3)+(G135*$G$3)+(H135*$H$3)+(I135*$I$3)+(J135*$J$3)+(K135*$K$3)+(L135*$L$3)+(M135*$M$3)+(N135*$N$3)</f>
        <v>0</v>
      </c>
    </row>
    <row r="136" spans="1:16" s="200" customFormat="1" hidden="1">
      <c r="A136" s="199"/>
      <c r="B136" s="201"/>
      <c r="C136" s="51"/>
      <c r="D136" s="191"/>
      <c r="E136" s="191"/>
      <c r="F136" s="192"/>
      <c r="G136" s="193"/>
      <c r="H136" s="194"/>
      <c r="I136" s="195"/>
      <c r="J136" s="194"/>
      <c r="K136" s="193"/>
      <c r="L136" s="196"/>
      <c r="M136" s="193"/>
      <c r="N136" s="194"/>
      <c r="O136" s="197">
        <f t="shared" si="25"/>
        <v>0</v>
      </c>
      <c r="P136" s="198">
        <f t="shared" si="26"/>
        <v>0</v>
      </c>
    </row>
    <row r="137" spans="1:16" s="200" customFormat="1" hidden="1">
      <c r="A137" s="199"/>
      <c r="B137" s="201"/>
      <c r="C137" s="51"/>
      <c r="D137" s="191"/>
      <c r="E137" s="191"/>
      <c r="F137" s="192"/>
      <c r="G137" s="193"/>
      <c r="H137" s="194"/>
      <c r="I137" s="195"/>
      <c r="J137" s="194"/>
      <c r="K137" s="193"/>
      <c r="L137" s="196"/>
      <c r="M137" s="193"/>
      <c r="N137" s="194"/>
      <c r="O137" s="197">
        <f t="shared" si="25"/>
        <v>0</v>
      </c>
      <c r="P137" s="198">
        <f t="shared" si="26"/>
        <v>0</v>
      </c>
    </row>
    <row r="138" spans="1:16" s="200" customFormat="1" hidden="1">
      <c r="A138" s="199"/>
      <c r="B138" s="201"/>
      <c r="C138" s="51"/>
      <c r="D138" s="191"/>
      <c r="E138" s="191"/>
      <c r="F138" s="192"/>
      <c r="G138" s="193"/>
      <c r="H138" s="194"/>
      <c r="I138" s="195"/>
      <c r="J138" s="194"/>
      <c r="K138" s="193"/>
      <c r="L138" s="196"/>
      <c r="M138" s="193"/>
      <c r="N138" s="194"/>
      <c r="O138" s="197">
        <f t="shared" si="25"/>
        <v>0</v>
      </c>
      <c r="P138" s="198">
        <f t="shared" si="26"/>
        <v>0</v>
      </c>
    </row>
    <row r="139" spans="1:16" s="200" customFormat="1" hidden="1">
      <c r="A139" s="199"/>
      <c r="B139" s="201"/>
      <c r="C139" s="51"/>
      <c r="D139" s="191"/>
      <c r="E139" s="191"/>
      <c r="F139" s="192"/>
      <c r="G139" s="193"/>
      <c r="H139" s="194"/>
      <c r="I139" s="195"/>
      <c r="J139" s="194"/>
      <c r="K139" s="193"/>
      <c r="L139" s="196"/>
      <c r="M139" s="193"/>
      <c r="N139" s="194"/>
      <c r="O139" s="197">
        <f t="shared" si="23"/>
        <v>0</v>
      </c>
      <c r="P139" s="198">
        <f t="shared" si="24"/>
        <v>0</v>
      </c>
    </row>
    <row r="140" spans="1:16" s="200" customFormat="1" hidden="1">
      <c r="A140" s="199"/>
      <c r="B140" s="201"/>
      <c r="C140" s="51"/>
      <c r="D140" s="191"/>
      <c r="E140" s="191"/>
      <c r="F140" s="192"/>
      <c r="G140" s="193"/>
      <c r="H140" s="194"/>
      <c r="I140" s="195"/>
      <c r="J140" s="194"/>
      <c r="K140" s="193"/>
      <c r="L140" s="196"/>
      <c r="M140" s="193"/>
      <c r="N140" s="194"/>
      <c r="O140" s="197">
        <f t="shared" si="23"/>
        <v>0</v>
      </c>
      <c r="P140" s="198">
        <f t="shared" si="24"/>
        <v>0</v>
      </c>
    </row>
    <row r="141" spans="1:16" s="200" customFormat="1" hidden="1">
      <c r="A141" s="199"/>
      <c r="B141" s="201"/>
      <c r="C141" s="51"/>
      <c r="D141" s="191"/>
      <c r="E141" s="191"/>
      <c r="F141" s="192"/>
      <c r="G141" s="193"/>
      <c r="H141" s="194"/>
      <c r="I141" s="195"/>
      <c r="J141" s="194"/>
      <c r="K141" s="193"/>
      <c r="L141" s="196"/>
      <c r="M141" s="193"/>
      <c r="N141" s="194"/>
      <c r="O141" s="197">
        <f t="shared" si="23"/>
        <v>0</v>
      </c>
      <c r="P141" s="198">
        <f t="shared" si="24"/>
        <v>0</v>
      </c>
    </row>
    <row r="142" spans="1:16" s="200" customFormat="1" hidden="1">
      <c r="A142" s="199"/>
      <c r="B142" s="201"/>
      <c r="C142" s="51"/>
      <c r="D142" s="191"/>
      <c r="E142" s="191"/>
      <c r="F142" s="192"/>
      <c r="G142" s="193"/>
      <c r="H142" s="194"/>
      <c r="I142" s="195"/>
      <c r="J142" s="194"/>
      <c r="K142" s="193"/>
      <c r="L142" s="196"/>
      <c r="M142" s="193"/>
      <c r="N142" s="194"/>
      <c r="O142" s="197">
        <f t="shared" si="23"/>
        <v>0</v>
      </c>
      <c r="P142" s="198">
        <f t="shared" si="24"/>
        <v>0</v>
      </c>
    </row>
    <row r="143" spans="1:16" s="200" customFormat="1" hidden="1">
      <c r="A143" s="199"/>
      <c r="B143" s="201"/>
      <c r="C143" s="51"/>
      <c r="D143" s="191"/>
      <c r="E143" s="191"/>
      <c r="F143" s="192"/>
      <c r="G143" s="193"/>
      <c r="H143" s="194"/>
      <c r="I143" s="195"/>
      <c r="J143" s="194"/>
      <c r="K143" s="193"/>
      <c r="L143" s="196"/>
      <c r="M143" s="193"/>
      <c r="N143" s="194"/>
      <c r="O143" s="197">
        <f t="shared" si="23"/>
        <v>0</v>
      </c>
      <c r="P143" s="198">
        <f t="shared" si="24"/>
        <v>0</v>
      </c>
    </row>
    <row r="144" spans="1:16" s="200" customFormat="1" hidden="1">
      <c r="A144" s="199"/>
      <c r="B144" s="201"/>
      <c r="C144" s="51"/>
      <c r="D144" s="191"/>
      <c r="E144" s="191"/>
      <c r="F144" s="192"/>
      <c r="G144" s="193"/>
      <c r="H144" s="194"/>
      <c r="I144" s="195"/>
      <c r="J144" s="194"/>
      <c r="K144" s="193"/>
      <c r="L144" s="196"/>
      <c r="M144" s="193"/>
      <c r="N144" s="194"/>
      <c r="O144" s="197">
        <f t="shared" si="23"/>
        <v>0</v>
      </c>
      <c r="P144" s="198">
        <f t="shared" si="24"/>
        <v>0</v>
      </c>
    </row>
    <row r="145" spans="1:16" s="200" customFormat="1" hidden="1">
      <c r="A145" s="199"/>
      <c r="B145" s="201"/>
      <c r="C145" s="51"/>
      <c r="D145" s="191"/>
      <c r="E145" s="191"/>
      <c r="F145" s="192"/>
      <c r="G145" s="193"/>
      <c r="H145" s="194"/>
      <c r="I145" s="195"/>
      <c r="J145" s="194"/>
      <c r="K145" s="193"/>
      <c r="L145" s="196"/>
      <c r="M145" s="193"/>
      <c r="N145" s="194"/>
      <c r="O145" s="197">
        <f t="shared" si="23"/>
        <v>0</v>
      </c>
      <c r="P145" s="198">
        <f t="shared" si="24"/>
        <v>0</v>
      </c>
    </row>
    <row r="146" spans="1:16" s="200" customFormat="1" hidden="1">
      <c r="A146" s="199"/>
      <c r="B146" s="201"/>
      <c r="C146" s="51"/>
      <c r="D146" s="191"/>
      <c r="E146" s="191"/>
      <c r="F146" s="192"/>
      <c r="G146" s="193"/>
      <c r="H146" s="194"/>
      <c r="I146" s="195"/>
      <c r="J146" s="194"/>
      <c r="K146" s="193"/>
      <c r="L146" s="196"/>
      <c r="M146" s="193"/>
      <c r="N146" s="194"/>
      <c r="O146" s="197">
        <f t="shared" si="23"/>
        <v>0</v>
      </c>
      <c r="P146" s="198">
        <f t="shared" si="24"/>
        <v>0</v>
      </c>
    </row>
    <row r="147" spans="1:16" s="200" customFormat="1" hidden="1">
      <c r="A147" s="199"/>
      <c r="B147" s="201"/>
      <c r="C147" s="51"/>
      <c r="D147" s="191"/>
      <c r="E147" s="191"/>
      <c r="F147" s="192"/>
      <c r="G147" s="193"/>
      <c r="H147" s="194"/>
      <c r="I147" s="195"/>
      <c r="J147" s="194"/>
      <c r="K147" s="193"/>
      <c r="L147" s="196"/>
      <c r="M147" s="193"/>
      <c r="N147" s="194"/>
      <c r="O147" s="197">
        <f t="shared" si="23"/>
        <v>0</v>
      </c>
      <c r="P147" s="198">
        <f t="shared" si="24"/>
        <v>0</v>
      </c>
    </row>
    <row r="148" spans="1:16" s="200" customFormat="1" hidden="1">
      <c r="A148" s="199"/>
      <c r="B148" s="201"/>
      <c r="C148" s="51"/>
      <c r="D148" s="191"/>
      <c r="E148" s="191"/>
      <c r="F148" s="192"/>
      <c r="G148" s="193"/>
      <c r="H148" s="194"/>
      <c r="I148" s="195"/>
      <c r="J148" s="194"/>
      <c r="K148" s="193"/>
      <c r="L148" s="196"/>
      <c r="M148" s="193"/>
      <c r="N148" s="194"/>
      <c r="O148" s="197">
        <f t="shared" si="23"/>
        <v>0</v>
      </c>
      <c r="P148" s="198">
        <f t="shared" si="24"/>
        <v>0</v>
      </c>
    </row>
    <row r="149" spans="1:16" s="200" customFormat="1" hidden="1">
      <c r="A149" s="199"/>
      <c r="B149" s="201"/>
      <c r="C149" s="51"/>
      <c r="D149" s="191"/>
      <c r="E149" s="191"/>
      <c r="F149" s="192"/>
      <c r="G149" s="193"/>
      <c r="H149" s="194"/>
      <c r="I149" s="195"/>
      <c r="J149" s="194"/>
      <c r="K149" s="193"/>
      <c r="L149" s="196"/>
      <c r="M149" s="193"/>
      <c r="N149" s="194"/>
      <c r="O149" s="197">
        <f t="shared" si="23"/>
        <v>0</v>
      </c>
      <c r="P149" s="198">
        <f t="shared" si="24"/>
        <v>0</v>
      </c>
    </row>
    <row r="150" spans="1:16" s="200" customFormat="1" hidden="1">
      <c r="A150" s="199"/>
      <c r="B150" s="201"/>
      <c r="C150" s="51"/>
      <c r="D150" s="191"/>
      <c r="E150" s="191"/>
      <c r="F150" s="192"/>
      <c r="G150" s="193"/>
      <c r="H150" s="194"/>
      <c r="I150" s="195"/>
      <c r="J150" s="194"/>
      <c r="K150" s="193"/>
      <c r="L150" s="196"/>
      <c r="M150" s="193"/>
      <c r="N150" s="194"/>
      <c r="O150" s="197">
        <f t="shared" si="23"/>
        <v>0</v>
      </c>
      <c r="P150" s="198">
        <f t="shared" si="24"/>
        <v>0</v>
      </c>
    </row>
    <row r="151" spans="1:16" s="200" customFormat="1" hidden="1">
      <c r="A151" s="199"/>
      <c r="B151" s="201"/>
      <c r="C151" s="51"/>
      <c r="D151" s="191"/>
      <c r="E151" s="191"/>
      <c r="F151" s="192"/>
      <c r="G151" s="193"/>
      <c r="H151" s="194"/>
      <c r="I151" s="195"/>
      <c r="J151" s="194"/>
      <c r="K151" s="193"/>
      <c r="L151" s="196"/>
      <c r="M151" s="193"/>
      <c r="N151" s="194"/>
      <c r="O151" s="197">
        <f t="shared" si="23"/>
        <v>0</v>
      </c>
      <c r="P151" s="198">
        <f t="shared" si="24"/>
        <v>0</v>
      </c>
    </row>
    <row r="152" spans="1:16" s="200" customFormat="1" hidden="1">
      <c r="A152" s="199"/>
      <c r="B152" s="201"/>
      <c r="C152" s="51"/>
      <c r="D152" s="191"/>
      <c r="E152" s="191"/>
      <c r="F152" s="192"/>
      <c r="G152" s="193"/>
      <c r="H152" s="194"/>
      <c r="I152" s="195"/>
      <c r="J152" s="194"/>
      <c r="K152" s="193"/>
      <c r="L152" s="196"/>
      <c r="M152" s="193"/>
      <c r="N152" s="194"/>
      <c r="O152" s="197">
        <f t="shared" si="23"/>
        <v>0</v>
      </c>
      <c r="P152" s="198">
        <f t="shared" si="24"/>
        <v>0</v>
      </c>
    </row>
    <row r="153" spans="1:16" s="200" customFormat="1" hidden="1">
      <c r="A153" s="199"/>
      <c r="B153" s="201"/>
      <c r="C153" s="51"/>
      <c r="D153" s="191"/>
      <c r="E153" s="191"/>
      <c r="F153" s="192"/>
      <c r="G153" s="193"/>
      <c r="H153" s="194"/>
      <c r="I153" s="195"/>
      <c r="J153" s="194"/>
      <c r="K153" s="193"/>
      <c r="L153" s="196"/>
      <c r="M153" s="193"/>
      <c r="N153" s="194"/>
      <c r="O153" s="197">
        <f t="shared" si="23"/>
        <v>0</v>
      </c>
      <c r="P153" s="198">
        <f t="shared" si="24"/>
        <v>0</v>
      </c>
    </row>
    <row r="154" spans="1:16" s="200" customFormat="1" hidden="1">
      <c r="A154" s="199"/>
      <c r="B154" s="201"/>
      <c r="C154" s="51"/>
      <c r="D154" s="191"/>
      <c r="E154" s="191"/>
      <c r="F154" s="192"/>
      <c r="G154" s="193"/>
      <c r="H154" s="194"/>
      <c r="I154" s="195"/>
      <c r="J154" s="194"/>
      <c r="K154" s="193"/>
      <c r="L154" s="196"/>
      <c r="M154" s="193"/>
      <c r="N154" s="194"/>
      <c r="O154" s="197">
        <f t="shared" si="23"/>
        <v>0</v>
      </c>
      <c r="P154" s="198">
        <f t="shared" si="24"/>
        <v>0</v>
      </c>
    </row>
    <row r="155" spans="1:16" s="200" customFormat="1" hidden="1">
      <c r="A155" s="199"/>
      <c r="B155" s="201"/>
      <c r="C155" s="51"/>
      <c r="D155" s="191"/>
      <c r="E155" s="191"/>
      <c r="F155" s="192"/>
      <c r="G155" s="193"/>
      <c r="H155" s="194"/>
      <c r="I155" s="195"/>
      <c r="J155" s="194"/>
      <c r="K155" s="193"/>
      <c r="L155" s="196"/>
      <c r="M155" s="193"/>
      <c r="N155" s="194"/>
      <c r="O155" s="197">
        <f t="shared" si="21"/>
        <v>0</v>
      </c>
      <c r="P155" s="198">
        <f t="shared" si="22"/>
        <v>0</v>
      </c>
    </row>
    <row r="156" spans="1:16" s="199" customFormat="1" ht="12" hidden="1" thickBot="1">
      <c r="A156" s="38"/>
      <c r="B156" s="39" t="s">
        <v>20</v>
      </c>
      <c r="C156" s="39">
        <f>SUM(C107:C155)</f>
        <v>0</v>
      </c>
      <c r="D156" s="39">
        <f>SUM(D86:D155)</f>
        <v>0</v>
      </c>
      <c r="E156" s="39">
        <f>SUM(E86:E155)</f>
        <v>0</v>
      </c>
      <c r="F156" s="39">
        <f>SUM(F107:F155)</f>
        <v>0</v>
      </c>
      <c r="G156" s="43">
        <f t="shared" ref="G156:P156" si="27">SUM(G86:G155)</f>
        <v>0</v>
      </c>
      <c r="H156" s="43">
        <f t="shared" si="27"/>
        <v>0</v>
      </c>
      <c r="I156" s="43">
        <f t="shared" si="27"/>
        <v>0</v>
      </c>
      <c r="J156" s="43">
        <f t="shared" si="27"/>
        <v>0</v>
      </c>
      <c r="K156" s="43">
        <f t="shared" si="27"/>
        <v>0</v>
      </c>
      <c r="L156" s="43">
        <f t="shared" si="27"/>
        <v>0</v>
      </c>
      <c r="M156" s="43">
        <f t="shared" si="27"/>
        <v>0</v>
      </c>
      <c r="N156" s="43">
        <f t="shared" si="27"/>
        <v>0</v>
      </c>
      <c r="O156" s="44">
        <f t="shared" si="27"/>
        <v>0</v>
      </c>
      <c r="P156" s="45">
        <f t="shared" si="27"/>
        <v>0</v>
      </c>
    </row>
    <row r="157" spans="1:16" s="199" customFormat="1" hidden="1"/>
    <row r="158" spans="1:16" hidden="1"/>
    <row r="159" spans="1:16" ht="12" hidden="1" thickBot="1">
      <c r="B159" s="33" t="s">
        <v>65</v>
      </c>
      <c r="C159" s="33"/>
      <c r="D159" s="33"/>
      <c r="E159" s="33"/>
      <c r="F159" s="34"/>
      <c r="G159" s="34"/>
      <c r="H159" s="34"/>
      <c r="I159" s="34"/>
      <c r="J159" s="34"/>
      <c r="K159" s="34"/>
      <c r="L159" s="34"/>
      <c r="M159" s="34"/>
      <c r="N159" s="34"/>
      <c r="O159" s="35"/>
      <c r="P159" s="35"/>
    </row>
    <row r="160" spans="1:16" s="30" customFormat="1" hidden="1">
      <c r="A160" s="1"/>
      <c r="B160" s="58" t="s">
        <v>72</v>
      </c>
      <c r="C160" s="63"/>
      <c r="D160" s="52"/>
      <c r="E160" s="52"/>
      <c r="F160" s="53"/>
      <c r="G160" s="59"/>
      <c r="H160" s="60"/>
      <c r="I160" s="61"/>
      <c r="J160" s="60"/>
      <c r="K160" s="59"/>
      <c r="L160" s="62"/>
      <c r="M160" s="59"/>
      <c r="N160" s="60"/>
      <c r="O160" s="36">
        <f t="shared" ref="O160:O162" si="28">SUM(F160:N160)</f>
        <v>0</v>
      </c>
      <c r="P160" s="37">
        <f t="shared" ref="P160:P162" si="29">(F160*$F$3)+(G160*$G$3)+(H160*$H$3)+(I160*$I$3)+(J160*$J$3)+(K160*$K$3)+(L160*$L$3)+(M160*$M$3)+(N160*$N$3)</f>
        <v>0</v>
      </c>
    </row>
    <row r="161" spans="1:16" s="30" customFormat="1" hidden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 t="shared" si="28"/>
        <v>0</v>
      </c>
      <c r="P161" s="37">
        <f t="shared" si="29"/>
        <v>0</v>
      </c>
    </row>
    <row r="162" spans="1:16" s="30" customFormat="1" hidden="1">
      <c r="A162" s="1"/>
      <c r="B162" s="58"/>
      <c r="C162" s="51"/>
      <c r="D162" s="52"/>
      <c r="E162" s="52"/>
      <c r="F162" s="53"/>
      <c r="G162" s="59"/>
      <c r="H162" s="60"/>
      <c r="I162" s="61"/>
      <c r="J162" s="60"/>
      <c r="K162" s="59"/>
      <c r="L162" s="62"/>
      <c r="M162" s="59"/>
      <c r="N162" s="60"/>
      <c r="O162" s="36">
        <f t="shared" si="28"/>
        <v>0</v>
      </c>
      <c r="P162" s="37">
        <f t="shared" si="29"/>
        <v>0</v>
      </c>
    </row>
    <row r="163" spans="1:16" ht="12" hidden="1" thickBot="1">
      <c r="A163" s="38"/>
      <c r="B163" s="39" t="s">
        <v>20</v>
      </c>
      <c r="C163" s="39">
        <f>SUM(C161:C162)</f>
        <v>0</v>
      </c>
      <c r="D163" s="39">
        <f>SUM(D160:D162)</f>
        <v>0</v>
      </c>
      <c r="E163" s="39">
        <f>SUM(E160:E162)</f>
        <v>0</v>
      </c>
      <c r="F163" s="39">
        <f>SUM(F161:F162)</f>
        <v>0</v>
      </c>
      <c r="G163" s="43">
        <f t="shared" ref="G163:P163" si="30">SUM(G160:G162)</f>
        <v>0</v>
      </c>
      <c r="H163" s="43">
        <f t="shared" si="30"/>
        <v>0</v>
      </c>
      <c r="I163" s="43">
        <f t="shared" si="30"/>
        <v>0</v>
      </c>
      <c r="J163" s="43">
        <f t="shared" si="30"/>
        <v>0</v>
      </c>
      <c r="K163" s="43">
        <f t="shared" si="30"/>
        <v>0</v>
      </c>
      <c r="L163" s="43">
        <f t="shared" si="30"/>
        <v>0</v>
      </c>
      <c r="M163" s="43">
        <f t="shared" si="30"/>
        <v>0</v>
      </c>
      <c r="N163" s="43">
        <f t="shared" si="30"/>
        <v>0</v>
      </c>
      <c r="O163" s="44">
        <f t="shared" si="30"/>
        <v>0</v>
      </c>
      <c r="P163" s="45">
        <f t="shared" si="30"/>
        <v>0</v>
      </c>
    </row>
    <row r="164" spans="1:16" hidden="1"/>
    <row r="165" spans="1:16" s="202" customFormat="1" hidden="1"/>
    <row r="166" spans="1:16" s="202" customFormat="1" ht="12" hidden="1" thickBot="1">
      <c r="B166" s="204" t="s">
        <v>80</v>
      </c>
      <c r="C166" s="204"/>
      <c r="D166" s="204"/>
      <c r="E166" s="204"/>
      <c r="F166" s="205"/>
      <c r="G166" s="205"/>
      <c r="H166" s="205"/>
      <c r="I166" s="205"/>
      <c r="J166" s="205"/>
      <c r="K166" s="205"/>
      <c r="L166" s="205"/>
      <c r="M166" s="205"/>
      <c r="N166" s="205"/>
      <c r="O166" s="206"/>
      <c r="P166" s="206"/>
    </row>
    <row r="167" spans="1:16" s="203" customFormat="1" hidden="1">
      <c r="A167" s="202"/>
      <c r="B167" s="201"/>
      <c r="C167" s="63"/>
      <c r="D167" s="207"/>
      <c r="E167" s="207"/>
      <c r="F167" s="208"/>
      <c r="G167" s="193"/>
      <c r="H167" s="194"/>
      <c r="I167" s="195"/>
      <c r="J167" s="194"/>
      <c r="K167" s="193"/>
      <c r="L167" s="196"/>
      <c r="M167" s="193"/>
      <c r="N167" s="194"/>
      <c r="O167" s="197">
        <f t="shared" ref="O167:O190" si="31">SUM(F167:N167)</f>
        <v>0</v>
      </c>
      <c r="P167" s="209">
        <f t="shared" ref="P167:P190" si="32">(F167*$F$3)+(G167*$G$3)+(H167*$H$3)+(I167*$I$3)+(J167*$J$3)+(K167*$K$3)+(L167*$L$3)+(M167*$M$3)+(N167*$N$3)</f>
        <v>0</v>
      </c>
    </row>
    <row r="168" spans="1:16" s="203" customFormat="1" hidden="1">
      <c r="A168" s="202"/>
      <c r="B168" s="201"/>
      <c r="C168" s="51"/>
      <c r="D168" s="207"/>
      <c r="E168" s="207"/>
      <c r="F168" s="208"/>
      <c r="G168" s="193"/>
      <c r="H168" s="194"/>
      <c r="I168" s="195"/>
      <c r="J168" s="194"/>
      <c r="K168" s="193"/>
      <c r="L168" s="196"/>
      <c r="M168" s="193"/>
      <c r="N168" s="194"/>
      <c r="O168" s="197">
        <f t="shared" si="31"/>
        <v>0</v>
      </c>
      <c r="P168" s="209">
        <f t="shared" si="32"/>
        <v>0</v>
      </c>
    </row>
    <row r="169" spans="1:16" s="203" customFormat="1" hidden="1">
      <c r="A169" s="202"/>
      <c r="B169" s="201"/>
      <c r="C169" s="51"/>
      <c r="D169" s="207"/>
      <c r="E169" s="207"/>
      <c r="F169" s="208"/>
      <c r="G169" s="193"/>
      <c r="H169" s="194"/>
      <c r="I169" s="195"/>
      <c r="J169" s="194"/>
      <c r="K169" s="193"/>
      <c r="L169" s="196"/>
      <c r="M169" s="193"/>
      <c r="N169" s="194"/>
      <c r="O169" s="197">
        <f t="shared" si="31"/>
        <v>0</v>
      </c>
      <c r="P169" s="209">
        <f t="shared" si="32"/>
        <v>0</v>
      </c>
    </row>
    <row r="170" spans="1:16" s="203" customFormat="1" hidden="1">
      <c r="A170" s="202"/>
      <c r="B170" s="201"/>
      <c r="C170" s="51"/>
      <c r="D170" s="207"/>
      <c r="E170" s="207"/>
      <c r="F170" s="208"/>
      <c r="G170" s="193"/>
      <c r="H170" s="194"/>
      <c r="I170" s="195"/>
      <c r="J170" s="194"/>
      <c r="K170" s="193"/>
      <c r="L170" s="196"/>
      <c r="M170" s="193"/>
      <c r="N170" s="194"/>
      <c r="O170" s="197">
        <f t="shared" si="31"/>
        <v>0</v>
      </c>
      <c r="P170" s="209">
        <f t="shared" si="32"/>
        <v>0</v>
      </c>
    </row>
    <row r="171" spans="1:16" s="203" customFormat="1" hidden="1">
      <c r="A171" s="202"/>
      <c r="B171" s="201"/>
      <c r="C171" s="51"/>
      <c r="D171" s="207"/>
      <c r="E171" s="207"/>
      <c r="F171" s="208"/>
      <c r="G171" s="193"/>
      <c r="H171" s="194"/>
      <c r="I171" s="195"/>
      <c r="J171" s="194"/>
      <c r="K171" s="193"/>
      <c r="L171" s="196"/>
      <c r="M171" s="193"/>
      <c r="N171" s="194"/>
      <c r="O171" s="197">
        <f t="shared" si="31"/>
        <v>0</v>
      </c>
      <c r="P171" s="209">
        <f t="shared" si="32"/>
        <v>0</v>
      </c>
    </row>
    <row r="172" spans="1:16" s="203" customFormat="1" hidden="1">
      <c r="A172" s="202"/>
      <c r="B172" s="201"/>
      <c r="C172" s="51"/>
      <c r="D172" s="207"/>
      <c r="E172" s="207"/>
      <c r="F172" s="208"/>
      <c r="G172" s="193"/>
      <c r="H172" s="194"/>
      <c r="I172" s="195"/>
      <c r="J172" s="194"/>
      <c r="K172" s="193"/>
      <c r="L172" s="196"/>
      <c r="M172" s="193"/>
      <c r="N172" s="194"/>
      <c r="O172" s="197">
        <f t="shared" si="31"/>
        <v>0</v>
      </c>
      <c r="P172" s="209">
        <f t="shared" si="32"/>
        <v>0</v>
      </c>
    </row>
    <row r="173" spans="1:16" s="203" customFormat="1" hidden="1">
      <c r="A173" s="202"/>
      <c r="B173" s="201"/>
      <c r="C173" s="51"/>
      <c r="D173" s="207"/>
      <c r="E173" s="207"/>
      <c r="F173" s="208"/>
      <c r="G173" s="193"/>
      <c r="H173" s="194"/>
      <c r="I173" s="195"/>
      <c r="J173" s="194"/>
      <c r="K173" s="193"/>
      <c r="L173" s="196"/>
      <c r="M173" s="193"/>
      <c r="N173" s="194"/>
      <c r="O173" s="197">
        <f t="shared" si="31"/>
        <v>0</v>
      </c>
      <c r="P173" s="209">
        <f t="shared" si="32"/>
        <v>0</v>
      </c>
    </row>
    <row r="174" spans="1:16" s="203" customFormat="1" hidden="1">
      <c r="A174" s="202"/>
      <c r="B174" s="201"/>
      <c r="C174" s="51"/>
      <c r="D174" s="207"/>
      <c r="E174" s="207"/>
      <c r="F174" s="208"/>
      <c r="G174" s="193"/>
      <c r="H174" s="194"/>
      <c r="I174" s="195"/>
      <c r="J174" s="194"/>
      <c r="K174" s="193"/>
      <c r="L174" s="196"/>
      <c r="M174" s="193"/>
      <c r="N174" s="194"/>
      <c r="O174" s="197">
        <f t="shared" si="31"/>
        <v>0</v>
      </c>
      <c r="P174" s="209">
        <f t="shared" si="32"/>
        <v>0</v>
      </c>
    </row>
    <row r="175" spans="1:16" s="203" customFormat="1" hidden="1">
      <c r="A175" s="202"/>
      <c r="B175" s="201"/>
      <c r="C175" s="51"/>
      <c r="D175" s="207"/>
      <c r="E175" s="207"/>
      <c r="F175" s="208"/>
      <c r="G175" s="193"/>
      <c r="H175" s="194"/>
      <c r="I175" s="195"/>
      <c r="J175" s="194"/>
      <c r="K175" s="193"/>
      <c r="L175" s="196"/>
      <c r="M175" s="193"/>
      <c r="N175" s="194"/>
      <c r="O175" s="197">
        <f t="shared" si="31"/>
        <v>0</v>
      </c>
      <c r="P175" s="209">
        <f t="shared" si="32"/>
        <v>0</v>
      </c>
    </row>
    <row r="176" spans="1:16" s="203" customFormat="1" hidden="1">
      <c r="A176" s="202"/>
      <c r="B176" s="201"/>
      <c r="C176" s="51"/>
      <c r="D176" s="207"/>
      <c r="E176" s="207"/>
      <c r="F176" s="208"/>
      <c r="G176" s="193"/>
      <c r="H176" s="194"/>
      <c r="I176" s="195"/>
      <c r="J176" s="194"/>
      <c r="K176" s="193"/>
      <c r="L176" s="196"/>
      <c r="M176" s="193"/>
      <c r="N176" s="194"/>
      <c r="O176" s="197">
        <f t="shared" si="31"/>
        <v>0</v>
      </c>
      <c r="P176" s="209">
        <f t="shared" si="32"/>
        <v>0</v>
      </c>
    </row>
    <row r="177" spans="1:16" s="203" customFormat="1" hidden="1">
      <c r="A177" s="202"/>
      <c r="B177" s="201"/>
      <c r="C177" s="51"/>
      <c r="D177" s="207"/>
      <c r="E177" s="207"/>
      <c r="F177" s="208"/>
      <c r="G177" s="193"/>
      <c r="H177" s="194"/>
      <c r="I177" s="195"/>
      <c r="J177" s="194"/>
      <c r="K177" s="193"/>
      <c r="L177" s="196"/>
      <c r="M177" s="193"/>
      <c r="N177" s="194"/>
      <c r="O177" s="197">
        <f t="shared" si="31"/>
        <v>0</v>
      </c>
      <c r="P177" s="209">
        <f t="shared" si="32"/>
        <v>0</v>
      </c>
    </row>
    <row r="178" spans="1:16" s="203" customFormat="1" hidden="1">
      <c r="A178" s="202"/>
      <c r="B178" s="201"/>
      <c r="C178" s="51"/>
      <c r="D178" s="207"/>
      <c r="E178" s="207"/>
      <c r="F178" s="208"/>
      <c r="G178" s="193"/>
      <c r="H178" s="194"/>
      <c r="I178" s="195"/>
      <c r="J178" s="194"/>
      <c r="K178" s="193"/>
      <c r="L178" s="196"/>
      <c r="M178" s="193"/>
      <c r="N178" s="194"/>
      <c r="O178" s="197">
        <f t="shared" si="31"/>
        <v>0</v>
      </c>
      <c r="P178" s="209">
        <f t="shared" si="32"/>
        <v>0</v>
      </c>
    </row>
    <row r="179" spans="1:16" s="203" customFormat="1" hidden="1">
      <c r="A179" s="202"/>
      <c r="B179" s="201"/>
      <c r="C179" s="51"/>
      <c r="D179" s="207"/>
      <c r="E179" s="207"/>
      <c r="F179" s="208"/>
      <c r="G179" s="193"/>
      <c r="H179" s="194"/>
      <c r="I179" s="195"/>
      <c r="J179" s="194"/>
      <c r="K179" s="193"/>
      <c r="L179" s="196"/>
      <c r="M179" s="193"/>
      <c r="N179" s="194"/>
      <c r="O179" s="197">
        <f t="shared" si="31"/>
        <v>0</v>
      </c>
      <c r="P179" s="209">
        <f t="shared" si="32"/>
        <v>0</v>
      </c>
    </row>
    <row r="180" spans="1:16" s="203" customFormat="1" hidden="1">
      <c r="A180" s="202"/>
      <c r="B180" s="201"/>
      <c r="C180" s="51"/>
      <c r="D180" s="207"/>
      <c r="E180" s="207"/>
      <c r="F180" s="208"/>
      <c r="G180" s="193"/>
      <c r="H180" s="194"/>
      <c r="I180" s="195"/>
      <c r="J180" s="194"/>
      <c r="K180" s="193"/>
      <c r="L180" s="196"/>
      <c r="M180" s="193"/>
      <c r="N180" s="194"/>
      <c r="O180" s="197">
        <f t="shared" si="31"/>
        <v>0</v>
      </c>
      <c r="P180" s="209">
        <f t="shared" si="32"/>
        <v>0</v>
      </c>
    </row>
    <row r="181" spans="1:16" s="203" customFormat="1" hidden="1">
      <c r="A181" s="202"/>
      <c r="B181" s="201"/>
      <c r="C181" s="51"/>
      <c r="D181" s="207"/>
      <c r="E181" s="207"/>
      <c r="F181" s="208"/>
      <c r="G181" s="193"/>
      <c r="H181" s="194"/>
      <c r="I181" s="195"/>
      <c r="J181" s="194"/>
      <c r="K181" s="193"/>
      <c r="L181" s="196"/>
      <c r="M181" s="193"/>
      <c r="N181" s="194"/>
      <c r="O181" s="197">
        <f t="shared" si="31"/>
        <v>0</v>
      </c>
      <c r="P181" s="209">
        <f t="shared" si="32"/>
        <v>0</v>
      </c>
    </row>
    <row r="182" spans="1:16" s="203" customFormat="1" hidden="1">
      <c r="A182" s="202"/>
      <c r="B182" s="201"/>
      <c r="C182" s="51"/>
      <c r="D182" s="207"/>
      <c r="E182" s="207"/>
      <c r="F182" s="208"/>
      <c r="G182" s="193"/>
      <c r="H182" s="194"/>
      <c r="I182" s="195"/>
      <c r="J182" s="194"/>
      <c r="K182" s="193"/>
      <c r="L182" s="196"/>
      <c r="M182" s="193"/>
      <c r="N182" s="194"/>
      <c r="O182" s="197">
        <f t="shared" si="31"/>
        <v>0</v>
      </c>
      <c r="P182" s="209">
        <f t="shared" si="32"/>
        <v>0</v>
      </c>
    </row>
    <row r="183" spans="1:16" s="203" customFormat="1" hidden="1">
      <c r="A183" s="202"/>
      <c r="B183" s="201"/>
      <c r="C183" s="51"/>
      <c r="D183" s="207"/>
      <c r="E183" s="207"/>
      <c r="F183" s="208"/>
      <c r="G183" s="193"/>
      <c r="H183" s="194"/>
      <c r="I183" s="195"/>
      <c r="J183" s="194"/>
      <c r="K183" s="193"/>
      <c r="L183" s="196"/>
      <c r="M183" s="193"/>
      <c r="N183" s="194"/>
      <c r="O183" s="197">
        <f t="shared" si="31"/>
        <v>0</v>
      </c>
      <c r="P183" s="209">
        <f t="shared" si="32"/>
        <v>0</v>
      </c>
    </row>
    <row r="184" spans="1:16" s="203" customFormat="1" hidden="1">
      <c r="A184" s="202"/>
      <c r="B184" s="201"/>
      <c r="C184" s="51"/>
      <c r="D184" s="207"/>
      <c r="E184" s="207"/>
      <c r="F184" s="208"/>
      <c r="G184" s="193"/>
      <c r="H184" s="194"/>
      <c r="I184" s="195"/>
      <c r="J184" s="194"/>
      <c r="K184" s="193"/>
      <c r="L184" s="196"/>
      <c r="M184" s="193"/>
      <c r="N184" s="194"/>
      <c r="O184" s="197">
        <f t="shared" si="31"/>
        <v>0</v>
      </c>
      <c r="P184" s="209">
        <f t="shared" si="32"/>
        <v>0</v>
      </c>
    </row>
    <row r="185" spans="1:16" s="203" customFormat="1" hidden="1">
      <c r="A185" s="202"/>
      <c r="B185" s="201"/>
      <c r="C185" s="51"/>
      <c r="D185" s="207"/>
      <c r="E185" s="207"/>
      <c r="F185" s="208"/>
      <c r="G185" s="193"/>
      <c r="H185" s="194"/>
      <c r="I185" s="195"/>
      <c r="J185" s="194"/>
      <c r="K185" s="193"/>
      <c r="L185" s="196"/>
      <c r="M185" s="193"/>
      <c r="N185" s="194"/>
      <c r="O185" s="197">
        <f t="shared" si="31"/>
        <v>0</v>
      </c>
      <c r="P185" s="209">
        <f t="shared" si="32"/>
        <v>0</v>
      </c>
    </row>
    <row r="186" spans="1:16" s="203" customFormat="1" hidden="1">
      <c r="A186" s="202"/>
      <c r="B186" s="201"/>
      <c r="C186" s="51"/>
      <c r="D186" s="207"/>
      <c r="E186" s="207"/>
      <c r="F186" s="208"/>
      <c r="G186" s="193"/>
      <c r="H186" s="194"/>
      <c r="I186" s="195"/>
      <c r="J186" s="194"/>
      <c r="K186" s="193"/>
      <c r="L186" s="196"/>
      <c r="M186" s="193"/>
      <c r="N186" s="194"/>
      <c r="O186" s="197">
        <f t="shared" si="31"/>
        <v>0</v>
      </c>
      <c r="P186" s="209">
        <f t="shared" si="32"/>
        <v>0</v>
      </c>
    </row>
    <row r="187" spans="1:16" s="203" customFormat="1" hidden="1">
      <c r="A187" s="202"/>
      <c r="B187" s="201"/>
      <c r="C187" s="51"/>
      <c r="D187" s="207"/>
      <c r="E187" s="207"/>
      <c r="F187" s="208"/>
      <c r="G187" s="193"/>
      <c r="H187" s="194"/>
      <c r="I187" s="195"/>
      <c r="J187" s="194"/>
      <c r="K187" s="193"/>
      <c r="L187" s="196"/>
      <c r="M187" s="193"/>
      <c r="N187" s="194"/>
      <c r="O187" s="197">
        <f t="shared" si="31"/>
        <v>0</v>
      </c>
      <c r="P187" s="209">
        <f t="shared" si="32"/>
        <v>0</v>
      </c>
    </row>
    <row r="188" spans="1:16" s="203" customFormat="1" hidden="1">
      <c r="A188" s="202"/>
      <c r="B188" s="201"/>
      <c r="C188" s="51"/>
      <c r="D188" s="207"/>
      <c r="E188" s="207"/>
      <c r="F188" s="208"/>
      <c r="G188" s="193"/>
      <c r="H188" s="194"/>
      <c r="I188" s="195"/>
      <c r="J188" s="194"/>
      <c r="K188" s="193"/>
      <c r="L188" s="196"/>
      <c r="M188" s="193"/>
      <c r="N188" s="194"/>
      <c r="O188" s="197">
        <f t="shared" si="31"/>
        <v>0</v>
      </c>
      <c r="P188" s="209">
        <f t="shared" si="32"/>
        <v>0</v>
      </c>
    </row>
    <row r="189" spans="1:16" s="203" customFormat="1" hidden="1">
      <c r="A189" s="202"/>
      <c r="B189" s="201"/>
      <c r="C189" s="51"/>
      <c r="D189" s="207"/>
      <c r="E189" s="207"/>
      <c r="F189" s="208"/>
      <c r="G189" s="193"/>
      <c r="H189" s="194"/>
      <c r="I189" s="195"/>
      <c r="J189" s="194"/>
      <c r="K189" s="193"/>
      <c r="L189" s="196"/>
      <c r="M189" s="193"/>
      <c r="N189" s="194"/>
      <c r="O189" s="197">
        <f t="shared" si="31"/>
        <v>0</v>
      </c>
      <c r="P189" s="209">
        <f t="shared" si="32"/>
        <v>0</v>
      </c>
    </row>
    <row r="190" spans="1:16" s="203" customFormat="1" hidden="1">
      <c r="A190" s="202"/>
      <c r="B190" s="201"/>
      <c r="C190" s="51"/>
      <c r="D190" s="207"/>
      <c r="E190" s="207"/>
      <c r="F190" s="208"/>
      <c r="G190" s="193"/>
      <c r="H190" s="194"/>
      <c r="I190" s="195"/>
      <c r="J190" s="194"/>
      <c r="K190" s="193"/>
      <c r="L190" s="196"/>
      <c r="M190" s="193"/>
      <c r="N190" s="194"/>
      <c r="O190" s="197">
        <f t="shared" si="31"/>
        <v>0</v>
      </c>
      <c r="P190" s="209">
        <f t="shared" si="32"/>
        <v>0</v>
      </c>
    </row>
    <row r="191" spans="1:16" s="202" customFormat="1" ht="12" hidden="1" thickBot="1">
      <c r="A191" s="210"/>
      <c r="B191" s="211" t="s">
        <v>20</v>
      </c>
      <c r="C191" s="211">
        <f>SUM(C188:C190)</f>
        <v>0</v>
      </c>
      <c r="D191" s="211">
        <f>SUM(D167:D190)</f>
        <v>0</v>
      </c>
      <c r="E191" s="211">
        <f>SUM(E167:E190)</f>
        <v>0</v>
      </c>
      <c r="F191" s="211">
        <f>SUM(F188:F190)</f>
        <v>0</v>
      </c>
      <c r="G191" s="43">
        <f t="shared" ref="G191:P191" si="33">SUM(G167:G190)</f>
        <v>0</v>
      </c>
      <c r="H191" s="43">
        <f t="shared" si="33"/>
        <v>0</v>
      </c>
      <c r="I191" s="43">
        <f t="shared" si="33"/>
        <v>0</v>
      </c>
      <c r="J191" s="43">
        <f t="shared" si="33"/>
        <v>0</v>
      </c>
      <c r="K191" s="43">
        <f t="shared" si="33"/>
        <v>0</v>
      </c>
      <c r="L191" s="43">
        <f t="shared" si="33"/>
        <v>0</v>
      </c>
      <c r="M191" s="43">
        <f t="shared" si="33"/>
        <v>0</v>
      </c>
      <c r="N191" s="43">
        <f t="shared" si="33"/>
        <v>0</v>
      </c>
      <c r="O191" s="44">
        <f t="shared" si="33"/>
        <v>0</v>
      </c>
      <c r="P191" s="45">
        <f t="shared" si="33"/>
        <v>0</v>
      </c>
    </row>
    <row r="192" spans="1:16" s="202" customFormat="1" hidden="1"/>
    <row r="193" spans="1:16" hidden="1"/>
    <row r="194" spans="1:16" ht="12" hidden="1" thickBot="1">
      <c r="B194" s="33" t="s">
        <v>71</v>
      </c>
      <c r="C194" s="33"/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4"/>
      <c r="O194" s="35"/>
      <c r="P194" s="35"/>
    </row>
    <row r="195" spans="1:16" s="30" customFormat="1" ht="11.25" hidden="1" customHeight="1">
      <c r="A195" s="1"/>
      <c r="B195" s="58"/>
      <c r="C195" s="51"/>
      <c r="D195" s="52"/>
      <c r="E195" s="52"/>
      <c r="F195" s="53"/>
      <c r="G195" s="59"/>
      <c r="H195" s="60"/>
      <c r="I195" s="61"/>
      <c r="J195" s="60"/>
      <c r="K195" s="59"/>
      <c r="L195" s="62"/>
      <c r="M195" s="59"/>
      <c r="N195" s="60"/>
      <c r="O195" s="36">
        <f>SUM(F195:N195)</f>
        <v>0</v>
      </c>
      <c r="P195" s="37">
        <f>(F195*$F$3)+(G195*$G$3)+(H195*$H$3)+(I195*$I$3)+(J195*$J$3)+(K195*$K$3)+(L195*$L$3)+(M195*$M$3)+(N195*$N$3)</f>
        <v>0</v>
      </c>
    </row>
    <row r="196" spans="1:16" s="30" customFormat="1" ht="11.25" hidden="1" customHeight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>SUM(F196:N196)</f>
        <v>0</v>
      </c>
      <c r="P196" s="37">
        <f>(F196*$F$3)+(G196*$G$3)+(H196*$H$3)+(I196*$I$3)+(J196*$J$3)+(K196*$K$3)+(L196*$L$3)+(M196*$M$3)+(N196*$N$3)</f>
        <v>0</v>
      </c>
    </row>
    <row r="197" spans="1:16" ht="12" hidden="1" thickBot="1">
      <c r="A197" s="38"/>
      <c r="B197" s="39" t="s">
        <v>20</v>
      </c>
      <c r="C197" s="39">
        <f t="shared" ref="C197:P197" si="34">SUM(C195:C196)</f>
        <v>0</v>
      </c>
      <c r="D197" s="39">
        <f t="shared" si="34"/>
        <v>0</v>
      </c>
      <c r="E197" s="39">
        <f t="shared" si="34"/>
        <v>0</v>
      </c>
      <c r="F197" s="39">
        <f t="shared" si="34"/>
        <v>0</v>
      </c>
      <c r="G197" s="43">
        <f t="shared" si="34"/>
        <v>0</v>
      </c>
      <c r="H197" s="43">
        <f t="shared" si="34"/>
        <v>0</v>
      </c>
      <c r="I197" s="43">
        <f t="shared" si="34"/>
        <v>0</v>
      </c>
      <c r="J197" s="43">
        <f t="shared" si="34"/>
        <v>0</v>
      </c>
      <c r="K197" s="43">
        <f t="shared" si="34"/>
        <v>0</v>
      </c>
      <c r="L197" s="43">
        <f t="shared" si="34"/>
        <v>0</v>
      </c>
      <c r="M197" s="43">
        <f t="shared" si="34"/>
        <v>0</v>
      </c>
      <c r="N197" s="43">
        <f t="shared" si="34"/>
        <v>0</v>
      </c>
      <c r="O197" s="44">
        <f t="shared" si="34"/>
        <v>0</v>
      </c>
      <c r="P197" s="45">
        <f t="shared" si="34"/>
        <v>0</v>
      </c>
    </row>
    <row r="198" spans="1:16" ht="11.25" hidden="1" customHeight="1">
      <c r="A198" s="38"/>
      <c r="B198" s="54"/>
      <c r="C198" s="54"/>
      <c r="D198" s="54"/>
      <c r="E198" s="54"/>
      <c r="F198" s="54"/>
      <c r="G198" s="55"/>
      <c r="H198" s="55"/>
      <c r="I198" s="55"/>
      <c r="J198" s="55"/>
      <c r="K198" s="55"/>
      <c r="L198" s="55"/>
      <c r="M198" s="55"/>
      <c r="N198" s="55"/>
      <c r="O198" s="56"/>
      <c r="P198" s="57"/>
    </row>
    <row r="199" spans="1:16" ht="11.25" customHeight="1"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</row>
    <row r="200" spans="1:16" ht="12" thickBot="1">
      <c r="B200" s="33" t="s">
        <v>70</v>
      </c>
      <c r="C200" s="33"/>
      <c r="D200" s="33"/>
      <c r="E200" s="33"/>
      <c r="F200" s="34"/>
      <c r="G200" s="34"/>
      <c r="H200" s="34"/>
      <c r="I200" s="34"/>
      <c r="J200" s="34"/>
      <c r="K200" s="34"/>
      <c r="L200" s="34"/>
      <c r="M200" s="34"/>
      <c r="N200" s="34"/>
      <c r="O200" s="35"/>
      <c r="P200" s="35"/>
    </row>
    <row r="201" spans="1:16" s="30" customFormat="1">
      <c r="A201" s="1"/>
      <c r="B201" s="58" t="s">
        <v>94</v>
      </c>
      <c r="C201" s="51"/>
      <c r="D201" s="52"/>
      <c r="E201" s="52"/>
      <c r="F201" s="53"/>
      <c r="G201" s="59">
        <v>3</v>
      </c>
      <c r="H201" s="60"/>
      <c r="I201" s="61"/>
      <c r="J201" s="60"/>
      <c r="K201" s="59"/>
      <c r="L201" s="62"/>
      <c r="M201" s="59"/>
      <c r="N201" s="60"/>
      <c r="O201" s="36">
        <f>SUM(F201:N201)</f>
        <v>3</v>
      </c>
      <c r="P201" s="37">
        <f>(F201*$F$3)+(G201*$G$3)+(H201*$H$3)+(I201*$I$3)+(J201*$J$3)+(K201*$K$3)+(L201*$L$3)+(M201*$M$3)+(N201*$N$3)</f>
        <v>0.75</v>
      </c>
    </row>
    <row r="202" spans="1:16" s="30" customFormat="1">
      <c r="A202" s="1"/>
      <c r="B202" s="58" t="s">
        <v>95</v>
      </c>
      <c r="C202" s="51"/>
      <c r="D202" s="52"/>
      <c r="E202" s="52"/>
      <c r="F202" s="53"/>
      <c r="G202" s="59">
        <v>20</v>
      </c>
      <c r="H202" s="60"/>
      <c r="I202" s="61">
        <v>82</v>
      </c>
      <c r="J202" s="60"/>
      <c r="K202" s="59"/>
      <c r="L202" s="62">
        <v>2</v>
      </c>
      <c r="M202" s="59"/>
      <c r="N202" s="60"/>
      <c r="O202" s="36">
        <f>SUM(F202:N202)</f>
        <v>104</v>
      </c>
      <c r="P202" s="37">
        <f>(F202*$F$3)+(G202*$G$3)+(H202*$H$3)+(I202*$I$3)+(J202*$J$3)+(K202*$K$3)+(L202*$L$3)+(M202*$M$3)+(N202*$N$3)</f>
        <v>48</v>
      </c>
    </row>
    <row r="203" spans="1:16" s="30" customFormat="1">
      <c r="A203" s="1"/>
      <c r="B203" s="58" t="s">
        <v>96</v>
      </c>
      <c r="C203" s="51"/>
      <c r="D203" s="52"/>
      <c r="E203" s="52"/>
      <c r="F203" s="53"/>
      <c r="G203" s="59">
        <v>270</v>
      </c>
      <c r="H203" s="60"/>
      <c r="I203" s="61">
        <v>10</v>
      </c>
      <c r="J203" s="60"/>
      <c r="K203" s="59"/>
      <c r="L203" s="62">
        <v>40</v>
      </c>
      <c r="M203" s="59"/>
      <c r="N203" s="60"/>
      <c r="O203" s="36">
        <f>SUM(F203:N203)</f>
        <v>320</v>
      </c>
      <c r="P203" s="37">
        <f>(F203*$F$3)+(G203*$G$3)+(H203*$H$3)+(I203*$I$3)+(J203*$J$3)+(K203*$K$3)+(L203*$L$3)+(M203*$M$3)+(N203*$N$3)</f>
        <v>112.5</v>
      </c>
    </row>
    <row r="204" spans="1:16" ht="12" thickBot="1">
      <c r="A204" s="38"/>
      <c r="B204" s="39" t="s">
        <v>20</v>
      </c>
      <c r="C204" s="39">
        <f t="shared" ref="C204:O204" si="35">SUM(C201:C203)</f>
        <v>0</v>
      </c>
      <c r="D204" s="39">
        <f t="shared" si="35"/>
        <v>0</v>
      </c>
      <c r="E204" s="39">
        <f t="shared" si="35"/>
        <v>0</v>
      </c>
      <c r="F204" s="39">
        <f t="shared" si="35"/>
        <v>0</v>
      </c>
      <c r="G204" s="43">
        <f t="shared" si="35"/>
        <v>293</v>
      </c>
      <c r="H204" s="43">
        <f t="shared" si="35"/>
        <v>0</v>
      </c>
      <c r="I204" s="43">
        <f t="shared" si="35"/>
        <v>92</v>
      </c>
      <c r="J204" s="43">
        <f t="shared" si="35"/>
        <v>0</v>
      </c>
      <c r="K204" s="43">
        <f t="shared" si="35"/>
        <v>0</v>
      </c>
      <c r="L204" s="43">
        <f t="shared" si="35"/>
        <v>42</v>
      </c>
      <c r="M204" s="43">
        <f t="shared" si="35"/>
        <v>0</v>
      </c>
      <c r="N204" s="43">
        <f t="shared" si="35"/>
        <v>0</v>
      </c>
      <c r="O204" s="44">
        <f t="shared" si="35"/>
        <v>427</v>
      </c>
      <c r="P204" s="45">
        <f>SUM(P201:P203)</f>
        <v>161.25</v>
      </c>
    </row>
    <row r="205" spans="1:16" ht="12.75">
      <c r="B205" s="2"/>
      <c r="C205" s="2"/>
      <c r="D205" s="2"/>
      <c r="E205" s="2"/>
      <c r="F205" s="47"/>
      <c r="G205" s="47"/>
      <c r="H205" s="47"/>
      <c r="I205" s="47"/>
      <c r="J205" s="47"/>
      <c r="K205" s="47"/>
      <c r="L205" s="47"/>
      <c r="M205" s="47"/>
      <c r="N205" s="47"/>
      <c r="O205" s="2"/>
      <c r="P205" s="2"/>
    </row>
    <row r="206" spans="1:16">
      <c r="M206" s="48" t="s">
        <v>20</v>
      </c>
      <c r="O206" s="49">
        <f>O204+O197+O191+O163+O156+O82+O76+O62+O56+O45+O36+O15+O9</f>
        <v>5504</v>
      </c>
      <c r="P206" s="50">
        <f>P204+P197+P191+P163+P156+P82+P76+P62+P56+P45+P36+P15+P9</f>
        <v>1538.9499999999998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84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120</v>
      </c>
      <c r="C9" s="63"/>
      <c r="D9" s="52"/>
      <c r="E9" s="52"/>
      <c r="F9" s="53"/>
      <c r="G9" s="59"/>
      <c r="H9" s="60"/>
      <c r="I9" s="61">
        <v>8</v>
      </c>
      <c r="J9" s="60"/>
      <c r="K9" s="59"/>
      <c r="L9" s="62">
        <v>75</v>
      </c>
      <c r="M9" s="59"/>
      <c r="N9" s="60"/>
      <c r="O9" s="36">
        <f t="shared" ref="O9:O14" si="0">SUM(F9:N9)</f>
        <v>83</v>
      </c>
      <c r="P9" s="37">
        <f t="shared" ref="P9:P14" si="1">(F9*$F$5)+(G9*$G$5)+(H9*$H$5)+(I9*$I$5)+(J9*$J$5)+(K9*$K$5)+(L9*$L$5)+(M9*$M$5)+(N9*$N$5)</f>
        <v>79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20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8</v>
      </c>
      <c r="J15" s="39">
        <f t="shared" si="2"/>
        <v>0</v>
      </c>
      <c r="K15" s="39">
        <f t="shared" si="2"/>
        <v>0</v>
      </c>
      <c r="L15" s="39">
        <f t="shared" si="2"/>
        <v>75</v>
      </c>
      <c r="M15" s="39">
        <f t="shared" si="2"/>
        <v>0</v>
      </c>
      <c r="N15" s="39">
        <f t="shared" si="2"/>
        <v>0</v>
      </c>
      <c r="O15" s="39">
        <f t="shared" si="2"/>
        <v>83</v>
      </c>
      <c r="P15" s="39">
        <f t="shared" si="2"/>
        <v>79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72</v>
      </c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1" si="0">SUM(F9:N9)</f>
        <v>0</v>
      </c>
      <c r="P9" s="107">
        <f t="shared" ref="P9:P11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0</v>
      </c>
      <c r="P12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C20" sqref="C20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>
      <c r="A4" s="75" t="s">
        <v>76</v>
      </c>
      <c r="B4" s="76">
        <f>SUM('Burkina Faso'!O11)</f>
        <v>27</v>
      </c>
      <c r="C4" s="154">
        <f>SUM('Burkina Faso'!P11)</f>
        <v>14</v>
      </c>
    </row>
    <row r="5" spans="1:3" ht="15">
      <c r="A5" s="75" t="s">
        <v>36</v>
      </c>
      <c r="B5" s="76">
        <f>SUM('Democratic Republic of Congo'!O18)</f>
        <v>363</v>
      </c>
      <c r="C5" s="154">
        <f>SUM('Democratic Republic of Congo'!P18)</f>
        <v>227.25</v>
      </c>
    </row>
    <row r="6" spans="1:3" ht="15">
      <c r="A6" s="75" t="s">
        <v>74</v>
      </c>
      <c r="B6" s="76">
        <f>SUM('Ivory Coast'!O14)</f>
        <v>44</v>
      </c>
      <c r="C6" s="154">
        <f>SUM('Ivory Coast'!P14)</f>
        <v>22</v>
      </c>
    </row>
    <row r="7" spans="1:3" ht="15">
      <c r="A7" s="75" t="s">
        <v>25</v>
      </c>
      <c r="B7" s="76">
        <f>SUM(Kenya!O29)</f>
        <v>1611</v>
      </c>
      <c r="C7" s="154">
        <f>SUM(Kenya!P29)</f>
        <v>744.15</v>
      </c>
    </row>
    <row r="8" spans="1:3" ht="15" hidden="1">
      <c r="A8" s="76" t="s">
        <v>82</v>
      </c>
      <c r="B8" s="153">
        <f>SUM(Malawi!O11)</f>
        <v>0</v>
      </c>
      <c r="C8" s="154">
        <f>SUM(Malawi!P11)</f>
        <v>0</v>
      </c>
    </row>
    <row r="9" spans="1:3" ht="15">
      <c r="A9" s="76" t="s">
        <v>26</v>
      </c>
      <c r="B9" s="153">
        <f>SUM(Mauritius!O28)</f>
        <v>3290</v>
      </c>
      <c r="C9" s="154">
        <f>SUM(Mauritius!P28)</f>
        <v>1333.15</v>
      </c>
    </row>
    <row r="10" spans="1:3" ht="15" hidden="1">
      <c r="A10" s="76" t="s">
        <v>37</v>
      </c>
      <c r="B10" s="153">
        <f>SUM(Nigeria!O76)</f>
        <v>0</v>
      </c>
      <c r="C10" s="154">
        <f>SUM(Nigeria!P76)</f>
        <v>0</v>
      </c>
    </row>
    <row r="11" spans="1:3" ht="15">
      <c r="A11" s="76" t="s">
        <v>27</v>
      </c>
      <c r="B11" s="153">
        <f>SUM('South Africa'!O206)</f>
        <v>5504</v>
      </c>
      <c r="C11" s="154">
        <f>SUM('South Africa'!P206)</f>
        <v>1538.9499999999998</v>
      </c>
    </row>
    <row r="12" spans="1:3" ht="15">
      <c r="A12" s="76" t="s">
        <v>42</v>
      </c>
      <c r="B12" s="76">
        <f>SUM(Togo!O15)</f>
        <v>83</v>
      </c>
      <c r="C12" s="154">
        <f>SUM(Togo!P15)</f>
        <v>79</v>
      </c>
    </row>
    <row r="13" spans="1:3" ht="15" hidden="1">
      <c r="A13" s="76" t="s">
        <v>69</v>
      </c>
      <c r="B13" s="76">
        <f>SUM(Zambia!O12)</f>
        <v>0</v>
      </c>
      <c r="C13" s="154">
        <f>SUM(Zambia!P12)</f>
        <v>0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10922</v>
      </c>
      <c r="C15" s="155">
        <f>SUM(C4:C14)</f>
        <v>3958.5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2017-04-23T20:08:28Z</dcterms:modified>
</cp:coreProperties>
</file>