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7\"/>
    </mc:Choice>
  </mc:AlternateContent>
  <bookViews>
    <workbookView xWindow="5130" yWindow="1755" windowWidth="10230" windowHeight="6060" tabRatio="799"/>
  </bookViews>
  <sheets>
    <sheet name="Burundi" sheetId="11" r:id="rId1"/>
    <sheet name="Democratic Republic of Congo" sheetId="16" r:id="rId2"/>
    <sheet name="Countries Around the Congo" sheetId="14" r:id="rId3"/>
    <sheet name="Kenya" sheetId="10" r:id="rId4"/>
    <sheet name="Malawi" sheetId="20" state="hidden" r:id="rId5"/>
    <sheet name="Mauritius" sheetId="8" r:id="rId6"/>
    <sheet name="Rwanda" sheetId="18" r:id="rId7"/>
    <sheet name="South Africa" sheetId="19" r:id="rId8"/>
    <sheet name="Togo" sheetId="12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2">[1]Malawi!#REF!</definedName>
    <definedName name="Excel_BuiltIn_Print_Area_1" localSheetId="1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Rwanda!#REF!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P44" i="19" l="1"/>
  <c r="O44" i="19"/>
  <c r="P43" i="19"/>
  <c r="O43" i="19"/>
  <c r="P42" i="19"/>
  <c r="O42" i="19"/>
  <c r="P41" i="19"/>
  <c r="O41" i="19"/>
  <c r="N11" i="20" l="1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 s="1"/>
  <c r="B8" i="4" s="1"/>
  <c r="N165" i="19"/>
  <c r="M165" i="19"/>
  <c r="L165" i="19"/>
  <c r="K165" i="19"/>
  <c r="J165" i="19"/>
  <c r="I165" i="19"/>
  <c r="H165" i="19"/>
  <c r="G165" i="19"/>
  <c r="F165" i="19"/>
  <c r="E165" i="19"/>
  <c r="D165" i="19"/>
  <c r="C165" i="19"/>
  <c r="P164" i="19"/>
  <c r="O164" i="19"/>
  <c r="P163" i="19"/>
  <c r="O163" i="19"/>
  <c r="P162" i="19"/>
  <c r="O162" i="19"/>
  <c r="P161" i="19"/>
  <c r="O161" i="19"/>
  <c r="P160" i="19"/>
  <c r="O160" i="19"/>
  <c r="P159" i="19"/>
  <c r="O159" i="19"/>
  <c r="P165" i="19" l="1"/>
  <c r="O165" i="19"/>
  <c r="P46" i="19"/>
  <c r="O46" i="19"/>
  <c r="P45" i="19"/>
  <c r="O45" i="19"/>
  <c r="P40" i="19"/>
  <c r="O40" i="19"/>
  <c r="N50" i="19"/>
  <c r="M50" i="19"/>
  <c r="L50" i="19"/>
  <c r="K50" i="19"/>
  <c r="J50" i="19"/>
  <c r="I50" i="19"/>
  <c r="H50" i="19"/>
  <c r="G50" i="19"/>
  <c r="F50" i="19"/>
  <c r="E50" i="19"/>
  <c r="D50" i="19"/>
  <c r="C50" i="19"/>
  <c r="P49" i="19"/>
  <c r="O49" i="19"/>
  <c r="P48" i="19"/>
  <c r="O48" i="19"/>
  <c r="P47" i="19"/>
  <c r="O47" i="19"/>
  <c r="P39" i="19"/>
  <c r="O39" i="19"/>
  <c r="P38" i="19"/>
  <c r="O38" i="19"/>
  <c r="P37" i="19"/>
  <c r="O37" i="19"/>
  <c r="P36" i="19"/>
  <c r="O36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04" i="19"/>
  <c r="O104" i="19"/>
  <c r="P103" i="19"/>
  <c r="O103" i="19"/>
  <c r="P102" i="19"/>
  <c r="O102" i="19"/>
  <c r="P101" i="19"/>
  <c r="O101" i="19"/>
  <c r="N148" i="19"/>
  <c r="M148" i="19"/>
  <c r="L148" i="19"/>
  <c r="K148" i="19"/>
  <c r="J148" i="19"/>
  <c r="I148" i="19"/>
  <c r="H148" i="19"/>
  <c r="G148" i="19"/>
  <c r="F148" i="19"/>
  <c r="E148" i="19"/>
  <c r="D148" i="19"/>
  <c r="C148" i="19"/>
  <c r="P147" i="19"/>
  <c r="O147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86" i="19"/>
  <c r="O86" i="19"/>
  <c r="P85" i="19"/>
  <c r="O85" i="19"/>
  <c r="P84" i="19"/>
  <c r="O84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O50" i="19" l="1"/>
  <c r="P50" i="19"/>
  <c r="O148" i="19"/>
  <c r="P148" i="19"/>
  <c r="N21" i="19"/>
  <c r="M21" i="19"/>
  <c r="L21" i="19"/>
  <c r="K21" i="19"/>
  <c r="J21" i="19"/>
  <c r="H21" i="19"/>
  <c r="G21" i="19"/>
  <c r="F21" i="19"/>
  <c r="E21" i="19"/>
  <c r="D21" i="19"/>
  <c r="C21" i="19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N56" i="19" l="1"/>
  <c r="M56" i="19"/>
  <c r="L56" i="19"/>
  <c r="K56" i="19"/>
  <c r="J56" i="19"/>
  <c r="I56" i="19"/>
  <c r="H56" i="19"/>
  <c r="G56" i="19"/>
  <c r="F56" i="19"/>
  <c r="E56" i="19"/>
  <c r="P54" i="19"/>
  <c r="O54" i="19"/>
  <c r="N171" i="19" l="1"/>
  <c r="M171" i="19"/>
  <c r="L171" i="19"/>
  <c r="K171" i="19"/>
  <c r="J171" i="19"/>
  <c r="I171" i="19"/>
  <c r="H171" i="19"/>
  <c r="G171" i="19"/>
  <c r="F171" i="19"/>
  <c r="E171" i="19"/>
  <c r="D171" i="19"/>
  <c r="C171" i="19"/>
  <c r="P170" i="19"/>
  <c r="O170" i="19"/>
  <c r="P169" i="19"/>
  <c r="O169" i="19"/>
  <c r="O171" i="19" l="1"/>
  <c r="P171" i="19"/>
  <c r="P64" i="19"/>
  <c r="O64" i="19"/>
  <c r="P63" i="19"/>
  <c r="O63" i="19"/>
  <c r="P62" i="19"/>
  <c r="O62" i="19"/>
  <c r="P61" i="19"/>
  <c r="O61" i="19"/>
  <c r="P66" i="19"/>
  <c r="O66" i="19"/>
  <c r="P65" i="19"/>
  <c r="O65" i="19"/>
  <c r="P9" i="16" l="1"/>
  <c r="O9" i="16"/>
  <c r="P11" i="12" l="1"/>
  <c r="O11" i="12"/>
  <c r="P10" i="12"/>
  <c r="O10" i="12"/>
  <c r="P12" i="12"/>
  <c r="O12" i="12"/>
  <c r="N178" i="19"/>
  <c r="M178" i="19"/>
  <c r="L178" i="19"/>
  <c r="K178" i="19"/>
  <c r="J178" i="19"/>
  <c r="I178" i="19"/>
  <c r="H178" i="19"/>
  <c r="G178" i="19"/>
  <c r="F178" i="19"/>
  <c r="E178" i="19"/>
  <c r="D178" i="19"/>
  <c r="C178" i="19"/>
  <c r="P177" i="19"/>
  <c r="O177" i="19"/>
  <c r="P176" i="19"/>
  <c r="O176" i="19"/>
  <c r="P175" i="19"/>
  <c r="O175" i="19"/>
  <c r="N155" i="19"/>
  <c r="M155" i="19"/>
  <c r="L155" i="19"/>
  <c r="K155" i="19"/>
  <c r="J155" i="19"/>
  <c r="I155" i="19"/>
  <c r="H155" i="19"/>
  <c r="G155" i="19"/>
  <c r="F155" i="19"/>
  <c r="E155" i="19"/>
  <c r="D155" i="19"/>
  <c r="C155" i="19"/>
  <c r="P154" i="19"/>
  <c r="O154" i="19"/>
  <c r="P153" i="19"/>
  <c r="O153" i="19"/>
  <c r="P152" i="19"/>
  <c r="O152" i="19"/>
  <c r="N74" i="19"/>
  <c r="M74" i="19"/>
  <c r="L74" i="19"/>
  <c r="K74" i="19"/>
  <c r="J74" i="19"/>
  <c r="I74" i="19"/>
  <c r="H74" i="19"/>
  <c r="G74" i="19"/>
  <c r="F74" i="19"/>
  <c r="E74" i="19"/>
  <c r="D74" i="19"/>
  <c r="C74" i="19"/>
  <c r="P73" i="19"/>
  <c r="O73" i="19"/>
  <c r="P72" i="19"/>
  <c r="O72" i="19"/>
  <c r="N68" i="19"/>
  <c r="M68" i="19"/>
  <c r="L68" i="19"/>
  <c r="K68" i="19"/>
  <c r="J68" i="19"/>
  <c r="I68" i="19"/>
  <c r="H68" i="19"/>
  <c r="G68" i="19"/>
  <c r="F68" i="19"/>
  <c r="E68" i="19"/>
  <c r="D68" i="19"/>
  <c r="C68" i="19"/>
  <c r="P67" i="19"/>
  <c r="O67" i="19"/>
  <c r="P60" i="19"/>
  <c r="O60" i="19"/>
  <c r="D56" i="19"/>
  <c r="C56" i="19"/>
  <c r="P55" i="19"/>
  <c r="P56" i="19" s="1"/>
  <c r="O55" i="19"/>
  <c r="O56" i="19" s="1"/>
  <c r="N32" i="19"/>
  <c r="M32" i="19"/>
  <c r="L32" i="19"/>
  <c r="K32" i="19"/>
  <c r="J32" i="19"/>
  <c r="I32" i="19"/>
  <c r="H32" i="19"/>
  <c r="G32" i="19"/>
  <c r="F32" i="19"/>
  <c r="E32" i="19"/>
  <c r="D32" i="19"/>
  <c r="C32" i="19"/>
  <c r="P31" i="19"/>
  <c r="O31" i="19"/>
  <c r="P30" i="19"/>
  <c r="O30" i="19"/>
  <c r="P29" i="19"/>
  <c r="O29" i="19"/>
  <c r="P28" i="19"/>
  <c r="O28" i="19"/>
  <c r="P27" i="19"/>
  <c r="O27" i="19"/>
  <c r="P26" i="19"/>
  <c r="O26" i="19"/>
  <c r="P25" i="19"/>
  <c r="O25" i="19"/>
  <c r="I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P7" i="19"/>
  <c r="O7" i="19"/>
  <c r="O7" i="18"/>
  <c r="P7" i="18"/>
  <c r="P22" i="18" s="1"/>
  <c r="O8" i="18"/>
  <c r="P8" i="18"/>
  <c r="O9" i="18"/>
  <c r="O22" i="18" s="1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 s="1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O49" i="18"/>
  <c r="P49" i="18"/>
  <c r="O50" i="18"/>
  <c r="P50" i="18"/>
  <c r="P72" i="18" s="1"/>
  <c r="P76" i="18" s="1"/>
  <c r="C10" i="4" s="1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32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4" i="10"/>
  <c r="M14" i="10"/>
  <c r="L14" i="10"/>
  <c r="K14" i="10"/>
  <c r="J14" i="10"/>
  <c r="I14" i="10"/>
  <c r="H14" i="10"/>
  <c r="G14" i="10"/>
  <c r="F14" i="10"/>
  <c r="E14" i="10"/>
  <c r="D14" i="10"/>
  <c r="C14" i="10"/>
  <c r="N28" i="10"/>
  <c r="M28" i="10"/>
  <c r="L28" i="10"/>
  <c r="K28" i="10"/>
  <c r="J28" i="10"/>
  <c r="I28" i="10"/>
  <c r="H28" i="10"/>
  <c r="G28" i="10"/>
  <c r="F28" i="10"/>
  <c r="E28" i="10"/>
  <c r="D28" i="10"/>
  <c r="C28" i="10"/>
  <c r="P27" i="10"/>
  <c r="P26" i="10"/>
  <c r="O26" i="10"/>
  <c r="P25" i="10"/>
  <c r="O25" i="10"/>
  <c r="P24" i="10"/>
  <c r="O24" i="10"/>
  <c r="P11" i="10"/>
  <c r="O11" i="10"/>
  <c r="P10" i="10"/>
  <c r="O10" i="10"/>
  <c r="P13" i="10"/>
  <c r="O13" i="10"/>
  <c r="P12" i="10"/>
  <c r="O1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 s="1"/>
  <c r="C5" i="4" s="1"/>
  <c r="O10" i="16"/>
  <c r="O18" i="16" s="1"/>
  <c r="B5" i="4" s="1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31" i="8"/>
  <c r="O31" i="8"/>
  <c r="O9" i="12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9" i="10"/>
  <c r="N20" i="10"/>
  <c r="M20" i="10"/>
  <c r="L20" i="10"/>
  <c r="K20" i="10"/>
  <c r="J20" i="10"/>
  <c r="I20" i="10"/>
  <c r="H20" i="10"/>
  <c r="G20" i="10"/>
  <c r="F20" i="10"/>
  <c r="E20" i="10"/>
  <c r="D20" i="10"/>
  <c r="C20" i="10"/>
  <c r="P19" i="10"/>
  <c r="O19" i="10"/>
  <c r="P18" i="10"/>
  <c r="P20" i="10" s="1"/>
  <c r="O18" i="10"/>
  <c r="O9" i="10"/>
  <c r="N11" i="11"/>
  <c r="M11" i="11"/>
  <c r="L11" i="11"/>
  <c r="K11" i="11"/>
  <c r="J11" i="11"/>
  <c r="I11" i="11"/>
  <c r="H11" i="11"/>
  <c r="G11" i="11"/>
  <c r="F11" i="11"/>
  <c r="E11" i="11"/>
  <c r="D11" i="11"/>
  <c r="C11" i="11"/>
  <c r="P10" i="11"/>
  <c r="O10" i="11"/>
  <c r="P9" i="11"/>
  <c r="O9" i="11"/>
  <c r="N39" i="8"/>
  <c r="M39" i="8"/>
  <c r="L39" i="8"/>
  <c r="K39" i="8"/>
  <c r="J39" i="8"/>
  <c r="I39" i="8"/>
  <c r="H39" i="8"/>
  <c r="G39" i="8"/>
  <c r="F39" i="8"/>
  <c r="E39" i="8"/>
  <c r="D39" i="8"/>
  <c r="C39" i="8"/>
  <c r="P38" i="8"/>
  <c r="O38" i="8"/>
  <c r="P37" i="8"/>
  <c r="O37" i="8"/>
  <c r="P36" i="8"/>
  <c r="O36" i="8"/>
  <c r="N32" i="8"/>
  <c r="M32" i="8"/>
  <c r="L32" i="8"/>
  <c r="K32" i="8"/>
  <c r="J32" i="8"/>
  <c r="I32" i="8"/>
  <c r="H32" i="8"/>
  <c r="F32" i="8"/>
  <c r="E32" i="8"/>
  <c r="D32" i="8"/>
  <c r="C32" i="8"/>
  <c r="P7" i="8"/>
  <c r="O7" i="8"/>
  <c r="P44" i="18"/>
  <c r="O72" i="18" l="1"/>
  <c r="O76" i="18"/>
  <c r="B10" i="4" s="1"/>
  <c r="P15" i="12"/>
  <c r="C12" i="4" s="1"/>
  <c r="O20" i="10"/>
  <c r="P68" i="19"/>
  <c r="P32" i="19"/>
  <c r="O68" i="19"/>
  <c r="O74" i="19"/>
  <c r="O155" i="19"/>
  <c r="O178" i="19"/>
  <c r="P74" i="19"/>
  <c r="P155" i="19"/>
  <c r="P39" i="8"/>
  <c r="O12" i="17"/>
  <c r="B13" i="4" s="1"/>
  <c r="P12" i="17"/>
  <c r="C13" i="4" s="1"/>
  <c r="P14" i="14"/>
  <c r="C6" i="4" s="1"/>
  <c r="O14" i="14"/>
  <c r="B6" i="4" s="1"/>
  <c r="O15" i="12"/>
  <c r="B12" i="4" s="1"/>
  <c r="O28" i="10"/>
  <c r="P28" i="10"/>
  <c r="O14" i="10"/>
  <c r="P14" i="10"/>
  <c r="P30" i="10" s="1"/>
  <c r="C7" i="4" s="1"/>
  <c r="O32" i="8"/>
  <c r="P32" i="8"/>
  <c r="O39" i="8"/>
  <c r="O32" i="19"/>
  <c r="O21" i="19"/>
  <c r="P178" i="19"/>
  <c r="P10" i="19"/>
  <c r="P21" i="19"/>
  <c r="O10" i="19"/>
  <c r="O11" i="11"/>
  <c r="B4" i="4" s="1"/>
  <c r="P11" i="11"/>
  <c r="C4" i="4" s="1"/>
  <c r="O30" i="10" l="1"/>
  <c r="B7" i="4" s="1"/>
  <c r="P42" i="8"/>
  <c r="C9" i="4" s="1"/>
  <c r="P180" i="19"/>
  <c r="C11" i="4" s="1"/>
  <c r="C15" i="4" s="1"/>
  <c r="O180" i="19"/>
  <c r="B11" i="4" s="1"/>
  <c r="O42" i="8"/>
  <c r="B9" i="4" s="1"/>
  <c r="B15" i="4" l="1"/>
</calcChain>
</file>

<file path=xl/sharedStrings.xml><?xml version="1.0" encoding="utf-8"?>
<sst xmlns="http://schemas.openxmlformats.org/spreadsheetml/2006/main" count="362" uniqueCount="140">
  <si>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</si>
  <si>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</si>
  <si>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</si>
  <si>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</si>
  <si>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</si>
  <si>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</si>
  <si>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</si>
  <si>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</si>
  <si>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</si>
  <si>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</si>
  <si>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</si>
  <si>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</si>
  <si>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</si>
  <si>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</si>
  <si>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</si>
  <si>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</si>
  <si>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</si>
  <si>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</si>
  <si>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</si>
  <si>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</si>
  <si>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</si>
  <si>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</si>
  <si>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</si>
  <si>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</si>
  <si>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</si>
  <si>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</si>
  <si>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</si>
  <si>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</si>
  <si>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</si>
  <si>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</si>
  <si>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</si>
  <si>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</si>
  <si>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</si>
  <si>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</si>
  <si>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</si>
  <si>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Country</t>
  </si>
  <si>
    <t>DRC</t>
  </si>
  <si>
    <t>Temple Cumulative Scores</t>
  </si>
  <si>
    <t>Iskcon Nairobi</t>
  </si>
  <si>
    <t>Iskcon Kisumu</t>
  </si>
  <si>
    <t>Iskcon Mombassa</t>
  </si>
  <si>
    <t>Togo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</si>
  <si>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</si>
  <si>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</si>
  <si>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</si>
  <si>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</si>
  <si>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</si>
  <si>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</si>
  <si>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</si>
  <si>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</si>
  <si>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</si>
  <si>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</si>
  <si>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</si>
  <si>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</si>
  <si>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</si>
  <si>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</si>
  <si>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</si>
  <si>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</si>
  <si>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</si>
  <si>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</si>
  <si>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</si>
  <si>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</si>
  <si>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</si>
  <si>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</si>
  <si>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</si>
  <si>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</si>
  <si>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</si>
  <si>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</si>
  <si>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</si>
  <si>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</si>
  <si>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</si>
  <si>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ISKCON EAST LONDON</t>
  </si>
  <si>
    <t>ISKCON PHOENIX</t>
  </si>
  <si>
    <t>ISKCON LENASIA</t>
  </si>
  <si>
    <t>ISKCON SANDTON</t>
  </si>
  <si>
    <t>TEMPLE: Blantyre</t>
  </si>
  <si>
    <t>Malawi</t>
  </si>
  <si>
    <t>MONTH : February 2017</t>
  </si>
  <si>
    <t>BTG OFFICE</t>
  </si>
  <si>
    <t>MONTHLY SANKIRTAN FESTIVAL</t>
  </si>
  <si>
    <t>MEREBANK NAMA HATTA</t>
  </si>
  <si>
    <t>VIBHU CAITANYA DAS</t>
  </si>
  <si>
    <t>BOOK COUNTER</t>
  </si>
  <si>
    <t xml:space="preserve"> BTG Office </t>
  </si>
  <si>
    <t xml:space="preserve"> Adharamrita dd </t>
  </si>
  <si>
    <t xml:space="preserve"> Lenasia Weekend Warriors </t>
  </si>
  <si>
    <t xml:space="preserve"> Shyama Rupa </t>
  </si>
  <si>
    <t xml:space="preserve"> Damodara Prasad &amp; Radhika Prasad </t>
  </si>
  <si>
    <t xml:space="preserve"> Nadiya &amp; Kalindi mataji's </t>
  </si>
  <si>
    <t xml:space="preserve"> Amrita Radhika dd </t>
  </si>
  <si>
    <t xml:space="preserve"> Namacarya dasa &amp; Kaishori dd </t>
  </si>
  <si>
    <t xml:space="preserve"> Syamakund  dasa, Clinton Moodley &amp; Dilon Sewnarain </t>
  </si>
  <si>
    <t xml:space="preserve"> Sasolburg Namahatta </t>
  </si>
  <si>
    <t xml:space="preserve"> Tirumala, Satyarani &amp; Krishna Priya </t>
  </si>
  <si>
    <t xml:space="preserve"> Sri Govinda &amp; Jaylalita </t>
  </si>
  <si>
    <t xml:space="preserve"> Bhakta Vyanan </t>
  </si>
  <si>
    <t>Jayadeva dasa</t>
  </si>
  <si>
    <t>Midrand BTG team</t>
  </si>
  <si>
    <t>Damodar das (BCAIS)</t>
  </si>
  <si>
    <t>Purnendu Krishna das</t>
  </si>
  <si>
    <t>Radhakund devi dasi</t>
  </si>
  <si>
    <t>Sholto Kanni</t>
  </si>
  <si>
    <t>Surendra Singh Bundela</t>
  </si>
  <si>
    <t>WEEKEND WARRIORS</t>
  </si>
  <si>
    <t>VAISHNAVI SANGA ( Team )</t>
  </si>
  <si>
    <t>Mt Satyabhama/Vinata/Akuti dd</t>
  </si>
  <si>
    <t>Harinamananda team</t>
  </si>
  <si>
    <t>Pr Ravi Ramgoolam</t>
  </si>
  <si>
    <t>Pr Citanand</t>
  </si>
  <si>
    <t>Mt Hari Puja dd</t>
  </si>
  <si>
    <t>Monthly Sankirtan Festival</t>
  </si>
  <si>
    <t>Mt Ruma</t>
  </si>
  <si>
    <t>Booktable Grand Bassin</t>
  </si>
  <si>
    <t>Pr Ravi Foolchand</t>
  </si>
  <si>
    <t>Pr Ghanashyam Das</t>
  </si>
  <si>
    <t>Pr Sanju</t>
  </si>
  <si>
    <t>Mt Hemlata</t>
  </si>
  <si>
    <t>Mt Sarvakanti dd</t>
  </si>
  <si>
    <t>Pr Kasyapa Muni Das</t>
  </si>
  <si>
    <t>Mt Radha Kunda</t>
  </si>
  <si>
    <t>Pr Vidura Das</t>
  </si>
  <si>
    <t>Pr Suresadhari Das</t>
  </si>
  <si>
    <t>Pr Ajay Caitanya Das</t>
  </si>
  <si>
    <t>Pr Vibhisana Das</t>
  </si>
  <si>
    <t>Mt Chumbit</t>
  </si>
  <si>
    <t>Pr Kris Govind</t>
  </si>
  <si>
    <t>Folk</t>
  </si>
  <si>
    <t>Mt Taruna</t>
  </si>
  <si>
    <t>Saunaka Rsi Prabhu</t>
  </si>
  <si>
    <t>Dinesvara Krsna Prabhu</t>
  </si>
  <si>
    <t>Clinton Prabhu</t>
  </si>
  <si>
    <t>Syama Kunda das</t>
  </si>
  <si>
    <t>Bhakti Lounge Johannesburg</t>
  </si>
  <si>
    <t>Mukundanghri dasa &amp; Bhaktin Itumeleng (team)</t>
  </si>
  <si>
    <t>ISKCON RWANDA</t>
  </si>
  <si>
    <t>Rwanda</t>
  </si>
  <si>
    <t>TEMPLE: Burundi</t>
  </si>
  <si>
    <t>TEMPLE: French Speaking Countries bordering the DRC</t>
  </si>
  <si>
    <t>Burundi</t>
  </si>
  <si>
    <t>Countries around the Congo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</si>
</sst>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7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8" applyNumberFormat="0" applyAlignment="0" applyProtection="0"/>
    <xf numFmtId="0" fontId="17" fillId="28" borderId="79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0" applyNumberFormat="0" applyFill="0" applyAlignment="0" applyProtection="0"/>
    <xf numFmtId="0" fontId="21" fillId="0" borderId="81" applyNumberFormat="0" applyFill="0" applyAlignment="0" applyProtection="0"/>
    <xf numFmtId="0" fontId="22" fillId="0" borderId="82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8" applyNumberFormat="0" applyAlignment="0" applyProtection="0"/>
    <xf numFmtId="0" fontId="24" fillId="0" borderId="83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4" applyNumberFormat="0" applyFont="0" applyAlignment="0" applyProtection="0"/>
    <xf numFmtId="0" fontId="27" fillId="27" borderId="85" applyNumberFormat="0" applyAlignment="0" applyProtection="0"/>
    <xf numFmtId="0" fontId="28" fillId="0" borderId="0" applyNumberFormat="0" applyFill="0" applyBorder="0" applyAlignment="0" applyProtection="0"/>
    <xf numFmtId="0" fontId="29" fillId="0" borderId="86" applyNumberFormat="0" applyFill="0" applyAlignment="0" applyProtection="0"/>
    <xf numFmtId="0" fontId="30" fillId="0" borderId="0" applyNumberFormat="0" applyFill="0" applyBorder="0" applyAlignment="0" applyProtection="0"/>
    <xf numFmtId="165" fontId="36" fillId="0" borderId="0" applyBorder="0" applyProtection="0"/>
  </cellStyleXfs>
  <cellXfs count="2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34" fillId="0" borderId="0" xfId="0" applyFont="1"/>
    <xf numFmtId="0" fontId="35" fillId="0" borderId="0" xfId="0" applyFont="1"/>
    <xf numFmtId="0" fontId="1" fillId="0" borderId="63" xfId="0" applyFont="1" applyBorder="1" applyAlignment="1">
      <alignment horizontal="center"/>
    </xf>
    <xf numFmtId="0" fontId="1" fillId="0" borderId="64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6" xfId="0" applyFont="1" applyBorder="1"/>
    <xf numFmtId="0" fontId="1" fillId="0" borderId="67" xfId="0" applyFont="1" applyBorder="1"/>
    <xf numFmtId="0" fontId="1" fillId="0" borderId="68" xfId="0" applyFont="1" applyBorder="1"/>
    <xf numFmtId="44" fontId="1" fillId="0" borderId="69" xfId="28" applyFont="1" applyBorder="1"/>
    <xf numFmtId="0" fontId="1" fillId="0" borderId="25" xfId="0" applyFont="1" applyFill="1" applyBorder="1"/>
    <xf numFmtId="0" fontId="1" fillId="0" borderId="70" xfId="0" applyFont="1" applyFill="1" applyBorder="1"/>
    <xf numFmtId="0" fontId="1" fillId="0" borderId="71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2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73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4" xfId="0" applyFont="1" applyBorder="1" applyAlignment="1">
      <alignment horizontal="center"/>
    </xf>
    <xf numFmtId="0" fontId="1" fillId="0" borderId="75" xfId="0" applyFont="1" applyBorder="1" applyAlignment="1">
      <alignment horizontal="center"/>
    </xf>
    <xf numFmtId="0" fontId="1" fillId="0" borderId="76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7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tabSelected="1" workbookViewId="0">
      <selection activeCell="B8" sqref="B8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136</v>
      </c>
    </row>
    <row r="3" spans="1:16" ht="12.75">
      <c r="B3" s="2" t="s">
        <v>77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0" customFormat="1">
      <c r="A9" s="199"/>
      <c r="B9" s="99" t="s">
        <v>70</v>
      </c>
      <c r="C9" s="108"/>
      <c r="D9" s="100"/>
      <c r="E9" s="100"/>
      <c r="F9" s="129">
        <v>940</v>
      </c>
      <c r="G9" s="130">
        <v>125</v>
      </c>
      <c r="H9" s="131"/>
      <c r="I9" s="104">
        <v>80</v>
      </c>
      <c r="J9" s="131"/>
      <c r="K9" s="130"/>
      <c r="L9" s="105"/>
      <c r="M9" s="130">
        <v>100</v>
      </c>
      <c r="N9" s="131"/>
      <c r="O9" s="106">
        <f>SUM(F9:N9)</f>
        <v>1245</v>
      </c>
      <c r="P9" s="107">
        <f>(F9*$F$5)+(G9*$G$5)+(H9*$H$5)+(I9*$I$5)+(J9*$J$5)+(K9*$K$5)+(L9*$L$5)+(M9*$M$5)+(N9*$N$5)</f>
        <v>365.25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>
      <c r="A11" s="38"/>
      <c r="B11" s="109" t="s">
        <v>20</v>
      </c>
      <c r="C11" s="109">
        <f t="shared" ref="C11:P11" si="0">SUM(C9:C10)</f>
        <v>0</v>
      </c>
      <c r="D11" s="109">
        <f t="shared" si="0"/>
        <v>0</v>
      </c>
      <c r="E11" s="109">
        <f t="shared" si="0"/>
        <v>0</v>
      </c>
      <c r="F11" s="109">
        <f t="shared" si="0"/>
        <v>940</v>
      </c>
      <c r="G11" s="109">
        <f t="shared" si="0"/>
        <v>125</v>
      </c>
      <c r="H11" s="109">
        <f t="shared" si="0"/>
        <v>0</v>
      </c>
      <c r="I11" s="109">
        <f t="shared" si="0"/>
        <v>80</v>
      </c>
      <c r="J11" s="109">
        <f t="shared" si="0"/>
        <v>0</v>
      </c>
      <c r="K11" s="109">
        <f t="shared" si="0"/>
        <v>0</v>
      </c>
      <c r="L11" s="109">
        <f t="shared" si="0"/>
        <v>0</v>
      </c>
      <c r="M11" s="109">
        <f t="shared" si="0"/>
        <v>100</v>
      </c>
      <c r="N11" s="109">
        <f t="shared" si="0"/>
        <v>0</v>
      </c>
      <c r="O11" s="109">
        <f t="shared" si="0"/>
        <v>1245</v>
      </c>
      <c r="P11" s="109">
        <f t="shared" si="0"/>
        <v>365.25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B9" sqref="B9:M9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65</v>
      </c>
    </row>
    <row r="3" spans="1:16" ht="12.75">
      <c r="B3" s="2" t="s">
        <v>77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 t="s">
        <v>70</v>
      </c>
      <c r="C9" s="108"/>
      <c r="D9" s="100"/>
      <c r="E9" s="100"/>
      <c r="F9" s="159">
        <v>940</v>
      </c>
      <c r="G9" s="160">
        <v>125</v>
      </c>
      <c r="H9" s="161"/>
      <c r="I9" s="162">
        <v>80</v>
      </c>
      <c r="J9" s="161"/>
      <c r="K9" s="160"/>
      <c r="L9" s="163"/>
      <c r="M9" s="160">
        <v>100</v>
      </c>
      <c r="N9" s="161"/>
      <c r="O9" s="106">
        <f t="shared" ref="O9:O17" si="0">SUM(F9:N9)</f>
        <v>1245</v>
      </c>
      <c r="P9" s="107">
        <f t="shared" ref="P9:P17" si="1">(F9*$F$5)+(G9*$G$5)+(H9*$H$5)+(I9*$I$5)+(J9*$J$5)+(K9*$K$5)+(L9*$L$5)+(M9*$M$5)+(N9*$N$5)</f>
        <v>365.25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9"/>
      <c r="G14" s="130"/>
      <c r="H14" s="131"/>
      <c r="I14" s="104"/>
      <c r="J14" s="131"/>
      <c r="K14" s="130"/>
      <c r="L14" s="105"/>
      <c r="M14" s="130"/>
      <c r="N14" s="131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9"/>
      <c r="G15" s="130"/>
      <c r="H15" s="131"/>
      <c r="I15" s="104"/>
      <c r="J15" s="131"/>
      <c r="K15" s="130"/>
      <c r="L15" s="105"/>
      <c r="M15" s="130"/>
      <c r="N15" s="131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9"/>
      <c r="G16" s="130"/>
      <c r="H16" s="131"/>
      <c r="I16" s="104"/>
      <c r="J16" s="131"/>
      <c r="K16" s="130"/>
      <c r="L16" s="105"/>
      <c r="M16" s="130"/>
      <c r="N16" s="131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20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940</v>
      </c>
      <c r="G18" s="109">
        <f t="shared" si="2"/>
        <v>125</v>
      </c>
      <c r="H18" s="109">
        <f t="shared" si="2"/>
        <v>0</v>
      </c>
      <c r="I18" s="109">
        <f t="shared" si="2"/>
        <v>80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100</v>
      </c>
      <c r="N18" s="109">
        <f t="shared" si="2"/>
        <v>0</v>
      </c>
      <c r="O18" s="109">
        <f t="shared" si="2"/>
        <v>1245</v>
      </c>
      <c r="P18" s="109">
        <f t="shared" si="2"/>
        <v>365.25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C22" sqref="C22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137</v>
      </c>
    </row>
    <row r="3" spans="1:16" ht="12.75">
      <c r="B3" s="2" t="s">
        <v>77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70</v>
      </c>
      <c r="C9" s="108"/>
      <c r="D9" s="100"/>
      <c r="E9" s="100"/>
      <c r="F9" s="129">
        <v>940</v>
      </c>
      <c r="G9" s="130">
        <v>125</v>
      </c>
      <c r="H9" s="131"/>
      <c r="I9" s="104">
        <v>80</v>
      </c>
      <c r="J9" s="131"/>
      <c r="K9" s="130"/>
      <c r="L9" s="105"/>
      <c r="M9" s="130">
        <v>100</v>
      </c>
      <c r="N9" s="131"/>
      <c r="O9" s="106">
        <f t="shared" ref="O9:O12" si="0">SUM(F9:N9)</f>
        <v>1245</v>
      </c>
      <c r="P9" s="107">
        <f t="shared" ref="P9:P12" si="1">(F9*$F$5)+(G9*$G$5)+(H9*$H$5)+(I9*$I$5)+(J9*$J$5)+(K9*$K$5)+(L9*$L$5)+(M9*$M$5)+(N9*$N$5)</f>
        <v>365.25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20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940</v>
      </c>
      <c r="G14" s="109">
        <f t="shared" si="2"/>
        <v>125</v>
      </c>
      <c r="H14" s="109">
        <f t="shared" si="2"/>
        <v>0</v>
      </c>
      <c r="I14" s="109">
        <f t="shared" si="2"/>
        <v>80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100</v>
      </c>
      <c r="N14" s="109">
        <f t="shared" si="2"/>
        <v>0</v>
      </c>
      <c r="O14" s="109">
        <f t="shared" si="2"/>
        <v>1245</v>
      </c>
      <c r="P14" s="109">
        <f t="shared" si="2"/>
        <v>365.25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0"/>
  <sheetViews>
    <sheetView workbookViewId="0">
      <selection activeCell="B41" sqref="B41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33</v>
      </c>
      <c r="C2" s="112" t="s">
        <v>34</v>
      </c>
    </row>
    <row r="3" spans="1:16" ht="12.75">
      <c r="B3" s="2" t="s">
        <v>77</v>
      </c>
      <c r="C3" s="2"/>
      <c r="D3" s="113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32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38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>
      <c r="B9" s="58" t="s">
        <v>104</v>
      </c>
      <c r="C9" s="156"/>
      <c r="D9" s="51"/>
      <c r="E9" s="52"/>
      <c r="F9" s="53"/>
      <c r="G9" s="59">
        <v>858</v>
      </c>
      <c r="H9" s="60"/>
      <c r="I9" s="61">
        <v>72</v>
      </c>
      <c r="J9" s="60"/>
      <c r="K9" s="59">
        <v>64</v>
      </c>
      <c r="L9" s="62"/>
      <c r="M9" s="59"/>
      <c r="N9" s="60">
        <v>31</v>
      </c>
      <c r="O9" s="126">
        <f>SUM(C9:N9)</f>
        <v>1025</v>
      </c>
      <c r="P9" s="37">
        <f>(C9*$C$5)+(F9*$F$5)+(G9*$G$5)+(H9*$H$5)+(I9*$I$5)+(J9*$J$5)+(K9*$K$5)+(L9*$L$5)+(M9*$M$5)+(N9*$N$5)</f>
        <v>376.5</v>
      </c>
    </row>
    <row r="10" spans="1:16">
      <c r="B10" s="58" t="s">
        <v>103</v>
      </c>
      <c r="C10" s="156"/>
      <c r="D10" s="51"/>
      <c r="E10" s="52"/>
      <c r="F10" s="53"/>
      <c r="G10" s="59">
        <v>606</v>
      </c>
      <c r="H10" s="60"/>
      <c r="I10" s="61">
        <v>62</v>
      </c>
      <c r="J10" s="60"/>
      <c r="K10" s="59">
        <v>107</v>
      </c>
      <c r="L10" s="62"/>
      <c r="M10" s="59"/>
      <c r="N10" s="60">
        <v>32</v>
      </c>
      <c r="O10" s="126">
        <f t="shared" ref="O10:O11" si="0">SUM(F10:N10)</f>
        <v>807</v>
      </c>
      <c r="P10" s="37">
        <f t="shared" ref="P10:P11" si="1">(F10*$F$5)+(G10*$G$5)+(H10*$H$5)+(I10*$I$5)+(J10*$J$5)+(K10*$K$5)+(L10*$L$5)+(M10*$M$5)+(N10*$N$5)</f>
        <v>353.5</v>
      </c>
    </row>
    <row r="11" spans="1:16">
      <c r="B11" s="58"/>
      <c r="C11" s="156"/>
      <c r="D11" s="51"/>
      <c r="E11" s="52"/>
      <c r="F11" s="53"/>
      <c r="G11" s="59"/>
      <c r="H11" s="60"/>
      <c r="I11" s="157"/>
      <c r="J11" s="60"/>
      <c r="K11" s="59"/>
      <c r="L11" s="62"/>
      <c r="M11" s="59"/>
      <c r="N11" s="60"/>
      <c r="O11" s="126">
        <f t="shared" si="0"/>
        <v>0</v>
      </c>
      <c r="P11" s="37">
        <f t="shared" si="1"/>
        <v>0</v>
      </c>
    </row>
    <row r="12" spans="1:16">
      <c r="B12" s="58"/>
      <c r="C12" s="156"/>
      <c r="D12" s="51"/>
      <c r="E12" s="52"/>
      <c r="F12" s="53"/>
      <c r="G12" s="59"/>
      <c r="H12" s="60"/>
      <c r="I12" s="157"/>
      <c r="J12" s="60"/>
      <c r="K12" s="59"/>
      <c r="L12" s="62"/>
      <c r="M12" s="59"/>
      <c r="N12" s="60"/>
      <c r="O12" s="126">
        <f t="shared" ref="O12:O13" si="2">SUM(F12:N12)</f>
        <v>0</v>
      </c>
      <c r="P12" s="37">
        <f t="shared" ref="P12:P13" si="3">(F12*$F$5)+(G12*$G$5)+(H12*$H$5)+(I12*$I$5)+(J12*$J$5)+(K12*$K$5)+(L12*$L$5)+(M12*$M$5)+(N12*$N$5)</f>
        <v>0</v>
      </c>
    </row>
    <row r="13" spans="1:16">
      <c r="B13" s="58"/>
      <c r="C13" s="156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26">
        <f t="shared" si="2"/>
        <v>0</v>
      </c>
      <c r="P13" s="37">
        <f t="shared" si="3"/>
        <v>0</v>
      </c>
    </row>
    <row r="14" spans="1:16" ht="12" thickBot="1">
      <c r="A14" s="38"/>
      <c r="B14" s="39" t="s">
        <v>20</v>
      </c>
      <c r="C14" s="39">
        <f t="shared" ref="C14:P14" si="4">SUM(C9:C13)</f>
        <v>0</v>
      </c>
      <c r="D14" s="39">
        <f t="shared" si="4"/>
        <v>0</v>
      </c>
      <c r="E14" s="39">
        <f t="shared" si="4"/>
        <v>0</v>
      </c>
      <c r="F14" s="39">
        <f t="shared" si="4"/>
        <v>0</v>
      </c>
      <c r="G14" s="39">
        <f t="shared" si="4"/>
        <v>1464</v>
      </c>
      <c r="H14" s="39">
        <f t="shared" si="4"/>
        <v>0</v>
      </c>
      <c r="I14" s="39">
        <f t="shared" si="4"/>
        <v>134</v>
      </c>
      <c r="J14" s="39">
        <f t="shared" si="4"/>
        <v>0</v>
      </c>
      <c r="K14" s="39">
        <f t="shared" si="4"/>
        <v>171</v>
      </c>
      <c r="L14" s="39">
        <f t="shared" si="4"/>
        <v>0</v>
      </c>
      <c r="M14" s="39">
        <f t="shared" si="4"/>
        <v>0</v>
      </c>
      <c r="N14" s="39">
        <f t="shared" si="4"/>
        <v>63</v>
      </c>
      <c r="O14" s="39">
        <f t="shared" si="4"/>
        <v>1832</v>
      </c>
      <c r="P14" s="39">
        <f t="shared" si="4"/>
        <v>730</v>
      </c>
    </row>
    <row r="15" spans="1:16">
      <c r="B15" s="38"/>
      <c r="C15" s="38"/>
      <c r="D15" s="38"/>
      <c r="E15" s="38"/>
      <c r="F15" s="40"/>
      <c r="G15" s="40"/>
      <c r="H15" s="40"/>
      <c r="I15" s="40"/>
      <c r="J15" s="40"/>
      <c r="K15" s="40"/>
      <c r="L15" s="40"/>
      <c r="M15" s="40"/>
      <c r="N15" s="40"/>
      <c r="O15" s="38"/>
      <c r="P15" s="38"/>
    </row>
    <row r="16" spans="1:16" hidden="1">
      <c r="O16" s="38"/>
    </row>
    <row r="17" spans="2:16" ht="12" hidden="1" thickBot="1">
      <c r="B17" s="33" t="s">
        <v>39</v>
      </c>
      <c r="C17" s="33"/>
      <c r="D17" s="33"/>
      <c r="E17" s="33"/>
      <c r="F17" s="34"/>
      <c r="G17" s="34"/>
      <c r="H17" s="34"/>
      <c r="I17" s="34"/>
      <c r="J17" s="34"/>
      <c r="K17" s="34"/>
      <c r="L17" s="34"/>
      <c r="M17" s="34"/>
      <c r="N17" s="34"/>
      <c r="O17" s="35"/>
      <c r="P17" s="35"/>
    </row>
    <row r="18" spans="2:16" ht="12" hidden="1" customHeight="1">
      <c r="B18" s="173"/>
      <c r="C18" s="51"/>
      <c r="D18" s="52"/>
      <c r="E18" s="52"/>
      <c r="F18" s="177"/>
      <c r="G18" s="174"/>
      <c r="H18" s="60"/>
      <c r="I18" s="175"/>
      <c r="J18" s="60"/>
      <c r="K18" s="174"/>
      <c r="L18" s="176"/>
      <c r="M18" s="59"/>
      <c r="N18" s="114"/>
      <c r="O18" s="36">
        <f>SUM(F18:N18)</f>
        <v>0</v>
      </c>
      <c r="P18" s="37">
        <f>(F18*$F$5)+(G18*$G$5)+(H18*$H$5)+(I18*$I$5)+(J18*$J$5)+(K18*$K$5)+(L18*$L$5)+(M18*$M$5)+(N18*$N$5)</f>
        <v>0</v>
      </c>
    </row>
    <row r="19" spans="2:16" hidden="1">
      <c r="B19" s="58"/>
      <c r="C19" s="52"/>
      <c r="D19" s="52"/>
      <c r="E19" s="52"/>
      <c r="F19" s="115"/>
      <c r="G19" s="117"/>
      <c r="H19" s="116"/>
      <c r="I19" s="117"/>
      <c r="J19" s="118"/>
      <c r="K19" s="117"/>
      <c r="L19" s="118"/>
      <c r="M19" s="119"/>
      <c r="N19" s="114"/>
      <c r="O19" s="36">
        <f>SUM(F19:N19)</f>
        <v>0</v>
      </c>
      <c r="P19" s="37">
        <f>(F19*$F$5)+(G19*$G$5)+(H19*$H$5)+(I19*$I$5)+(J19*$J$5)+(K19*$K$5)+(L19*$L$5)+(M19*$M$5)+(N19*$N$5)</f>
        <v>0</v>
      </c>
    </row>
    <row r="20" spans="2:16" ht="12" hidden="1" thickBot="1">
      <c r="B20" s="39" t="s">
        <v>20</v>
      </c>
      <c r="C20" s="39">
        <f t="shared" ref="C20:P20" si="5">SUM(C18:C19)</f>
        <v>0</v>
      </c>
      <c r="D20" s="39">
        <f t="shared" si="5"/>
        <v>0</v>
      </c>
      <c r="E20" s="39">
        <f t="shared" si="5"/>
        <v>0</v>
      </c>
      <c r="F20" s="39">
        <f t="shared" si="5"/>
        <v>0</v>
      </c>
      <c r="G20" s="39">
        <f t="shared" si="5"/>
        <v>0</v>
      </c>
      <c r="H20" s="39">
        <f t="shared" si="5"/>
        <v>0</v>
      </c>
      <c r="I20" s="39">
        <f t="shared" si="5"/>
        <v>0</v>
      </c>
      <c r="J20" s="39">
        <f t="shared" si="5"/>
        <v>0</v>
      </c>
      <c r="K20" s="39">
        <f t="shared" si="5"/>
        <v>0</v>
      </c>
      <c r="L20" s="39">
        <f t="shared" si="5"/>
        <v>0</v>
      </c>
      <c r="M20" s="39">
        <f t="shared" si="5"/>
        <v>0</v>
      </c>
      <c r="N20" s="39">
        <f t="shared" si="5"/>
        <v>0</v>
      </c>
      <c r="O20" s="39">
        <f t="shared" si="5"/>
        <v>0</v>
      </c>
      <c r="P20" s="124">
        <f t="shared" si="5"/>
        <v>0</v>
      </c>
    </row>
    <row r="21" spans="2:16" hidden="1"/>
    <row r="22" spans="2:16" hidden="1"/>
    <row r="23" spans="2:16" ht="12" hidden="1" thickBot="1">
      <c r="B23" s="33" t="s">
        <v>40</v>
      </c>
      <c r="C23" s="33"/>
      <c r="D23" s="33"/>
      <c r="E23" s="33"/>
      <c r="F23" s="34"/>
      <c r="G23" s="34"/>
      <c r="H23" s="34"/>
      <c r="I23" s="34"/>
      <c r="J23" s="34"/>
      <c r="K23" s="34"/>
      <c r="L23" s="34"/>
      <c r="M23" s="34"/>
      <c r="N23" s="34"/>
      <c r="O23" s="35"/>
      <c r="P23" s="35"/>
    </row>
    <row r="24" spans="2:16" hidden="1">
      <c r="B24" s="58"/>
      <c r="C24" s="63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(F24*$F$5)+(G24*$G$5)+(H24*$H$5)+(I24*$I$5)+(J24*$J$5)+(K24*$K$5)+(L24*$L$5)+(M24*$M$5)+(N24*$N$5)</f>
        <v>0</v>
      </c>
    </row>
    <row r="25" spans="2:16" hidden="1"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37">
        <f>(F25*$F$5)+(G25*$G$5)+(H25*$H$5)+(I25*$I$5)+(J25*$J$5)+(K25*$K$5)+(L25*$L$5)+(M25*$M$5)+(N25*$N$5)</f>
        <v>0</v>
      </c>
    </row>
    <row r="26" spans="2:16" hidden="1"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SUM(C26:N26)</f>
        <v>0</v>
      </c>
      <c r="P26" s="37">
        <f>(C26*$C$5)+(G26*$G$5)+(H26*$H$5)+(I26*$I$5)+(J26*$J$5)+(K26*$K$5)+(L26*$L$5)+(M26*$M$5)+(N26*$N$5)</f>
        <v>0</v>
      </c>
    </row>
    <row r="27" spans="2:16" hidden="1">
      <c r="B27" s="125"/>
      <c r="C27" s="38"/>
      <c r="D27" s="38"/>
      <c r="E27" s="38"/>
      <c r="F27" s="120"/>
      <c r="G27" s="122"/>
      <c r="H27" s="121"/>
      <c r="I27" s="122"/>
      <c r="J27" s="121"/>
      <c r="K27" s="122"/>
      <c r="L27" s="121"/>
      <c r="M27" s="122"/>
      <c r="N27" s="123"/>
      <c r="O27" s="36"/>
      <c r="P27" s="37">
        <f>(F27*$F$5)+(G27*$G$5)+(H27*$H$5)+(I27*$I$5)+(J27*$J$5)+(K27*$K$5)+(L27*$L$5)+(M27*$M$5)+(N27*$N$5)</f>
        <v>0</v>
      </c>
    </row>
    <row r="28" spans="2:16" ht="12" hidden="1" thickBot="1">
      <c r="B28" s="39" t="s">
        <v>20</v>
      </c>
      <c r="C28" s="39">
        <f>SUM(C24:C25)</f>
        <v>0</v>
      </c>
      <c r="D28" s="39">
        <f>SUM(D24:D25)</f>
        <v>0</v>
      </c>
      <c r="E28" s="39">
        <f>SUM(E24:E25)</f>
        <v>0</v>
      </c>
      <c r="F28" s="39">
        <f>SUM(F24:F27)</f>
        <v>0</v>
      </c>
      <c r="G28" s="39">
        <f t="shared" ref="G28:O28" si="6">SUM(G24:G27)</f>
        <v>0</v>
      </c>
      <c r="H28" s="39">
        <f t="shared" si="6"/>
        <v>0</v>
      </c>
      <c r="I28" s="39">
        <f t="shared" si="6"/>
        <v>0</v>
      </c>
      <c r="J28" s="39">
        <f t="shared" si="6"/>
        <v>0</v>
      </c>
      <c r="K28" s="39">
        <f t="shared" si="6"/>
        <v>0</v>
      </c>
      <c r="L28" s="39">
        <f t="shared" si="6"/>
        <v>0</v>
      </c>
      <c r="M28" s="39">
        <f t="shared" si="6"/>
        <v>0</v>
      </c>
      <c r="N28" s="39">
        <f t="shared" si="6"/>
        <v>0</v>
      </c>
      <c r="O28" s="39">
        <f t="shared" si="6"/>
        <v>0</v>
      </c>
      <c r="P28" s="124">
        <f>SUM(P24:P27)</f>
        <v>0</v>
      </c>
    </row>
    <row r="29" spans="2:16"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158"/>
    </row>
    <row r="30" spans="2:16">
      <c r="N30" s="128" t="s">
        <v>28</v>
      </c>
      <c r="O30" s="127">
        <f>SUM(O14+O20+O28)</f>
        <v>1832</v>
      </c>
      <c r="P30" s="127">
        <f>SUM(P14+P20+P28)</f>
        <v>730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3" sqref="B3"/>
    </sheetView>
  </sheetViews>
  <sheetFormatPr defaultRowHeight="11.25"/>
  <cols>
    <col min="1" max="1" width="3.140625" style="202" customWidth="1"/>
    <col min="2" max="2" width="23.28515625" style="202" customWidth="1"/>
    <col min="3" max="3" width="9.7109375" style="202" customWidth="1"/>
    <col min="4" max="4" width="6.28515625" style="202" customWidth="1"/>
    <col min="5" max="5" width="6" style="202" customWidth="1"/>
    <col min="6" max="6" width="5.7109375" style="202" customWidth="1"/>
    <col min="7" max="7" width="7.42578125" style="202" customWidth="1"/>
    <col min="8" max="9" width="5.7109375" style="202" customWidth="1"/>
    <col min="10" max="10" width="7" style="202" customWidth="1"/>
    <col min="11" max="12" width="5.7109375" style="202" customWidth="1"/>
    <col min="13" max="13" width="7.42578125" style="202" customWidth="1"/>
    <col min="14" max="14" width="6.85546875" style="202" customWidth="1"/>
    <col min="15" max="15" width="6.7109375" style="202" customWidth="1"/>
    <col min="16" max="16" width="9.7109375" style="202" customWidth="1"/>
    <col min="17" max="17" width="10" style="202" customWidth="1"/>
    <col min="18" max="16384" width="9.140625" style="202"/>
  </cols>
  <sheetData>
    <row r="2" spans="1:16" ht="12.75">
      <c r="B2" s="2" t="s">
        <v>75</v>
      </c>
    </row>
    <row r="3" spans="1:16" ht="12.75">
      <c r="B3" s="2" t="s">
        <v>77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203" customFormat="1">
      <c r="A6" s="202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3" customFormat="1">
      <c r="A9" s="202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203" customFormat="1">
      <c r="A10" s="202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/>
      <c r="P10" s="107"/>
    </row>
    <row r="11" spans="1:16">
      <c r="A11" s="210"/>
      <c r="B11" s="109" t="s">
        <v>20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U6" sqref="U6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77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64" t="s">
        <v>105</v>
      </c>
      <c r="C7" s="165"/>
      <c r="D7" s="166"/>
      <c r="E7" s="166"/>
      <c r="F7" s="167"/>
      <c r="G7" s="168">
        <v>2523</v>
      </c>
      <c r="H7" s="169"/>
      <c r="I7" s="170">
        <v>203</v>
      </c>
      <c r="J7" s="169"/>
      <c r="K7" s="168">
        <v>146</v>
      </c>
      <c r="L7" s="171"/>
      <c r="M7" s="168">
        <v>54</v>
      </c>
      <c r="N7" s="169"/>
      <c r="O7" s="36">
        <f t="shared" ref="O7:O15" si="0">SUM(F7:N7)</f>
        <v>2926</v>
      </c>
      <c r="P7" s="37">
        <f t="shared" ref="P7:P15" si="1">(F7*$F$3)+(G7*$G$3)+(H7*$H$3)+(I7*$I$3)+(J7*$J$3)+(K7*$K$3)+(L7*$L$3)+(M7*$M$3)+(N7*$N$3)</f>
        <v>986.25</v>
      </c>
    </row>
    <row r="8" spans="1:16" s="30" customFormat="1">
      <c r="A8" s="1"/>
      <c r="B8" s="164" t="s">
        <v>106</v>
      </c>
      <c r="C8" s="172"/>
      <c r="D8" s="166"/>
      <c r="E8" s="166"/>
      <c r="F8" s="167"/>
      <c r="G8" s="168">
        <v>960</v>
      </c>
      <c r="H8" s="169"/>
      <c r="I8" s="170"/>
      <c r="J8" s="169"/>
      <c r="K8" s="168">
        <v>150</v>
      </c>
      <c r="L8" s="171"/>
      <c r="M8" s="168"/>
      <c r="N8" s="169"/>
      <c r="O8" s="36">
        <f t="shared" si="0"/>
        <v>1110</v>
      </c>
      <c r="P8" s="37">
        <f t="shared" si="1"/>
        <v>390</v>
      </c>
    </row>
    <row r="9" spans="1:16" s="30" customFormat="1">
      <c r="A9" s="1"/>
      <c r="B9" s="164" t="s">
        <v>107</v>
      </c>
      <c r="C9" s="172"/>
      <c r="D9" s="166"/>
      <c r="E9" s="166"/>
      <c r="F9" s="167"/>
      <c r="G9" s="168">
        <v>450</v>
      </c>
      <c r="H9" s="169"/>
      <c r="I9" s="170"/>
      <c r="J9" s="169"/>
      <c r="K9" s="168">
        <v>48</v>
      </c>
      <c r="L9" s="171"/>
      <c r="M9" s="168"/>
      <c r="N9" s="169"/>
      <c r="O9" s="36">
        <f t="shared" si="0"/>
        <v>498</v>
      </c>
      <c r="P9" s="37">
        <f t="shared" si="1"/>
        <v>160.5</v>
      </c>
    </row>
    <row r="10" spans="1:16" s="30" customFormat="1">
      <c r="A10" s="1"/>
      <c r="B10" s="164" t="s">
        <v>108</v>
      </c>
      <c r="C10" s="172"/>
      <c r="D10" s="166"/>
      <c r="E10" s="166"/>
      <c r="F10" s="167"/>
      <c r="G10" s="168">
        <v>600</v>
      </c>
      <c r="H10" s="169"/>
      <c r="I10" s="170"/>
      <c r="J10" s="169"/>
      <c r="K10" s="168"/>
      <c r="L10" s="171"/>
      <c r="M10" s="168"/>
      <c r="N10" s="169"/>
      <c r="O10" s="36">
        <f t="shared" si="0"/>
        <v>600</v>
      </c>
      <c r="P10" s="37">
        <f t="shared" si="1"/>
        <v>150</v>
      </c>
    </row>
    <row r="11" spans="1:16" s="30" customFormat="1">
      <c r="A11" s="1"/>
      <c r="B11" s="164" t="s">
        <v>109</v>
      </c>
      <c r="C11" s="172"/>
      <c r="D11" s="166"/>
      <c r="E11" s="166"/>
      <c r="F11" s="167"/>
      <c r="G11" s="168">
        <v>500</v>
      </c>
      <c r="H11" s="169"/>
      <c r="I11" s="170"/>
      <c r="J11" s="169"/>
      <c r="K11" s="168"/>
      <c r="L11" s="171"/>
      <c r="M11" s="168">
        <v>6</v>
      </c>
      <c r="N11" s="169"/>
      <c r="O11" s="36">
        <f t="shared" si="0"/>
        <v>506</v>
      </c>
      <c r="P11" s="37">
        <f t="shared" si="1"/>
        <v>137</v>
      </c>
    </row>
    <row r="12" spans="1:16" s="30" customFormat="1">
      <c r="A12" s="1"/>
      <c r="B12" s="164" t="s">
        <v>110</v>
      </c>
      <c r="C12" s="172"/>
      <c r="D12" s="166"/>
      <c r="E12" s="166"/>
      <c r="F12" s="167"/>
      <c r="G12" s="168">
        <v>276</v>
      </c>
      <c r="H12" s="169"/>
      <c r="I12" s="170"/>
      <c r="J12" s="169"/>
      <c r="K12" s="168">
        <v>67</v>
      </c>
      <c r="L12" s="171"/>
      <c r="M12" s="168"/>
      <c r="N12" s="169"/>
      <c r="O12" s="36">
        <f t="shared" si="0"/>
        <v>343</v>
      </c>
      <c r="P12" s="37">
        <f t="shared" si="1"/>
        <v>136</v>
      </c>
    </row>
    <row r="13" spans="1:16" s="30" customFormat="1">
      <c r="A13" s="1"/>
      <c r="B13" s="164" t="s">
        <v>111</v>
      </c>
      <c r="C13" s="172"/>
      <c r="D13" s="166"/>
      <c r="E13" s="166"/>
      <c r="F13" s="167"/>
      <c r="G13" s="168">
        <v>500</v>
      </c>
      <c r="H13" s="169"/>
      <c r="I13" s="170"/>
      <c r="J13" s="169"/>
      <c r="K13" s="168"/>
      <c r="L13" s="171"/>
      <c r="M13" s="168">
        <v>4</v>
      </c>
      <c r="N13" s="169"/>
      <c r="O13" s="36">
        <f t="shared" si="0"/>
        <v>504</v>
      </c>
      <c r="P13" s="37">
        <f t="shared" si="1"/>
        <v>133</v>
      </c>
    </row>
    <row r="14" spans="1:16" s="30" customFormat="1">
      <c r="A14" s="1"/>
      <c r="B14" s="164" t="s">
        <v>112</v>
      </c>
      <c r="C14" s="172"/>
      <c r="D14" s="166"/>
      <c r="E14" s="166"/>
      <c r="F14" s="167"/>
      <c r="G14" s="168">
        <v>126</v>
      </c>
      <c r="H14" s="169"/>
      <c r="I14" s="170"/>
      <c r="J14" s="169"/>
      <c r="K14" s="168">
        <v>65</v>
      </c>
      <c r="L14" s="171"/>
      <c r="M14" s="168">
        <v>4</v>
      </c>
      <c r="N14" s="169"/>
      <c r="O14" s="36">
        <f t="shared" si="0"/>
        <v>195</v>
      </c>
      <c r="P14" s="37">
        <f t="shared" si="1"/>
        <v>104.5</v>
      </c>
    </row>
    <row r="15" spans="1:16" s="30" customFormat="1">
      <c r="A15" s="1"/>
      <c r="B15" s="164" t="s">
        <v>113</v>
      </c>
      <c r="C15" s="172"/>
      <c r="D15" s="166"/>
      <c r="E15" s="166"/>
      <c r="F15" s="167"/>
      <c r="G15" s="168">
        <v>280</v>
      </c>
      <c r="H15" s="169"/>
      <c r="I15" s="170"/>
      <c r="J15" s="169"/>
      <c r="K15" s="168">
        <v>8</v>
      </c>
      <c r="L15" s="171"/>
      <c r="M15" s="168"/>
      <c r="N15" s="169"/>
      <c r="O15" s="36">
        <f t="shared" si="0"/>
        <v>288</v>
      </c>
      <c r="P15" s="37">
        <f t="shared" si="1"/>
        <v>78</v>
      </c>
    </row>
    <row r="16" spans="1:16" s="30" customFormat="1">
      <c r="A16" s="1"/>
      <c r="B16" s="164" t="s">
        <v>114</v>
      </c>
      <c r="C16" s="172"/>
      <c r="D16" s="166"/>
      <c r="E16" s="166"/>
      <c r="F16" s="167"/>
      <c r="G16" s="168">
        <v>294</v>
      </c>
      <c r="H16" s="169"/>
      <c r="I16" s="170"/>
      <c r="J16" s="169"/>
      <c r="K16" s="168"/>
      <c r="L16" s="171"/>
      <c r="M16" s="168"/>
      <c r="N16" s="169"/>
      <c r="O16" s="36">
        <f t="shared" ref="O16:O28" si="2">SUM(F16:N16)</f>
        <v>294</v>
      </c>
      <c r="P16" s="37">
        <f t="shared" ref="P16:P28" si="3">(F16*$F$3)+(G16*$G$3)+(H16*$H$3)+(I16*$I$3)+(J16*$J$3)+(K16*$K$3)+(L16*$L$3)+(M16*$M$3)+(N16*$N$3)</f>
        <v>73.5</v>
      </c>
    </row>
    <row r="17" spans="1:16" s="30" customFormat="1">
      <c r="A17" s="1"/>
      <c r="B17" s="164" t="s">
        <v>115</v>
      </c>
      <c r="C17" s="172"/>
      <c r="D17" s="166"/>
      <c r="E17" s="166"/>
      <c r="F17" s="167"/>
      <c r="G17" s="168"/>
      <c r="H17" s="169"/>
      <c r="I17" s="170"/>
      <c r="J17" s="169"/>
      <c r="K17" s="168"/>
      <c r="L17" s="171"/>
      <c r="M17" s="168"/>
      <c r="N17" s="169">
        <v>18</v>
      </c>
      <c r="O17" s="36">
        <f t="shared" si="2"/>
        <v>18</v>
      </c>
      <c r="P17" s="37">
        <f t="shared" si="3"/>
        <v>36</v>
      </c>
    </row>
    <row r="18" spans="1:16" s="30" customFormat="1">
      <c r="A18" s="1"/>
      <c r="B18" s="164" t="s">
        <v>116</v>
      </c>
      <c r="C18" s="172"/>
      <c r="D18" s="166"/>
      <c r="E18" s="166"/>
      <c r="F18" s="167"/>
      <c r="G18" s="168"/>
      <c r="H18" s="169"/>
      <c r="I18" s="170"/>
      <c r="J18" s="169"/>
      <c r="K18" s="168"/>
      <c r="L18" s="171"/>
      <c r="M18" s="168"/>
      <c r="N18" s="169">
        <v>18</v>
      </c>
      <c r="O18" s="36">
        <f t="shared" si="2"/>
        <v>18</v>
      </c>
      <c r="P18" s="37">
        <f t="shared" si="3"/>
        <v>36</v>
      </c>
    </row>
    <row r="19" spans="1:16" s="30" customFormat="1">
      <c r="A19" s="1"/>
      <c r="B19" s="164" t="s">
        <v>117</v>
      </c>
      <c r="C19" s="172"/>
      <c r="D19" s="166"/>
      <c r="E19" s="166"/>
      <c r="F19" s="167">
        <v>1</v>
      </c>
      <c r="G19" s="168">
        <v>25</v>
      </c>
      <c r="H19" s="169"/>
      <c r="I19" s="170">
        <v>4</v>
      </c>
      <c r="J19" s="169"/>
      <c r="K19" s="168"/>
      <c r="L19" s="171"/>
      <c r="M19" s="168">
        <v>6</v>
      </c>
      <c r="N19" s="169">
        <v>2</v>
      </c>
      <c r="O19" s="36">
        <f t="shared" si="2"/>
        <v>38</v>
      </c>
      <c r="P19" s="37">
        <f t="shared" si="3"/>
        <v>24.35</v>
      </c>
    </row>
    <row r="20" spans="1:16" s="30" customFormat="1">
      <c r="A20" s="1"/>
      <c r="B20" s="164" t="s">
        <v>118</v>
      </c>
      <c r="C20" s="172"/>
      <c r="D20" s="166"/>
      <c r="E20" s="166"/>
      <c r="F20" s="167"/>
      <c r="G20" s="168"/>
      <c r="H20" s="169"/>
      <c r="I20" s="170"/>
      <c r="J20" s="169"/>
      <c r="K20" s="168">
        <v>20</v>
      </c>
      <c r="L20" s="171"/>
      <c r="M20" s="168"/>
      <c r="N20" s="169"/>
      <c r="O20" s="36">
        <f t="shared" si="2"/>
        <v>20</v>
      </c>
      <c r="P20" s="37">
        <f t="shared" si="3"/>
        <v>20</v>
      </c>
    </row>
    <row r="21" spans="1:16" s="188" customFormat="1">
      <c r="A21" s="187"/>
      <c r="B21" s="164" t="s">
        <v>119</v>
      </c>
      <c r="C21" s="172"/>
      <c r="D21" s="166"/>
      <c r="E21" s="166"/>
      <c r="F21" s="167"/>
      <c r="G21" s="168"/>
      <c r="H21" s="169"/>
      <c r="I21" s="170"/>
      <c r="J21" s="169"/>
      <c r="K21" s="168"/>
      <c r="L21" s="171"/>
      <c r="M21" s="168"/>
      <c r="N21" s="169">
        <v>9</v>
      </c>
      <c r="O21" s="197">
        <f t="shared" si="2"/>
        <v>9</v>
      </c>
      <c r="P21" s="198">
        <f t="shared" si="3"/>
        <v>18</v>
      </c>
    </row>
    <row r="22" spans="1:16" s="188" customFormat="1">
      <c r="A22" s="187"/>
      <c r="B22" s="164" t="s">
        <v>120</v>
      </c>
      <c r="C22" s="172"/>
      <c r="D22" s="166"/>
      <c r="E22" s="166"/>
      <c r="F22" s="167"/>
      <c r="G22" s="168"/>
      <c r="H22" s="169"/>
      <c r="I22" s="170"/>
      <c r="J22" s="169"/>
      <c r="K22" s="168"/>
      <c r="L22" s="171"/>
      <c r="M22" s="168"/>
      <c r="N22" s="169">
        <v>9</v>
      </c>
      <c r="O22" s="197">
        <f t="shared" si="2"/>
        <v>9</v>
      </c>
      <c r="P22" s="198">
        <f t="shared" si="3"/>
        <v>18</v>
      </c>
    </row>
    <row r="23" spans="1:16" s="188" customFormat="1">
      <c r="A23" s="187"/>
      <c r="B23" s="164" t="s">
        <v>121</v>
      </c>
      <c r="C23" s="172"/>
      <c r="D23" s="166"/>
      <c r="E23" s="166"/>
      <c r="F23" s="167"/>
      <c r="G23" s="168">
        <v>30</v>
      </c>
      <c r="H23" s="169"/>
      <c r="I23" s="170"/>
      <c r="J23" s="169"/>
      <c r="K23" s="168">
        <v>10</v>
      </c>
      <c r="L23" s="171"/>
      <c r="M23" s="168"/>
      <c r="N23" s="169"/>
      <c r="O23" s="197">
        <f t="shared" si="2"/>
        <v>40</v>
      </c>
      <c r="P23" s="198">
        <f t="shared" si="3"/>
        <v>17.5</v>
      </c>
    </row>
    <row r="24" spans="1:16" s="188" customFormat="1">
      <c r="A24" s="187"/>
      <c r="B24" s="164" t="s">
        <v>122</v>
      </c>
      <c r="C24" s="172"/>
      <c r="D24" s="166"/>
      <c r="E24" s="166"/>
      <c r="F24" s="167"/>
      <c r="G24" s="168"/>
      <c r="H24" s="169"/>
      <c r="I24" s="170">
        <v>1</v>
      </c>
      <c r="J24" s="169"/>
      <c r="K24" s="168">
        <v>3</v>
      </c>
      <c r="L24" s="171"/>
      <c r="M24" s="168">
        <v>5</v>
      </c>
      <c r="N24" s="169"/>
      <c r="O24" s="197">
        <f t="shared" si="2"/>
        <v>9</v>
      </c>
      <c r="P24" s="198">
        <f t="shared" si="3"/>
        <v>13.5</v>
      </c>
    </row>
    <row r="25" spans="1:16" s="188" customFormat="1">
      <c r="A25" s="187"/>
      <c r="B25" s="164" t="s">
        <v>123</v>
      </c>
      <c r="C25" s="172"/>
      <c r="D25" s="166"/>
      <c r="E25" s="166"/>
      <c r="F25" s="167"/>
      <c r="G25" s="168">
        <v>6</v>
      </c>
      <c r="H25" s="169"/>
      <c r="I25" s="170">
        <v>3</v>
      </c>
      <c r="J25" s="169"/>
      <c r="K25" s="168">
        <v>2</v>
      </c>
      <c r="L25" s="171"/>
      <c r="M25" s="168">
        <v>4</v>
      </c>
      <c r="N25" s="169"/>
      <c r="O25" s="197">
        <f t="shared" si="2"/>
        <v>15</v>
      </c>
      <c r="P25" s="198">
        <f t="shared" si="3"/>
        <v>13</v>
      </c>
    </row>
    <row r="26" spans="1:16" s="188" customFormat="1">
      <c r="A26" s="187"/>
      <c r="B26" s="164" t="s">
        <v>124</v>
      </c>
      <c r="C26" s="172"/>
      <c r="D26" s="166"/>
      <c r="E26" s="166"/>
      <c r="F26" s="167"/>
      <c r="G26" s="168">
        <v>50</v>
      </c>
      <c r="H26" s="169"/>
      <c r="I26" s="170"/>
      <c r="J26" s="169"/>
      <c r="K26" s="168"/>
      <c r="L26" s="171"/>
      <c r="M26" s="168"/>
      <c r="N26" s="169"/>
      <c r="O26" s="197">
        <f t="shared" si="2"/>
        <v>50</v>
      </c>
      <c r="P26" s="198">
        <f t="shared" si="3"/>
        <v>12.5</v>
      </c>
    </row>
    <row r="27" spans="1:16" s="188" customFormat="1">
      <c r="A27" s="187"/>
      <c r="B27" s="164" t="s">
        <v>125</v>
      </c>
      <c r="C27" s="172"/>
      <c r="D27" s="166"/>
      <c r="E27" s="166"/>
      <c r="F27" s="167"/>
      <c r="G27" s="168">
        <v>20</v>
      </c>
      <c r="H27" s="169"/>
      <c r="I27" s="170"/>
      <c r="J27" s="169"/>
      <c r="K27" s="168">
        <v>6</v>
      </c>
      <c r="L27" s="171"/>
      <c r="M27" s="168"/>
      <c r="N27" s="169"/>
      <c r="O27" s="197">
        <f t="shared" si="2"/>
        <v>26</v>
      </c>
      <c r="P27" s="198">
        <f t="shared" si="3"/>
        <v>11</v>
      </c>
    </row>
    <row r="28" spans="1:16" s="188" customFormat="1">
      <c r="A28" s="187"/>
      <c r="B28" s="164" t="s">
        <v>126</v>
      </c>
      <c r="C28" s="172"/>
      <c r="D28" s="166"/>
      <c r="E28" s="166"/>
      <c r="F28" s="167"/>
      <c r="G28" s="168">
        <v>30</v>
      </c>
      <c r="H28" s="169"/>
      <c r="I28" s="170"/>
      <c r="J28" s="169"/>
      <c r="K28" s="168"/>
      <c r="L28" s="171"/>
      <c r="M28" s="168"/>
      <c r="N28" s="169"/>
      <c r="O28" s="197">
        <f t="shared" si="2"/>
        <v>30</v>
      </c>
      <c r="P28" s="198">
        <f t="shared" si="3"/>
        <v>7.5</v>
      </c>
    </row>
    <row r="29" spans="1:16" s="188" customFormat="1">
      <c r="A29" s="187"/>
      <c r="B29" s="164" t="s">
        <v>127</v>
      </c>
      <c r="C29" s="172"/>
      <c r="D29" s="166"/>
      <c r="E29" s="166"/>
      <c r="F29" s="167"/>
      <c r="G29" s="168">
        <v>1</v>
      </c>
      <c r="H29" s="169"/>
      <c r="I29" s="170">
        <v>1</v>
      </c>
      <c r="J29" s="169"/>
      <c r="K29" s="168"/>
      <c r="L29" s="171"/>
      <c r="M29" s="168"/>
      <c r="N29" s="169"/>
      <c r="O29" s="197">
        <f t="shared" ref="O29:O30" si="4">SUM(F29:N29)</f>
        <v>2</v>
      </c>
      <c r="P29" s="198">
        <f t="shared" ref="P29:P30" si="5">(F29*$F$3)+(G29*$G$3)+(H29*$H$3)+(I29*$I$3)+(J29*$J$3)+(K29*$K$3)+(L29*$L$3)+(M29*$M$3)+(N29*$N$3)</f>
        <v>0.75</v>
      </c>
    </row>
    <row r="30" spans="1:16" s="188" customFormat="1">
      <c r="A30" s="187"/>
      <c r="B30" s="164"/>
      <c r="C30" s="172"/>
      <c r="D30" s="166"/>
      <c r="E30" s="166"/>
      <c r="F30" s="167"/>
      <c r="G30" s="168"/>
      <c r="H30" s="169"/>
      <c r="I30" s="170"/>
      <c r="J30" s="169"/>
      <c r="K30" s="168"/>
      <c r="L30" s="171"/>
      <c r="M30" s="168"/>
      <c r="N30" s="169"/>
      <c r="O30" s="197">
        <f t="shared" si="4"/>
        <v>0</v>
      </c>
      <c r="P30" s="198">
        <f t="shared" si="5"/>
        <v>0</v>
      </c>
    </row>
    <row r="31" spans="1:16" s="30" customFormat="1">
      <c r="A31" s="1"/>
      <c r="B31" s="145"/>
      <c r="C31" s="152"/>
      <c r="D31" s="146"/>
      <c r="E31" s="146"/>
      <c r="F31" s="147"/>
      <c r="G31" s="148"/>
      <c r="H31" s="149"/>
      <c r="I31" s="150"/>
      <c r="J31" s="149"/>
      <c r="K31" s="148"/>
      <c r="L31" s="151"/>
      <c r="M31" s="148"/>
      <c r="N31" s="149"/>
      <c r="O31" s="36">
        <f>SUM(F31:N31)</f>
        <v>0</v>
      </c>
      <c r="P31" s="37">
        <f>(F31*$F$3)+(G31*$G$3)+(H31*$H$3)+(I31*$I$3)+(J31*$J$3)+(K31*$K$3)+(L31*$L$3)+(M31*$M$3)+(N31*$N$3)</f>
        <v>0</v>
      </c>
    </row>
    <row r="32" spans="1:16" ht="12" thickBot="1">
      <c r="A32" s="38"/>
      <c r="B32" s="39" t="s">
        <v>20</v>
      </c>
      <c r="C32" s="39">
        <f t="shared" ref="C32:P32" si="6">SUM(C7:C31)</f>
        <v>0</v>
      </c>
      <c r="D32" s="39">
        <f t="shared" si="6"/>
        <v>0</v>
      </c>
      <c r="E32" s="39">
        <f t="shared" si="6"/>
        <v>0</v>
      </c>
      <c r="F32" s="39">
        <f t="shared" si="6"/>
        <v>1</v>
      </c>
      <c r="G32" s="39">
        <f t="shared" si="6"/>
        <v>6671</v>
      </c>
      <c r="H32" s="39">
        <f t="shared" si="6"/>
        <v>0</v>
      </c>
      <c r="I32" s="39">
        <f t="shared" si="6"/>
        <v>212</v>
      </c>
      <c r="J32" s="39">
        <f t="shared" si="6"/>
        <v>0</v>
      </c>
      <c r="K32" s="39">
        <f t="shared" si="6"/>
        <v>525</v>
      </c>
      <c r="L32" s="39">
        <f t="shared" si="6"/>
        <v>0</v>
      </c>
      <c r="M32" s="39">
        <f t="shared" si="6"/>
        <v>83</v>
      </c>
      <c r="N32" s="39">
        <f t="shared" si="6"/>
        <v>56</v>
      </c>
      <c r="O32" s="39">
        <f t="shared" si="6"/>
        <v>7548</v>
      </c>
      <c r="P32" s="39">
        <f t="shared" si="6"/>
        <v>2576.85</v>
      </c>
    </row>
    <row r="33" spans="1:16">
      <c r="B33" s="38"/>
      <c r="C33" s="38"/>
      <c r="D33" s="38"/>
      <c r="E33" s="38"/>
      <c r="F33" s="40"/>
      <c r="G33" s="40"/>
      <c r="H33" s="40"/>
      <c r="I33" s="40"/>
      <c r="J33" s="40"/>
      <c r="K33" s="40"/>
      <c r="L33" s="40"/>
      <c r="M33" s="40"/>
      <c r="N33" s="40"/>
      <c r="O33" s="38"/>
      <c r="P33" s="38"/>
    </row>
    <row r="34" spans="1:16" hidden="1">
      <c r="B34" s="13"/>
      <c r="C34" s="13"/>
      <c r="D34" s="13"/>
      <c r="E34" s="13"/>
      <c r="F34" s="31"/>
      <c r="G34" s="31"/>
      <c r="H34" s="31"/>
      <c r="I34" s="31"/>
      <c r="J34" s="31"/>
      <c r="K34" s="31"/>
      <c r="L34" s="31"/>
      <c r="M34" s="31"/>
      <c r="N34" s="31"/>
      <c r="O34" s="13"/>
      <c r="P34" s="13"/>
    </row>
    <row r="35" spans="1:16" ht="12" hidden="1" thickBot="1">
      <c r="B35" s="33" t="s">
        <v>30</v>
      </c>
      <c r="C35" s="33"/>
      <c r="D35" s="33"/>
      <c r="E35" s="33"/>
      <c r="F35" s="34"/>
      <c r="G35" s="34"/>
      <c r="H35" s="34"/>
      <c r="I35" s="34"/>
      <c r="J35" s="34"/>
      <c r="K35" s="34"/>
      <c r="L35" s="34"/>
      <c r="M35" s="34"/>
      <c r="N35" s="34"/>
      <c r="O35" s="35"/>
      <c r="P35" s="35"/>
    </row>
    <row r="36" spans="1:16" s="30" customFormat="1" hidden="1">
      <c r="A36" s="1"/>
      <c r="B36" s="58"/>
      <c r="C36" s="63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>SUM(F36:N36)</f>
        <v>0</v>
      </c>
      <c r="P36" s="37">
        <f>(C36*$C$3)+(F36*$F$3)+(G36*$G$3)+(H36*$H$3)+(I36*$I$3)+(J36*$J$3)+(K36*$K$3)+(L36*$L$3)+(M36*$M$3)+(N36*$N$3)</f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37">
        <f>(F37*$F$3)+(G37*$G$3)+(H37*$H$3)+(I37*$I$3)+(J37*$J$3)+(K37*$K$3)+(L37*$L$3)+(M37*$M$3)+(N37*$N$3)</f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ht="12" hidden="1" thickBot="1">
      <c r="A39" s="38"/>
      <c r="B39" s="39" t="s">
        <v>20</v>
      </c>
      <c r="C39" s="39">
        <f>SUM(C36:C38)</f>
        <v>0</v>
      </c>
      <c r="D39" s="39">
        <f>SUM(D36:D38)</f>
        <v>0</v>
      </c>
      <c r="E39" s="39">
        <f>SUM(E36:E38)</f>
        <v>0</v>
      </c>
      <c r="F39" s="39">
        <f>SUM(F36:F38)</f>
        <v>0</v>
      </c>
      <c r="G39" s="39">
        <f>SUM(G36:G38)</f>
        <v>0</v>
      </c>
      <c r="H39" s="39">
        <f t="shared" ref="H39:P39" si="7">SUM(H36:H38)</f>
        <v>0</v>
      </c>
      <c r="I39" s="39">
        <f t="shared" si="7"/>
        <v>0</v>
      </c>
      <c r="J39" s="39">
        <f t="shared" si="7"/>
        <v>0</v>
      </c>
      <c r="K39" s="39">
        <f t="shared" si="7"/>
        <v>0</v>
      </c>
      <c r="L39" s="39">
        <f t="shared" si="7"/>
        <v>0</v>
      </c>
      <c r="M39" s="39">
        <f t="shared" si="7"/>
        <v>0</v>
      </c>
      <c r="N39" s="39">
        <f t="shared" si="7"/>
        <v>0</v>
      </c>
      <c r="O39" s="41">
        <f t="shared" si="7"/>
        <v>0</v>
      </c>
      <c r="P39" s="41">
        <f t="shared" si="7"/>
        <v>0</v>
      </c>
    </row>
    <row r="40" spans="1:16" hidden="1">
      <c r="G40" s="42"/>
    </row>
    <row r="41" spans="1:16" ht="12.75">
      <c r="B41" s="2"/>
      <c r="C41" s="2"/>
      <c r="D41" s="2"/>
      <c r="E41" s="2"/>
      <c r="F41" s="47"/>
      <c r="G41" s="47"/>
      <c r="H41" s="47"/>
      <c r="I41" s="47"/>
      <c r="J41" s="47"/>
      <c r="K41" s="47"/>
      <c r="L41" s="47"/>
      <c r="M41" s="47"/>
      <c r="N41" s="47"/>
      <c r="O41" s="2"/>
      <c r="P41" s="2"/>
    </row>
    <row r="42" spans="1:16">
      <c r="M42" s="48" t="s">
        <v>20</v>
      </c>
      <c r="O42" s="49">
        <f>+O39+O32</f>
        <v>7548</v>
      </c>
      <c r="P42" s="50">
        <f>+P39+P32</f>
        <v>2576.85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79" sqref="B79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77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20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60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59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58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57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56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55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54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53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52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51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50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49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48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47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46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45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44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43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42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20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134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 t="s">
        <v>70</v>
      </c>
      <c r="C48" s="63"/>
      <c r="D48" s="52"/>
      <c r="E48" s="52"/>
      <c r="F48" s="159">
        <v>940</v>
      </c>
      <c r="G48" s="160">
        <v>125</v>
      </c>
      <c r="H48" s="161"/>
      <c r="I48" s="162">
        <v>80</v>
      </c>
      <c r="J48" s="161"/>
      <c r="K48" s="160"/>
      <c r="L48" s="163"/>
      <c r="M48" s="160">
        <v>100</v>
      </c>
      <c r="N48" s="60"/>
      <c r="O48" s="36">
        <f t="shared" ref="O48:O71" si="6">SUM(F48:N48)</f>
        <v>1245</v>
      </c>
      <c r="P48" s="37">
        <f t="shared" ref="P48:P71" si="7">(F48*$F$3)+(G48*$G$3)+(H48*$H$3)+(I48*$I$3)+(J48*$J$3)+(K48*$K$3)+(L48*$L$3)+(M48*$M$3)+(N48*$N$3)</f>
        <v>365.25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20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125</v>
      </c>
      <c r="H72" s="43">
        <f t="shared" si="8"/>
        <v>0</v>
      </c>
      <c r="I72" s="43">
        <f t="shared" si="8"/>
        <v>80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100</v>
      </c>
      <c r="N72" s="43">
        <f t="shared" si="8"/>
        <v>0</v>
      </c>
      <c r="O72" s="44">
        <f t="shared" si="8"/>
        <v>1245</v>
      </c>
      <c r="P72" s="45">
        <f t="shared" si="8"/>
        <v>365.25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20</v>
      </c>
      <c r="O76" s="49">
        <f>O72+O44+O22</f>
        <v>1245</v>
      </c>
      <c r="P76" s="50">
        <f>P72+P44+P22</f>
        <v>365.25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0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G184" sqref="G184"/>
    </sheetView>
  </sheetViews>
  <sheetFormatPr defaultRowHeight="11.25"/>
  <cols>
    <col min="1" max="1" width="3.140625" style="1" customWidth="1"/>
    <col min="2" max="2" width="40.710937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77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132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78" t="s">
        <v>133</v>
      </c>
      <c r="C7" s="179"/>
      <c r="D7" s="180"/>
      <c r="E7" s="180"/>
      <c r="F7" s="181"/>
      <c r="G7" s="182">
        <v>35</v>
      </c>
      <c r="H7" s="183">
        <v>6</v>
      </c>
      <c r="I7" s="184">
        <v>19</v>
      </c>
      <c r="J7" s="183"/>
      <c r="K7" s="182">
        <v>1</v>
      </c>
      <c r="L7" s="185"/>
      <c r="M7" s="182"/>
      <c r="N7" s="183"/>
      <c r="O7" s="36">
        <f>SUM(C7:N7)</f>
        <v>61</v>
      </c>
      <c r="P7" s="37">
        <f>(C7*$C$3)+(F7*$F$3)+(G7*$G$3)+(H7*$H$3)+(I7*$I$3)+(J7*$J$3)+(K7*$K$3)+(L7*$L$3)+(M7*$M$3)+(N7*$N$3)</f>
        <v>20.75</v>
      </c>
    </row>
    <row r="8" spans="1:16" s="30" customFormat="1">
      <c r="A8" s="1"/>
      <c r="B8" s="178"/>
      <c r="C8" s="186"/>
      <c r="D8" s="180"/>
      <c r="E8" s="180"/>
      <c r="F8" s="181"/>
      <c r="G8" s="182"/>
      <c r="H8" s="183"/>
      <c r="I8" s="184"/>
      <c r="J8" s="183"/>
      <c r="K8" s="182"/>
      <c r="L8" s="185"/>
      <c r="M8" s="182"/>
      <c r="N8" s="183"/>
      <c r="O8" s="36">
        <f>SUM(F8:N8)</f>
        <v>0</v>
      </c>
      <c r="P8" s="37">
        <f>(F8*$F$3)+(G8*$G$3)+(H8*$H$3)+(I8*$I$3)+(J8*$J$3)+(K8*$K$3)+(L8*$L$3)+(M8*$M$3)+(N8*$N$3)</f>
        <v>0</v>
      </c>
    </row>
    <row r="9" spans="1:16" s="30" customFormat="1">
      <c r="A9" s="1"/>
      <c r="B9" s="164"/>
      <c r="C9" s="172"/>
      <c r="D9" s="166"/>
      <c r="E9" s="166"/>
      <c r="F9" s="167"/>
      <c r="G9" s="168"/>
      <c r="H9" s="169"/>
      <c r="I9" s="170"/>
      <c r="J9" s="169"/>
      <c r="K9" s="168"/>
      <c r="L9" s="171"/>
      <c r="M9" s="168"/>
      <c r="N9" s="169"/>
      <c r="O9" s="36">
        <f>SUM(F9:N9)</f>
        <v>0</v>
      </c>
      <c r="P9" s="37">
        <f>(F9*$F$3)+(G9*$G$3)+(H9*$H$3)+(I9*$I$3)+(J9*$J$3)+(K9*$K$3)+(L9*$L$3)+(M9*$M$3)+(N9*$N$3)</f>
        <v>0</v>
      </c>
    </row>
    <row r="10" spans="1:16" ht="12" thickBot="1">
      <c r="A10" s="38"/>
      <c r="B10" s="39" t="s">
        <v>20</v>
      </c>
      <c r="C10" s="39">
        <f t="shared" ref="C10:P10" si="0">SUM(C7:C9)</f>
        <v>0</v>
      </c>
      <c r="D10" s="39">
        <f t="shared" si="0"/>
        <v>0</v>
      </c>
      <c r="E10" s="39">
        <f t="shared" si="0"/>
        <v>0</v>
      </c>
      <c r="F10" s="39">
        <f t="shared" si="0"/>
        <v>0</v>
      </c>
      <c r="G10" s="39">
        <f t="shared" si="0"/>
        <v>35</v>
      </c>
      <c r="H10" s="39">
        <f t="shared" si="0"/>
        <v>6</v>
      </c>
      <c r="I10" s="39">
        <f t="shared" si="0"/>
        <v>19</v>
      </c>
      <c r="J10" s="39">
        <f t="shared" si="0"/>
        <v>0</v>
      </c>
      <c r="K10" s="39">
        <f t="shared" si="0"/>
        <v>1</v>
      </c>
      <c r="L10" s="39">
        <f t="shared" si="0"/>
        <v>0</v>
      </c>
      <c r="M10" s="39">
        <f t="shared" si="0"/>
        <v>0</v>
      </c>
      <c r="N10" s="39">
        <f t="shared" si="0"/>
        <v>0</v>
      </c>
      <c r="O10" s="110">
        <f t="shared" si="0"/>
        <v>61</v>
      </c>
      <c r="P10" s="39">
        <f t="shared" si="0"/>
        <v>20.75</v>
      </c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13"/>
    </row>
    <row r="13" spans="1:16" ht="12" thickBot="1">
      <c r="B13" s="33" t="s">
        <v>21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>
      <c r="A14" s="136"/>
      <c r="B14" s="137" t="s">
        <v>78</v>
      </c>
      <c r="C14" s="64"/>
      <c r="D14" s="52"/>
      <c r="E14" s="52"/>
      <c r="F14" s="53">
        <v>2838</v>
      </c>
      <c r="G14" s="132"/>
      <c r="H14" s="133"/>
      <c r="I14" s="132"/>
      <c r="J14" s="138"/>
      <c r="K14" s="132"/>
      <c r="L14" s="133"/>
      <c r="M14" s="132"/>
      <c r="N14" s="139"/>
      <c r="O14" s="36">
        <f t="shared" ref="O14:O19" si="1">SUM(F14:N14)</f>
        <v>2838</v>
      </c>
      <c r="P14" s="37">
        <f>(F14*$F$3)+(G14*$G$3)+(H14*$H$3)+(I14*$I$3)+(J14*$J$3)+(K14*$K$3)+(L14*$L$3)+(M14*$M$3)+(N14*$N$3)</f>
        <v>283.8</v>
      </c>
    </row>
    <row r="15" spans="1:16" s="30" customFormat="1">
      <c r="A15" s="136"/>
      <c r="B15" s="65" t="s">
        <v>79</v>
      </c>
      <c r="C15" s="64"/>
      <c r="D15" s="52"/>
      <c r="E15" s="52"/>
      <c r="F15" s="53"/>
      <c r="G15" s="132">
        <v>116</v>
      </c>
      <c r="H15" s="133"/>
      <c r="I15" s="132">
        <v>25</v>
      </c>
      <c r="J15" s="138"/>
      <c r="K15" s="132">
        <v>7</v>
      </c>
      <c r="L15" s="133"/>
      <c r="M15" s="132"/>
      <c r="N15" s="139">
        <v>20</v>
      </c>
      <c r="O15" s="36">
        <f t="shared" si="1"/>
        <v>168</v>
      </c>
      <c r="P15" s="37">
        <f t="shared" ref="P15:P19" si="2">(F15*$F$3)+(G15*$G$3)+(H15*$H$3)+(I15*$I$3)+(J15*$J$3)+(K15*$K$3)+(L15*$L$3)+(M15*$M$3)+(N15*$N$3)</f>
        <v>88.5</v>
      </c>
    </row>
    <row r="16" spans="1:16" s="30" customFormat="1" ht="11.25" customHeight="1">
      <c r="A16" s="136"/>
      <c r="B16" s="65" t="s">
        <v>80</v>
      </c>
      <c r="C16" s="64"/>
      <c r="D16" s="52"/>
      <c r="E16" s="52"/>
      <c r="F16" s="53"/>
      <c r="G16" s="132">
        <v>50</v>
      </c>
      <c r="H16" s="133"/>
      <c r="I16" s="132">
        <v>29</v>
      </c>
      <c r="J16" s="138"/>
      <c r="K16" s="132">
        <v>5</v>
      </c>
      <c r="L16" s="133"/>
      <c r="M16" s="132"/>
      <c r="N16" s="139">
        <v>15</v>
      </c>
      <c r="O16" s="36">
        <f t="shared" si="1"/>
        <v>99</v>
      </c>
      <c r="P16" s="37">
        <f t="shared" si="2"/>
        <v>62</v>
      </c>
    </row>
    <row r="17" spans="1:16" s="30" customFormat="1" ht="11.25" customHeight="1">
      <c r="A17" s="136"/>
      <c r="B17" s="137" t="s">
        <v>81</v>
      </c>
      <c r="C17" s="64"/>
      <c r="D17" s="52"/>
      <c r="E17" s="52"/>
      <c r="F17" s="53"/>
      <c r="G17" s="132"/>
      <c r="H17" s="133"/>
      <c r="I17" s="132"/>
      <c r="J17" s="138"/>
      <c r="K17" s="132">
        <v>13</v>
      </c>
      <c r="L17" s="133"/>
      <c r="M17" s="132"/>
      <c r="N17" s="139">
        <v>6</v>
      </c>
      <c r="O17" s="36">
        <f t="shared" si="1"/>
        <v>19</v>
      </c>
      <c r="P17" s="37">
        <f t="shared" si="2"/>
        <v>25</v>
      </c>
    </row>
    <row r="18" spans="1:16" s="30" customFormat="1" ht="11.25" customHeight="1">
      <c r="A18" s="136"/>
      <c r="B18" s="65" t="s">
        <v>82</v>
      </c>
      <c r="C18" s="64"/>
      <c r="D18" s="52"/>
      <c r="E18" s="52"/>
      <c r="F18" s="53"/>
      <c r="G18" s="132"/>
      <c r="H18" s="133"/>
      <c r="I18" s="132"/>
      <c r="J18" s="138"/>
      <c r="K18" s="132">
        <v>10</v>
      </c>
      <c r="L18" s="133"/>
      <c r="M18" s="132"/>
      <c r="N18" s="139"/>
      <c r="O18" s="36">
        <f t="shared" si="1"/>
        <v>10</v>
      </c>
      <c r="P18" s="37">
        <f t="shared" si="2"/>
        <v>10</v>
      </c>
    </row>
    <row r="19" spans="1:16" s="30" customFormat="1" ht="11.25" customHeight="1">
      <c r="A19" s="136"/>
      <c r="B19" s="137"/>
      <c r="C19" s="64"/>
      <c r="D19" s="52"/>
      <c r="E19" s="52"/>
      <c r="F19" s="53"/>
      <c r="G19" s="132"/>
      <c r="H19" s="133"/>
      <c r="I19" s="132"/>
      <c r="J19" s="138"/>
      <c r="K19" s="132"/>
      <c r="L19" s="133"/>
      <c r="M19" s="132"/>
      <c r="N19" s="139"/>
      <c r="O19" s="36">
        <f t="shared" si="1"/>
        <v>0</v>
      </c>
      <c r="P19" s="37">
        <f t="shared" si="2"/>
        <v>0</v>
      </c>
    </row>
    <row r="20" spans="1:16" s="30" customFormat="1">
      <c r="A20" s="136"/>
      <c r="B20" s="65"/>
      <c r="C20" s="64"/>
      <c r="D20" s="52"/>
      <c r="E20" s="52"/>
      <c r="F20" s="53"/>
      <c r="G20" s="142"/>
      <c r="H20" s="143"/>
      <c r="I20" s="140"/>
      <c r="J20" s="1"/>
      <c r="K20" s="140"/>
      <c r="L20" s="111"/>
      <c r="M20" s="140"/>
      <c r="N20" s="1"/>
      <c r="O20" s="135">
        <f t="shared" ref="O20" si="3">SUM(F20:N20)</f>
        <v>0</v>
      </c>
      <c r="P20" s="37">
        <f t="shared" ref="P20" si="4">(F20*$F$3)+(G20*$G$3)+(H20*$H$3)+(I20*$I$3)+(J20*$J$3)+(K20*$K$3)+(L20*$L$3)+(M20*$M$3)+(N20*$N$3)</f>
        <v>0</v>
      </c>
    </row>
    <row r="21" spans="1:16" ht="12" thickBot="1">
      <c r="A21" s="38"/>
      <c r="B21" s="39"/>
      <c r="C21" s="43">
        <f t="shared" ref="C21:P21" si="5">SUM(C14:C20)</f>
        <v>0</v>
      </c>
      <c r="D21" s="43">
        <f t="shared" si="5"/>
        <v>0</v>
      </c>
      <c r="E21" s="43">
        <f t="shared" si="5"/>
        <v>0</v>
      </c>
      <c r="F21" s="43">
        <f t="shared" si="5"/>
        <v>2838</v>
      </c>
      <c r="G21" s="43">
        <f t="shared" si="5"/>
        <v>166</v>
      </c>
      <c r="H21" s="43">
        <f t="shared" si="5"/>
        <v>0</v>
      </c>
      <c r="I21" s="43">
        <f t="shared" si="5"/>
        <v>54</v>
      </c>
      <c r="J21" s="43">
        <f t="shared" si="5"/>
        <v>0</v>
      </c>
      <c r="K21" s="43">
        <f t="shared" si="5"/>
        <v>35</v>
      </c>
      <c r="L21" s="43">
        <f t="shared" si="5"/>
        <v>0</v>
      </c>
      <c r="M21" s="43">
        <f t="shared" si="5"/>
        <v>0</v>
      </c>
      <c r="N21" s="43">
        <f t="shared" si="5"/>
        <v>41</v>
      </c>
      <c r="O21" s="44">
        <f t="shared" si="5"/>
        <v>3134</v>
      </c>
      <c r="P21" s="45">
        <f t="shared" si="5"/>
        <v>469.3</v>
      </c>
    </row>
    <row r="22" spans="1:16">
      <c r="G22" s="42"/>
    </row>
    <row r="23" spans="1:16" hidden="1">
      <c r="G23" s="42"/>
    </row>
    <row r="24" spans="1:16" ht="12" hidden="1" thickBot="1">
      <c r="B24" s="33" t="s">
        <v>71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s="30" customFormat="1" hidden="1">
      <c r="A25" s="136"/>
      <c r="B25" s="137"/>
      <c r="C25" s="64"/>
      <c r="D25" s="52"/>
      <c r="E25" s="52"/>
      <c r="F25" s="53"/>
      <c r="G25" s="132"/>
      <c r="H25" s="133"/>
      <c r="I25" s="132"/>
      <c r="J25" s="138"/>
      <c r="K25" s="132"/>
      <c r="L25" s="133"/>
      <c r="M25" s="132"/>
      <c r="N25" s="139"/>
      <c r="O25" s="134">
        <f t="shared" ref="O25:O31" si="6">SUM(F25:N25)</f>
        <v>0</v>
      </c>
      <c r="P25" s="37">
        <f t="shared" ref="P25:P31" si="7">(F25*$F$3)+(G25*$G$3)+(H25*$H$3)+(I25*$I$3)+(J25*$J$3)+(K25*$K$3)+(L25*$L$3)+(M25*$M$3)+(N25*$N$3)</f>
        <v>0</v>
      </c>
    </row>
    <row r="26" spans="1:16" s="30" customFormat="1" hidden="1">
      <c r="A26" s="136"/>
      <c r="B26" s="65"/>
      <c r="C26" s="64"/>
      <c r="D26" s="52"/>
      <c r="E26" s="52"/>
      <c r="F26" s="53"/>
      <c r="G26" s="132"/>
      <c r="H26" s="133"/>
      <c r="I26" s="132"/>
      <c r="J26" s="138"/>
      <c r="K26" s="132"/>
      <c r="L26" s="133"/>
      <c r="M26" s="132"/>
      <c r="N26" s="139"/>
      <c r="O26" s="134">
        <f t="shared" si="6"/>
        <v>0</v>
      </c>
      <c r="P26" s="37">
        <f t="shared" si="7"/>
        <v>0</v>
      </c>
    </row>
    <row r="27" spans="1:16" s="30" customFormat="1" hidden="1">
      <c r="A27" s="136"/>
      <c r="B27" s="137"/>
      <c r="C27" s="64"/>
      <c r="D27" s="52"/>
      <c r="E27" s="52"/>
      <c r="F27" s="53"/>
      <c r="G27" s="132"/>
      <c r="H27" s="133"/>
      <c r="I27" s="132"/>
      <c r="J27" s="138"/>
      <c r="K27" s="132"/>
      <c r="L27" s="133"/>
      <c r="M27" s="132"/>
      <c r="N27" s="139"/>
      <c r="O27" s="134">
        <f t="shared" si="6"/>
        <v>0</v>
      </c>
      <c r="P27" s="37">
        <f t="shared" si="7"/>
        <v>0</v>
      </c>
    </row>
    <row r="28" spans="1:16" s="30" customFormat="1" hidden="1">
      <c r="A28" s="136"/>
      <c r="B28" s="65"/>
      <c r="C28" s="64"/>
      <c r="D28" s="52"/>
      <c r="E28" s="52"/>
      <c r="F28" s="53"/>
      <c r="G28" s="132"/>
      <c r="H28" s="133"/>
      <c r="I28" s="132"/>
      <c r="J28" s="138"/>
      <c r="K28" s="132"/>
      <c r="L28" s="133"/>
      <c r="M28" s="132"/>
      <c r="N28" s="139"/>
      <c r="O28" s="134">
        <f t="shared" si="6"/>
        <v>0</v>
      </c>
      <c r="P28" s="37">
        <f t="shared" si="7"/>
        <v>0</v>
      </c>
    </row>
    <row r="29" spans="1:16" s="203" customFormat="1" hidden="1">
      <c r="A29" s="136"/>
      <c r="B29" s="65"/>
      <c r="C29" s="64"/>
      <c r="D29" s="207"/>
      <c r="E29" s="207"/>
      <c r="F29" s="208"/>
      <c r="G29" s="132"/>
      <c r="H29" s="133"/>
      <c r="I29" s="132"/>
      <c r="J29" s="138"/>
      <c r="K29" s="132"/>
      <c r="L29" s="133"/>
      <c r="M29" s="132"/>
      <c r="N29" s="139"/>
      <c r="O29" s="134">
        <f t="shared" si="6"/>
        <v>0</v>
      </c>
      <c r="P29" s="209">
        <f t="shared" si="7"/>
        <v>0</v>
      </c>
    </row>
    <row r="30" spans="1:16" s="203" customFormat="1" hidden="1">
      <c r="A30" s="136"/>
      <c r="B30" s="137"/>
      <c r="C30" s="64"/>
      <c r="D30" s="207"/>
      <c r="E30" s="207"/>
      <c r="F30" s="208"/>
      <c r="G30" s="132"/>
      <c r="H30" s="133"/>
      <c r="I30" s="132"/>
      <c r="J30" s="138"/>
      <c r="K30" s="132"/>
      <c r="L30" s="133"/>
      <c r="M30" s="132"/>
      <c r="N30" s="139"/>
      <c r="O30" s="134">
        <f t="shared" si="6"/>
        <v>0</v>
      </c>
      <c r="P30" s="209">
        <f t="shared" si="7"/>
        <v>0</v>
      </c>
    </row>
    <row r="31" spans="1:16" s="30" customFormat="1" ht="12.75" hidden="1" customHeight="1">
      <c r="A31" s="136"/>
      <c r="B31" s="65"/>
      <c r="C31" s="64"/>
      <c r="D31" s="52"/>
      <c r="E31" s="52"/>
      <c r="F31" s="53"/>
      <c r="G31" s="142"/>
      <c r="H31" s="143"/>
      <c r="I31" s="140"/>
      <c r="J31" s="1"/>
      <c r="K31" s="140"/>
      <c r="L31" s="111"/>
      <c r="M31" s="140"/>
      <c r="N31" s="1"/>
      <c r="O31" s="135">
        <f t="shared" si="6"/>
        <v>0</v>
      </c>
      <c r="P31" s="37">
        <f t="shared" si="7"/>
        <v>0</v>
      </c>
    </row>
    <row r="32" spans="1:16" ht="12" hidden="1" thickBot="1">
      <c r="A32" s="38"/>
      <c r="B32" s="39" t="s">
        <v>20</v>
      </c>
      <c r="C32" s="39">
        <f t="shared" ref="C32:P32" si="8">SUM(C25:C31)</f>
        <v>0</v>
      </c>
      <c r="D32" s="39">
        <f t="shared" si="8"/>
        <v>0</v>
      </c>
      <c r="E32" s="39">
        <f t="shared" si="8"/>
        <v>0</v>
      </c>
      <c r="F32" s="39">
        <f t="shared" si="8"/>
        <v>0</v>
      </c>
      <c r="G32" s="141">
        <f t="shared" si="8"/>
        <v>0</v>
      </c>
      <c r="H32" s="141">
        <f t="shared" si="8"/>
        <v>0</v>
      </c>
      <c r="I32" s="43">
        <f t="shared" si="8"/>
        <v>0</v>
      </c>
      <c r="J32" s="43">
        <f t="shared" si="8"/>
        <v>0</v>
      </c>
      <c r="K32" s="43">
        <f t="shared" si="8"/>
        <v>0</v>
      </c>
      <c r="L32" s="43">
        <f t="shared" si="8"/>
        <v>0</v>
      </c>
      <c r="M32" s="43">
        <f t="shared" si="8"/>
        <v>0</v>
      </c>
      <c r="N32" s="43">
        <f t="shared" si="8"/>
        <v>0</v>
      </c>
      <c r="O32" s="44">
        <f t="shared" si="8"/>
        <v>0</v>
      </c>
      <c r="P32" s="45">
        <f t="shared" si="8"/>
        <v>0</v>
      </c>
    </row>
    <row r="33" spans="1:16" hidden="1">
      <c r="A33" s="38"/>
      <c r="B33" s="54"/>
      <c r="C33" s="54"/>
      <c r="D33" s="54"/>
      <c r="E33" s="54"/>
      <c r="F33" s="54"/>
      <c r="G33" s="55"/>
      <c r="H33" s="55"/>
      <c r="I33" s="55"/>
      <c r="J33" s="55"/>
      <c r="K33" s="55"/>
      <c r="L33" s="55"/>
      <c r="M33" s="55"/>
      <c r="N33" s="55"/>
      <c r="O33" s="56"/>
      <c r="P33" s="57"/>
    </row>
    <row r="34" spans="1:16" s="202" customFormat="1">
      <c r="G34" s="42"/>
    </row>
    <row r="35" spans="1:16" s="202" customFormat="1" ht="12" thickBot="1">
      <c r="B35" s="204" t="s">
        <v>73</v>
      </c>
      <c r="C35" s="204"/>
      <c r="D35" s="204"/>
      <c r="E35" s="204"/>
      <c r="F35" s="205"/>
      <c r="G35" s="205"/>
      <c r="H35" s="205"/>
      <c r="I35" s="205"/>
      <c r="J35" s="205"/>
      <c r="K35" s="205"/>
      <c r="L35" s="205"/>
      <c r="M35" s="205"/>
      <c r="N35" s="205"/>
      <c r="O35" s="206"/>
      <c r="P35" s="206"/>
    </row>
    <row r="36" spans="1:16" s="203" customFormat="1">
      <c r="A36" s="136"/>
      <c r="B36" s="137" t="s">
        <v>83</v>
      </c>
      <c r="C36" s="64"/>
      <c r="D36" s="207"/>
      <c r="E36" s="207"/>
      <c r="F36" s="208">
        <v>536</v>
      </c>
      <c r="G36" s="132"/>
      <c r="H36" s="133"/>
      <c r="I36" s="132"/>
      <c r="J36" s="138"/>
      <c r="K36" s="132"/>
      <c r="L36" s="133"/>
      <c r="M36" s="132"/>
      <c r="N36" s="139"/>
      <c r="O36" s="134">
        <f t="shared" ref="O36:O49" si="9">SUM(F36:N36)</f>
        <v>536</v>
      </c>
      <c r="P36" s="209">
        <f t="shared" ref="P36:P49" si="10">(F36*$F$3)+(G36*$G$3)+(H36*$H$3)+(I36*$I$3)+(J36*$J$3)+(K36*$K$3)+(L36*$L$3)+(M36*$M$3)+(N36*$N$3)</f>
        <v>53.6</v>
      </c>
    </row>
    <row r="37" spans="1:16" s="203" customFormat="1">
      <c r="A37" s="136"/>
      <c r="B37" s="65" t="s">
        <v>84</v>
      </c>
      <c r="C37" s="64"/>
      <c r="D37" s="207"/>
      <c r="E37" s="207"/>
      <c r="F37" s="208"/>
      <c r="G37" s="132">
        <v>64</v>
      </c>
      <c r="H37" s="133"/>
      <c r="I37" s="132">
        <v>25</v>
      </c>
      <c r="J37" s="138"/>
      <c r="K37" s="132"/>
      <c r="L37" s="133"/>
      <c r="M37" s="132"/>
      <c r="N37" s="139">
        <v>8</v>
      </c>
      <c r="O37" s="134">
        <f t="shared" si="9"/>
        <v>97</v>
      </c>
      <c r="P37" s="209">
        <f t="shared" si="10"/>
        <v>44.5</v>
      </c>
    </row>
    <row r="38" spans="1:16" s="203" customFormat="1">
      <c r="A38" s="136"/>
      <c r="B38" s="137" t="s">
        <v>85</v>
      </c>
      <c r="C38" s="64"/>
      <c r="D38" s="207"/>
      <c r="E38" s="207"/>
      <c r="F38" s="208"/>
      <c r="G38" s="132">
        <v>52</v>
      </c>
      <c r="H38" s="133">
        <v>6</v>
      </c>
      <c r="I38" s="132">
        <v>18</v>
      </c>
      <c r="J38" s="138"/>
      <c r="K38" s="132"/>
      <c r="L38" s="133">
        <v>2</v>
      </c>
      <c r="M38" s="132"/>
      <c r="N38" s="139">
        <v>9</v>
      </c>
      <c r="O38" s="134">
        <f t="shared" si="9"/>
        <v>87</v>
      </c>
      <c r="P38" s="209">
        <f t="shared" si="10"/>
        <v>43.5</v>
      </c>
    </row>
    <row r="39" spans="1:16" s="203" customFormat="1">
      <c r="A39" s="136"/>
      <c r="B39" s="65" t="s">
        <v>86</v>
      </c>
      <c r="C39" s="64"/>
      <c r="D39" s="207"/>
      <c r="E39" s="207"/>
      <c r="F39" s="208"/>
      <c r="G39" s="132"/>
      <c r="H39" s="133">
        <v>60</v>
      </c>
      <c r="I39" s="132">
        <v>30</v>
      </c>
      <c r="J39" s="138"/>
      <c r="K39" s="132"/>
      <c r="L39" s="133"/>
      <c r="M39" s="132"/>
      <c r="N39" s="139"/>
      <c r="O39" s="134">
        <f t="shared" si="9"/>
        <v>90</v>
      </c>
      <c r="P39" s="209">
        <f t="shared" si="10"/>
        <v>30</v>
      </c>
    </row>
    <row r="40" spans="1:16" s="203" customFormat="1">
      <c r="A40" s="136"/>
      <c r="B40" s="137" t="s">
        <v>87</v>
      </c>
      <c r="C40" s="64"/>
      <c r="D40" s="207"/>
      <c r="E40" s="207"/>
      <c r="F40" s="208"/>
      <c r="G40" s="132">
        <v>102</v>
      </c>
      <c r="H40" s="133"/>
      <c r="I40" s="132"/>
      <c r="J40" s="138"/>
      <c r="K40" s="132"/>
      <c r="L40" s="133"/>
      <c r="M40" s="132"/>
      <c r="N40" s="139">
        <v>2</v>
      </c>
      <c r="O40" s="134">
        <f t="shared" ref="O40:O46" si="11">SUM(F40:N40)</f>
        <v>104</v>
      </c>
      <c r="P40" s="209">
        <f t="shared" ref="P40:P46" si="12">(F40*$F$3)+(G40*$G$3)+(H40*$H$3)+(I40*$I$3)+(J40*$J$3)+(K40*$K$3)+(L40*$L$3)+(M40*$M$3)+(N40*$N$3)</f>
        <v>29.5</v>
      </c>
    </row>
    <row r="41" spans="1:16" s="203" customFormat="1">
      <c r="A41" s="136"/>
      <c r="B41" s="65" t="s">
        <v>88</v>
      </c>
      <c r="C41" s="64"/>
      <c r="D41" s="207"/>
      <c r="E41" s="207"/>
      <c r="F41" s="208"/>
      <c r="G41" s="132">
        <v>4</v>
      </c>
      <c r="H41" s="133">
        <v>2</v>
      </c>
      <c r="I41" s="132">
        <v>7</v>
      </c>
      <c r="J41" s="138"/>
      <c r="K41" s="132"/>
      <c r="L41" s="133">
        <v>1</v>
      </c>
      <c r="M41" s="132"/>
      <c r="N41" s="139">
        <v>6</v>
      </c>
      <c r="O41" s="134">
        <f t="shared" ref="O41:O43" si="13">SUM(F41:N41)</f>
        <v>20</v>
      </c>
      <c r="P41" s="209">
        <f t="shared" si="12"/>
        <v>18</v>
      </c>
    </row>
    <row r="42" spans="1:16" s="203" customFormat="1">
      <c r="A42" s="136"/>
      <c r="B42" s="137" t="s">
        <v>89</v>
      </c>
      <c r="C42" s="64"/>
      <c r="D42" s="207"/>
      <c r="E42" s="207"/>
      <c r="F42" s="208"/>
      <c r="G42" s="132">
        <v>24</v>
      </c>
      <c r="H42" s="133">
        <v>1</v>
      </c>
      <c r="I42" s="132">
        <v>9</v>
      </c>
      <c r="J42" s="138"/>
      <c r="K42" s="132"/>
      <c r="L42" s="133">
        <v>3</v>
      </c>
      <c r="M42" s="132"/>
      <c r="N42" s="139">
        <v>1</v>
      </c>
      <c r="O42" s="134">
        <f t="shared" si="13"/>
        <v>38</v>
      </c>
      <c r="P42" s="209">
        <f t="shared" si="12"/>
        <v>15.75</v>
      </c>
    </row>
    <row r="43" spans="1:16" s="203" customFormat="1">
      <c r="A43" s="136"/>
      <c r="B43" s="65" t="s">
        <v>90</v>
      </c>
      <c r="C43" s="64"/>
      <c r="D43" s="207"/>
      <c r="E43" s="207"/>
      <c r="F43" s="208"/>
      <c r="G43" s="132">
        <v>23</v>
      </c>
      <c r="H43" s="133">
        <v>2</v>
      </c>
      <c r="I43" s="132">
        <v>10</v>
      </c>
      <c r="J43" s="138"/>
      <c r="K43" s="132"/>
      <c r="L43" s="133">
        <v>1</v>
      </c>
      <c r="M43" s="132"/>
      <c r="N43" s="139">
        <v>1</v>
      </c>
      <c r="O43" s="134">
        <f t="shared" si="13"/>
        <v>37</v>
      </c>
      <c r="P43" s="209">
        <f t="shared" si="12"/>
        <v>14.25</v>
      </c>
    </row>
    <row r="44" spans="1:16" s="203" customFormat="1">
      <c r="A44" s="136"/>
      <c r="B44" s="137" t="s">
        <v>91</v>
      </c>
      <c r="C44" s="64"/>
      <c r="D44" s="207"/>
      <c r="E44" s="207"/>
      <c r="F44" s="208"/>
      <c r="G44" s="132">
        <v>1</v>
      </c>
      <c r="H44" s="133">
        <v>1</v>
      </c>
      <c r="I44" s="132">
        <v>7</v>
      </c>
      <c r="J44" s="138"/>
      <c r="K44" s="132"/>
      <c r="L44" s="133"/>
      <c r="M44" s="132"/>
      <c r="N44" s="139">
        <v>1</v>
      </c>
      <c r="O44" s="134">
        <f t="shared" ref="O44" si="14">SUM(F44:N44)</f>
        <v>10</v>
      </c>
      <c r="P44" s="209">
        <f t="shared" ref="P44" si="15">(F44*$F$3)+(G44*$G$3)+(H44*$H$3)+(I44*$I$3)+(J44*$J$3)+(K44*$K$3)+(L44*$L$3)+(M44*$M$3)+(N44*$N$3)</f>
        <v>6</v>
      </c>
    </row>
    <row r="45" spans="1:16" s="203" customFormat="1">
      <c r="A45" s="136"/>
      <c r="B45" s="65" t="s">
        <v>92</v>
      </c>
      <c r="C45" s="64"/>
      <c r="D45" s="207"/>
      <c r="E45" s="207"/>
      <c r="F45" s="208"/>
      <c r="G45" s="132">
        <v>4</v>
      </c>
      <c r="H45" s="133"/>
      <c r="I45" s="132">
        <v>2</v>
      </c>
      <c r="J45" s="138"/>
      <c r="K45" s="132"/>
      <c r="L45" s="133"/>
      <c r="M45" s="132"/>
      <c r="N45" s="139">
        <v>1</v>
      </c>
      <c r="O45" s="134">
        <f t="shared" si="11"/>
        <v>7</v>
      </c>
      <c r="P45" s="209">
        <f t="shared" si="12"/>
        <v>4</v>
      </c>
    </row>
    <row r="46" spans="1:16" s="203" customFormat="1">
      <c r="A46" s="136"/>
      <c r="B46" s="137" t="s">
        <v>93</v>
      </c>
      <c r="C46" s="64"/>
      <c r="D46" s="207"/>
      <c r="E46" s="207"/>
      <c r="F46" s="208"/>
      <c r="G46" s="132">
        <v>6</v>
      </c>
      <c r="H46" s="133"/>
      <c r="I46" s="132">
        <v>4</v>
      </c>
      <c r="J46" s="138"/>
      <c r="K46" s="132"/>
      <c r="L46" s="133"/>
      <c r="M46" s="132"/>
      <c r="N46" s="139"/>
      <c r="O46" s="134">
        <f t="shared" si="11"/>
        <v>10</v>
      </c>
      <c r="P46" s="209">
        <f t="shared" si="12"/>
        <v>3.5</v>
      </c>
    </row>
    <row r="47" spans="1:16" s="203" customFormat="1">
      <c r="A47" s="136"/>
      <c r="B47" s="65" t="s">
        <v>94</v>
      </c>
      <c r="C47" s="64"/>
      <c r="D47" s="207"/>
      <c r="E47" s="207"/>
      <c r="F47" s="208"/>
      <c r="G47" s="132">
        <v>2</v>
      </c>
      <c r="H47" s="133">
        <v>1</v>
      </c>
      <c r="I47" s="132">
        <v>2</v>
      </c>
      <c r="J47" s="138"/>
      <c r="K47" s="132"/>
      <c r="L47" s="133">
        <v>1</v>
      </c>
      <c r="M47" s="132"/>
      <c r="N47" s="139"/>
      <c r="O47" s="134">
        <f t="shared" si="9"/>
        <v>6</v>
      </c>
      <c r="P47" s="209">
        <f t="shared" si="10"/>
        <v>2.75</v>
      </c>
    </row>
    <row r="48" spans="1:16" s="203" customFormat="1">
      <c r="A48" s="136"/>
      <c r="B48" s="137" t="s">
        <v>95</v>
      </c>
      <c r="C48" s="64"/>
      <c r="D48" s="207"/>
      <c r="E48" s="207"/>
      <c r="F48" s="208"/>
      <c r="G48" s="132">
        <v>1</v>
      </c>
      <c r="H48" s="133"/>
      <c r="I48" s="132">
        <v>2</v>
      </c>
      <c r="J48" s="138"/>
      <c r="K48" s="132"/>
      <c r="L48" s="133"/>
      <c r="M48" s="132"/>
      <c r="N48" s="139"/>
      <c r="O48" s="134">
        <f t="shared" si="9"/>
        <v>3</v>
      </c>
      <c r="P48" s="209">
        <f t="shared" si="10"/>
        <v>1.25</v>
      </c>
    </row>
    <row r="49" spans="1:16" s="203" customFormat="1" ht="12.75" customHeight="1">
      <c r="A49" s="136"/>
      <c r="B49" s="65"/>
      <c r="C49" s="64"/>
      <c r="D49" s="207"/>
      <c r="E49" s="207"/>
      <c r="F49" s="208"/>
      <c r="G49" s="142"/>
      <c r="H49" s="143"/>
      <c r="I49" s="140"/>
      <c r="J49" s="202"/>
      <c r="K49" s="140"/>
      <c r="L49" s="111"/>
      <c r="M49" s="140"/>
      <c r="N49" s="202"/>
      <c r="O49" s="135">
        <f t="shared" si="9"/>
        <v>0</v>
      </c>
      <c r="P49" s="209">
        <f t="shared" si="10"/>
        <v>0</v>
      </c>
    </row>
    <row r="50" spans="1:16" s="202" customFormat="1" ht="12" thickBot="1">
      <c r="A50" s="210"/>
      <c r="B50" s="211" t="s">
        <v>20</v>
      </c>
      <c r="C50" s="211">
        <f t="shared" ref="C50:P50" si="16">SUM(C36:C49)</f>
        <v>0</v>
      </c>
      <c r="D50" s="211">
        <f t="shared" si="16"/>
        <v>0</v>
      </c>
      <c r="E50" s="211">
        <f t="shared" si="16"/>
        <v>0</v>
      </c>
      <c r="F50" s="211">
        <f t="shared" si="16"/>
        <v>536</v>
      </c>
      <c r="G50" s="141">
        <f t="shared" si="16"/>
        <v>283</v>
      </c>
      <c r="H50" s="141">
        <f t="shared" si="16"/>
        <v>73</v>
      </c>
      <c r="I50" s="43">
        <f t="shared" si="16"/>
        <v>116</v>
      </c>
      <c r="J50" s="43">
        <f t="shared" si="16"/>
        <v>0</v>
      </c>
      <c r="K50" s="43">
        <f t="shared" si="16"/>
        <v>0</v>
      </c>
      <c r="L50" s="43">
        <f t="shared" si="16"/>
        <v>8</v>
      </c>
      <c r="M50" s="43">
        <f t="shared" si="16"/>
        <v>0</v>
      </c>
      <c r="N50" s="43">
        <f t="shared" si="16"/>
        <v>29</v>
      </c>
      <c r="O50" s="44">
        <f t="shared" si="16"/>
        <v>1045</v>
      </c>
      <c r="P50" s="45">
        <f t="shared" si="16"/>
        <v>266.60000000000002</v>
      </c>
    </row>
    <row r="51" spans="1:16" s="202" customFormat="1">
      <c r="A51" s="210"/>
      <c r="B51" s="54"/>
      <c r="C51" s="54"/>
      <c r="D51" s="54"/>
      <c r="E51" s="54"/>
      <c r="F51" s="54"/>
      <c r="G51" s="55"/>
      <c r="H51" s="55"/>
      <c r="I51" s="55"/>
      <c r="J51" s="55"/>
      <c r="K51" s="55"/>
      <c r="L51" s="55"/>
      <c r="M51" s="55"/>
      <c r="N51" s="55"/>
      <c r="O51" s="56"/>
      <c r="P51" s="57"/>
    </row>
    <row r="52" spans="1:16">
      <c r="A52" s="38"/>
      <c r="B52" s="54"/>
      <c r="C52" s="54"/>
      <c r="D52" s="54"/>
      <c r="E52" s="54"/>
      <c r="F52" s="54"/>
      <c r="G52" s="55"/>
      <c r="H52" s="55"/>
      <c r="I52" s="55"/>
      <c r="J52" s="55"/>
      <c r="K52" s="55"/>
      <c r="L52" s="55"/>
      <c r="M52" s="55"/>
      <c r="N52" s="55"/>
      <c r="O52" s="56"/>
      <c r="P52" s="57"/>
    </row>
    <row r="53" spans="1:16" ht="12" thickBot="1">
      <c r="B53" s="33" t="s">
        <v>22</v>
      </c>
      <c r="C53" s="189"/>
      <c r="D53" s="33"/>
      <c r="E53" s="33"/>
      <c r="F53" s="34"/>
      <c r="G53" s="34"/>
      <c r="H53" s="34"/>
      <c r="I53" s="34"/>
      <c r="J53" s="34"/>
      <c r="K53" s="34"/>
      <c r="L53" s="34"/>
      <c r="M53" s="34"/>
      <c r="N53" s="34"/>
      <c r="O53" s="35"/>
      <c r="P53" s="35"/>
    </row>
    <row r="54" spans="1:16" s="188" customFormat="1">
      <c r="A54" s="187"/>
      <c r="B54" s="190" t="s">
        <v>96</v>
      </c>
      <c r="C54" s="191"/>
      <c r="D54" s="191"/>
      <c r="E54" s="191"/>
      <c r="F54" s="192"/>
      <c r="G54" s="193">
        <v>42</v>
      </c>
      <c r="H54" s="194"/>
      <c r="I54" s="195">
        <v>31</v>
      </c>
      <c r="J54" s="194"/>
      <c r="K54" s="193"/>
      <c r="L54" s="196"/>
      <c r="M54" s="193"/>
      <c r="N54" s="194"/>
      <c r="O54" s="197">
        <f>SUM(F54:N54)</f>
        <v>73</v>
      </c>
      <c r="P54" s="198">
        <f>(F54*$F$3)+(G54*$G$3)+(H54*$H$3)+(I54*$I$3)+(J54*$J$3)+(K54*$K$3)+(L54*$L$3)+(M54*$M$3)+(N54*$N$3)</f>
        <v>26</v>
      </c>
    </row>
    <row r="55" spans="1:16" s="30" customFormat="1">
      <c r="A55" s="1"/>
      <c r="B55" s="190"/>
      <c r="C55" s="64"/>
      <c r="D55" s="191"/>
      <c r="E55" s="191"/>
      <c r="F55" s="192"/>
      <c r="G55" s="193"/>
      <c r="H55" s="194"/>
      <c r="I55" s="195"/>
      <c r="J55" s="194"/>
      <c r="K55" s="193"/>
      <c r="L55" s="62"/>
      <c r="M55" s="59"/>
      <c r="N55" s="60"/>
      <c r="O55" s="36">
        <f>SUM(F55:N55)</f>
        <v>0</v>
      </c>
      <c r="P55" s="37">
        <f>(F55*$F$3)+(G55*$G$3)+(H55*$H$3)+(I55*$I$3)+(J55*$J$3)+(K55*$K$3)+(L55*$L$3)+(M55*$M$3)+(N55*$N$3)</f>
        <v>0</v>
      </c>
    </row>
    <row r="56" spans="1:16" ht="12" thickBot="1">
      <c r="A56" s="38"/>
      <c r="B56" s="39" t="s">
        <v>20</v>
      </c>
      <c r="C56" s="39">
        <f t="shared" ref="C56:D56" si="17">SUM(C55:C55)</f>
        <v>0</v>
      </c>
      <c r="D56" s="39">
        <f t="shared" si="17"/>
        <v>0</v>
      </c>
      <c r="E56" s="44">
        <f t="shared" ref="E56:N56" si="18">SUM(E54:E55)</f>
        <v>0</v>
      </c>
      <c r="F56" s="44">
        <f t="shared" si="18"/>
        <v>0</v>
      </c>
      <c r="G56" s="44">
        <f t="shared" si="18"/>
        <v>42</v>
      </c>
      <c r="H56" s="44">
        <f t="shared" si="18"/>
        <v>0</v>
      </c>
      <c r="I56" s="44">
        <f t="shared" si="18"/>
        <v>31</v>
      </c>
      <c r="J56" s="44">
        <f t="shared" si="18"/>
        <v>0</v>
      </c>
      <c r="K56" s="44">
        <f t="shared" si="18"/>
        <v>0</v>
      </c>
      <c r="L56" s="44">
        <f t="shared" si="18"/>
        <v>0</v>
      </c>
      <c r="M56" s="44">
        <f t="shared" si="18"/>
        <v>0</v>
      </c>
      <c r="N56" s="44">
        <f t="shared" si="18"/>
        <v>0</v>
      </c>
      <c r="O56" s="44">
        <f>SUM(O54:O55)</f>
        <v>73</v>
      </c>
      <c r="P56" s="44">
        <f>SUM(P54:P55)</f>
        <v>26</v>
      </c>
    </row>
    <row r="57" spans="1:16">
      <c r="A57" s="38"/>
      <c r="B57" s="54"/>
      <c r="C57" s="54"/>
      <c r="D57" s="54"/>
      <c r="E57" s="54"/>
      <c r="F57" s="54"/>
      <c r="G57" s="55"/>
      <c r="H57" s="55"/>
      <c r="I57" s="55"/>
      <c r="J57" s="55"/>
      <c r="K57" s="55"/>
      <c r="L57" s="55"/>
      <c r="M57" s="55"/>
      <c r="N57" s="55"/>
      <c r="O57" s="56"/>
      <c r="P57" s="57"/>
    </row>
    <row r="58" spans="1:16">
      <c r="A58" s="38"/>
      <c r="B58" s="54"/>
      <c r="C58" s="54"/>
      <c r="D58" s="54"/>
      <c r="E58" s="54"/>
      <c r="F58" s="54"/>
      <c r="G58" s="55"/>
      <c r="H58" s="55"/>
      <c r="I58" s="55"/>
      <c r="J58" s="55"/>
      <c r="K58" s="55"/>
      <c r="L58" s="55"/>
      <c r="M58" s="55"/>
      <c r="N58" s="55"/>
      <c r="O58" s="56"/>
      <c r="P58" s="57"/>
    </row>
    <row r="59" spans="1:16" ht="12" thickBot="1">
      <c r="B59" s="33" t="s">
        <v>62</v>
      </c>
      <c r="C59" s="33"/>
      <c r="D59" s="33"/>
      <c r="E59" s="33"/>
      <c r="F59" s="34"/>
      <c r="G59" s="34"/>
      <c r="H59" s="34"/>
      <c r="I59" s="34"/>
      <c r="J59" s="34"/>
      <c r="K59" s="34"/>
      <c r="L59" s="34"/>
      <c r="M59" s="34"/>
      <c r="N59" s="34"/>
      <c r="O59" s="35"/>
      <c r="P59" s="35"/>
    </row>
    <row r="60" spans="1:16" s="30" customFormat="1" ht="11.25" customHeight="1">
      <c r="A60" s="1"/>
      <c r="B60" s="58" t="s">
        <v>97</v>
      </c>
      <c r="C60" s="51"/>
      <c r="D60" s="166"/>
      <c r="E60" s="166"/>
      <c r="F60" s="167">
        <v>74</v>
      </c>
      <c r="G60" s="168"/>
      <c r="H60" s="169"/>
      <c r="I60" s="170"/>
      <c r="J60" s="169"/>
      <c r="K60" s="168"/>
      <c r="L60" s="171"/>
      <c r="M60" s="168"/>
      <c r="N60" s="169"/>
      <c r="O60" s="36">
        <f t="shared" ref="O60:O67" si="19">SUM(F60:N60)</f>
        <v>74</v>
      </c>
      <c r="P60" s="37">
        <f t="shared" ref="P60:P67" si="20">(F60*$F$3)+(G60*$G$3)+(H60*$H$3)+(I60*$I$3)+(J60*$J$3)+(K60*$K$3)+(L60*$L$3)+(M60*$M$3)+(N60*$N$3)</f>
        <v>7.4</v>
      </c>
    </row>
    <row r="61" spans="1:16" s="30" customFormat="1" ht="11.25" customHeight="1">
      <c r="A61" s="1"/>
      <c r="B61" s="58" t="s">
        <v>98</v>
      </c>
      <c r="C61" s="51"/>
      <c r="D61" s="52"/>
      <c r="E61" s="52"/>
      <c r="F61" s="53">
        <v>4</v>
      </c>
      <c r="G61" s="59">
        <v>1</v>
      </c>
      <c r="H61" s="60"/>
      <c r="I61" s="61">
        <v>2</v>
      </c>
      <c r="J61" s="60">
        <v>1</v>
      </c>
      <c r="K61" s="59"/>
      <c r="L61" s="62"/>
      <c r="M61" s="59"/>
      <c r="N61" s="60"/>
      <c r="O61" s="36">
        <f t="shared" si="19"/>
        <v>8</v>
      </c>
      <c r="P61" s="37">
        <f t="shared" si="20"/>
        <v>2.15</v>
      </c>
    </row>
    <row r="62" spans="1:16" s="30" customFormat="1" ht="11.25" customHeight="1">
      <c r="A62" s="1"/>
      <c r="B62" s="58" t="s">
        <v>99</v>
      </c>
      <c r="C62" s="51"/>
      <c r="D62" s="52"/>
      <c r="E62" s="52"/>
      <c r="F62" s="53"/>
      <c r="G62" s="59"/>
      <c r="H62" s="60"/>
      <c r="I62" s="61">
        <v>3</v>
      </c>
      <c r="J62" s="60"/>
      <c r="K62" s="59"/>
      <c r="L62" s="62"/>
      <c r="M62" s="59"/>
      <c r="N62" s="60"/>
      <c r="O62" s="36">
        <f t="shared" si="19"/>
        <v>3</v>
      </c>
      <c r="P62" s="37">
        <f t="shared" si="20"/>
        <v>1.5</v>
      </c>
    </row>
    <row r="63" spans="1:16" s="30" customFormat="1" ht="11.25" customHeight="1">
      <c r="A63" s="1"/>
      <c r="B63" s="58" t="s">
        <v>100</v>
      </c>
      <c r="C63" s="51"/>
      <c r="D63" s="52"/>
      <c r="E63" s="52"/>
      <c r="F63" s="53">
        <v>20</v>
      </c>
      <c r="G63" s="59">
        <v>23</v>
      </c>
      <c r="H63" s="60"/>
      <c r="I63" s="61">
        <v>19</v>
      </c>
      <c r="J63" s="60">
        <v>10</v>
      </c>
      <c r="K63" s="59">
        <v>5</v>
      </c>
      <c r="L63" s="62">
        <v>4</v>
      </c>
      <c r="M63" s="59"/>
      <c r="N63" s="60">
        <v>12</v>
      </c>
      <c r="O63" s="36">
        <f t="shared" si="19"/>
        <v>93</v>
      </c>
      <c r="P63" s="37">
        <f t="shared" si="20"/>
        <v>55.25</v>
      </c>
    </row>
    <row r="64" spans="1:16" s="30" customFormat="1" ht="11.25" customHeight="1">
      <c r="A64" s="1"/>
      <c r="B64" s="58" t="s">
        <v>101</v>
      </c>
      <c r="C64" s="51"/>
      <c r="D64" s="52"/>
      <c r="E64" s="52"/>
      <c r="F64" s="53"/>
      <c r="G64" s="59">
        <v>13</v>
      </c>
      <c r="H64" s="60"/>
      <c r="I64" s="61"/>
      <c r="J64" s="60"/>
      <c r="K64" s="59"/>
      <c r="L64" s="62"/>
      <c r="M64" s="59"/>
      <c r="N64" s="60"/>
      <c r="O64" s="36">
        <f t="shared" si="19"/>
        <v>13</v>
      </c>
      <c r="P64" s="37">
        <f t="shared" si="20"/>
        <v>3.25</v>
      </c>
    </row>
    <row r="65" spans="1:16" s="30" customFormat="1" ht="11.25" customHeight="1">
      <c r="A65" s="1"/>
      <c r="B65" s="58" t="s">
        <v>102</v>
      </c>
      <c r="C65" s="51"/>
      <c r="D65" s="52"/>
      <c r="E65" s="52"/>
      <c r="F65" s="53"/>
      <c r="G65" s="59"/>
      <c r="H65" s="60"/>
      <c r="I65" s="61">
        <v>1</v>
      </c>
      <c r="J65" s="60"/>
      <c r="K65" s="59"/>
      <c r="L65" s="62"/>
      <c r="M65" s="59"/>
      <c r="N65" s="60">
        <v>3</v>
      </c>
      <c r="O65" s="36">
        <f t="shared" si="19"/>
        <v>4</v>
      </c>
      <c r="P65" s="37">
        <f t="shared" si="20"/>
        <v>6.5</v>
      </c>
    </row>
    <row r="66" spans="1:16" s="30" customFormat="1" ht="11.25" customHeight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19"/>
        <v>0</v>
      </c>
      <c r="P66" s="37">
        <f t="shared" si="20"/>
        <v>0</v>
      </c>
    </row>
    <row r="67" spans="1:16" s="30" customFormat="1" ht="11.25" customHeight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19"/>
        <v>0</v>
      </c>
      <c r="P67" s="37">
        <f t="shared" si="20"/>
        <v>0</v>
      </c>
    </row>
    <row r="68" spans="1:16" ht="12" thickBot="1">
      <c r="A68" s="38"/>
      <c r="B68" s="39" t="s">
        <v>20</v>
      </c>
      <c r="C68" s="39">
        <f t="shared" ref="C68:P68" si="21">SUM(C60:C67)</f>
        <v>0</v>
      </c>
      <c r="D68" s="39">
        <f t="shared" si="21"/>
        <v>0</v>
      </c>
      <c r="E68" s="39">
        <f t="shared" si="21"/>
        <v>0</v>
      </c>
      <c r="F68" s="39">
        <f t="shared" si="21"/>
        <v>98</v>
      </c>
      <c r="G68" s="43">
        <f t="shared" si="21"/>
        <v>37</v>
      </c>
      <c r="H68" s="43">
        <f t="shared" si="21"/>
        <v>0</v>
      </c>
      <c r="I68" s="43">
        <f t="shared" si="21"/>
        <v>25</v>
      </c>
      <c r="J68" s="43">
        <f t="shared" si="21"/>
        <v>11</v>
      </c>
      <c r="K68" s="43">
        <f t="shared" si="21"/>
        <v>5</v>
      </c>
      <c r="L68" s="43">
        <f t="shared" si="21"/>
        <v>4</v>
      </c>
      <c r="M68" s="43">
        <f t="shared" si="21"/>
        <v>0</v>
      </c>
      <c r="N68" s="43">
        <f t="shared" si="21"/>
        <v>15</v>
      </c>
      <c r="O68" s="44">
        <f t="shared" si="21"/>
        <v>195</v>
      </c>
      <c r="P68" s="45">
        <f t="shared" si="21"/>
        <v>76.05</v>
      </c>
    </row>
    <row r="69" spans="1:16" ht="11.25" customHeight="1">
      <c r="A69" s="38"/>
      <c r="B69" s="54"/>
      <c r="C69" s="54"/>
      <c r="D69" s="54"/>
      <c r="E69" s="54"/>
      <c r="F69" s="54"/>
      <c r="G69" s="55"/>
      <c r="H69" s="55"/>
      <c r="I69" s="55"/>
      <c r="J69" s="55"/>
      <c r="K69" s="55"/>
      <c r="L69" s="55"/>
      <c r="M69" s="55"/>
      <c r="N69" s="55"/>
      <c r="O69" s="56"/>
      <c r="P69" s="57"/>
    </row>
    <row r="70" spans="1:16" hidden="1"/>
    <row r="71" spans="1:16" ht="12" hidden="1" thickBot="1">
      <c r="B71" s="33" t="s">
        <v>29</v>
      </c>
      <c r="C71" s="33"/>
      <c r="D71" s="33"/>
      <c r="E71" s="33"/>
      <c r="F71" s="34"/>
      <c r="G71" s="34"/>
      <c r="H71" s="34"/>
      <c r="I71" s="34"/>
      <c r="J71" s="34"/>
      <c r="K71" s="34"/>
      <c r="L71" s="34"/>
      <c r="M71" s="34"/>
      <c r="N71" s="34"/>
      <c r="O71" s="35"/>
      <c r="P71" s="35"/>
    </row>
    <row r="72" spans="1:16" s="30" customFormat="1" ht="11.25" hidden="1" customHeight="1">
      <c r="A72" s="1"/>
      <c r="B72" s="58"/>
      <c r="C72" s="51"/>
      <c r="D72" s="52"/>
      <c r="E72" s="52"/>
      <c r="F72" s="53"/>
      <c r="G72" s="59"/>
      <c r="H72" s="60"/>
      <c r="I72" s="61"/>
      <c r="J72" s="60"/>
      <c r="K72" s="59"/>
      <c r="L72" s="62"/>
      <c r="M72" s="59"/>
      <c r="N72" s="60"/>
      <c r="O72" s="36">
        <f>SUM(F72:N72)</f>
        <v>0</v>
      </c>
      <c r="P72" s="37">
        <f>(F72*$F$3)+(G72*$G$3)+(H72*$H$3)+(I72*$I$3)+(J72*$J$3)+(K72*$K$3)+(L72*$L$3)+(M72*$M$3)+(N72*$N$3)</f>
        <v>0</v>
      </c>
    </row>
    <row r="73" spans="1:16" s="30" customFormat="1" ht="11.25" hidden="1" customHeight="1">
      <c r="A73" s="1"/>
      <c r="B73" s="58"/>
      <c r="C73" s="51"/>
      <c r="D73" s="52"/>
      <c r="E73" s="52"/>
      <c r="F73" s="53"/>
      <c r="G73" s="59"/>
      <c r="H73" s="60"/>
      <c r="I73" s="61"/>
      <c r="J73" s="60"/>
      <c r="K73" s="59"/>
      <c r="L73" s="62"/>
      <c r="M73" s="59"/>
      <c r="N73" s="60"/>
      <c r="O73" s="36">
        <f>SUM(F73:N73)</f>
        <v>0</v>
      </c>
      <c r="P73" s="37">
        <f>(F73*$F$3)+(G73*$G$3)+(H73*$H$3)+(I73*$I$3)+(J73*$J$3)+(K73*$K$3)+(L73*$L$3)+(M73*$M$3)+(N73*$N$3)</f>
        <v>0</v>
      </c>
    </row>
    <row r="74" spans="1:16" ht="12" hidden="1" thickBot="1">
      <c r="A74" s="38"/>
      <c r="B74" s="39" t="s">
        <v>20</v>
      </c>
      <c r="C74" s="39">
        <f t="shared" ref="C74:P74" si="22">SUM(C72:C73)</f>
        <v>0</v>
      </c>
      <c r="D74" s="39">
        <f t="shared" si="22"/>
        <v>0</v>
      </c>
      <c r="E74" s="39">
        <f t="shared" si="22"/>
        <v>0</v>
      </c>
      <c r="F74" s="39">
        <f t="shared" si="22"/>
        <v>0</v>
      </c>
      <c r="G74" s="43">
        <f t="shared" si="22"/>
        <v>0</v>
      </c>
      <c r="H74" s="43">
        <f t="shared" si="22"/>
        <v>0</v>
      </c>
      <c r="I74" s="43">
        <f t="shared" si="22"/>
        <v>0</v>
      </c>
      <c r="J74" s="43">
        <f t="shared" si="22"/>
        <v>0</v>
      </c>
      <c r="K74" s="43">
        <f t="shared" si="22"/>
        <v>0</v>
      </c>
      <c r="L74" s="43">
        <f t="shared" si="22"/>
        <v>0</v>
      </c>
      <c r="M74" s="43">
        <f t="shared" si="22"/>
        <v>0</v>
      </c>
      <c r="N74" s="43">
        <f t="shared" si="22"/>
        <v>0</v>
      </c>
      <c r="O74" s="44">
        <f t="shared" si="22"/>
        <v>0</v>
      </c>
      <c r="P74" s="45">
        <f t="shared" si="22"/>
        <v>0</v>
      </c>
    </row>
    <row r="75" spans="1:16" ht="11.25" hidden="1" customHeight="1">
      <c r="A75" s="38"/>
      <c r="B75" s="54"/>
      <c r="C75" s="54"/>
      <c r="D75" s="54"/>
      <c r="E75" s="54"/>
      <c r="F75" s="54"/>
      <c r="G75" s="55"/>
      <c r="H75" s="55"/>
      <c r="I75" s="55"/>
      <c r="J75" s="55"/>
      <c r="K75" s="55"/>
      <c r="L75" s="55"/>
      <c r="M75" s="55"/>
      <c r="N75" s="55"/>
      <c r="O75" s="56"/>
      <c r="P75" s="57"/>
    </row>
    <row r="76" spans="1:16" s="199" customFormat="1" hidden="1"/>
    <row r="77" spans="1:16" s="199" customFormat="1" ht="12" hidden="1" thickBot="1">
      <c r="B77" s="189" t="s">
        <v>72</v>
      </c>
      <c r="C77" s="189"/>
      <c r="D77" s="189"/>
      <c r="E77" s="189"/>
      <c r="F77" s="34"/>
      <c r="G77" s="34"/>
      <c r="H77" s="34"/>
      <c r="I77" s="34"/>
      <c r="J77" s="34"/>
      <c r="K77" s="34"/>
      <c r="L77" s="34"/>
      <c r="M77" s="34"/>
      <c r="N77" s="34"/>
      <c r="O77" s="35"/>
      <c r="P77" s="35"/>
    </row>
    <row r="78" spans="1:16" s="200" customFormat="1" hidden="1">
      <c r="A78" s="199"/>
      <c r="B78" s="201"/>
      <c r="C78" s="63"/>
      <c r="D78" s="191"/>
      <c r="E78" s="191"/>
      <c r="F78" s="192"/>
      <c r="G78" s="193"/>
      <c r="H78" s="194"/>
      <c r="I78" s="195"/>
      <c r="J78" s="194"/>
      <c r="K78" s="193"/>
      <c r="L78" s="196"/>
      <c r="M78" s="193"/>
      <c r="N78" s="194"/>
      <c r="O78" s="197">
        <f t="shared" ref="O78:O147" si="23">SUM(F78:N78)</f>
        <v>0</v>
      </c>
      <c r="P78" s="198">
        <f t="shared" ref="P78:P147" si="24">(F78*$F$3)+(G78*$G$3)+(H78*$H$3)+(I78*$I$3)+(J78*$J$3)+(K78*$K$3)+(L78*$L$3)+(M78*$M$3)+(N78*$N$3)</f>
        <v>0</v>
      </c>
    </row>
    <row r="79" spans="1:16" s="200" customFormat="1" hidden="1">
      <c r="A79" s="199"/>
      <c r="B79" s="201"/>
      <c r="C79" s="51"/>
      <c r="D79" s="191"/>
      <c r="E79" s="191"/>
      <c r="F79" s="192"/>
      <c r="G79" s="193"/>
      <c r="H79" s="194"/>
      <c r="I79" s="195"/>
      <c r="J79" s="194"/>
      <c r="K79" s="193"/>
      <c r="L79" s="196"/>
      <c r="M79" s="193"/>
      <c r="N79" s="194"/>
      <c r="O79" s="197">
        <f t="shared" si="23"/>
        <v>0</v>
      </c>
      <c r="P79" s="198">
        <f t="shared" si="24"/>
        <v>0</v>
      </c>
    </row>
    <row r="80" spans="1:16" s="200" customFormat="1" hidden="1">
      <c r="A80" s="199"/>
      <c r="B80" s="201"/>
      <c r="C80" s="51"/>
      <c r="D80" s="191"/>
      <c r="E80" s="191"/>
      <c r="F80" s="192"/>
      <c r="G80" s="193"/>
      <c r="H80" s="194"/>
      <c r="I80" s="195"/>
      <c r="J80" s="194"/>
      <c r="K80" s="193"/>
      <c r="L80" s="196"/>
      <c r="M80" s="193"/>
      <c r="N80" s="194"/>
      <c r="O80" s="197">
        <f t="shared" si="23"/>
        <v>0</v>
      </c>
      <c r="P80" s="198">
        <f t="shared" si="24"/>
        <v>0</v>
      </c>
    </row>
    <row r="81" spans="1:16" s="200" customFormat="1" hidden="1">
      <c r="A81" s="199"/>
      <c r="B81" s="201"/>
      <c r="C81" s="51"/>
      <c r="D81" s="191"/>
      <c r="E81" s="191"/>
      <c r="F81" s="192"/>
      <c r="G81" s="193"/>
      <c r="H81" s="194"/>
      <c r="I81" s="195"/>
      <c r="J81" s="194"/>
      <c r="K81" s="193"/>
      <c r="L81" s="196"/>
      <c r="M81" s="193"/>
      <c r="N81" s="194"/>
      <c r="O81" s="197">
        <f t="shared" si="23"/>
        <v>0</v>
      </c>
      <c r="P81" s="198">
        <f t="shared" si="24"/>
        <v>0</v>
      </c>
    </row>
    <row r="82" spans="1:16" s="200" customFormat="1" hidden="1">
      <c r="A82" s="199"/>
      <c r="B82" s="201"/>
      <c r="C82" s="51"/>
      <c r="D82" s="191"/>
      <c r="E82" s="191"/>
      <c r="F82" s="192"/>
      <c r="G82" s="193"/>
      <c r="H82" s="194"/>
      <c r="I82" s="195"/>
      <c r="J82" s="194"/>
      <c r="K82" s="193"/>
      <c r="L82" s="196"/>
      <c r="M82" s="193"/>
      <c r="N82" s="194"/>
      <c r="O82" s="197">
        <f t="shared" si="23"/>
        <v>0</v>
      </c>
      <c r="P82" s="198">
        <f t="shared" si="24"/>
        <v>0</v>
      </c>
    </row>
    <row r="83" spans="1:16" s="200" customFormat="1" hidden="1">
      <c r="A83" s="199"/>
      <c r="B83" s="201"/>
      <c r="C83" s="51"/>
      <c r="D83" s="191"/>
      <c r="E83" s="191"/>
      <c r="F83" s="192"/>
      <c r="G83" s="193"/>
      <c r="H83" s="194"/>
      <c r="I83" s="195"/>
      <c r="J83" s="194"/>
      <c r="K83" s="193"/>
      <c r="L83" s="196"/>
      <c r="M83" s="193"/>
      <c r="N83" s="194"/>
      <c r="O83" s="197">
        <f t="shared" si="23"/>
        <v>0</v>
      </c>
      <c r="P83" s="198">
        <f t="shared" si="24"/>
        <v>0</v>
      </c>
    </row>
    <row r="84" spans="1:16" s="200" customFormat="1" hidden="1">
      <c r="A84" s="199"/>
      <c r="B84" s="201"/>
      <c r="C84" s="51"/>
      <c r="D84" s="191"/>
      <c r="E84" s="191"/>
      <c r="F84" s="192"/>
      <c r="G84" s="193"/>
      <c r="H84" s="194"/>
      <c r="I84" s="195"/>
      <c r="J84" s="194"/>
      <c r="K84" s="193"/>
      <c r="L84" s="196"/>
      <c r="M84" s="193"/>
      <c r="N84" s="194"/>
      <c r="O84" s="197">
        <f t="shared" si="23"/>
        <v>0</v>
      </c>
      <c r="P84" s="198">
        <f t="shared" si="24"/>
        <v>0</v>
      </c>
    </row>
    <row r="85" spans="1:16" s="200" customFormat="1" hidden="1">
      <c r="A85" s="199"/>
      <c r="B85" s="201"/>
      <c r="C85" s="51"/>
      <c r="D85" s="191"/>
      <c r="E85" s="191"/>
      <c r="F85" s="192"/>
      <c r="G85" s="193"/>
      <c r="H85" s="194"/>
      <c r="I85" s="195"/>
      <c r="J85" s="194"/>
      <c r="K85" s="193"/>
      <c r="L85" s="196"/>
      <c r="M85" s="193"/>
      <c r="N85" s="194"/>
      <c r="O85" s="197">
        <f t="shared" si="23"/>
        <v>0</v>
      </c>
      <c r="P85" s="198">
        <f t="shared" si="24"/>
        <v>0</v>
      </c>
    </row>
    <row r="86" spans="1:16" s="200" customFormat="1" hidden="1">
      <c r="A86" s="199"/>
      <c r="B86" s="201"/>
      <c r="C86" s="51"/>
      <c r="D86" s="191"/>
      <c r="E86" s="191"/>
      <c r="F86" s="192"/>
      <c r="G86" s="193"/>
      <c r="H86" s="194"/>
      <c r="I86" s="195"/>
      <c r="J86" s="194"/>
      <c r="K86" s="193"/>
      <c r="L86" s="196"/>
      <c r="M86" s="193"/>
      <c r="N86" s="194"/>
      <c r="O86" s="197">
        <f t="shared" si="23"/>
        <v>0</v>
      </c>
      <c r="P86" s="198">
        <f t="shared" si="24"/>
        <v>0</v>
      </c>
    </row>
    <row r="87" spans="1:16" s="200" customFormat="1" hidden="1">
      <c r="A87" s="199"/>
      <c r="B87" s="201"/>
      <c r="C87" s="51"/>
      <c r="D87" s="191"/>
      <c r="E87" s="191"/>
      <c r="F87" s="192"/>
      <c r="G87" s="193"/>
      <c r="H87" s="194"/>
      <c r="I87" s="195"/>
      <c r="J87" s="194"/>
      <c r="K87" s="193"/>
      <c r="L87" s="196"/>
      <c r="M87" s="193"/>
      <c r="N87" s="194"/>
      <c r="O87" s="197">
        <f t="shared" si="23"/>
        <v>0</v>
      </c>
      <c r="P87" s="198">
        <f t="shared" si="24"/>
        <v>0</v>
      </c>
    </row>
    <row r="88" spans="1:16" s="200" customFormat="1" hidden="1">
      <c r="A88" s="199"/>
      <c r="B88" s="201"/>
      <c r="C88" s="51"/>
      <c r="D88" s="191"/>
      <c r="E88" s="191"/>
      <c r="F88" s="192"/>
      <c r="G88" s="193"/>
      <c r="H88" s="194"/>
      <c r="I88" s="195"/>
      <c r="J88" s="194"/>
      <c r="K88" s="193"/>
      <c r="L88" s="196"/>
      <c r="M88" s="193"/>
      <c r="N88" s="194"/>
      <c r="O88" s="197">
        <f t="shared" si="23"/>
        <v>0</v>
      </c>
      <c r="P88" s="198">
        <f t="shared" si="24"/>
        <v>0</v>
      </c>
    </row>
    <row r="89" spans="1:16" s="200" customFormat="1" hidden="1">
      <c r="A89" s="199"/>
      <c r="B89" s="201"/>
      <c r="C89" s="51"/>
      <c r="D89" s="191"/>
      <c r="E89" s="191"/>
      <c r="F89" s="192"/>
      <c r="G89" s="193"/>
      <c r="H89" s="194"/>
      <c r="I89" s="195"/>
      <c r="J89" s="194"/>
      <c r="K89" s="193"/>
      <c r="L89" s="196"/>
      <c r="M89" s="193"/>
      <c r="N89" s="194"/>
      <c r="O89" s="197">
        <f t="shared" si="23"/>
        <v>0</v>
      </c>
      <c r="P89" s="198">
        <f t="shared" si="24"/>
        <v>0</v>
      </c>
    </row>
    <row r="90" spans="1:16" s="200" customFormat="1" hidden="1">
      <c r="A90" s="199"/>
      <c r="B90" s="201"/>
      <c r="C90" s="51"/>
      <c r="D90" s="191"/>
      <c r="E90" s="191"/>
      <c r="F90" s="192"/>
      <c r="G90" s="193"/>
      <c r="H90" s="194"/>
      <c r="I90" s="195"/>
      <c r="J90" s="194"/>
      <c r="K90" s="193"/>
      <c r="L90" s="196"/>
      <c r="M90" s="193"/>
      <c r="N90" s="194"/>
      <c r="O90" s="197">
        <f t="shared" si="23"/>
        <v>0</v>
      </c>
      <c r="P90" s="198">
        <f t="shared" si="24"/>
        <v>0</v>
      </c>
    </row>
    <row r="91" spans="1:16" s="200" customFormat="1" hidden="1">
      <c r="A91" s="199"/>
      <c r="B91" s="201"/>
      <c r="C91" s="51"/>
      <c r="D91" s="191"/>
      <c r="E91" s="191"/>
      <c r="F91" s="192"/>
      <c r="G91" s="193"/>
      <c r="H91" s="194"/>
      <c r="I91" s="195"/>
      <c r="J91" s="194"/>
      <c r="K91" s="193"/>
      <c r="L91" s="196"/>
      <c r="M91" s="193"/>
      <c r="N91" s="194"/>
      <c r="O91" s="197">
        <f t="shared" si="23"/>
        <v>0</v>
      </c>
      <c r="P91" s="198">
        <f t="shared" si="24"/>
        <v>0</v>
      </c>
    </row>
    <row r="92" spans="1:16" s="200" customFormat="1" hidden="1">
      <c r="A92" s="199"/>
      <c r="B92" s="201"/>
      <c r="C92" s="51"/>
      <c r="D92" s="191"/>
      <c r="E92" s="191"/>
      <c r="F92" s="192"/>
      <c r="G92" s="193"/>
      <c r="H92" s="194"/>
      <c r="I92" s="195"/>
      <c r="J92" s="194"/>
      <c r="K92" s="193"/>
      <c r="L92" s="196"/>
      <c r="M92" s="193"/>
      <c r="N92" s="194"/>
      <c r="O92" s="197">
        <f t="shared" si="23"/>
        <v>0</v>
      </c>
      <c r="P92" s="198">
        <f t="shared" si="24"/>
        <v>0</v>
      </c>
    </row>
    <row r="93" spans="1:16" s="200" customFormat="1" hidden="1">
      <c r="A93" s="199"/>
      <c r="B93" s="201"/>
      <c r="C93" s="51"/>
      <c r="D93" s="191"/>
      <c r="E93" s="191"/>
      <c r="F93" s="192"/>
      <c r="G93" s="193"/>
      <c r="H93" s="194"/>
      <c r="I93" s="195"/>
      <c r="J93" s="194"/>
      <c r="K93" s="193"/>
      <c r="L93" s="196"/>
      <c r="M93" s="193"/>
      <c r="N93" s="194"/>
      <c r="O93" s="197">
        <f t="shared" si="23"/>
        <v>0</v>
      </c>
      <c r="P93" s="198">
        <f t="shared" si="24"/>
        <v>0</v>
      </c>
    </row>
    <row r="94" spans="1:16" s="200" customFormat="1" hidden="1">
      <c r="A94" s="199"/>
      <c r="B94" s="201"/>
      <c r="C94" s="51"/>
      <c r="D94" s="191"/>
      <c r="E94" s="191"/>
      <c r="F94" s="192"/>
      <c r="G94" s="193"/>
      <c r="H94" s="194"/>
      <c r="I94" s="195"/>
      <c r="J94" s="194"/>
      <c r="K94" s="193"/>
      <c r="L94" s="196"/>
      <c r="M94" s="193"/>
      <c r="N94" s="194"/>
      <c r="O94" s="197">
        <f t="shared" si="23"/>
        <v>0</v>
      </c>
      <c r="P94" s="198">
        <f t="shared" si="24"/>
        <v>0</v>
      </c>
    </row>
    <row r="95" spans="1:16" s="200" customFormat="1" hidden="1">
      <c r="A95" s="199"/>
      <c r="B95" s="201"/>
      <c r="C95" s="51"/>
      <c r="D95" s="191"/>
      <c r="E95" s="191"/>
      <c r="F95" s="192"/>
      <c r="G95" s="193"/>
      <c r="H95" s="194"/>
      <c r="I95" s="195"/>
      <c r="J95" s="194"/>
      <c r="K95" s="193"/>
      <c r="L95" s="196"/>
      <c r="M95" s="193"/>
      <c r="N95" s="194"/>
      <c r="O95" s="197">
        <f t="shared" si="23"/>
        <v>0</v>
      </c>
      <c r="P95" s="198">
        <f t="shared" si="24"/>
        <v>0</v>
      </c>
    </row>
    <row r="96" spans="1:16" s="200" customFormat="1" hidden="1">
      <c r="A96" s="199"/>
      <c r="B96" s="201"/>
      <c r="C96" s="51"/>
      <c r="D96" s="191"/>
      <c r="E96" s="191"/>
      <c r="F96" s="192"/>
      <c r="G96" s="193"/>
      <c r="H96" s="194"/>
      <c r="I96" s="195"/>
      <c r="J96" s="194"/>
      <c r="K96" s="193"/>
      <c r="L96" s="196"/>
      <c r="M96" s="193"/>
      <c r="N96" s="194"/>
      <c r="O96" s="197">
        <f t="shared" si="23"/>
        <v>0</v>
      </c>
      <c r="P96" s="198">
        <f t="shared" si="24"/>
        <v>0</v>
      </c>
    </row>
    <row r="97" spans="1:16" s="200" customFormat="1" hidden="1">
      <c r="A97" s="199"/>
      <c r="B97" s="201"/>
      <c r="C97" s="51"/>
      <c r="D97" s="191"/>
      <c r="E97" s="191"/>
      <c r="F97" s="192"/>
      <c r="G97" s="193"/>
      <c r="H97" s="194"/>
      <c r="I97" s="195"/>
      <c r="J97" s="194"/>
      <c r="K97" s="193"/>
      <c r="L97" s="196"/>
      <c r="M97" s="193"/>
      <c r="N97" s="194"/>
      <c r="O97" s="197">
        <f t="shared" si="23"/>
        <v>0</v>
      </c>
      <c r="P97" s="198">
        <f t="shared" si="24"/>
        <v>0</v>
      </c>
    </row>
    <row r="98" spans="1:16" s="200" customFormat="1" hidden="1">
      <c r="A98" s="199"/>
      <c r="B98" s="201"/>
      <c r="C98" s="51"/>
      <c r="D98" s="191"/>
      <c r="E98" s="191"/>
      <c r="F98" s="192"/>
      <c r="G98" s="193"/>
      <c r="H98" s="194"/>
      <c r="I98" s="195"/>
      <c r="J98" s="194"/>
      <c r="K98" s="193"/>
      <c r="L98" s="196"/>
      <c r="M98" s="193"/>
      <c r="N98" s="194"/>
      <c r="O98" s="197">
        <f t="shared" si="23"/>
        <v>0</v>
      </c>
      <c r="P98" s="198">
        <f t="shared" si="24"/>
        <v>0</v>
      </c>
    </row>
    <row r="99" spans="1:16" s="200" customFormat="1" hidden="1">
      <c r="A99" s="199"/>
      <c r="B99" s="201"/>
      <c r="C99" s="51"/>
      <c r="D99" s="191"/>
      <c r="E99" s="191"/>
      <c r="F99" s="192"/>
      <c r="G99" s="193"/>
      <c r="H99" s="194"/>
      <c r="I99" s="195"/>
      <c r="J99" s="194"/>
      <c r="K99" s="193"/>
      <c r="L99" s="196"/>
      <c r="M99" s="193"/>
      <c r="N99" s="194"/>
      <c r="O99" s="197">
        <f t="shared" si="23"/>
        <v>0</v>
      </c>
      <c r="P99" s="198">
        <f t="shared" si="24"/>
        <v>0</v>
      </c>
    </row>
    <row r="100" spans="1:16" s="200" customFormat="1" hidden="1">
      <c r="A100" s="199"/>
      <c r="B100" s="201"/>
      <c r="C100" s="51"/>
      <c r="D100" s="191"/>
      <c r="E100" s="191"/>
      <c r="F100" s="192"/>
      <c r="G100" s="193"/>
      <c r="H100" s="194"/>
      <c r="I100" s="195"/>
      <c r="J100" s="194"/>
      <c r="K100" s="193"/>
      <c r="L100" s="196"/>
      <c r="M100" s="193"/>
      <c r="N100" s="194"/>
      <c r="O100" s="197">
        <f t="shared" si="23"/>
        <v>0</v>
      </c>
      <c r="P100" s="198">
        <f t="shared" si="24"/>
        <v>0</v>
      </c>
    </row>
    <row r="101" spans="1:16" s="200" customFormat="1" hidden="1">
      <c r="A101" s="199"/>
      <c r="B101" s="201"/>
      <c r="C101" s="51"/>
      <c r="D101" s="191"/>
      <c r="E101" s="191"/>
      <c r="F101" s="192"/>
      <c r="G101" s="193"/>
      <c r="H101" s="194"/>
      <c r="I101" s="195"/>
      <c r="J101" s="194"/>
      <c r="K101" s="193"/>
      <c r="L101" s="196"/>
      <c r="M101" s="193"/>
      <c r="N101" s="194"/>
      <c r="O101" s="197">
        <f t="shared" ref="O101:O146" si="25">SUM(F101:N101)</f>
        <v>0</v>
      </c>
      <c r="P101" s="198">
        <f t="shared" ref="P101:P146" si="26">(F101*$F$3)+(G101*$G$3)+(H101*$H$3)+(I101*$I$3)+(J101*$J$3)+(K101*$K$3)+(L101*$L$3)+(M101*$M$3)+(N101*$N$3)</f>
        <v>0</v>
      </c>
    </row>
    <row r="102" spans="1:16" s="200" customFormat="1" hidden="1">
      <c r="A102" s="199"/>
      <c r="B102" s="201"/>
      <c r="C102" s="51"/>
      <c r="D102" s="191"/>
      <c r="E102" s="191"/>
      <c r="F102" s="192"/>
      <c r="G102" s="193"/>
      <c r="H102" s="194"/>
      <c r="I102" s="195"/>
      <c r="J102" s="194"/>
      <c r="K102" s="193"/>
      <c r="L102" s="196"/>
      <c r="M102" s="193"/>
      <c r="N102" s="194"/>
      <c r="O102" s="197">
        <f t="shared" si="25"/>
        <v>0</v>
      </c>
      <c r="P102" s="198">
        <f t="shared" si="26"/>
        <v>0</v>
      </c>
    </row>
    <row r="103" spans="1:16" s="200" customFormat="1" hidden="1">
      <c r="A103" s="199"/>
      <c r="B103" s="201"/>
      <c r="C103" s="51"/>
      <c r="D103" s="191"/>
      <c r="E103" s="191"/>
      <c r="F103" s="192"/>
      <c r="G103" s="193"/>
      <c r="H103" s="194"/>
      <c r="I103" s="195"/>
      <c r="J103" s="194"/>
      <c r="K103" s="193"/>
      <c r="L103" s="196"/>
      <c r="M103" s="193"/>
      <c r="N103" s="194"/>
      <c r="O103" s="197">
        <f t="shared" si="25"/>
        <v>0</v>
      </c>
      <c r="P103" s="198">
        <f t="shared" si="26"/>
        <v>0</v>
      </c>
    </row>
    <row r="104" spans="1:16" s="200" customFormat="1" hidden="1">
      <c r="A104" s="199"/>
      <c r="B104" s="201"/>
      <c r="C104" s="51"/>
      <c r="D104" s="191"/>
      <c r="E104" s="191"/>
      <c r="F104" s="192"/>
      <c r="G104" s="193"/>
      <c r="H104" s="194"/>
      <c r="I104" s="195"/>
      <c r="J104" s="194"/>
      <c r="K104" s="193"/>
      <c r="L104" s="196"/>
      <c r="M104" s="193"/>
      <c r="N104" s="194"/>
      <c r="O104" s="197">
        <f t="shared" si="25"/>
        <v>0</v>
      </c>
      <c r="P104" s="198">
        <f t="shared" si="26"/>
        <v>0</v>
      </c>
    </row>
    <row r="105" spans="1:16" s="200" customFormat="1" hidden="1">
      <c r="A105" s="199"/>
      <c r="B105" s="201"/>
      <c r="C105" s="51"/>
      <c r="D105" s="191"/>
      <c r="E105" s="191"/>
      <c r="F105" s="192"/>
      <c r="G105" s="193"/>
      <c r="H105" s="194"/>
      <c r="I105" s="195"/>
      <c r="J105" s="194"/>
      <c r="K105" s="193"/>
      <c r="L105" s="196"/>
      <c r="M105" s="193"/>
      <c r="N105" s="194"/>
      <c r="O105" s="197">
        <f t="shared" si="25"/>
        <v>0</v>
      </c>
      <c r="P105" s="198">
        <f t="shared" si="26"/>
        <v>0</v>
      </c>
    </row>
    <row r="106" spans="1:16" s="200" customFormat="1" hidden="1">
      <c r="A106" s="199"/>
      <c r="B106" s="201"/>
      <c r="C106" s="51"/>
      <c r="D106" s="191"/>
      <c r="E106" s="191"/>
      <c r="F106" s="192"/>
      <c r="G106" s="193"/>
      <c r="H106" s="194"/>
      <c r="I106" s="195"/>
      <c r="J106" s="194"/>
      <c r="K106" s="193"/>
      <c r="L106" s="196"/>
      <c r="M106" s="193"/>
      <c r="N106" s="194"/>
      <c r="O106" s="197">
        <f t="shared" si="25"/>
        <v>0</v>
      </c>
      <c r="P106" s="198">
        <f t="shared" si="26"/>
        <v>0</v>
      </c>
    </row>
    <row r="107" spans="1:16" s="200" customFormat="1" hidden="1">
      <c r="A107" s="199"/>
      <c r="B107" s="201"/>
      <c r="C107" s="51"/>
      <c r="D107" s="191"/>
      <c r="E107" s="191"/>
      <c r="F107" s="192"/>
      <c r="G107" s="193"/>
      <c r="H107" s="194"/>
      <c r="I107" s="195"/>
      <c r="J107" s="194"/>
      <c r="K107" s="193"/>
      <c r="L107" s="196"/>
      <c r="M107" s="193"/>
      <c r="N107" s="194"/>
      <c r="O107" s="197">
        <f t="shared" si="25"/>
        <v>0</v>
      </c>
      <c r="P107" s="198">
        <f t="shared" si="26"/>
        <v>0</v>
      </c>
    </row>
    <row r="108" spans="1:16" s="200" customFormat="1" hidden="1">
      <c r="A108" s="199"/>
      <c r="B108" s="201"/>
      <c r="C108" s="51"/>
      <c r="D108" s="191"/>
      <c r="E108" s="191"/>
      <c r="F108" s="192"/>
      <c r="G108" s="193"/>
      <c r="H108" s="194"/>
      <c r="I108" s="195"/>
      <c r="J108" s="194"/>
      <c r="K108" s="193"/>
      <c r="L108" s="196"/>
      <c r="M108" s="193"/>
      <c r="N108" s="194"/>
      <c r="O108" s="197">
        <f t="shared" si="25"/>
        <v>0</v>
      </c>
      <c r="P108" s="198">
        <f t="shared" si="26"/>
        <v>0</v>
      </c>
    </row>
    <row r="109" spans="1:16" s="200" customFormat="1" hidden="1">
      <c r="A109" s="199"/>
      <c r="B109" s="201"/>
      <c r="C109" s="51"/>
      <c r="D109" s="191"/>
      <c r="E109" s="191"/>
      <c r="F109" s="192"/>
      <c r="G109" s="193"/>
      <c r="H109" s="194"/>
      <c r="I109" s="195"/>
      <c r="J109" s="194"/>
      <c r="K109" s="193"/>
      <c r="L109" s="196"/>
      <c r="M109" s="193"/>
      <c r="N109" s="194"/>
      <c r="O109" s="197">
        <f t="shared" si="25"/>
        <v>0</v>
      </c>
      <c r="P109" s="198">
        <f t="shared" si="26"/>
        <v>0</v>
      </c>
    </row>
    <row r="110" spans="1:16" s="200" customFormat="1" hidden="1">
      <c r="A110" s="199"/>
      <c r="B110" s="201"/>
      <c r="C110" s="51"/>
      <c r="D110" s="191"/>
      <c r="E110" s="191"/>
      <c r="F110" s="192"/>
      <c r="G110" s="193"/>
      <c r="H110" s="194"/>
      <c r="I110" s="195"/>
      <c r="J110" s="194"/>
      <c r="K110" s="193"/>
      <c r="L110" s="196"/>
      <c r="M110" s="193"/>
      <c r="N110" s="194"/>
      <c r="O110" s="197">
        <f t="shared" si="25"/>
        <v>0</v>
      </c>
      <c r="P110" s="198">
        <f t="shared" si="26"/>
        <v>0</v>
      </c>
    </row>
    <row r="111" spans="1:16" s="200" customFormat="1" hidden="1">
      <c r="A111" s="199"/>
      <c r="B111" s="201"/>
      <c r="C111" s="51"/>
      <c r="D111" s="191"/>
      <c r="E111" s="191"/>
      <c r="F111" s="192"/>
      <c r="G111" s="193"/>
      <c r="H111" s="194"/>
      <c r="I111" s="195"/>
      <c r="J111" s="194"/>
      <c r="K111" s="193"/>
      <c r="L111" s="196"/>
      <c r="M111" s="193"/>
      <c r="N111" s="194"/>
      <c r="O111" s="197">
        <f t="shared" si="25"/>
        <v>0</v>
      </c>
      <c r="P111" s="198">
        <f t="shared" si="26"/>
        <v>0</v>
      </c>
    </row>
    <row r="112" spans="1:16" s="200" customFormat="1" hidden="1">
      <c r="A112" s="199"/>
      <c r="B112" s="201"/>
      <c r="C112" s="51"/>
      <c r="D112" s="191"/>
      <c r="E112" s="191"/>
      <c r="F112" s="192"/>
      <c r="G112" s="193"/>
      <c r="H112" s="194"/>
      <c r="I112" s="195"/>
      <c r="J112" s="194"/>
      <c r="K112" s="193"/>
      <c r="L112" s="196"/>
      <c r="M112" s="193"/>
      <c r="N112" s="194"/>
      <c r="O112" s="197">
        <f t="shared" si="25"/>
        <v>0</v>
      </c>
      <c r="P112" s="198">
        <f t="shared" si="26"/>
        <v>0</v>
      </c>
    </row>
    <row r="113" spans="1:16" s="200" customFormat="1" hidden="1">
      <c r="A113" s="199"/>
      <c r="B113" s="201"/>
      <c r="C113" s="51"/>
      <c r="D113" s="191"/>
      <c r="E113" s="191"/>
      <c r="F113" s="192"/>
      <c r="G113" s="193"/>
      <c r="H113" s="194"/>
      <c r="I113" s="195"/>
      <c r="J113" s="194"/>
      <c r="K113" s="193"/>
      <c r="L113" s="196"/>
      <c r="M113" s="193"/>
      <c r="N113" s="194"/>
      <c r="O113" s="197">
        <f t="shared" si="25"/>
        <v>0</v>
      </c>
      <c r="P113" s="198">
        <f t="shared" si="26"/>
        <v>0</v>
      </c>
    </row>
    <row r="114" spans="1:16" s="200" customFormat="1" hidden="1">
      <c r="A114" s="199"/>
      <c r="B114" s="201"/>
      <c r="C114" s="51"/>
      <c r="D114" s="191"/>
      <c r="E114" s="191"/>
      <c r="F114" s="192"/>
      <c r="G114" s="193"/>
      <c r="H114" s="194"/>
      <c r="I114" s="195"/>
      <c r="J114" s="194"/>
      <c r="K114" s="193"/>
      <c r="L114" s="196"/>
      <c r="M114" s="193"/>
      <c r="N114" s="194"/>
      <c r="O114" s="197">
        <f t="shared" si="25"/>
        <v>0</v>
      </c>
      <c r="P114" s="198">
        <f t="shared" si="26"/>
        <v>0</v>
      </c>
    </row>
    <row r="115" spans="1:16" s="200" customFormat="1" hidden="1">
      <c r="A115" s="199"/>
      <c r="B115" s="201"/>
      <c r="C115" s="51"/>
      <c r="D115" s="191"/>
      <c r="E115" s="191"/>
      <c r="F115" s="192"/>
      <c r="G115" s="193"/>
      <c r="H115" s="194"/>
      <c r="I115" s="195"/>
      <c r="J115" s="194"/>
      <c r="K115" s="193"/>
      <c r="L115" s="196"/>
      <c r="M115" s="193"/>
      <c r="N115" s="194"/>
      <c r="O115" s="197">
        <f t="shared" si="25"/>
        <v>0</v>
      </c>
      <c r="P115" s="198">
        <f t="shared" si="26"/>
        <v>0</v>
      </c>
    </row>
    <row r="116" spans="1:16" s="200" customFormat="1" hidden="1">
      <c r="A116" s="199"/>
      <c r="B116" s="201"/>
      <c r="C116" s="51"/>
      <c r="D116" s="191"/>
      <c r="E116" s="191"/>
      <c r="F116" s="192"/>
      <c r="G116" s="193"/>
      <c r="H116" s="194"/>
      <c r="I116" s="195"/>
      <c r="J116" s="194"/>
      <c r="K116" s="193"/>
      <c r="L116" s="196"/>
      <c r="M116" s="193"/>
      <c r="N116" s="194"/>
      <c r="O116" s="197">
        <f t="shared" si="25"/>
        <v>0</v>
      </c>
      <c r="P116" s="198">
        <f t="shared" si="26"/>
        <v>0</v>
      </c>
    </row>
    <row r="117" spans="1:16" s="200" customFormat="1" hidden="1">
      <c r="A117" s="199"/>
      <c r="B117" s="201"/>
      <c r="C117" s="51"/>
      <c r="D117" s="191"/>
      <c r="E117" s="191"/>
      <c r="F117" s="192"/>
      <c r="G117" s="193"/>
      <c r="H117" s="194"/>
      <c r="I117" s="195"/>
      <c r="J117" s="194"/>
      <c r="K117" s="193"/>
      <c r="L117" s="196"/>
      <c r="M117" s="193"/>
      <c r="N117" s="194"/>
      <c r="O117" s="197">
        <f t="shared" si="25"/>
        <v>0</v>
      </c>
      <c r="P117" s="198">
        <f t="shared" si="26"/>
        <v>0</v>
      </c>
    </row>
    <row r="118" spans="1:16" s="200" customFormat="1" hidden="1">
      <c r="A118" s="199"/>
      <c r="B118" s="201"/>
      <c r="C118" s="51"/>
      <c r="D118" s="191"/>
      <c r="E118" s="191"/>
      <c r="F118" s="192"/>
      <c r="G118" s="193"/>
      <c r="H118" s="194"/>
      <c r="I118" s="195"/>
      <c r="J118" s="194"/>
      <c r="K118" s="193"/>
      <c r="L118" s="196"/>
      <c r="M118" s="193"/>
      <c r="N118" s="194"/>
      <c r="O118" s="197">
        <f t="shared" si="25"/>
        <v>0</v>
      </c>
      <c r="P118" s="198">
        <f t="shared" si="26"/>
        <v>0</v>
      </c>
    </row>
    <row r="119" spans="1:16" s="200" customFormat="1" hidden="1">
      <c r="A119" s="199"/>
      <c r="B119" s="201"/>
      <c r="C119" s="51"/>
      <c r="D119" s="191"/>
      <c r="E119" s="191"/>
      <c r="F119" s="192"/>
      <c r="G119" s="193"/>
      <c r="H119" s="194"/>
      <c r="I119" s="195"/>
      <c r="J119" s="194"/>
      <c r="K119" s="193"/>
      <c r="L119" s="196"/>
      <c r="M119" s="193"/>
      <c r="N119" s="194"/>
      <c r="O119" s="197">
        <f t="shared" si="25"/>
        <v>0</v>
      </c>
      <c r="P119" s="198">
        <f t="shared" si="26"/>
        <v>0</v>
      </c>
    </row>
    <row r="120" spans="1:16" s="200" customFormat="1" hidden="1">
      <c r="A120" s="199"/>
      <c r="B120" s="201"/>
      <c r="C120" s="51"/>
      <c r="D120" s="191"/>
      <c r="E120" s="191"/>
      <c r="F120" s="192"/>
      <c r="G120" s="193"/>
      <c r="H120" s="194"/>
      <c r="I120" s="195"/>
      <c r="J120" s="194"/>
      <c r="K120" s="193"/>
      <c r="L120" s="196"/>
      <c r="M120" s="193"/>
      <c r="N120" s="194"/>
      <c r="O120" s="197">
        <f t="shared" si="25"/>
        <v>0</v>
      </c>
      <c r="P120" s="198">
        <f t="shared" si="26"/>
        <v>0</v>
      </c>
    </row>
    <row r="121" spans="1:16" s="200" customFormat="1" hidden="1">
      <c r="A121" s="199"/>
      <c r="B121" s="201"/>
      <c r="C121" s="51"/>
      <c r="D121" s="191"/>
      <c r="E121" s="191"/>
      <c r="F121" s="192"/>
      <c r="G121" s="193"/>
      <c r="H121" s="194"/>
      <c r="I121" s="195"/>
      <c r="J121" s="194"/>
      <c r="K121" s="193"/>
      <c r="L121" s="196"/>
      <c r="M121" s="193"/>
      <c r="N121" s="194"/>
      <c r="O121" s="197">
        <f t="shared" si="25"/>
        <v>0</v>
      </c>
      <c r="P121" s="198">
        <f t="shared" si="26"/>
        <v>0</v>
      </c>
    </row>
    <row r="122" spans="1:16" s="200" customFormat="1" hidden="1">
      <c r="A122" s="199"/>
      <c r="B122" s="201"/>
      <c r="C122" s="51"/>
      <c r="D122" s="191"/>
      <c r="E122" s="191"/>
      <c r="F122" s="192"/>
      <c r="G122" s="193"/>
      <c r="H122" s="194"/>
      <c r="I122" s="195"/>
      <c r="J122" s="194"/>
      <c r="K122" s="193"/>
      <c r="L122" s="196"/>
      <c r="M122" s="193"/>
      <c r="N122" s="194"/>
      <c r="O122" s="197">
        <f t="shared" si="25"/>
        <v>0</v>
      </c>
      <c r="P122" s="198">
        <f t="shared" si="26"/>
        <v>0</v>
      </c>
    </row>
    <row r="123" spans="1:16" s="200" customFormat="1" hidden="1">
      <c r="A123" s="199"/>
      <c r="B123" s="201"/>
      <c r="C123" s="51"/>
      <c r="D123" s="191"/>
      <c r="E123" s="191"/>
      <c r="F123" s="192"/>
      <c r="G123" s="193"/>
      <c r="H123" s="194"/>
      <c r="I123" s="195"/>
      <c r="J123" s="194"/>
      <c r="K123" s="193"/>
      <c r="L123" s="196"/>
      <c r="M123" s="193"/>
      <c r="N123" s="194"/>
      <c r="O123" s="197">
        <f t="shared" si="25"/>
        <v>0</v>
      </c>
      <c r="P123" s="198">
        <f t="shared" si="26"/>
        <v>0</v>
      </c>
    </row>
    <row r="124" spans="1:16" s="200" customFormat="1" hidden="1">
      <c r="A124" s="199"/>
      <c r="B124" s="201"/>
      <c r="C124" s="51"/>
      <c r="D124" s="191"/>
      <c r="E124" s="191"/>
      <c r="F124" s="192"/>
      <c r="G124" s="193"/>
      <c r="H124" s="194"/>
      <c r="I124" s="195"/>
      <c r="J124" s="194"/>
      <c r="K124" s="193"/>
      <c r="L124" s="196"/>
      <c r="M124" s="193"/>
      <c r="N124" s="194"/>
      <c r="O124" s="197">
        <f t="shared" si="25"/>
        <v>0</v>
      </c>
      <c r="P124" s="198">
        <f t="shared" si="26"/>
        <v>0</v>
      </c>
    </row>
    <row r="125" spans="1:16" s="200" customFormat="1" hidden="1">
      <c r="A125" s="199"/>
      <c r="B125" s="201"/>
      <c r="C125" s="51"/>
      <c r="D125" s="191"/>
      <c r="E125" s="191"/>
      <c r="F125" s="192"/>
      <c r="G125" s="193"/>
      <c r="H125" s="194"/>
      <c r="I125" s="195"/>
      <c r="J125" s="194"/>
      <c r="K125" s="193"/>
      <c r="L125" s="196"/>
      <c r="M125" s="193"/>
      <c r="N125" s="194"/>
      <c r="O125" s="197">
        <f t="shared" si="25"/>
        <v>0</v>
      </c>
      <c r="P125" s="198">
        <f t="shared" si="26"/>
        <v>0</v>
      </c>
    </row>
    <row r="126" spans="1:16" s="200" customFormat="1" hidden="1">
      <c r="A126" s="199"/>
      <c r="B126" s="201"/>
      <c r="C126" s="51"/>
      <c r="D126" s="191"/>
      <c r="E126" s="191"/>
      <c r="F126" s="192"/>
      <c r="G126" s="193"/>
      <c r="H126" s="194"/>
      <c r="I126" s="195"/>
      <c r="J126" s="194"/>
      <c r="K126" s="193"/>
      <c r="L126" s="196"/>
      <c r="M126" s="193"/>
      <c r="N126" s="194"/>
      <c r="O126" s="197">
        <f t="shared" si="25"/>
        <v>0</v>
      </c>
      <c r="P126" s="198">
        <f t="shared" si="26"/>
        <v>0</v>
      </c>
    </row>
    <row r="127" spans="1:16" s="200" customFormat="1" hidden="1">
      <c r="A127" s="199"/>
      <c r="B127" s="201"/>
      <c r="C127" s="51"/>
      <c r="D127" s="191"/>
      <c r="E127" s="191"/>
      <c r="F127" s="192"/>
      <c r="G127" s="193"/>
      <c r="H127" s="194"/>
      <c r="I127" s="195"/>
      <c r="J127" s="194"/>
      <c r="K127" s="193"/>
      <c r="L127" s="196"/>
      <c r="M127" s="193"/>
      <c r="N127" s="194"/>
      <c r="O127" s="197">
        <f t="shared" ref="O127:O130" si="27">SUM(F127:N127)</f>
        <v>0</v>
      </c>
      <c r="P127" s="198">
        <f t="shared" ref="P127:P130" si="28">(F127*$F$3)+(G127*$G$3)+(H127*$H$3)+(I127*$I$3)+(J127*$J$3)+(K127*$K$3)+(L127*$L$3)+(M127*$M$3)+(N127*$N$3)</f>
        <v>0</v>
      </c>
    </row>
    <row r="128" spans="1:16" s="200" customFormat="1" hidden="1">
      <c r="A128" s="199"/>
      <c r="B128" s="201"/>
      <c r="C128" s="51"/>
      <c r="D128" s="191"/>
      <c r="E128" s="191"/>
      <c r="F128" s="192"/>
      <c r="G128" s="193"/>
      <c r="H128" s="194"/>
      <c r="I128" s="195"/>
      <c r="J128" s="194"/>
      <c r="K128" s="193"/>
      <c r="L128" s="196"/>
      <c r="M128" s="193"/>
      <c r="N128" s="194"/>
      <c r="O128" s="197">
        <f t="shared" si="27"/>
        <v>0</v>
      </c>
      <c r="P128" s="198">
        <f t="shared" si="28"/>
        <v>0</v>
      </c>
    </row>
    <row r="129" spans="1:16" s="200" customFormat="1" hidden="1">
      <c r="A129" s="199"/>
      <c r="B129" s="201"/>
      <c r="C129" s="51"/>
      <c r="D129" s="191"/>
      <c r="E129" s="191"/>
      <c r="F129" s="192"/>
      <c r="G129" s="193"/>
      <c r="H129" s="194"/>
      <c r="I129" s="195"/>
      <c r="J129" s="194"/>
      <c r="K129" s="193"/>
      <c r="L129" s="196"/>
      <c r="M129" s="193"/>
      <c r="N129" s="194"/>
      <c r="O129" s="197">
        <f t="shared" si="27"/>
        <v>0</v>
      </c>
      <c r="P129" s="198">
        <f t="shared" si="28"/>
        <v>0</v>
      </c>
    </row>
    <row r="130" spans="1:16" s="200" customFormat="1" hidden="1">
      <c r="A130" s="199"/>
      <c r="B130" s="201"/>
      <c r="C130" s="51"/>
      <c r="D130" s="191"/>
      <c r="E130" s="191"/>
      <c r="F130" s="192"/>
      <c r="G130" s="193"/>
      <c r="H130" s="194"/>
      <c r="I130" s="195"/>
      <c r="J130" s="194"/>
      <c r="K130" s="193"/>
      <c r="L130" s="196"/>
      <c r="M130" s="193"/>
      <c r="N130" s="194"/>
      <c r="O130" s="197">
        <f t="shared" si="27"/>
        <v>0</v>
      </c>
      <c r="P130" s="198">
        <f t="shared" si="28"/>
        <v>0</v>
      </c>
    </row>
    <row r="131" spans="1:16" s="200" customFormat="1" hidden="1">
      <c r="A131" s="199"/>
      <c r="B131" s="201"/>
      <c r="C131" s="51"/>
      <c r="D131" s="191"/>
      <c r="E131" s="191"/>
      <c r="F131" s="192"/>
      <c r="G131" s="193"/>
      <c r="H131" s="194"/>
      <c r="I131" s="195"/>
      <c r="J131" s="194"/>
      <c r="K131" s="193"/>
      <c r="L131" s="196"/>
      <c r="M131" s="193"/>
      <c r="N131" s="194"/>
      <c r="O131" s="197">
        <f t="shared" si="25"/>
        <v>0</v>
      </c>
      <c r="P131" s="198">
        <f t="shared" si="26"/>
        <v>0</v>
      </c>
    </row>
    <row r="132" spans="1:16" s="200" customFormat="1" hidden="1">
      <c r="A132" s="199"/>
      <c r="B132" s="201"/>
      <c r="C132" s="51"/>
      <c r="D132" s="191"/>
      <c r="E132" s="191"/>
      <c r="F132" s="192"/>
      <c r="G132" s="193"/>
      <c r="H132" s="194"/>
      <c r="I132" s="195"/>
      <c r="J132" s="194"/>
      <c r="K132" s="193"/>
      <c r="L132" s="196"/>
      <c r="M132" s="193"/>
      <c r="N132" s="194"/>
      <c r="O132" s="197">
        <f t="shared" si="25"/>
        <v>0</v>
      </c>
      <c r="P132" s="198">
        <f t="shared" si="26"/>
        <v>0</v>
      </c>
    </row>
    <row r="133" spans="1:16" s="200" customFormat="1" hidden="1">
      <c r="A133" s="199"/>
      <c r="B133" s="201"/>
      <c r="C133" s="51"/>
      <c r="D133" s="191"/>
      <c r="E133" s="191"/>
      <c r="F133" s="192"/>
      <c r="G133" s="193"/>
      <c r="H133" s="194"/>
      <c r="I133" s="195"/>
      <c r="J133" s="194"/>
      <c r="K133" s="193"/>
      <c r="L133" s="196"/>
      <c r="M133" s="193"/>
      <c r="N133" s="194"/>
      <c r="O133" s="197">
        <f t="shared" si="25"/>
        <v>0</v>
      </c>
      <c r="P133" s="198">
        <f t="shared" si="26"/>
        <v>0</v>
      </c>
    </row>
    <row r="134" spans="1:16" s="200" customFormat="1" hidden="1">
      <c r="A134" s="199"/>
      <c r="B134" s="201"/>
      <c r="C134" s="51"/>
      <c r="D134" s="191"/>
      <c r="E134" s="191"/>
      <c r="F134" s="192"/>
      <c r="G134" s="193"/>
      <c r="H134" s="194"/>
      <c r="I134" s="195"/>
      <c r="J134" s="194"/>
      <c r="K134" s="193"/>
      <c r="L134" s="196"/>
      <c r="M134" s="193"/>
      <c r="N134" s="194"/>
      <c r="O134" s="197">
        <f t="shared" si="25"/>
        <v>0</v>
      </c>
      <c r="P134" s="198">
        <f t="shared" si="26"/>
        <v>0</v>
      </c>
    </row>
    <row r="135" spans="1:16" s="200" customFormat="1" hidden="1">
      <c r="A135" s="199"/>
      <c r="B135" s="201"/>
      <c r="C135" s="51"/>
      <c r="D135" s="191"/>
      <c r="E135" s="191"/>
      <c r="F135" s="192"/>
      <c r="G135" s="193"/>
      <c r="H135" s="194"/>
      <c r="I135" s="195"/>
      <c r="J135" s="194"/>
      <c r="K135" s="193"/>
      <c r="L135" s="196"/>
      <c r="M135" s="193"/>
      <c r="N135" s="194"/>
      <c r="O135" s="197">
        <f t="shared" si="25"/>
        <v>0</v>
      </c>
      <c r="P135" s="198">
        <f t="shared" si="26"/>
        <v>0</v>
      </c>
    </row>
    <row r="136" spans="1:16" s="200" customFormat="1" hidden="1">
      <c r="A136" s="199"/>
      <c r="B136" s="201"/>
      <c r="C136" s="51"/>
      <c r="D136" s="191"/>
      <c r="E136" s="191"/>
      <c r="F136" s="192"/>
      <c r="G136" s="193"/>
      <c r="H136" s="194"/>
      <c r="I136" s="195"/>
      <c r="J136" s="194"/>
      <c r="K136" s="193"/>
      <c r="L136" s="196"/>
      <c r="M136" s="193"/>
      <c r="N136" s="194"/>
      <c r="O136" s="197">
        <f t="shared" si="25"/>
        <v>0</v>
      </c>
      <c r="P136" s="198">
        <f t="shared" si="26"/>
        <v>0</v>
      </c>
    </row>
    <row r="137" spans="1:16" s="200" customFormat="1" hidden="1">
      <c r="A137" s="199"/>
      <c r="B137" s="201"/>
      <c r="C137" s="51"/>
      <c r="D137" s="191"/>
      <c r="E137" s="191"/>
      <c r="F137" s="192"/>
      <c r="G137" s="193"/>
      <c r="H137" s="194"/>
      <c r="I137" s="195"/>
      <c r="J137" s="194"/>
      <c r="K137" s="193"/>
      <c r="L137" s="196"/>
      <c r="M137" s="193"/>
      <c r="N137" s="194"/>
      <c r="O137" s="197">
        <f t="shared" si="25"/>
        <v>0</v>
      </c>
      <c r="P137" s="198">
        <f t="shared" si="26"/>
        <v>0</v>
      </c>
    </row>
    <row r="138" spans="1:16" s="200" customFormat="1" hidden="1">
      <c r="A138" s="199"/>
      <c r="B138" s="201"/>
      <c r="C138" s="51"/>
      <c r="D138" s="191"/>
      <c r="E138" s="191"/>
      <c r="F138" s="192"/>
      <c r="G138" s="193"/>
      <c r="H138" s="194"/>
      <c r="I138" s="195"/>
      <c r="J138" s="194"/>
      <c r="K138" s="193"/>
      <c r="L138" s="196"/>
      <c r="M138" s="193"/>
      <c r="N138" s="194"/>
      <c r="O138" s="197">
        <f t="shared" si="25"/>
        <v>0</v>
      </c>
      <c r="P138" s="198">
        <f t="shared" si="26"/>
        <v>0</v>
      </c>
    </row>
    <row r="139" spans="1:16" s="200" customFormat="1" hidden="1">
      <c r="A139" s="199"/>
      <c r="B139" s="201"/>
      <c r="C139" s="51"/>
      <c r="D139" s="191"/>
      <c r="E139" s="191"/>
      <c r="F139" s="192"/>
      <c r="G139" s="193"/>
      <c r="H139" s="194"/>
      <c r="I139" s="195"/>
      <c r="J139" s="194"/>
      <c r="K139" s="193"/>
      <c r="L139" s="196"/>
      <c r="M139" s="193"/>
      <c r="N139" s="194"/>
      <c r="O139" s="197">
        <f t="shared" si="25"/>
        <v>0</v>
      </c>
      <c r="P139" s="198">
        <f t="shared" si="26"/>
        <v>0</v>
      </c>
    </row>
    <row r="140" spans="1:16" s="200" customFormat="1" hidden="1">
      <c r="A140" s="199"/>
      <c r="B140" s="201"/>
      <c r="C140" s="51"/>
      <c r="D140" s="191"/>
      <c r="E140" s="191"/>
      <c r="F140" s="192"/>
      <c r="G140" s="193"/>
      <c r="H140" s="194"/>
      <c r="I140" s="195"/>
      <c r="J140" s="194"/>
      <c r="K140" s="193"/>
      <c r="L140" s="196"/>
      <c r="M140" s="193"/>
      <c r="N140" s="194"/>
      <c r="O140" s="197">
        <f t="shared" si="25"/>
        <v>0</v>
      </c>
      <c r="P140" s="198">
        <f t="shared" si="26"/>
        <v>0</v>
      </c>
    </row>
    <row r="141" spans="1:16" s="200" customFormat="1" hidden="1">
      <c r="A141" s="199"/>
      <c r="B141" s="201"/>
      <c r="C141" s="51"/>
      <c r="D141" s="191"/>
      <c r="E141" s="191"/>
      <c r="F141" s="192"/>
      <c r="G141" s="193"/>
      <c r="H141" s="194"/>
      <c r="I141" s="195"/>
      <c r="J141" s="194"/>
      <c r="K141" s="193"/>
      <c r="L141" s="196"/>
      <c r="M141" s="193"/>
      <c r="N141" s="194"/>
      <c r="O141" s="197">
        <f t="shared" si="25"/>
        <v>0</v>
      </c>
      <c r="P141" s="198">
        <f t="shared" si="26"/>
        <v>0</v>
      </c>
    </row>
    <row r="142" spans="1:16" s="200" customFormat="1" hidden="1">
      <c r="A142" s="199"/>
      <c r="B142" s="201"/>
      <c r="C142" s="51"/>
      <c r="D142" s="191"/>
      <c r="E142" s="191"/>
      <c r="F142" s="192"/>
      <c r="G142" s="193"/>
      <c r="H142" s="194"/>
      <c r="I142" s="195"/>
      <c r="J142" s="194"/>
      <c r="K142" s="193"/>
      <c r="L142" s="196"/>
      <c r="M142" s="193"/>
      <c r="N142" s="194"/>
      <c r="O142" s="197">
        <f t="shared" si="25"/>
        <v>0</v>
      </c>
      <c r="P142" s="198">
        <f t="shared" si="26"/>
        <v>0</v>
      </c>
    </row>
    <row r="143" spans="1:16" s="200" customFormat="1" hidden="1">
      <c r="A143" s="199"/>
      <c r="B143" s="201"/>
      <c r="C143" s="51"/>
      <c r="D143" s="191"/>
      <c r="E143" s="191"/>
      <c r="F143" s="192"/>
      <c r="G143" s="193"/>
      <c r="H143" s="194"/>
      <c r="I143" s="195"/>
      <c r="J143" s="194"/>
      <c r="K143" s="193"/>
      <c r="L143" s="196"/>
      <c r="M143" s="193"/>
      <c r="N143" s="194"/>
      <c r="O143" s="197">
        <f t="shared" si="25"/>
        <v>0</v>
      </c>
      <c r="P143" s="198">
        <f t="shared" si="26"/>
        <v>0</v>
      </c>
    </row>
    <row r="144" spans="1:16" s="200" customFormat="1" hidden="1">
      <c r="A144" s="199"/>
      <c r="B144" s="201"/>
      <c r="C144" s="51"/>
      <c r="D144" s="191"/>
      <c r="E144" s="191"/>
      <c r="F144" s="192"/>
      <c r="G144" s="193"/>
      <c r="H144" s="194"/>
      <c r="I144" s="195"/>
      <c r="J144" s="194"/>
      <c r="K144" s="193"/>
      <c r="L144" s="196"/>
      <c r="M144" s="193"/>
      <c r="N144" s="194"/>
      <c r="O144" s="197">
        <f t="shared" si="25"/>
        <v>0</v>
      </c>
      <c r="P144" s="198">
        <f t="shared" si="26"/>
        <v>0</v>
      </c>
    </row>
    <row r="145" spans="1:16" s="200" customFormat="1" hidden="1">
      <c r="A145" s="199"/>
      <c r="B145" s="201"/>
      <c r="C145" s="51"/>
      <c r="D145" s="191"/>
      <c r="E145" s="191"/>
      <c r="F145" s="192"/>
      <c r="G145" s="193"/>
      <c r="H145" s="194"/>
      <c r="I145" s="195"/>
      <c r="J145" s="194"/>
      <c r="K145" s="193"/>
      <c r="L145" s="196"/>
      <c r="M145" s="193"/>
      <c r="N145" s="194"/>
      <c r="O145" s="197">
        <f t="shared" si="25"/>
        <v>0</v>
      </c>
      <c r="P145" s="198">
        <f t="shared" si="26"/>
        <v>0</v>
      </c>
    </row>
    <row r="146" spans="1:16" s="200" customFormat="1" hidden="1">
      <c r="A146" s="199"/>
      <c r="B146" s="201"/>
      <c r="C146" s="51"/>
      <c r="D146" s="191"/>
      <c r="E146" s="191"/>
      <c r="F146" s="192"/>
      <c r="G146" s="193"/>
      <c r="H146" s="194"/>
      <c r="I146" s="195"/>
      <c r="J146" s="194"/>
      <c r="K146" s="193"/>
      <c r="L146" s="196"/>
      <c r="M146" s="193"/>
      <c r="N146" s="194"/>
      <c r="O146" s="197">
        <f t="shared" si="25"/>
        <v>0</v>
      </c>
      <c r="P146" s="198">
        <f t="shared" si="26"/>
        <v>0</v>
      </c>
    </row>
    <row r="147" spans="1:16" s="200" customFormat="1" hidden="1">
      <c r="A147" s="199"/>
      <c r="B147" s="201"/>
      <c r="C147" s="51"/>
      <c r="D147" s="191"/>
      <c r="E147" s="191"/>
      <c r="F147" s="192"/>
      <c r="G147" s="193"/>
      <c r="H147" s="194"/>
      <c r="I147" s="195"/>
      <c r="J147" s="194"/>
      <c r="K147" s="193"/>
      <c r="L147" s="196"/>
      <c r="M147" s="193"/>
      <c r="N147" s="194"/>
      <c r="O147" s="197">
        <f t="shared" si="23"/>
        <v>0</v>
      </c>
      <c r="P147" s="198">
        <f t="shared" si="24"/>
        <v>0</v>
      </c>
    </row>
    <row r="148" spans="1:16" s="199" customFormat="1" ht="12" hidden="1" thickBot="1">
      <c r="A148" s="38"/>
      <c r="B148" s="39" t="s">
        <v>20</v>
      </c>
      <c r="C148" s="39">
        <f>SUM(C99:C147)</f>
        <v>0</v>
      </c>
      <c r="D148" s="39">
        <f>SUM(D78:D147)</f>
        <v>0</v>
      </c>
      <c r="E148" s="39">
        <f>SUM(E78:E147)</f>
        <v>0</v>
      </c>
      <c r="F148" s="39">
        <f>SUM(F99:F147)</f>
        <v>0</v>
      </c>
      <c r="G148" s="43">
        <f t="shared" ref="G148:P148" si="29">SUM(G78:G147)</f>
        <v>0</v>
      </c>
      <c r="H148" s="43">
        <f t="shared" si="29"/>
        <v>0</v>
      </c>
      <c r="I148" s="43">
        <f t="shared" si="29"/>
        <v>0</v>
      </c>
      <c r="J148" s="43">
        <f t="shared" si="29"/>
        <v>0</v>
      </c>
      <c r="K148" s="43">
        <f t="shared" si="29"/>
        <v>0</v>
      </c>
      <c r="L148" s="43">
        <f t="shared" si="29"/>
        <v>0</v>
      </c>
      <c r="M148" s="43">
        <f t="shared" si="29"/>
        <v>0</v>
      </c>
      <c r="N148" s="43">
        <f t="shared" si="29"/>
        <v>0</v>
      </c>
      <c r="O148" s="44">
        <f t="shared" si="29"/>
        <v>0</v>
      </c>
      <c r="P148" s="45">
        <f t="shared" si="29"/>
        <v>0</v>
      </c>
    </row>
    <row r="149" spans="1:16" s="199" customFormat="1" hidden="1"/>
    <row r="150" spans="1:16" hidden="1"/>
    <row r="151" spans="1:16" ht="12" hidden="1" thickBot="1">
      <c r="B151" s="33" t="s">
        <v>63</v>
      </c>
      <c r="C151" s="33"/>
      <c r="D151" s="33"/>
      <c r="E151" s="33"/>
      <c r="F151" s="34"/>
      <c r="G151" s="34"/>
      <c r="H151" s="34"/>
      <c r="I151" s="34"/>
      <c r="J151" s="34"/>
      <c r="K151" s="34"/>
      <c r="L151" s="34"/>
      <c r="M151" s="34"/>
      <c r="N151" s="34"/>
      <c r="O151" s="35"/>
      <c r="P151" s="35"/>
    </row>
    <row r="152" spans="1:16" s="30" customFormat="1" hidden="1">
      <c r="A152" s="1"/>
      <c r="B152" s="58" t="s">
        <v>70</v>
      </c>
      <c r="C152" s="63"/>
      <c r="D152" s="52"/>
      <c r="E152" s="52"/>
      <c r="F152" s="53"/>
      <c r="G152" s="59"/>
      <c r="H152" s="60"/>
      <c r="I152" s="61"/>
      <c r="J152" s="60"/>
      <c r="K152" s="59"/>
      <c r="L152" s="62"/>
      <c r="M152" s="59"/>
      <c r="N152" s="60"/>
      <c r="O152" s="36">
        <f t="shared" ref="O152:O154" si="30">SUM(F152:N152)</f>
        <v>0</v>
      </c>
      <c r="P152" s="37">
        <f t="shared" ref="P152:P154" si="31">(F152*$F$3)+(G152*$G$3)+(H152*$H$3)+(I152*$I$3)+(J152*$J$3)+(K152*$K$3)+(L152*$L$3)+(M152*$M$3)+(N152*$N$3)</f>
        <v>0</v>
      </c>
    </row>
    <row r="153" spans="1:16" s="30" customFormat="1" hidden="1">
      <c r="A153" s="1"/>
      <c r="B153" s="58"/>
      <c r="C153" s="51"/>
      <c r="D153" s="52"/>
      <c r="E153" s="52"/>
      <c r="F153" s="53"/>
      <c r="G153" s="59"/>
      <c r="H153" s="60"/>
      <c r="I153" s="61"/>
      <c r="J153" s="60"/>
      <c r="K153" s="59"/>
      <c r="L153" s="62"/>
      <c r="M153" s="59"/>
      <c r="N153" s="60"/>
      <c r="O153" s="36">
        <f t="shared" si="30"/>
        <v>0</v>
      </c>
      <c r="P153" s="37">
        <f t="shared" si="31"/>
        <v>0</v>
      </c>
    </row>
    <row r="154" spans="1:16" s="30" customFormat="1" hidden="1">
      <c r="A154" s="1"/>
      <c r="B154" s="58"/>
      <c r="C154" s="51"/>
      <c r="D154" s="52"/>
      <c r="E154" s="52"/>
      <c r="F154" s="53"/>
      <c r="G154" s="59"/>
      <c r="H154" s="60"/>
      <c r="I154" s="61"/>
      <c r="J154" s="60"/>
      <c r="K154" s="59"/>
      <c r="L154" s="62"/>
      <c r="M154" s="59"/>
      <c r="N154" s="60"/>
      <c r="O154" s="36">
        <f t="shared" si="30"/>
        <v>0</v>
      </c>
      <c r="P154" s="37">
        <f t="shared" si="31"/>
        <v>0</v>
      </c>
    </row>
    <row r="155" spans="1:16" ht="12" hidden="1" thickBot="1">
      <c r="A155" s="38"/>
      <c r="B155" s="39" t="s">
        <v>20</v>
      </c>
      <c r="C155" s="39">
        <f>SUM(C153:C154)</f>
        <v>0</v>
      </c>
      <c r="D155" s="39">
        <f>SUM(D152:D154)</f>
        <v>0</v>
      </c>
      <c r="E155" s="39">
        <f>SUM(E152:E154)</f>
        <v>0</v>
      </c>
      <c r="F155" s="39">
        <f>SUM(F153:F154)</f>
        <v>0</v>
      </c>
      <c r="G155" s="43">
        <f t="shared" ref="G155:P155" si="32">SUM(G152:G154)</f>
        <v>0</v>
      </c>
      <c r="H155" s="43">
        <f t="shared" si="32"/>
        <v>0</v>
      </c>
      <c r="I155" s="43">
        <f t="shared" si="32"/>
        <v>0</v>
      </c>
      <c r="J155" s="43">
        <f t="shared" si="32"/>
        <v>0</v>
      </c>
      <c r="K155" s="43">
        <f t="shared" si="32"/>
        <v>0</v>
      </c>
      <c r="L155" s="43">
        <f t="shared" si="32"/>
        <v>0</v>
      </c>
      <c r="M155" s="43">
        <f t="shared" si="32"/>
        <v>0</v>
      </c>
      <c r="N155" s="43">
        <f t="shared" si="32"/>
        <v>0</v>
      </c>
      <c r="O155" s="44">
        <f t="shared" si="32"/>
        <v>0</v>
      </c>
      <c r="P155" s="45">
        <f t="shared" si="32"/>
        <v>0</v>
      </c>
    </row>
    <row r="156" spans="1:16" hidden="1"/>
    <row r="157" spans="1:16" s="202" customFormat="1"/>
    <row r="158" spans="1:16" s="202" customFormat="1" ht="12" thickBot="1">
      <c r="B158" s="204" t="s">
        <v>74</v>
      </c>
      <c r="C158" s="204"/>
      <c r="D158" s="204"/>
      <c r="E158" s="204"/>
      <c r="F158" s="205"/>
      <c r="G158" s="205"/>
      <c r="H158" s="205"/>
      <c r="I158" s="205"/>
      <c r="J158" s="205"/>
      <c r="K158" s="205"/>
      <c r="L158" s="205"/>
      <c r="M158" s="205"/>
      <c r="N158" s="205"/>
      <c r="O158" s="206"/>
      <c r="P158" s="206"/>
    </row>
    <row r="159" spans="1:16" s="203" customFormat="1">
      <c r="A159" s="202"/>
      <c r="B159" s="201" t="s">
        <v>128</v>
      </c>
      <c r="C159" s="63"/>
      <c r="D159" s="207"/>
      <c r="E159" s="207">
        <v>2</v>
      </c>
      <c r="F159" s="208"/>
      <c r="G159" s="193"/>
      <c r="H159" s="194"/>
      <c r="I159" s="195"/>
      <c r="J159" s="194"/>
      <c r="K159" s="193"/>
      <c r="L159" s="196"/>
      <c r="M159" s="193"/>
      <c r="N159" s="194">
        <v>36</v>
      </c>
      <c r="O159" s="197">
        <f t="shared" ref="O159:O164" si="33">SUM(F159:N159)</f>
        <v>36</v>
      </c>
      <c r="P159" s="209">
        <f t="shared" ref="P159:P164" si="34">(F159*$F$3)+(G159*$G$3)+(H159*$H$3)+(I159*$I$3)+(J159*$J$3)+(K159*$K$3)+(L159*$L$3)+(M159*$M$3)+(N159*$N$3)</f>
        <v>72</v>
      </c>
    </row>
    <row r="160" spans="1:16" s="203" customFormat="1">
      <c r="A160" s="202"/>
      <c r="B160" s="201" t="s">
        <v>129</v>
      </c>
      <c r="C160" s="51"/>
      <c r="D160" s="207"/>
      <c r="E160" s="207"/>
      <c r="F160" s="208"/>
      <c r="G160" s="193">
        <v>20</v>
      </c>
      <c r="H160" s="194"/>
      <c r="I160" s="195"/>
      <c r="J160" s="194"/>
      <c r="K160" s="193"/>
      <c r="L160" s="196"/>
      <c r="M160" s="193"/>
      <c r="N160" s="194"/>
      <c r="O160" s="197">
        <f t="shared" si="33"/>
        <v>20</v>
      </c>
      <c r="P160" s="209">
        <f t="shared" si="34"/>
        <v>5</v>
      </c>
    </row>
    <row r="161" spans="1:16" s="203" customFormat="1">
      <c r="A161" s="202"/>
      <c r="B161" s="201" t="s">
        <v>130</v>
      </c>
      <c r="C161" s="51"/>
      <c r="D161" s="207"/>
      <c r="E161" s="207"/>
      <c r="F161" s="208"/>
      <c r="G161" s="193">
        <v>20</v>
      </c>
      <c r="H161" s="194"/>
      <c r="I161" s="195">
        <v>13</v>
      </c>
      <c r="J161" s="194"/>
      <c r="K161" s="193">
        <v>5</v>
      </c>
      <c r="L161" s="196"/>
      <c r="M161" s="193"/>
      <c r="N161" s="194">
        <v>5</v>
      </c>
      <c r="O161" s="197">
        <f t="shared" si="33"/>
        <v>43</v>
      </c>
      <c r="P161" s="209">
        <f t="shared" si="34"/>
        <v>26.5</v>
      </c>
    </row>
    <row r="162" spans="1:16" s="203" customFormat="1">
      <c r="A162" s="202"/>
      <c r="B162" s="201" t="s">
        <v>131</v>
      </c>
      <c r="C162" s="51"/>
      <c r="D162" s="207"/>
      <c r="E162" s="207"/>
      <c r="F162" s="208"/>
      <c r="G162" s="193">
        <v>7</v>
      </c>
      <c r="H162" s="194"/>
      <c r="I162" s="195">
        <v>1</v>
      </c>
      <c r="J162" s="194"/>
      <c r="K162" s="193">
        <v>2</v>
      </c>
      <c r="L162" s="196"/>
      <c r="M162" s="193"/>
      <c r="N162" s="194">
        <v>2</v>
      </c>
      <c r="O162" s="197">
        <f t="shared" si="33"/>
        <v>12</v>
      </c>
      <c r="P162" s="209">
        <f t="shared" si="34"/>
        <v>8.25</v>
      </c>
    </row>
    <row r="163" spans="1:16" s="203" customFormat="1">
      <c r="A163" s="202"/>
      <c r="B163" s="201"/>
      <c r="C163" s="51"/>
      <c r="D163" s="207"/>
      <c r="E163" s="207"/>
      <c r="F163" s="208"/>
      <c r="G163" s="193"/>
      <c r="H163" s="194"/>
      <c r="I163" s="195"/>
      <c r="J163" s="194"/>
      <c r="K163" s="193"/>
      <c r="L163" s="196"/>
      <c r="M163" s="193"/>
      <c r="N163" s="194"/>
      <c r="O163" s="197">
        <f t="shared" si="33"/>
        <v>0</v>
      </c>
      <c r="P163" s="209">
        <f t="shared" si="34"/>
        <v>0</v>
      </c>
    </row>
    <row r="164" spans="1:16" s="203" customFormat="1">
      <c r="A164" s="202"/>
      <c r="B164" s="201"/>
      <c r="C164" s="51"/>
      <c r="D164" s="207"/>
      <c r="E164" s="207"/>
      <c r="F164" s="208"/>
      <c r="G164" s="193"/>
      <c r="H164" s="194"/>
      <c r="I164" s="195"/>
      <c r="J164" s="194"/>
      <c r="K164" s="193"/>
      <c r="L164" s="196"/>
      <c r="M164" s="193"/>
      <c r="N164" s="194"/>
      <c r="O164" s="197">
        <f t="shared" si="33"/>
        <v>0</v>
      </c>
      <c r="P164" s="209">
        <f t="shared" si="34"/>
        <v>0</v>
      </c>
    </row>
    <row r="165" spans="1:16" s="202" customFormat="1" ht="12" thickBot="1">
      <c r="A165" s="210"/>
      <c r="B165" s="211" t="s">
        <v>20</v>
      </c>
      <c r="C165" s="211">
        <f>SUM(C164:C164)</f>
        <v>0</v>
      </c>
      <c r="D165" s="211">
        <f>SUM(D159:D164)</f>
        <v>0</v>
      </c>
      <c r="E165" s="211">
        <f>SUM(E159:E164)</f>
        <v>2</v>
      </c>
      <c r="F165" s="211">
        <f>SUM(F164:F164)</f>
        <v>0</v>
      </c>
      <c r="G165" s="43">
        <f t="shared" ref="G165:P165" si="35">SUM(G159:G164)</f>
        <v>47</v>
      </c>
      <c r="H165" s="43">
        <f t="shared" si="35"/>
        <v>0</v>
      </c>
      <c r="I165" s="43">
        <f t="shared" si="35"/>
        <v>14</v>
      </c>
      <c r="J165" s="43">
        <f t="shared" si="35"/>
        <v>0</v>
      </c>
      <c r="K165" s="43">
        <f t="shared" si="35"/>
        <v>7</v>
      </c>
      <c r="L165" s="43">
        <f t="shared" si="35"/>
        <v>0</v>
      </c>
      <c r="M165" s="43">
        <f t="shared" si="35"/>
        <v>0</v>
      </c>
      <c r="N165" s="43">
        <f t="shared" si="35"/>
        <v>43</v>
      </c>
      <c r="O165" s="44">
        <f t="shared" si="35"/>
        <v>111</v>
      </c>
      <c r="P165" s="45">
        <f t="shared" si="35"/>
        <v>111.75</v>
      </c>
    </row>
    <row r="166" spans="1:16" s="202" customFormat="1"/>
    <row r="167" spans="1:16" hidden="1"/>
    <row r="168" spans="1:16" ht="12" hidden="1" thickBot="1">
      <c r="B168" s="33" t="s">
        <v>69</v>
      </c>
      <c r="C168" s="33"/>
      <c r="D168" s="33"/>
      <c r="E168" s="33"/>
      <c r="F168" s="34"/>
      <c r="G168" s="34"/>
      <c r="H168" s="34"/>
      <c r="I168" s="34"/>
      <c r="J168" s="34"/>
      <c r="K168" s="34"/>
      <c r="L168" s="34"/>
      <c r="M168" s="34"/>
      <c r="N168" s="34"/>
      <c r="O168" s="35"/>
      <c r="P168" s="35"/>
    </row>
    <row r="169" spans="1:16" s="30" customFormat="1" ht="11.25" hidden="1" customHeight="1">
      <c r="A169" s="1"/>
      <c r="B169" s="58"/>
      <c r="C169" s="51"/>
      <c r="D169" s="52"/>
      <c r="E169" s="52"/>
      <c r="F169" s="53"/>
      <c r="G169" s="59"/>
      <c r="H169" s="60"/>
      <c r="I169" s="61"/>
      <c r="J169" s="60"/>
      <c r="K169" s="59"/>
      <c r="L169" s="62"/>
      <c r="M169" s="59"/>
      <c r="N169" s="60"/>
      <c r="O169" s="36">
        <f>SUM(F169:N169)</f>
        <v>0</v>
      </c>
      <c r="P169" s="37">
        <f>(F169*$F$3)+(G169*$G$3)+(H169*$H$3)+(I169*$I$3)+(J169*$J$3)+(K169*$K$3)+(L169*$L$3)+(M169*$M$3)+(N169*$N$3)</f>
        <v>0</v>
      </c>
    </row>
    <row r="170" spans="1:16" s="30" customFormat="1" ht="11.25" hidden="1" customHeight="1">
      <c r="A170" s="1"/>
      <c r="B170" s="58"/>
      <c r="C170" s="51"/>
      <c r="D170" s="52"/>
      <c r="E170" s="52"/>
      <c r="F170" s="53"/>
      <c r="G170" s="59"/>
      <c r="H170" s="60"/>
      <c r="I170" s="61"/>
      <c r="J170" s="60"/>
      <c r="K170" s="59"/>
      <c r="L170" s="62"/>
      <c r="M170" s="59"/>
      <c r="N170" s="60"/>
      <c r="O170" s="36">
        <f>SUM(F170:N170)</f>
        <v>0</v>
      </c>
      <c r="P170" s="37">
        <f>(F170*$F$3)+(G170*$G$3)+(H170*$H$3)+(I170*$I$3)+(J170*$J$3)+(K170*$K$3)+(L170*$L$3)+(M170*$M$3)+(N170*$N$3)</f>
        <v>0</v>
      </c>
    </row>
    <row r="171" spans="1:16" ht="12" hidden="1" thickBot="1">
      <c r="A171" s="38"/>
      <c r="B171" s="39" t="s">
        <v>20</v>
      </c>
      <c r="C171" s="39">
        <f t="shared" ref="C171:P171" si="36">SUM(C169:C170)</f>
        <v>0</v>
      </c>
      <c r="D171" s="39">
        <f t="shared" si="36"/>
        <v>0</v>
      </c>
      <c r="E171" s="39">
        <f t="shared" si="36"/>
        <v>0</v>
      </c>
      <c r="F171" s="39">
        <f t="shared" si="36"/>
        <v>0</v>
      </c>
      <c r="G171" s="43">
        <f t="shared" si="36"/>
        <v>0</v>
      </c>
      <c r="H171" s="43">
        <f t="shared" si="36"/>
        <v>0</v>
      </c>
      <c r="I171" s="43">
        <f t="shared" si="36"/>
        <v>0</v>
      </c>
      <c r="J171" s="43">
        <f t="shared" si="36"/>
        <v>0</v>
      </c>
      <c r="K171" s="43">
        <f t="shared" si="36"/>
        <v>0</v>
      </c>
      <c r="L171" s="43">
        <f t="shared" si="36"/>
        <v>0</v>
      </c>
      <c r="M171" s="43">
        <f t="shared" si="36"/>
        <v>0</v>
      </c>
      <c r="N171" s="43">
        <f t="shared" si="36"/>
        <v>0</v>
      </c>
      <c r="O171" s="44">
        <f t="shared" si="36"/>
        <v>0</v>
      </c>
      <c r="P171" s="45">
        <f t="shared" si="36"/>
        <v>0</v>
      </c>
    </row>
    <row r="172" spans="1:16" ht="11.25" hidden="1" customHeight="1">
      <c r="A172" s="38"/>
      <c r="B172" s="54"/>
      <c r="C172" s="54"/>
      <c r="D172" s="54"/>
      <c r="E172" s="54"/>
      <c r="F172" s="54"/>
      <c r="G172" s="55"/>
      <c r="H172" s="55"/>
      <c r="I172" s="55"/>
      <c r="J172" s="55"/>
      <c r="K172" s="55"/>
      <c r="L172" s="55"/>
      <c r="M172" s="55"/>
      <c r="N172" s="55"/>
      <c r="O172" s="56"/>
      <c r="P172" s="57"/>
    </row>
    <row r="173" spans="1:16" ht="11.25" hidden="1" customHeight="1"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</row>
    <row r="174" spans="1:16" ht="12" hidden="1" thickBot="1">
      <c r="B174" s="33" t="s">
        <v>68</v>
      </c>
      <c r="C174" s="33"/>
      <c r="D174" s="33"/>
      <c r="E174" s="33"/>
      <c r="F174" s="34"/>
      <c r="G174" s="34"/>
      <c r="H174" s="34"/>
      <c r="I174" s="34"/>
      <c r="J174" s="34"/>
      <c r="K174" s="34"/>
      <c r="L174" s="34"/>
      <c r="M174" s="34"/>
      <c r="N174" s="34"/>
      <c r="O174" s="35"/>
      <c r="P174" s="35"/>
    </row>
    <row r="175" spans="1:16" s="30" customFormat="1" hidden="1">
      <c r="A175" s="1"/>
      <c r="B175" s="58"/>
      <c r="C175" s="51"/>
      <c r="D175" s="52"/>
      <c r="E175" s="52"/>
      <c r="F175" s="53"/>
      <c r="G175" s="59"/>
      <c r="H175" s="60"/>
      <c r="I175" s="61"/>
      <c r="J175" s="60"/>
      <c r="K175" s="59"/>
      <c r="L175" s="62"/>
      <c r="M175" s="59"/>
      <c r="N175" s="60"/>
      <c r="O175" s="36">
        <f>SUM(F175:N175)</f>
        <v>0</v>
      </c>
      <c r="P175" s="37">
        <f>(F175*$F$3)+(G175*$G$3)+(H175*$H$3)+(I175*$I$3)+(J175*$J$3)+(K175*$K$3)+(L175*$L$3)+(M175*$M$3)+(N175*$N$3)</f>
        <v>0</v>
      </c>
    </row>
    <row r="176" spans="1:16" s="30" customFormat="1" hidden="1">
      <c r="A176" s="1"/>
      <c r="B176" s="58"/>
      <c r="C176" s="51"/>
      <c r="D176" s="52"/>
      <c r="E176" s="52"/>
      <c r="F176" s="53"/>
      <c r="G176" s="59"/>
      <c r="H176" s="60"/>
      <c r="I176" s="61"/>
      <c r="J176" s="60"/>
      <c r="K176" s="59"/>
      <c r="L176" s="62"/>
      <c r="M176" s="59"/>
      <c r="N176" s="60"/>
      <c r="O176" s="36">
        <f>SUM(F176:N176)</f>
        <v>0</v>
      </c>
      <c r="P176" s="37">
        <f>(F176*$F$3)+(G176*$G$3)+(H176*$H$3)+(I176*$I$3)+(J176*$J$3)+(K176*$K$3)+(L176*$L$3)+(M176*$M$3)+(N176*$N$3)</f>
        <v>0</v>
      </c>
    </row>
    <row r="177" spans="1:16" s="30" customFormat="1" hidden="1">
      <c r="A177" s="1"/>
      <c r="B177" s="58"/>
      <c r="C177" s="51"/>
      <c r="D177" s="52"/>
      <c r="E177" s="52"/>
      <c r="F177" s="53"/>
      <c r="G177" s="59"/>
      <c r="H177" s="60"/>
      <c r="I177" s="61"/>
      <c r="J177" s="60"/>
      <c r="K177" s="59"/>
      <c r="L177" s="62"/>
      <c r="M177" s="59"/>
      <c r="N177" s="60"/>
      <c r="O177" s="36">
        <f>SUM(F177:N177)</f>
        <v>0</v>
      </c>
      <c r="P177" s="37">
        <f>(F177*$F$3)+(G177*$G$3)+(H177*$H$3)+(I177*$I$3)+(J177*$J$3)+(K177*$K$3)+(L177*$L$3)+(M177*$M$3)+(N177*$N$3)</f>
        <v>0</v>
      </c>
    </row>
    <row r="178" spans="1:16" ht="12" hidden="1" thickBot="1">
      <c r="A178" s="38"/>
      <c r="B178" s="39" t="s">
        <v>20</v>
      </c>
      <c r="C178" s="39">
        <f t="shared" ref="C178:O178" si="37">SUM(C175:C177)</f>
        <v>0</v>
      </c>
      <c r="D178" s="39">
        <f t="shared" si="37"/>
        <v>0</v>
      </c>
      <c r="E178" s="39">
        <f t="shared" si="37"/>
        <v>0</v>
      </c>
      <c r="F178" s="39">
        <f t="shared" si="37"/>
        <v>0</v>
      </c>
      <c r="G178" s="43">
        <f t="shared" si="37"/>
        <v>0</v>
      </c>
      <c r="H178" s="43">
        <f t="shared" si="37"/>
        <v>0</v>
      </c>
      <c r="I178" s="43">
        <f t="shared" si="37"/>
        <v>0</v>
      </c>
      <c r="J178" s="43">
        <f t="shared" si="37"/>
        <v>0</v>
      </c>
      <c r="K178" s="43">
        <f t="shared" si="37"/>
        <v>0</v>
      </c>
      <c r="L178" s="43">
        <f t="shared" si="37"/>
        <v>0</v>
      </c>
      <c r="M178" s="43">
        <f t="shared" si="37"/>
        <v>0</v>
      </c>
      <c r="N178" s="43">
        <f t="shared" si="37"/>
        <v>0</v>
      </c>
      <c r="O178" s="44">
        <f t="shared" si="37"/>
        <v>0</v>
      </c>
      <c r="P178" s="45">
        <f>SUM(P175:P177)</f>
        <v>0</v>
      </c>
    </row>
    <row r="179" spans="1:16" ht="12.75">
      <c r="B179" s="2"/>
      <c r="C179" s="2"/>
      <c r="D179" s="2"/>
      <c r="E179" s="2"/>
      <c r="F179" s="47"/>
      <c r="G179" s="47"/>
      <c r="H179" s="47"/>
      <c r="I179" s="47"/>
      <c r="J179" s="47"/>
      <c r="K179" s="47"/>
      <c r="L179" s="47"/>
      <c r="M179" s="47"/>
      <c r="N179" s="47"/>
      <c r="O179" s="2"/>
      <c r="P179" s="2"/>
    </row>
    <row r="180" spans="1:16">
      <c r="M180" s="48" t="s">
        <v>20</v>
      </c>
      <c r="O180" s="49">
        <f>O178+O171+O165+O155+O148+O74+O68+O56+O50+O32+O21+O10</f>
        <v>4619</v>
      </c>
      <c r="P180" s="50">
        <f>P178+P171+P165+P155+P148+P74+P68+P56+P50+P32+P21+P10</f>
        <v>970.45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G28" sqref="G28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77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70</v>
      </c>
      <c r="C9" s="63"/>
      <c r="D9" s="52"/>
      <c r="E9" s="52"/>
      <c r="F9" s="53"/>
      <c r="G9" s="59">
        <v>5</v>
      </c>
      <c r="H9" s="60"/>
      <c r="I9" s="61">
        <v>10</v>
      </c>
      <c r="J9" s="60"/>
      <c r="K9" s="59"/>
      <c r="L9" s="62">
        <v>90</v>
      </c>
      <c r="M9" s="59"/>
      <c r="N9" s="60"/>
      <c r="O9" s="36">
        <f t="shared" ref="O9:O14" si="0">SUM(F9:N9)</f>
        <v>105</v>
      </c>
      <c r="P9" s="37">
        <f t="shared" ref="P9:P14" si="1">(F9*$F$5)+(G9*$G$5)+(H9*$H$5)+(I9*$I$5)+(J9*$J$5)+(K9*$K$5)+(L9*$L$5)+(M9*$M$5)+(N9*$N$5)</f>
        <v>96.25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44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20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5</v>
      </c>
      <c r="H15" s="39">
        <f t="shared" si="2"/>
        <v>0</v>
      </c>
      <c r="I15" s="39">
        <f t="shared" si="2"/>
        <v>10</v>
      </c>
      <c r="J15" s="39">
        <f t="shared" si="2"/>
        <v>0</v>
      </c>
      <c r="K15" s="39">
        <f t="shared" si="2"/>
        <v>0</v>
      </c>
      <c r="L15" s="39">
        <f t="shared" si="2"/>
        <v>90</v>
      </c>
      <c r="M15" s="39">
        <f t="shared" si="2"/>
        <v>0</v>
      </c>
      <c r="N15" s="39">
        <f t="shared" si="2"/>
        <v>0</v>
      </c>
      <c r="O15" s="39">
        <f t="shared" si="2"/>
        <v>105</v>
      </c>
      <c r="P15" s="39">
        <f t="shared" si="2"/>
        <v>96.25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7"/>
      <c r="N19" s="127"/>
      <c r="O19" s="127"/>
      <c r="P19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64</v>
      </c>
    </row>
    <row r="3" spans="1:16" ht="12.75">
      <c r="B3" s="2" t="s">
        <v>77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70</v>
      </c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:O11" si="0">SUM(F9:N9)</f>
        <v>0</v>
      </c>
      <c r="P9" s="107">
        <f t="shared" ref="P9:P11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20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0</v>
      </c>
      <c r="G12" s="109">
        <f t="shared" si="2"/>
        <v>0</v>
      </c>
      <c r="H12" s="109">
        <f t="shared" si="2"/>
        <v>0</v>
      </c>
      <c r="I12" s="109">
        <f t="shared" si="2"/>
        <v>0</v>
      </c>
      <c r="J12" s="109">
        <f t="shared" si="2"/>
        <v>0</v>
      </c>
      <c r="K12" s="109">
        <f t="shared" si="2"/>
        <v>0</v>
      </c>
      <c r="L12" s="109">
        <f t="shared" si="2"/>
        <v>0</v>
      </c>
      <c r="M12" s="109">
        <f t="shared" si="2"/>
        <v>0</v>
      </c>
      <c r="N12" s="109">
        <f t="shared" si="2"/>
        <v>0</v>
      </c>
      <c r="O12" s="109">
        <f t="shared" si="2"/>
        <v>0</v>
      </c>
      <c r="P12" s="109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E24" sqref="E24"/>
    </sheetView>
  </sheetViews>
  <sheetFormatPr defaultRowHeight="12.75"/>
  <cols>
    <col min="1" max="1" width="24.42578125" style="75" bestFit="1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35</v>
      </c>
      <c r="B2" s="73" t="s">
        <v>23</v>
      </c>
      <c r="C2" s="73" t="s">
        <v>24</v>
      </c>
    </row>
    <row r="4" spans="1:3" ht="15">
      <c r="A4" s="75" t="s">
        <v>138</v>
      </c>
      <c r="B4" s="76">
        <f>SUM(Burundi!O11)</f>
        <v>1245</v>
      </c>
      <c r="C4" s="154">
        <f>SUM(Burundi!P11)</f>
        <v>365.25</v>
      </c>
    </row>
    <row r="5" spans="1:3" ht="15">
      <c r="A5" s="75" t="s">
        <v>36</v>
      </c>
      <c r="B5" s="76">
        <f>SUM('Democratic Republic of Congo'!O18)</f>
        <v>1245</v>
      </c>
      <c r="C5" s="154">
        <f>SUM('Democratic Republic of Congo'!P18)</f>
        <v>365.25</v>
      </c>
    </row>
    <row r="6" spans="1:3" ht="15">
      <c r="A6" s="75" t="s">
        <v>139</v>
      </c>
      <c r="B6" s="76">
        <f>SUM('Countries Around the Congo'!O14)</f>
        <v>1245</v>
      </c>
      <c r="C6" s="154">
        <f>SUM('Countries Around the Congo'!P14)</f>
        <v>365.25</v>
      </c>
    </row>
    <row r="7" spans="1:3" ht="15">
      <c r="A7" s="75" t="s">
        <v>25</v>
      </c>
      <c r="B7" s="76">
        <f>SUM(Kenya!O30)</f>
        <v>1832</v>
      </c>
      <c r="C7" s="154">
        <f>SUM(Kenya!P30)</f>
        <v>730</v>
      </c>
    </row>
    <row r="8" spans="1:3" ht="15" hidden="1">
      <c r="A8" s="76" t="s">
        <v>76</v>
      </c>
      <c r="B8" s="153">
        <f>SUM(Malawi!O11)</f>
        <v>0</v>
      </c>
      <c r="C8" s="154">
        <f>SUM(Malawi!P11)</f>
        <v>0</v>
      </c>
    </row>
    <row r="9" spans="1:3" ht="15">
      <c r="A9" s="76" t="s">
        <v>26</v>
      </c>
      <c r="B9" s="153">
        <f>SUM(Mauritius!O42)</f>
        <v>7548</v>
      </c>
      <c r="C9" s="154">
        <f>SUM(Mauritius!P42)</f>
        <v>2576.85</v>
      </c>
    </row>
    <row r="10" spans="1:3" ht="15">
      <c r="A10" s="76" t="s">
        <v>135</v>
      </c>
      <c r="B10" s="153">
        <f>SUM(Rwanda!O76)</f>
        <v>1245</v>
      </c>
      <c r="C10" s="154">
        <f>SUM(Rwanda!P76)</f>
        <v>365.25</v>
      </c>
    </row>
    <row r="11" spans="1:3" ht="15">
      <c r="A11" s="76" t="s">
        <v>27</v>
      </c>
      <c r="B11" s="153">
        <f>SUM('South Africa'!O180)</f>
        <v>4619</v>
      </c>
      <c r="C11" s="154">
        <f>SUM('South Africa'!P180)</f>
        <v>970.45</v>
      </c>
    </row>
    <row r="12" spans="1:3" ht="15">
      <c r="A12" s="76" t="s">
        <v>41</v>
      </c>
      <c r="B12" s="76">
        <f>SUM(Togo!O15)</f>
        <v>105</v>
      </c>
      <c r="C12" s="154">
        <f>SUM(Togo!P15)</f>
        <v>96.25</v>
      </c>
    </row>
    <row r="13" spans="1:3" ht="15" hidden="1">
      <c r="A13" s="76" t="s">
        <v>67</v>
      </c>
      <c r="B13" s="76">
        <f>SUM(Zambia!O12)</f>
        <v>0</v>
      </c>
      <c r="C13" s="154">
        <f>SUM(Zambia!P12)</f>
        <v>0</v>
      </c>
    </row>
    <row r="14" spans="1:3">
      <c r="A14" s="77"/>
      <c r="B14" s="77"/>
      <c r="C14" s="77"/>
    </row>
    <row r="15" spans="1:3">
      <c r="A15" s="77" t="s">
        <v>28</v>
      </c>
      <c r="B15" s="77">
        <f>SUM(B4:B14)</f>
        <v>19084</v>
      </c>
      <c r="C15" s="155">
        <f>SUM(C4:C14)</f>
        <v>5834.55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Burundi</vt:lpstr>
      <vt:lpstr>Democratic Republic of Congo</vt:lpstr>
      <vt:lpstr>Countries Around the Congo</vt:lpstr>
      <vt:lpstr>Kenya</vt:lpstr>
      <vt:lpstr>Malawi</vt:lpstr>
      <vt:lpstr>Mauritius</vt:lpstr>
      <vt:lpstr>Rwanda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2017-03-31T07:22:58Z</dcterms:modified>
</cp:coreProperties>
</file>