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815" windowWidth="10230" windowHeight="6000" tabRatio="799" firstSheet="3" activeTab="7"/>
  </bookViews>
  <sheets>
    <sheet name="Burkina Faso" sheetId="11" state="hidden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58" i="19" l="1"/>
  <c r="O158" i="19"/>
  <c r="P159" i="19"/>
  <c r="O159" i="19"/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47" i="19" l="1"/>
  <c r="O147" i="19"/>
  <c r="N72" i="19"/>
  <c r="M72" i="19"/>
  <c r="L72" i="19"/>
  <c r="K72" i="19"/>
  <c r="J72" i="19"/>
  <c r="I72" i="19"/>
  <c r="H72" i="19"/>
  <c r="G72" i="19"/>
  <c r="F72" i="19"/>
  <c r="E72" i="19"/>
  <c r="D72" i="19"/>
  <c r="C72" i="19"/>
  <c r="P71" i="19"/>
  <c r="O71" i="19"/>
  <c r="P70" i="19"/>
  <c r="O70" i="19"/>
  <c r="P69" i="19"/>
  <c r="O69" i="19"/>
  <c r="P68" i="19"/>
  <c r="O68" i="19"/>
  <c r="P126" i="19"/>
  <c r="O126" i="19"/>
  <c r="P125" i="19"/>
  <c r="O125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P127" i="19"/>
  <c r="O127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O72" i="19" l="1"/>
  <c r="P72" i="19"/>
  <c r="O128" i="19"/>
  <c r="P128" i="19"/>
  <c r="N53" i="19"/>
  <c r="M53" i="19"/>
  <c r="L53" i="19"/>
  <c r="K53" i="19"/>
  <c r="J53" i="19"/>
  <c r="H53" i="19"/>
  <c r="G53" i="19"/>
  <c r="F53" i="19"/>
  <c r="E53" i="19"/>
  <c r="D53" i="19"/>
  <c r="C53" i="19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N78" i="19" l="1"/>
  <c r="M78" i="19"/>
  <c r="L78" i="19"/>
  <c r="K78" i="19"/>
  <c r="J78" i="19"/>
  <c r="I78" i="19"/>
  <c r="H78" i="19"/>
  <c r="G78" i="19"/>
  <c r="F78" i="19"/>
  <c r="E78" i="19"/>
  <c r="P76" i="19"/>
  <c r="O76" i="19"/>
  <c r="N153" i="19" l="1"/>
  <c r="M153" i="19"/>
  <c r="L153" i="19"/>
  <c r="K153" i="19"/>
  <c r="J153" i="19"/>
  <c r="I153" i="19"/>
  <c r="H153" i="19"/>
  <c r="G153" i="19"/>
  <c r="F153" i="19"/>
  <c r="E153" i="19"/>
  <c r="D153" i="19"/>
  <c r="C153" i="19"/>
  <c r="P152" i="19"/>
  <c r="O152" i="19"/>
  <c r="P151" i="19"/>
  <c r="O151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O153" i="19" l="1"/>
  <c r="P153" i="19"/>
  <c r="P86" i="19"/>
  <c r="O86" i="19"/>
  <c r="P85" i="19"/>
  <c r="O85" i="19"/>
  <c r="P84" i="19"/>
  <c r="O84" i="19"/>
  <c r="P83" i="19"/>
  <c r="O83" i="19"/>
  <c r="P88" i="19"/>
  <c r="O88" i="19"/>
  <c r="P87" i="19"/>
  <c r="O87" i="19"/>
  <c r="P89" i="19"/>
  <c r="O89" i="19"/>
  <c r="P90" i="19"/>
  <c r="O90" i="19"/>
  <c r="P9" i="16" l="1"/>
  <c r="O9" i="16"/>
  <c r="P11" i="12" l="1"/>
  <c r="O11" i="12"/>
  <c r="P10" i="12"/>
  <c r="O10" i="12"/>
  <c r="P12" i="12"/>
  <c r="O12" i="12"/>
  <c r="N162" i="19"/>
  <c r="M162" i="19"/>
  <c r="L162" i="19"/>
  <c r="K162" i="19"/>
  <c r="J162" i="19"/>
  <c r="I162" i="19"/>
  <c r="H162" i="19"/>
  <c r="G162" i="19"/>
  <c r="F162" i="19"/>
  <c r="E162" i="19"/>
  <c r="D162" i="19"/>
  <c r="C162" i="19"/>
  <c r="P161" i="19"/>
  <c r="O161" i="19"/>
  <c r="P160" i="19"/>
  <c r="O160" i="19"/>
  <c r="P157" i="19"/>
  <c r="O157" i="19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P134" i="19"/>
  <c r="O134" i="19"/>
  <c r="P133" i="19"/>
  <c r="O133" i="19"/>
  <c r="P132" i="19"/>
  <c r="O132" i="19"/>
  <c r="N98" i="19"/>
  <c r="M98" i="19"/>
  <c r="L98" i="19"/>
  <c r="K98" i="19"/>
  <c r="J98" i="19"/>
  <c r="I98" i="19"/>
  <c r="H98" i="19"/>
  <c r="G98" i="19"/>
  <c r="F98" i="19"/>
  <c r="E98" i="19"/>
  <c r="D98" i="19"/>
  <c r="C98" i="19"/>
  <c r="P97" i="19"/>
  <c r="O97" i="19"/>
  <c r="P96" i="19"/>
  <c r="O96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P91" i="19"/>
  <c r="O91" i="19"/>
  <c r="P82" i="19"/>
  <c r="O82" i="19"/>
  <c r="D78" i="19"/>
  <c r="C78" i="19"/>
  <c r="P77" i="19"/>
  <c r="P78" i="19" s="1"/>
  <c r="O77" i="19"/>
  <c r="O78" i="19" s="1"/>
  <c r="N64" i="19"/>
  <c r="M64" i="19"/>
  <c r="L64" i="19"/>
  <c r="K64" i="19"/>
  <c r="J64" i="19"/>
  <c r="I64" i="19"/>
  <c r="H64" i="19"/>
  <c r="G64" i="19"/>
  <c r="F64" i="19"/>
  <c r="E64" i="19"/>
  <c r="D64" i="19"/>
  <c r="C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I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O22" i="18" s="1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P27" i="18"/>
  <c r="O28" i="18"/>
  <c r="P28" i="18"/>
  <c r="P44" i="18" s="1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 s="1"/>
  <c r="O76" i="18" s="1"/>
  <c r="B10" i="4" s="1"/>
  <c r="P48" i="18"/>
  <c r="P72" i="18" s="1"/>
  <c r="P76" i="18" s="1"/>
  <c r="C10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5" i="4" s="1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9" i="8"/>
  <c r="P37" i="8"/>
  <c r="O37" i="8"/>
  <c r="P35" i="8"/>
  <c r="O35" i="8"/>
  <c r="P34" i="8"/>
  <c r="O3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P24" i="10"/>
  <c r="O24" i="10"/>
  <c r="P23" i="10"/>
  <c r="O23" i="10"/>
  <c r="P22" i="10"/>
  <c r="O22" i="10"/>
  <c r="P10" i="10"/>
  <c r="O10" i="10"/>
  <c r="P11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8" i="16" s="1"/>
  <c r="B5" i="4" s="1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6" i="8"/>
  <c r="O36" i="8"/>
  <c r="P38" i="8"/>
  <c r="O38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O18" i="10" s="1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4" i="8"/>
  <c r="O44" i="8"/>
  <c r="P43" i="8"/>
  <c r="O43" i="8"/>
  <c r="N39" i="8"/>
  <c r="M39" i="8"/>
  <c r="L39" i="8"/>
  <c r="K39" i="8"/>
  <c r="J39" i="8"/>
  <c r="I39" i="8"/>
  <c r="H39" i="8"/>
  <c r="F39" i="8"/>
  <c r="E39" i="8"/>
  <c r="D39" i="8"/>
  <c r="C39" i="8"/>
  <c r="P7" i="8"/>
  <c r="O7" i="8"/>
  <c r="P15" i="12" l="1"/>
  <c r="C12" i="4" s="1"/>
  <c r="P18" i="10"/>
  <c r="P92" i="19"/>
  <c r="P64" i="19"/>
  <c r="O92" i="19"/>
  <c r="O98" i="19"/>
  <c r="O135" i="19"/>
  <c r="O162" i="19"/>
  <c r="P98" i="19"/>
  <c r="P135" i="19"/>
  <c r="P46" i="8"/>
  <c r="P49" i="8" s="1"/>
  <c r="C9" i="4" s="1"/>
  <c r="O12" i="17"/>
  <c r="B13" i="4" s="1"/>
  <c r="P12" i="17"/>
  <c r="C13" i="4" s="1"/>
  <c r="P14" i="14"/>
  <c r="C6" i="4" s="1"/>
  <c r="O14" i="14"/>
  <c r="B6" i="4" s="1"/>
  <c r="O15" i="12"/>
  <c r="B12" i="4" s="1"/>
  <c r="O26" i="10"/>
  <c r="P26" i="10"/>
  <c r="O12" i="10"/>
  <c r="P12" i="10"/>
  <c r="O39" i="8"/>
  <c r="P39" i="8"/>
  <c r="O46" i="8"/>
  <c r="O64" i="19"/>
  <c r="O53" i="19"/>
  <c r="P162" i="19"/>
  <c r="P37" i="19"/>
  <c r="P53" i="19"/>
  <c r="O37" i="19"/>
  <c r="O11" i="11"/>
  <c r="B4" i="4" s="1"/>
  <c r="P11" i="11"/>
  <c r="C4" i="4" s="1"/>
  <c r="O28" i="10" l="1"/>
  <c r="B7" i="4" s="1"/>
  <c r="P28" i="10"/>
  <c r="C7" i="4" s="1"/>
  <c r="P164" i="19"/>
  <c r="C11" i="4" s="1"/>
  <c r="O164" i="19"/>
  <c r="B11" i="4" s="1"/>
  <c r="O49" i="8"/>
  <c r="B9" i="4" s="1"/>
  <c r="C15" i="4" l="1"/>
  <c r="B15" i="4"/>
</calcChain>
</file>

<file path=xl/sharedStrings.xml><?xml version="1.0" encoding="utf-8"?>
<sst xmlns="http://schemas.openxmlformats.org/spreadsheetml/2006/main" count="365" uniqueCount="146">
  <si>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</si>
  <si>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</si>
  <si>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</si>
  <si>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</si>
  <si>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</si>
  <si>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</si>
  <si>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</si>
  <si>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</si>
  <si>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</si>
  <si>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</si>
  <si>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</si>
  <si>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</si>
  <si>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</si>
  <si>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</si>
  <si>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</si>
  <si>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</si>
  <si>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</si>
  <si>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</si>
  <si>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</si>
  <si>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</si>
  <si>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</si>
  <si>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</si>
  <si>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</si>
  <si>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</si>
  <si>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</si>
  <si>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</si>
  <si>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</si>
  <si>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</si>
  <si>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</si>
  <si>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</si>
  <si>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</si>
  <si>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</si>
  <si>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</si>
  <si>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</si>
  <si>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</si>
  <si>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</si>
  <si>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</si>
  <si>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</si>
  <si>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</si>
  <si>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</si>
  <si>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</si>
  <si>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</si>
  <si>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</si>
  <si>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</si>
  <si>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</si>
  <si>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</si>
  <si>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</si>
  <si>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</si>
  <si>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</si>
  <si>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</si>
  <si>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</si>
  <si>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</si>
  <si>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</si>
  <si>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</si>
  <si>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</si>
  <si>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</si>
  <si>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</si>
  <si>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</si>
  <si>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</si>
  <si>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</si>
  <si>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</si>
  <si>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</si>
  <si>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</si>
  <si>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</si>
  <si>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</si>
  <si>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</si>
  <si>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</si>
  <si>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</si>
  <si>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</si>
  <si>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</si>
  <si>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</si>
  <si>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</si>
  <si>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</si>
  <si>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</si>
  <si>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</si>
  <si>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</si>
  <si>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</si>
  <si>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</si>
  <si>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</si>
  <si>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</si>
  <si>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</si>
  <si>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</si>
  <si>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</si>
  <si>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</si>
  <si>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</si>
  <si>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Ciksoli devi dasi</t>
  </si>
  <si>
    <t>Damodar das (BCAIS)</t>
  </si>
  <si>
    <t>Luthaar Naidoo</t>
  </si>
  <si>
    <t>Radhakund devi dasi</t>
  </si>
  <si>
    <t>Radhika Kripa devi dasi</t>
  </si>
  <si>
    <t>Ron Pillay</t>
  </si>
  <si>
    <t>Surendra Singh Bundela</t>
  </si>
  <si>
    <t>Vishaka dasi</t>
  </si>
  <si>
    <t>Kamala-Sita devi dasi</t>
  </si>
  <si>
    <t>Bhakta Roland</t>
  </si>
  <si>
    <t>Gopi Jivana Dasa</t>
  </si>
  <si>
    <t>Godruma Dasa</t>
  </si>
  <si>
    <t>Jayadeva Dasa</t>
  </si>
  <si>
    <t>Radhe Shyam youth group</t>
  </si>
  <si>
    <t>Vibhu Caitanya Das</t>
  </si>
  <si>
    <t>Brahmacari Ashram</t>
  </si>
  <si>
    <t>Monthly Sankirtan Festival</t>
  </si>
  <si>
    <t>Radha Vinod Dasi</t>
  </si>
  <si>
    <t>Salona Gangaram</t>
  </si>
  <si>
    <t>Jahnava Dasis Team</t>
  </si>
  <si>
    <t>Nitai Pada Kamala Team</t>
  </si>
  <si>
    <t>Book Counter</t>
  </si>
  <si>
    <t>Anandamaya Krsna Das</t>
  </si>
  <si>
    <t>Tattva Darsan Das</t>
  </si>
  <si>
    <t>Acyutananda das</t>
  </si>
  <si>
    <t>Anandamaya das</t>
  </si>
  <si>
    <t>Shakun</t>
  </si>
  <si>
    <t>Roopchand Dhaniram</t>
  </si>
  <si>
    <t>Madhumangal das</t>
  </si>
  <si>
    <t>Bhramananda das</t>
  </si>
  <si>
    <t>Harinamananda das</t>
  </si>
  <si>
    <t>Rasavati dasi</t>
  </si>
  <si>
    <t>Dhanjee Puran</t>
  </si>
  <si>
    <t>Maha Prasad das</t>
  </si>
  <si>
    <t>Upendra Gauranga das</t>
  </si>
  <si>
    <t>Ranitha</t>
  </si>
  <si>
    <t>Craig</t>
  </si>
  <si>
    <t>Radhya Chinappen</t>
  </si>
  <si>
    <t>Geetha Harricharan</t>
  </si>
  <si>
    <t>Atish</t>
  </si>
  <si>
    <t>Krishna prasad dd</t>
  </si>
  <si>
    <t>Shaun</t>
  </si>
  <si>
    <t>Monthly Sankirtan - Jan</t>
  </si>
  <si>
    <t>Ramadevi dasi</t>
  </si>
  <si>
    <t>Renesh Pahlad</t>
  </si>
  <si>
    <t>Kasturi Manjari Kripa dd</t>
  </si>
  <si>
    <t>Preschilla</t>
  </si>
  <si>
    <t>Dhilen</t>
  </si>
  <si>
    <t>Larry</t>
  </si>
  <si>
    <t xml:space="preserve"> BTG Office </t>
  </si>
  <si>
    <t xml:space="preserve"> Fundraising Team </t>
  </si>
  <si>
    <t xml:space="preserve"> Amrita Radhika dd </t>
  </si>
  <si>
    <t>Mother Kalindi</t>
  </si>
  <si>
    <t>Dinesvara Krsna Prabhu</t>
  </si>
  <si>
    <t>Kesava Bharati Prabhu</t>
  </si>
  <si>
    <t>Mukharavinda Prabhu</t>
  </si>
  <si>
    <t>Syamesvari Mataji</t>
  </si>
  <si>
    <t>Nanda Gopala Prabhu</t>
  </si>
  <si>
    <t>Syama Kunda das</t>
  </si>
  <si>
    <t>VAISHNAVI SANGA ( Team )</t>
  </si>
  <si>
    <t>Midrand BTG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</si>
</sst>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76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9" customFormat="1">
      <c r="A9" s="198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21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8"/>
      <c r="G9" s="159"/>
      <c r="H9" s="160"/>
      <c r="I9" s="161"/>
      <c r="J9" s="160"/>
      <c r="K9" s="159"/>
      <c r="L9" s="162"/>
      <c r="M9" s="159"/>
      <c r="N9" s="160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M23" sqref="M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74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B39" sqref="B39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34</v>
      </c>
      <c r="C2" s="112" t="s">
        <v>35</v>
      </c>
    </row>
    <row r="3" spans="1:16" ht="12.75">
      <c r="B3" s="2" t="s">
        <v>84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40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144</v>
      </c>
      <c r="C9" s="156"/>
      <c r="D9" s="51"/>
      <c r="E9" s="52"/>
      <c r="F9" s="53"/>
      <c r="G9" s="59">
        <v>233</v>
      </c>
      <c r="H9" s="60"/>
      <c r="I9" s="61">
        <v>17</v>
      </c>
      <c r="J9" s="60"/>
      <c r="K9" s="59">
        <v>16</v>
      </c>
      <c r="L9" s="62"/>
      <c r="M9" s="59"/>
      <c r="N9" s="60">
        <v>7</v>
      </c>
      <c r="O9" s="126">
        <f>SUM(C9:N9)</f>
        <v>273</v>
      </c>
      <c r="P9" s="37">
        <f>(C9*$C$5)+(F9*$F$5)+(G9*$G$5)+(H9*$H$5)+(I9*$I$5)+(J9*$J$5)+(K9*$K$5)+(L9*$L$5)+(M9*$M$5)+(N9*$N$5)</f>
        <v>96.75</v>
      </c>
    </row>
    <row r="10" spans="1:16">
      <c r="B10" s="58"/>
      <c r="C10" s="156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6">
        <f t="shared" ref="O10" si="0">SUM(F10:N10)</f>
        <v>0</v>
      </c>
      <c r="P10" s="37">
        <f t="shared" ref="P10" si="1">(F10*$F$5)+(G10*$G$5)+(H10*$H$5)+(I10*$I$5)+(J10*$J$5)+(K10*$K$5)+(L10*$L$5)+(M10*$M$5)+(N10*$N$5)</f>
        <v>0</v>
      </c>
    </row>
    <row r="11" spans="1:16">
      <c r="B11" s="58"/>
      <c r="C11" s="156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6">
        <f t="shared" ref="O11" si="2">SUM(F11:N11)</f>
        <v>0</v>
      </c>
      <c r="P11" s="37">
        <f t="shared" ref="P11" si="3">(F11*$F$5)+(G11*$G$5)+(H11*$H$5)+(I11*$I$5)+(J11*$J$5)+(K11*$K$5)+(L11*$L$5)+(M11*$M$5)+(N11*$N$5)</f>
        <v>0</v>
      </c>
    </row>
    <row r="12" spans="1:16" ht="12" thickBot="1">
      <c r="A12" s="38"/>
      <c r="B12" s="39" t="s">
        <v>21</v>
      </c>
      <c r="C12" s="39">
        <f t="shared" ref="C12:P12" si="4">SUM(C9:C11)</f>
        <v>0</v>
      </c>
      <c r="D12" s="39">
        <f t="shared" si="4"/>
        <v>0</v>
      </c>
      <c r="E12" s="39">
        <f t="shared" si="4"/>
        <v>0</v>
      </c>
      <c r="F12" s="39">
        <f t="shared" si="4"/>
        <v>0</v>
      </c>
      <c r="G12" s="39">
        <f t="shared" si="4"/>
        <v>233</v>
      </c>
      <c r="H12" s="39">
        <f t="shared" si="4"/>
        <v>0</v>
      </c>
      <c r="I12" s="39">
        <f t="shared" si="4"/>
        <v>17</v>
      </c>
      <c r="J12" s="39">
        <f t="shared" si="4"/>
        <v>0</v>
      </c>
      <c r="K12" s="39">
        <f t="shared" si="4"/>
        <v>16</v>
      </c>
      <c r="L12" s="39">
        <f t="shared" si="4"/>
        <v>0</v>
      </c>
      <c r="M12" s="39">
        <f t="shared" si="4"/>
        <v>0</v>
      </c>
      <c r="N12" s="39">
        <f t="shared" si="4"/>
        <v>7</v>
      </c>
      <c r="O12" s="39">
        <f t="shared" si="4"/>
        <v>273</v>
      </c>
      <c r="P12" s="39">
        <f t="shared" si="4"/>
        <v>96.75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idden="1">
      <c r="O14" s="38"/>
    </row>
    <row r="15" spans="1:16" ht="12" hidden="1" thickBot="1">
      <c r="B15" s="33" t="s">
        <v>41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hidden="1" customHeight="1">
      <c r="B16" s="172"/>
      <c r="C16" s="51"/>
      <c r="D16" s="52"/>
      <c r="E16" s="52"/>
      <c r="F16" s="176"/>
      <c r="G16" s="173"/>
      <c r="H16" s="60"/>
      <c r="I16" s="174"/>
      <c r="J16" s="60"/>
      <c r="K16" s="173"/>
      <c r="L16" s="175"/>
      <c r="M16" s="59"/>
      <c r="N16" s="114"/>
      <c r="O16" s="36">
        <f>SUM(F16:N16)</f>
        <v>0</v>
      </c>
      <c r="P16" s="37">
        <f>(F16*$F$5)+(G16*$G$5)+(H16*$H$5)+(I16*$I$5)+(J16*$J$5)+(K16*$K$5)+(L16*$L$5)+(M16*$M$5)+(N16*$N$5)</f>
        <v>0</v>
      </c>
    </row>
    <row r="17" spans="2:16" hidden="1">
      <c r="B17" s="58"/>
      <c r="C17" s="52"/>
      <c r="D17" s="52"/>
      <c r="E17" s="52"/>
      <c r="F17" s="115"/>
      <c r="G17" s="117"/>
      <c r="H17" s="116"/>
      <c r="I17" s="117"/>
      <c r="J17" s="118"/>
      <c r="K17" s="117"/>
      <c r="L17" s="118"/>
      <c r="M17" s="119"/>
      <c r="N17" s="114"/>
      <c r="O17" s="36">
        <f>SUM(F17:N17)</f>
        <v>0</v>
      </c>
      <c r="P17" s="37">
        <f>(F17*$F$5)+(G17*$G$5)+(H17*$H$5)+(I17*$I$5)+(J17*$J$5)+(K17*$K$5)+(L17*$L$5)+(M17*$M$5)+(N17*$N$5)</f>
        <v>0</v>
      </c>
    </row>
    <row r="18" spans="2:16" ht="12" hidden="1" thickBot="1">
      <c r="B18" s="39" t="s">
        <v>21</v>
      </c>
      <c r="C18" s="39">
        <f t="shared" ref="C18:P18" si="5">SUM(C16:C17)</f>
        <v>0</v>
      </c>
      <c r="D18" s="39">
        <f t="shared" si="5"/>
        <v>0</v>
      </c>
      <c r="E18" s="39">
        <f t="shared" si="5"/>
        <v>0</v>
      </c>
      <c r="F18" s="39">
        <f t="shared" si="5"/>
        <v>0</v>
      </c>
      <c r="G18" s="39">
        <f t="shared" si="5"/>
        <v>0</v>
      </c>
      <c r="H18" s="39">
        <f t="shared" si="5"/>
        <v>0</v>
      </c>
      <c r="I18" s="39">
        <f t="shared" si="5"/>
        <v>0</v>
      </c>
      <c r="J18" s="39">
        <f t="shared" si="5"/>
        <v>0</v>
      </c>
      <c r="K18" s="39">
        <f t="shared" si="5"/>
        <v>0</v>
      </c>
      <c r="L18" s="39">
        <f t="shared" si="5"/>
        <v>0</v>
      </c>
      <c r="M18" s="39">
        <f t="shared" si="5"/>
        <v>0</v>
      </c>
      <c r="N18" s="39">
        <f t="shared" si="5"/>
        <v>0</v>
      </c>
      <c r="O18" s="39">
        <f t="shared" si="5"/>
        <v>0</v>
      </c>
      <c r="P18" s="124">
        <f t="shared" si="5"/>
        <v>0</v>
      </c>
    </row>
    <row r="19" spans="2:16" hidden="1"/>
    <row r="20" spans="2:16" hidden="1"/>
    <row r="21" spans="2:16" ht="12" hidden="1" thickBot="1">
      <c r="B21" s="33" t="s">
        <v>42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(F22*$F$5)+(G22*$G$5)+(H22*$H$5)+(I22*$I$5)+(J22*$J$5)+(K22*$K$5)+(L22*$L$5)+(M22*$M$5)+(N22*$N$5)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(F23*$F$5)+(G23*$G$5)+(H23*$H$5)+(I23*$I$5)+(J23*$J$5)+(K23*$K$5)+(L23*$L$5)+(M23*$M$5)+(N23*$N$5)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(C24*$C$5)+(G24*$G$5)+(H24*$H$5)+(I24*$I$5)+(J24*$J$5)+(K24*$K$5)+(L24*$L$5)+(M24*$M$5)+(N24*$N$5)</f>
        <v>0</v>
      </c>
    </row>
    <row r="25" spans="2:16" hidden="1">
      <c r="B25" s="125"/>
      <c r="C25" s="38"/>
      <c r="D25" s="38"/>
      <c r="E25" s="38"/>
      <c r="F25" s="120"/>
      <c r="G25" s="122"/>
      <c r="H25" s="121"/>
      <c r="I25" s="122"/>
      <c r="J25" s="121"/>
      <c r="K25" s="122"/>
      <c r="L25" s="121"/>
      <c r="M25" s="122"/>
      <c r="N25" s="123"/>
      <c r="O25" s="36"/>
      <c r="P25" s="37">
        <f>(F25*$F$5)+(G25*$G$5)+(H25*$H$5)+(I25*$I$5)+(J25*$J$5)+(K25*$K$5)+(L25*$L$5)+(M25*$M$5)+(N25*$N$5)</f>
        <v>0</v>
      </c>
    </row>
    <row r="26" spans="2:16" ht="12" hidden="1" thickBot="1">
      <c r="B26" s="39" t="s">
        <v>21</v>
      </c>
      <c r="C26" s="39">
        <f>SUM(C22:C23)</f>
        <v>0</v>
      </c>
      <c r="D26" s="39">
        <f>SUM(D22:D23)</f>
        <v>0</v>
      </c>
      <c r="E26" s="39">
        <f>SUM(E22:E23)</f>
        <v>0</v>
      </c>
      <c r="F26" s="39">
        <f>SUM(F22:F25)</f>
        <v>0</v>
      </c>
      <c r="G26" s="39">
        <f t="shared" ref="G26:O26" si="6">SUM(G22:G25)</f>
        <v>0</v>
      </c>
      <c r="H26" s="39">
        <f t="shared" si="6"/>
        <v>0</v>
      </c>
      <c r="I26" s="39">
        <f t="shared" si="6"/>
        <v>0</v>
      </c>
      <c r="J26" s="39">
        <f t="shared" si="6"/>
        <v>0</v>
      </c>
      <c r="K26" s="39">
        <f t="shared" si="6"/>
        <v>0</v>
      </c>
      <c r="L26" s="39">
        <f t="shared" si="6"/>
        <v>0</v>
      </c>
      <c r="M26" s="39">
        <f t="shared" si="6"/>
        <v>0</v>
      </c>
      <c r="N26" s="39">
        <f t="shared" si="6"/>
        <v>0</v>
      </c>
      <c r="O26" s="39">
        <f t="shared" si="6"/>
        <v>0</v>
      </c>
      <c r="P26" s="124">
        <f>SUM(P22:P25)</f>
        <v>0</v>
      </c>
    </row>
    <row r="27" spans="2:16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57"/>
    </row>
    <row r="28" spans="2:16">
      <c r="N28" s="128" t="s">
        <v>29</v>
      </c>
      <c r="O28" s="127">
        <f>SUM(O12+O18+O26)</f>
        <v>273</v>
      </c>
      <c r="P28" s="127">
        <f>SUM(P12+P18+P26)</f>
        <v>96.75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1" customWidth="1"/>
    <col min="2" max="2" width="23.28515625" style="201" customWidth="1"/>
    <col min="3" max="3" width="9.7109375" style="201" customWidth="1"/>
    <col min="4" max="4" width="6.28515625" style="201" customWidth="1"/>
    <col min="5" max="5" width="6" style="201" customWidth="1"/>
    <col min="6" max="6" width="5.7109375" style="201" customWidth="1"/>
    <col min="7" max="7" width="7.42578125" style="201" customWidth="1"/>
    <col min="8" max="9" width="5.7109375" style="201" customWidth="1"/>
    <col min="10" max="10" width="7" style="201" customWidth="1"/>
    <col min="11" max="12" width="5.7109375" style="201" customWidth="1"/>
    <col min="13" max="13" width="7.42578125" style="201" customWidth="1"/>
    <col min="14" max="14" width="6.85546875" style="201" customWidth="1"/>
    <col min="15" max="15" width="6.7109375" style="201" customWidth="1"/>
    <col min="16" max="16" width="9.7109375" style="201" customWidth="1"/>
    <col min="17" max="17" width="10" style="201" customWidth="1"/>
    <col min="18" max="16384" width="9.140625" style="201"/>
  </cols>
  <sheetData>
    <row r="2" spans="1:16" ht="12.75">
      <c r="B2" s="2" t="s">
        <v>82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2" customFormat="1">
      <c r="A6" s="20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2" customFormat="1">
      <c r="A9" s="20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2" customFormat="1">
      <c r="A10" s="20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09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pane xSplit="2" ySplit="4" topLeftCell="C17" activePane="bottomRight" state="frozen"/>
      <selection pane="topRight" activeCell="C1" sqref="C1"/>
      <selection pane="bottomLeft" activeCell="A5" sqref="A5"/>
      <selection pane="bottomRight" activeCell="M55" sqref="M5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3"/>
      <c r="C7" s="164"/>
      <c r="D7" s="165"/>
      <c r="E7" s="165"/>
      <c r="F7" s="166"/>
      <c r="G7" s="167"/>
      <c r="H7" s="168"/>
      <c r="I7" s="169"/>
      <c r="J7" s="168"/>
      <c r="K7" s="167"/>
      <c r="L7" s="170"/>
      <c r="M7" s="167"/>
      <c r="N7" s="168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63"/>
      <c r="C8" s="171"/>
      <c r="D8" s="165"/>
      <c r="E8" s="165"/>
      <c r="F8" s="166"/>
      <c r="G8" s="167"/>
      <c r="H8" s="168"/>
      <c r="I8" s="169"/>
      <c r="J8" s="168"/>
      <c r="K8" s="167"/>
      <c r="L8" s="170"/>
      <c r="M8" s="167"/>
      <c r="N8" s="168"/>
      <c r="O8" s="36">
        <f t="shared" si="0"/>
        <v>0</v>
      </c>
      <c r="P8" s="37">
        <f t="shared" si="1"/>
        <v>0</v>
      </c>
    </row>
    <row r="9" spans="1:16" s="30" customFormat="1">
      <c r="A9" s="1"/>
      <c r="B9" s="163"/>
      <c r="C9" s="171"/>
      <c r="D9" s="165"/>
      <c r="E9" s="165"/>
      <c r="F9" s="166"/>
      <c r="G9" s="167"/>
      <c r="H9" s="168"/>
      <c r="I9" s="169"/>
      <c r="J9" s="168"/>
      <c r="K9" s="167"/>
      <c r="L9" s="170"/>
      <c r="M9" s="167"/>
      <c r="N9" s="168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63"/>
      <c r="C10" s="171"/>
      <c r="D10" s="165"/>
      <c r="E10" s="165"/>
      <c r="F10" s="166"/>
      <c r="G10" s="167"/>
      <c r="H10" s="168"/>
      <c r="I10" s="169"/>
      <c r="J10" s="168"/>
      <c r="K10" s="167"/>
      <c r="L10" s="170"/>
      <c r="M10" s="167"/>
      <c r="N10" s="168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63"/>
      <c r="C11" s="171"/>
      <c r="D11" s="165"/>
      <c r="E11" s="165"/>
      <c r="F11" s="166"/>
      <c r="G11" s="167"/>
      <c r="H11" s="168"/>
      <c r="I11" s="169"/>
      <c r="J11" s="168"/>
      <c r="K11" s="167"/>
      <c r="L11" s="170"/>
      <c r="M11" s="167"/>
      <c r="N11" s="168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63"/>
      <c r="C12" s="171"/>
      <c r="D12" s="165"/>
      <c r="E12" s="165"/>
      <c r="F12" s="166"/>
      <c r="G12" s="167"/>
      <c r="H12" s="168"/>
      <c r="I12" s="169"/>
      <c r="J12" s="168"/>
      <c r="K12" s="167"/>
      <c r="L12" s="170"/>
      <c r="M12" s="167"/>
      <c r="N12" s="168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63"/>
      <c r="C13" s="171"/>
      <c r="D13" s="165"/>
      <c r="E13" s="165"/>
      <c r="F13" s="166"/>
      <c r="G13" s="167"/>
      <c r="H13" s="168"/>
      <c r="I13" s="169"/>
      <c r="J13" s="168"/>
      <c r="K13" s="167"/>
      <c r="L13" s="170"/>
      <c r="M13" s="167"/>
      <c r="N13" s="168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63"/>
      <c r="C14" s="171"/>
      <c r="D14" s="165"/>
      <c r="E14" s="165"/>
      <c r="F14" s="166"/>
      <c r="G14" s="167"/>
      <c r="H14" s="168"/>
      <c r="I14" s="169"/>
      <c r="J14" s="168"/>
      <c r="K14" s="167"/>
      <c r="L14" s="170"/>
      <c r="M14" s="167"/>
      <c r="N14" s="168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63"/>
      <c r="C15" s="171"/>
      <c r="D15" s="165"/>
      <c r="E15" s="165"/>
      <c r="F15" s="166"/>
      <c r="G15" s="167"/>
      <c r="H15" s="168"/>
      <c r="I15" s="169"/>
      <c r="J15" s="168"/>
      <c r="K15" s="167"/>
      <c r="L15" s="170"/>
      <c r="M15" s="167"/>
      <c r="N15" s="168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63"/>
      <c r="C16" s="171"/>
      <c r="D16" s="165"/>
      <c r="E16" s="165"/>
      <c r="F16" s="166"/>
      <c r="G16" s="167"/>
      <c r="H16" s="168"/>
      <c r="I16" s="169"/>
      <c r="J16" s="168"/>
      <c r="K16" s="167"/>
      <c r="L16" s="170"/>
      <c r="M16" s="167"/>
      <c r="N16" s="168"/>
      <c r="O16" s="36">
        <f t="shared" ref="O16:O34" si="2">SUM(F16:N16)</f>
        <v>0</v>
      </c>
      <c r="P16" s="37">
        <f t="shared" ref="P16:P34" si="3">(F16*$F$3)+(G16*$G$3)+(H16*$H$3)+(I16*$I$3)+(J16*$J$3)+(K16*$K$3)+(L16*$L$3)+(M16*$M$3)+(N16*$N$3)</f>
        <v>0</v>
      </c>
    </row>
    <row r="17" spans="1:16" s="30" customFormat="1">
      <c r="A17" s="1"/>
      <c r="B17" s="163"/>
      <c r="C17" s="171"/>
      <c r="D17" s="165"/>
      <c r="E17" s="165"/>
      <c r="F17" s="166"/>
      <c r="G17" s="167"/>
      <c r="H17" s="168"/>
      <c r="I17" s="169"/>
      <c r="J17" s="168"/>
      <c r="K17" s="167"/>
      <c r="L17" s="170"/>
      <c r="M17" s="167"/>
      <c r="N17" s="168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63"/>
      <c r="C18" s="171"/>
      <c r="D18" s="165"/>
      <c r="E18" s="165"/>
      <c r="F18" s="166"/>
      <c r="G18" s="167"/>
      <c r="H18" s="168"/>
      <c r="I18" s="169"/>
      <c r="J18" s="168"/>
      <c r="K18" s="167"/>
      <c r="L18" s="170"/>
      <c r="M18" s="167"/>
      <c r="N18" s="168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63"/>
      <c r="C19" s="171"/>
      <c r="D19" s="165"/>
      <c r="E19" s="165"/>
      <c r="F19" s="166"/>
      <c r="G19" s="167"/>
      <c r="H19" s="168"/>
      <c r="I19" s="169"/>
      <c r="J19" s="168"/>
      <c r="K19" s="167"/>
      <c r="L19" s="170"/>
      <c r="M19" s="167"/>
      <c r="N19" s="168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63"/>
      <c r="C20" s="171"/>
      <c r="D20" s="165"/>
      <c r="E20" s="165"/>
      <c r="F20" s="166"/>
      <c r="G20" s="167"/>
      <c r="H20" s="168"/>
      <c r="I20" s="169"/>
      <c r="J20" s="168"/>
      <c r="K20" s="167"/>
      <c r="L20" s="170"/>
      <c r="M20" s="167"/>
      <c r="N20" s="168"/>
      <c r="O20" s="36">
        <f t="shared" si="2"/>
        <v>0</v>
      </c>
      <c r="P20" s="37">
        <f t="shared" si="3"/>
        <v>0</v>
      </c>
    </row>
    <row r="21" spans="1:16" s="187" customFormat="1">
      <c r="A21" s="186"/>
      <c r="B21" s="163"/>
      <c r="C21" s="171"/>
      <c r="D21" s="165"/>
      <c r="E21" s="165"/>
      <c r="F21" s="166"/>
      <c r="G21" s="167"/>
      <c r="H21" s="168"/>
      <c r="I21" s="169"/>
      <c r="J21" s="168"/>
      <c r="K21" s="167"/>
      <c r="L21" s="170"/>
      <c r="M21" s="167"/>
      <c r="N21" s="168"/>
      <c r="O21" s="196">
        <f t="shared" si="2"/>
        <v>0</v>
      </c>
      <c r="P21" s="197">
        <f t="shared" si="3"/>
        <v>0</v>
      </c>
    </row>
    <row r="22" spans="1:16" s="187" customFormat="1">
      <c r="A22" s="186"/>
      <c r="B22" s="163"/>
      <c r="C22" s="171"/>
      <c r="D22" s="165"/>
      <c r="E22" s="165"/>
      <c r="F22" s="166"/>
      <c r="G22" s="167"/>
      <c r="H22" s="168"/>
      <c r="I22" s="169"/>
      <c r="J22" s="168"/>
      <c r="K22" s="167"/>
      <c r="L22" s="170"/>
      <c r="M22" s="167"/>
      <c r="N22" s="168"/>
      <c r="O22" s="196">
        <f t="shared" si="2"/>
        <v>0</v>
      </c>
      <c r="P22" s="197">
        <f t="shared" si="3"/>
        <v>0</v>
      </c>
    </row>
    <row r="23" spans="1:16" s="187" customFormat="1">
      <c r="A23" s="186"/>
      <c r="B23" s="163"/>
      <c r="C23" s="171"/>
      <c r="D23" s="165"/>
      <c r="E23" s="165"/>
      <c r="F23" s="166"/>
      <c r="G23" s="167"/>
      <c r="H23" s="168"/>
      <c r="I23" s="169"/>
      <c r="J23" s="168"/>
      <c r="K23" s="167"/>
      <c r="L23" s="170"/>
      <c r="M23" s="167"/>
      <c r="N23" s="168"/>
      <c r="O23" s="196">
        <f t="shared" si="2"/>
        <v>0</v>
      </c>
      <c r="P23" s="197">
        <f t="shared" si="3"/>
        <v>0</v>
      </c>
    </row>
    <row r="24" spans="1:16" s="187" customFormat="1">
      <c r="A24" s="186"/>
      <c r="B24" s="163"/>
      <c r="C24" s="171"/>
      <c r="D24" s="165"/>
      <c r="E24" s="165"/>
      <c r="F24" s="166"/>
      <c r="G24" s="167"/>
      <c r="H24" s="168"/>
      <c r="I24" s="169"/>
      <c r="J24" s="168"/>
      <c r="K24" s="167"/>
      <c r="L24" s="170"/>
      <c r="M24" s="167"/>
      <c r="N24" s="168"/>
      <c r="O24" s="196">
        <f t="shared" si="2"/>
        <v>0</v>
      </c>
      <c r="P24" s="197">
        <f t="shared" si="3"/>
        <v>0</v>
      </c>
    </row>
    <row r="25" spans="1:16" s="187" customFormat="1">
      <c r="A25" s="186"/>
      <c r="B25" s="163"/>
      <c r="C25" s="171"/>
      <c r="D25" s="165"/>
      <c r="E25" s="165"/>
      <c r="F25" s="166"/>
      <c r="G25" s="167"/>
      <c r="H25" s="168"/>
      <c r="I25" s="169"/>
      <c r="J25" s="168"/>
      <c r="K25" s="167"/>
      <c r="L25" s="170"/>
      <c r="M25" s="167"/>
      <c r="N25" s="168"/>
      <c r="O25" s="196">
        <f t="shared" si="2"/>
        <v>0</v>
      </c>
      <c r="P25" s="197">
        <f t="shared" si="3"/>
        <v>0</v>
      </c>
    </row>
    <row r="26" spans="1:16" s="187" customFormat="1">
      <c r="A26" s="186"/>
      <c r="B26" s="163"/>
      <c r="C26" s="171"/>
      <c r="D26" s="165"/>
      <c r="E26" s="165"/>
      <c r="F26" s="166"/>
      <c r="G26" s="167"/>
      <c r="H26" s="168"/>
      <c r="I26" s="169"/>
      <c r="J26" s="168"/>
      <c r="K26" s="167"/>
      <c r="L26" s="170"/>
      <c r="M26" s="167"/>
      <c r="N26" s="168"/>
      <c r="O26" s="196">
        <f t="shared" si="2"/>
        <v>0</v>
      </c>
      <c r="P26" s="197">
        <f t="shared" si="3"/>
        <v>0</v>
      </c>
    </row>
    <row r="27" spans="1:16" s="187" customFormat="1">
      <c r="A27" s="186"/>
      <c r="B27" s="163"/>
      <c r="C27" s="171"/>
      <c r="D27" s="165"/>
      <c r="E27" s="165"/>
      <c r="F27" s="166"/>
      <c r="G27" s="167"/>
      <c r="H27" s="168"/>
      <c r="I27" s="169"/>
      <c r="J27" s="168"/>
      <c r="K27" s="167"/>
      <c r="L27" s="170"/>
      <c r="M27" s="167"/>
      <c r="N27" s="168"/>
      <c r="O27" s="196">
        <f t="shared" si="2"/>
        <v>0</v>
      </c>
      <c r="P27" s="197">
        <f t="shared" si="3"/>
        <v>0</v>
      </c>
    </row>
    <row r="28" spans="1:16" s="187" customFormat="1">
      <c r="A28" s="186"/>
      <c r="B28" s="163"/>
      <c r="C28" s="171"/>
      <c r="D28" s="165"/>
      <c r="E28" s="165"/>
      <c r="F28" s="166"/>
      <c r="G28" s="167"/>
      <c r="H28" s="168"/>
      <c r="I28" s="169"/>
      <c r="J28" s="168"/>
      <c r="K28" s="167"/>
      <c r="L28" s="170"/>
      <c r="M28" s="167"/>
      <c r="N28" s="168"/>
      <c r="O28" s="196">
        <f t="shared" si="2"/>
        <v>0</v>
      </c>
      <c r="P28" s="197">
        <f t="shared" si="3"/>
        <v>0</v>
      </c>
    </row>
    <row r="29" spans="1:16" s="187" customFormat="1">
      <c r="A29" s="186"/>
      <c r="B29" s="163"/>
      <c r="C29" s="171"/>
      <c r="D29" s="165"/>
      <c r="E29" s="165"/>
      <c r="F29" s="166"/>
      <c r="G29" s="167"/>
      <c r="H29" s="168"/>
      <c r="I29" s="169"/>
      <c r="J29" s="168"/>
      <c r="K29" s="167"/>
      <c r="L29" s="170"/>
      <c r="M29" s="167"/>
      <c r="N29" s="168"/>
      <c r="O29" s="196">
        <f t="shared" ref="O29:O33" si="4">SUM(F29:N29)</f>
        <v>0</v>
      </c>
      <c r="P29" s="197">
        <f t="shared" ref="P29:P33" si="5">(F29*$F$3)+(G29*$G$3)+(H29*$H$3)+(I29*$I$3)+(J29*$J$3)+(K29*$K$3)+(L29*$L$3)+(M29*$M$3)+(N29*$N$3)</f>
        <v>0</v>
      </c>
    </row>
    <row r="30" spans="1:16" s="187" customFormat="1">
      <c r="A30" s="186"/>
      <c r="B30" s="163"/>
      <c r="C30" s="171"/>
      <c r="D30" s="165"/>
      <c r="E30" s="165"/>
      <c r="F30" s="166"/>
      <c r="G30" s="167"/>
      <c r="H30" s="168"/>
      <c r="I30" s="169"/>
      <c r="J30" s="168"/>
      <c r="K30" s="167"/>
      <c r="L30" s="170"/>
      <c r="M30" s="167"/>
      <c r="N30" s="168"/>
      <c r="O30" s="196">
        <f t="shared" si="4"/>
        <v>0</v>
      </c>
      <c r="P30" s="197">
        <f t="shared" si="5"/>
        <v>0</v>
      </c>
    </row>
    <row r="31" spans="1:16" s="187" customFormat="1">
      <c r="A31" s="186"/>
      <c r="B31" s="163"/>
      <c r="C31" s="171"/>
      <c r="D31" s="165"/>
      <c r="E31" s="165"/>
      <c r="F31" s="166"/>
      <c r="G31" s="167"/>
      <c r="H31" s="168"/>
      <c r="I31" s="169"/>
      <c r="J31" s="168"/>
      <c r="K31" s="167"/>
      <c r="L31" s="170"/>
      <c r="M31" s="167"/>
      <c r="N31" s="168"/>
      <c r="O31" s="196">
        <f t="shared" si="4"/>
        <v>0</v>
      </c>
      <c r="P31" s="197">
        <f t="shared" si="5"/>
        <v>0</v>
      </c>
    </row>
    <row r="32" spans="1:16" s="187" customFormat="1">
      <c r="A32" s="186"/>
      <c r="B32" s="163"/>
      <c r="C32" s="171"/>
      <c r="D32" s="165"/>
      <c r="E32" s="165"/>
      <c r="F32" s="166"/>
      <c r="G32" s="167"/>
      <c r="H32" s="168"/>
      <c r="I32" s="169"/>
      <c r="J32" s="168"/>
      <c r="K32" s="167"/>
      <c r="L32" s="170"/>
      <c r="M32" s="167"/>
      <c r="N32" s="168"/>
      <c r="O32" s="196">
        <f t="shared" si="4"/>
        <v>0</v>
      </c>
      <c r="P32" s="197">
        <f t="shared" si="5"/>
        <v>0</v>
      </c>
    </row>
    <row r="33" spans="1:16" s="187" customFormat="1">
      <c r="A33" s="186"/>
      <c r="B33" s="163"/>
      <c r="C33" s="171"/>
      <c r="D33" s="165"/>
      <c r="E33" s="165"/>
      <c r="F33" s="166"/>
      <c r="G33" s="167"/>
      <c r="H33" s="168"/>
      <c r="I33" s="169"/>
      <c r="J33" s="168"/>
      <c r="K33" s="167"/>
      <c r="L33" s="170"/>
      <c r="M33" s="167"/>
      <c r="N33" s="168"/>
      <c r="O33" s="196">
        <f t="shared" si="4"/>
        <v>0</v>
      </c>
      <c r="P33" s="197">
        <f t="shared" si="5"/>
        <v>0</v>
      </c>
    </row>
    <row r="34" spans="1:16" s="30" customFormat="1">
      <c r="A34" s="1"/>
      <c r="B34" s="163"/>
      <c r="C34" s="171"/>
      <c r="D34" s="165"/>
      <c r="E34" s="165"/>
      <c r="F34" s="166"/>
      <c r="G34" s="167"/>
      <c r="H34" s="168"/>
      <c r="I34" s="169"/>
      <c r="J34" s="168"/>
      <c r="K34" s="167"/>
      <c r="L34" s="170"/>
      <c r="M34" s="167"/>
      <c r="N34" s="168"/>
      <c r="O34" s="36">
        <f t="shared" si="2"/>
        <v>0</v>
      </c>
      <c r="P34" s="37">
        <f t="shared" si="3"/>
        <v>0</v>
      </c>
    </row>
    <row r="35" spans="1:16" s="30" customFormat="1">
      <c r="A35" s="1"/>
      <c r="B35" s="163"/>
      <c r="C35" s="171"/>
      <c r="D35" s="165"/>
      <c r="E35" s="165"/>
      <c r="F35" s="166"/>
      <c r="G35" s="167"/>
      <c r="H35" s="168"/>
      <c r="I35" s="169"/>
      <c r="J35" s="168"/>
      <c r="K35" s="167"/>
      <c r="L35" s="170"/>
      <c r="M35" s="167"/>
      <c r="N35" s="168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>
      <c r="A36" s="1"/>
      <c r="B36" s="163"/>
      <c r="C36" s="171"/>
      <c r="D36" s="165"/>
      <c r="E36" s="165"/>
      <c r="F36" s="166"/>
      <c r="G36" s="167"/>
      <c r="H36" s="168"/>
      <c r="I36" s="169"/>
      <c r="J36" s="168"/>
      <c r="K36" s="167"/>
      <c r="L36" s="170"/>
      <c r="M36" s="167"/>
      <c r="N36" s="168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s="30" customFormat="1">
      <c r="A37" s="1"/>
      <c r="B37" s="163"/>
      <c r="C37" s="171"/>
      <c r="D37" s="165"/>
      <c r="E37" s="165"/>
      <c r="F37" s="166"/>
      <c r="G37" s="167"/>
      <c r="H37" s="168"/>
      <c r="I37" s="169"/>
      <c r="J37" s="168"/>
      <c r="K37" s="167"/>
      <c r="L37" s="170"/>
      <c r="M37" s="167"/>
      <c r="N37" s="168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>
      <c r="A38" s="1"/>
      <c r="B38" s="145"/>
      <c r="C38" s="152"/>
      <c r="D38" s="146"/>
      <c r="E38" s="146"/>
      <c r="F38" s="147"/>
      <c r="G38" s="148"/>
      <c r="H38" s="149"/>
      <c r="I38" s="150"/>
      <c r="J38" s="149"/>
      <c r="K38" s="148"/>
      <c r="L38" s="151"/>
      <c r="M38" s="148"/>
      <c r="N38" s="149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21</v>
      </c>
      <c r="C39" s="39">
        <f t="shared" ref="C39:P39" si="6">SUM(C7:C38)</f>
        <v>0</v>
      </c>
      <c r="D39" s="39">
        <f t="shared" si="6"/>
        <v>0</v>
      </c>
      <c r="E39" s="39">
        <f t="shared" si="6"/>
        <v>0</v>
      </c>
      <c r="F39" s="39">
        <f t="shared" si="6"/>
        <v>0</v>
      </c>
      <c r="G39" s="39">
        <f t="shared" si="6"/>
        <v>0</v>
      </c>
      <c r="H39" s="39">
        <f t="shared" si="6"/>
        <v>0</v>
      </c>
      <c r="I39" s="39">
        <f t="shared" si="6"/>
        <v>0</v>
      </c>
      <c r="J39" s="39">
        <f t="shared" si="6"/>
        <v>0</v>
      </c>
      <c r="K39" s="39">
        <f t="shared" si="6"/>
        <v>0</v>
      </c>
      <c r="L39" s="39">
        <f t="shared" si="6"/>
        <v>0</v>
      </c>
      <c r="M39" s="39">
        <f t="shared" si="6"/>
        <v>0</v>
      </c>
      <c r="N39" s="39">
        <f t="shared" si="6"/>
        <v>0</v>
      </c>
      <c r="O39" s="39">
        <f t="shared" si="6"/>
        <v>0</v>
      </c>
      <c r="P39" s="39">
        <f t="shared" si="6"/>
        <v>0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31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"/>
      <c r="B43" s="58"/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(C43*$C$3)+(F43*$F$3)+(G43*$G$3)+(H43*$H$3)+(I43*$I$3)+(J43*$J$3)+(K43*$K$3)+(L43*$L$3)+(M43*$M$3)+(N43*$N$3)</f>
        <v>0</v>
      </c>
    </row>
    <row r="44" spans="1:16" s="30" customFormat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s="30" customFormat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(F45*$F$3)+(G45*$G$3)+(H45*$H$3)+(I45*$I$3)+(J45*$J$3)+(K45*$K$3)+(L45*$L$3)+(M45*$M$3)+(N45*$N$3)</f>
        <v>0</v>
      </c>
    </row>
    <row r="46" spans="1:16" ht="12" thickBot="1">
      <c r="A46" s="38"/>
      <c r="B46" s="39" t="s">
        <v>21</v>
      </c>
      <c r="C46" s="39">
        <f>SUM(C43:C45)</f>
        <v>0</v>
      </c>
      <c r="D46" s="39">
        <f>SUM(D43:D45)</f>
        <v>0</v>
      </c>
      <c r="E46" s="39">
        <f>SUM(E43:E45)</f>
        <v>0</v>
      </c>
      <c r="F46" s="39">
        <f>SUM(F43:F45)</f>
        <v>0</v>
      </c>
      <c r="G46" s="39">
        <f>SUM(G43:G45)</f>
        <v>0</v>
      </c>
      <c r="H46" s="39">
        <f t="shared" ref="H46:P46" si="7">SUM(H43:H45)</f>
        <v>0</v>
      </c>
      <c r="I46" s="39">
        <f t="shared" si="7"/>
        <v>0</v>
      </c>
      <c r="J46" s="39">
        <f t="shared" si="7"/>
        <v>0</v>
      </c>
      <c r="K46" s="39">
        <f t="shared" si="7"/>
        <v>0</v>
      </c>
      <c r="L46" s="39">
        <f t="shared" si="7"/>
        <v>0</v>
      </c>
      <c r="M46" s="39">
        <f t="shared" si="7"/>
        <v>0</v>
      </c>
      <c r="N46" s="39">
        <f t="shared" si="7"/>
        <v>0</v>
      </c>
      <c r="O46" s="41">
        <f t="shared" si="7"/>
        <v>0</v>
      </c>
      <c r="P46" s="41">
        <f t="shared" si="7"/>
        <v>0</v>
      </c>
    </row>
    <row r="47" spans="1:16">
      <c r="G47" s="42"/>
    </row>
    <row r="48" spans="1:16" ht="12.75">
      <c r="B48" s="2"/>
      <c r="C48" s="2"/>
      <c r="D48" s="2"/>
      <c r="E48" s="2"/>
      <c r="F48" s="47"/>
      <c r="G48" s="47"/>
      <c r="H48" s="47"/>
      <c r="I48" s="47"/>
      <c r="J48" s="47"/>
      <c r="K48" s="47"/>
      <c r="L48" s="47"/>
      <c r="M48" s="47"/>
      <c r="N48" s="47"/>
      <c r="O48" s="2"/>
      <c r="P48" s="2"/>
    </row>
    <row r="49" spans="13:16">
      <c r="M49" s="48" t="s">
        <v>21</v>
      </c>
      <c r="O49" s="49">
        <f>+O46+O39</f>
        <v>0</v>
      </c>
      <c r="P49" s="50">
        <f>+P46+P39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39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62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61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60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59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58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57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56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55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54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53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52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51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50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49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48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47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46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45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44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4"/>
  <sheetViews>
    <sheetView tabSelected="1" zoomScaleNormal="100" workbookViewId="0">
      <pane xSplit="2" ySplit="4" topLeftCell="C69" activePane="bottomRight" state="frozen"/>
      <selection pane="topRight" activeCell="C1" sqref="C1"/>
      <selection pane="bottomLeft" activeCell="A5" sqref="A5"/>
      <selection pane="bottomRight" activeCell="C86" sqref="C86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177"/>
      <c r="C7" s="178"/>
      <c r="D7" s="179"/>
      <c r="E7" s="179"/>
      <c r="F7" s="180"/>
      <c r="G7" s="181"/>
      <c r="H7" s="182"/>
      <c r="I7" s="183"/>
      <c r="J7" s="182"/>
      <c r="K7" s="181"/>
      <c r="L7" s="184"/>
      <c r="M7" s="181"/>
      <c r="N7" s="182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177"/>
      <c r="C8" s="185"/>
      <c r="D8" s="179"/>
      <c r="E8" s="179"/>
      <c r="F8" s="180"/>
      <c r="G8" s="181"/>
      <c r="H8" s="182"/>
      <c r="I8" s="183"/>
      <c r="J8" s="182"/>
      <c r="K8" s="181"/>
      <c r="L8" s="184"/>
      <c r="M8" s="181"/>
      <c r="N8" s="182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 hidden="1">
      <c r="A9" s="1"/>
      <c r="B9" s="177"/>
      <c r="C9" s="185"/>
      <c r="D9" s="179"/>
      <c r="E9" s="179"/>
      <c r="F9" s="180"/>
      <c r="G9" s="181"/>
      <c r="H9" s="182"/>
      <c r="I9" s="183"/>
      <c r="J9" s="182"/>
      <c r="K9" s="181"/>
      <c r="L9" s="184"/>
      <c r="M9" s="181"/>
      <c r="N9" s="182"/>
      <c r="O9" s="36">
        <f>SUM(F9:N9)</f>
        <v>0</v>
      </c>
      <c r="P9" s="37">
        <f>(F9*$F$3)+(G9*$G$3)+(H9*$H$3)+(I9*$I$3)+(J9*$J$3)+(K9*$K$3)+(L9*$L$3)+(M9*$M$3)+(N9*$N$3)</f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23" si="0">SUM(F10:N10)</f>
        <v>0</v>
      </c>
      <c r="P10" s="37">
        <f t="shared" ref="P10:P23" si="1">(F10*$F$3)+(G10*$G$3)+(H10*$H$3)+(I10*$I$3)+(J10*$J$3)+(K10*$K$3)+(L10*$L$3)+(M10*$M$3)+(N10*$N$3)</f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177"/>
      <c r="C15" s="185"/>
      <c r="D15" s="179"/>
      <c r="E15" s="179"/>
      <c r="F15" s="180"/>
      <c r="G15" s="181"/>
      <c r="H15" s="182"/>
      <c r="I15" s="183"/>
      <c r="J15" s="182"/>
      <c r="K15" s="181"/>
      <c r="L15" s="184"/>
      <c r="M15" s="181"/>
      <c r="N15" s="182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s="30" customFormat="1" hidden="1">
      <c r="A16" s="1"/>
      <c r="B16" s="177"/>
      <c r="C16" s="185"/>
      <c r="D16" s="179"/>
      <c r="E16" s="179"/>
      <c r="F16" s="180"/>
      <c r="G16" s="181"/>
      <c r="H16" s="182"/>
      <c r="I16" s="183"/>
      <c r="J16" s="182"/>
      <c r="K16" s="181"/>
      <c r="L16" s="184"/>
      <c r="M16" s="181"/>
      <c r="N16" s="182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ref="O17:O21" si="2">SUM(F17:N17)</f>
        <v>0</v>
      </c>
      <c r="P17" s="37">
        <f t="shared" ref="P17:P21" si="3">(F17*$F$3)+(G17*$G$3)+(H17*$H$3)+(I17*$I$3)+(J17*$J$3)+(K17*$K$3)+(L17*$L$3)+(M17*$M$3)+(N17*$N$3)</f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2"/>
        <v>0</v>
      </c>
      <c r="P18" s="37">
        <f t="shared" si="3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2"/>
        <v>0</v>
      </c>
      <c r="P19" s="37">
        <f t="shared" si="3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2"/>
        <v>0</v>
      </c>
      <c r="P20" s="37">
        <f t="shared" si="3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2"/>
        <v>0</v>
      </c>
      <c r="P21" s="37">
        <f t="shared" si="3"/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0"/>
        <v>0</v>
      </c>
      <c r="P22" s="37">
        <f t="shared" si="1"/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0"/>
        <v>0</v>
      </c>
      <c r="P23" s="37">
        <f t="shared" si="1"/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37">
        <f>(F27*$F$3)+(G27*$G$3)+(H27*$H$3)+(I27*$I$3)+(J27*$J$3)+(K27*$K$3)+(L27*$L$3)+(M27*$M$3)+(N27*$N$3)</f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ref="O28:O34" si="4">SUM(F28:N28)</f>
        <v>0</v>
      </c>
      <c r="P28" s="37">
        <f t="shared" ref="P28:P34" si="5">(F28*$F$3)+(G28*$G$3)+(H28*$H$3)+(I28*$I$3)+(J28*$J$3)+(K28*$K$3)+(L28*$L$3)+(M28*$M$3)+(N28*$N$3)</f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4"/>
        <v>0</v>
      </c>
      <c r="P29" s="37">
        <f t="shared" si="5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4"/>
        <v>0</v>
      </c>
      <c r="P30" s="37">
        <f t="shared" si="5"/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4"/>
        <v>0</v>
      </c>
      <c r="P31" s="37">
        <f t="shared" si="5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4"/>
        <v>0</v>
      </c>
      <c r="P32" s="37">
        <f t="shared" si="5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4"/>
        <v>0</v>
      </c>
      <c r="P33" s="37">
        <f t="shared" si="5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4"/>
        <v>0</v>
      </c>
      <c r="P34" s="37">
        <f t="shared" si="5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 hidden="1">
      <c r="A36" s="1"/>
      <c r="B36" s="163"/>
      <c r="C36" s="171"/>
      <c r="D36" s="165"/>
      <c r="E36" s="165"/>
      <c r="F36" s="166"/>
      <c r="G36" s="167"/>
      <c r="H36" s="168"/>
      <c r="I36" s="169"/>
      <c r="J36" s="168"/>
      <c r="K36" s="167"/>
      <c r="L36" s="170"/>
      <c r="M36" s="167"/>
      <c r="N36" s="168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ht="12" hidden="1" thickBot="1">
      <c r="A37" s="38"/>
      <c r="B37" s="39" t="s">
        <v>21</v>
      </c>
      <c r="C37" s="39">
        <f t="shared" ref="C37:P37" si="6">SUM(C7:C36)</f>
        <v>0</v>
      </c>
      <c r="D37" s="39">
        <f t="shared" si="6"/>
        <v>0</v>
      </c>
      <c r="E37" s="39">
        <f t="shared" si="6"/>
        <v>0</v>
      </c>
      <c r="F37" s="39">
        <f t="shared" si="6"/>
        <v>0</v>
      </c>
      <c r="G37" s="39">
        <f t="shared" si="6"/>
        <v>0</v>
      </c>
      <c r="H37" s="39">
        <f t="shared" si="6"/>
        <v>0</v>
      </c>
      <c r="I37" s="39">
        <f t="shared" si="6"/>
        <v>0</v>
      </c>
      <c r="J37" s="39">
        <f t="shared" si="6"/>
        <v>0</v>
      </c>
      <c r="K37" s="39">
        <f t="shared" si="6"/>
        <v>0</v>
      </c>
      <c r="L37" s="39">
        <f t="shared" si="6"/>
        <v>0</v>
      </c>
      <c r="M37" s="39">
        <f t="shared" si="6"/>
        <v>0</v>
      </c>
      <c r="N37" s="39">
        <f t="shared" si="6"/>
        <v>0</v>
      </c>
      <c r="O37" s="110">
        <f t="shared" si="6"/>
        <v>0</v>
      </c>
      <c r="P37" s="39">
        <f t="shared" si="6"/>
        <v>0</v>
      </c>
    </row>
    <row r="38" spans="1:16" hidden="1">
      <c r="B38" s="38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13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33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30" customFormat="1">
      <c r="A41" s="136"/>
      <c r="B41" s="137" t="s">
        <v>99</v>
      </c>
      <c r="C41" s="64"/>
      <c r="D41" s="52">
        <v>1</v>
      </c>
      <c r="E41" s="52">
        <v>1</v>
      </c>
      <c r="F41" s="53"/>
      <c r="G41" s="132">
        <v>6</v>
      </c>
      <c r="H41" s="133"/>
      <c r="I41" s="132">
        <v>13</v>
      </c>
      <c r="J41" s="138"/>
      <c r="K41" s="132">
        <v>20</v>
      </c>
      <c r="L41" s="133"/>
      <c r="M41" s="132"/>
      <c r="N41" s="139">
        <v>50</v>
      </c>
      <c r="O41" s="36">
        <f t="shared" ref="O41:O50" si="7">SUM(F41:N41)</f>
        <v>89</v>
      </c>
      <c r="P41" s="37">
        <f>(F41*$F$3)+(G41*$G$3)+(H41*$H$3)+(I41*$I$3)+(J41*$J$3)+(K41*$K$3)+(L41*$L$3)+(M41*$M$3)+(N41*$N$3)</f>
        <v>128</v>
      </c>
    </row>
    <row r="42" spans="1:16" s="30" customFormat="1">
      <c r="A42" s="136"/>
      <c r="B42" s="65" t="s">
        <v>100</v>
      </c>
      <c r="C42" s="64"/>
      <c r="D42" s="52"/>
      <c r="E42" s="52"/>
      <c r="F42" s="53"/>
      <c r="G42" s="132"/>
      <c r="H42" s="133"/>
      <c r="I42" s="132"/>
      <c r="J42" s="138"/>
      <c r="K42" s="132">
        <v>100</v>
      </c>
      <c r="L42" s="133"/>
      <c r="M42" s="132"/>
      <c r="N42" s="139"/>
      <c r="O42" s="36">
        <f t="shared" si="7"/>
        <v>100</v>
      </c>
      <c r="P42" s="37">
        <f t="shared" ref="P42:P50" si="8">(F42*$F$3)+(G42*$G$3)+(H42*$H$3)+(I42*$I$3)+(J42*$J$3)+(K42*$K$3)+(L42*$L$3)+(M42*$M$3)+(N42*$N$3)</f>
        <v>100</v>
      </c>
    </row>
    <row r="43" spans="1:16" s="30" customFormat="1" ht="11.25" customHeight="1">
      <c r="A43" s="136"/>
      <c r="B43" s="65" t="s">
        <v>101</v>
      </c>
      <c r="C43" s="64"/>
      <c r="D43" s="52"/>
      <c r="E43" s="52"/>
      <c r="F43" s="53"/>
      <c r="G43" s="132">
        <v>162</v>
      </c>
      <c r="H43" s="133"/>
      <c r="I43" s="132">
        <v>18</v>
      </c>
      <c r="J43" s="138"/>
      <c r="K43" s="132">
        <v>18</v>
      </c>
      <c r="L43" s="133"/>
      <c r="M43" s="132"/>
      <c r="N43" s="139">
        <v>11</v>
      </c>
      <c r="O43" s="36">
        <f t="shared" si="7"/>
        <v>209</v>
      </c>
      <c r="P43" s="37">
        <f t="shared" si="8"/>
        <v>89.5</v>
      </c>
    </row>
    <row r="44" spans="1:16" s="30" customFormat="1" ht="11.25" customHeight="1">
      <c r="A44" s="136"/>
      <c r="B44" s="137" t="s">
        <v>102</v>
      </c>
      <c r="C44" s="64"/>
      <c r="D44" s="52"/>
      <c r="E44" s="52">
        <v>1</v>
      </c>
      <c r="F44" s="53"/>
      <c r="G44" s="132">
        <v>10</v>
      </c>
      <c r="H44" s="133"/>
      <c r="I44" s="132"/>
      <c r="J44" s="138"/>
      <c r="K44" s="132"/>
      <c r="L44" s="133"/>
      <c r="M44" s="132"/>
      <c r="N44" s="139">
        <v>18</v>
      </c>
      <c r="O44" s="36">
        <f t="shared" si="7"/>
        <v>28</v>
      </c>
      <c r="P44" s="37">
        <f t="shared" si="8"/>
        <v>38.5</v>
      </c>
    </row>
    <row r="45" spans="1:16" s="30" customFormat="1" ht="11.25" customHeight="1">
      <c r="A45" s="136"/>
      <c r="B45" s="65" t="s">
        <v>103</v>
      </c>
      <c r="C45" s="64"/>
      <c r="D45" s="52"/>
      <c r="E45" s="52"/>
      <c r="F45" s="53"/>
      <c r="G45" s="132">
        <v>20</v>
      </c>
      <c r="H45" s="133"/>
      <c r="I45" s="132">
        <v>6</v>
      </c>
      <c r="J45" s="138"/>
      <c r="K45" s="132">
        <v>15</v>
      </c>
      <c r="L45" s="133"/>
      <c r="M45" s="132"/>
      <c r="N45" s="139"/>
      <c r="O45" s="36">
        <f t="shared" si="7"/>
        <v>41</v>
      </c>
      <c r="P45" s="37">
        <f t="shared" si="8"/>
        <v>23</v>
      </c>
    </row>
    <row r="46" spans="1:16" s="30" customFormat="1" ht="11.25" customHeight="1">
      <c r="A46" s="136"/>
      <c r="B46" s="137" t="s">
        <v>104</v>
      </c>
      <c r="C46" s="64"/>
      <c r="D46" s="52"/>
      <c r="E46" s="52"/>
      <c r="F46" s="53"/>
      <c r="G46" s="132">
        <v>3</v>
      </c>
      <c r="H46" s="133"/>
      <c r="I46" s="132">
        <v>9</v>
      </c>
      <c r="J46" s="138"/>
      <c r="K46" s="132">
        <v>9</v>
      </c>
      <c r="L46" s="133"/>
      <c r="M46" s="132"/>
      <c r="N46" s="139">
        <v>3</v>
      </c>
      <c r="O46" s="36">
        <f t="shared" si="7"/>
        <v>24</v>
      </c>
      <c r="P46" s="37">
        <f t="shared" si="8"/>
        <v>20.25</v>
      </c>
    </row>
    <row r="47" spans="1:16" s="30" customFormat="1" ht="11.25" customHeight="1">
      <c r="A47" s="136"/>
      <c r="B47" s="65" t="s">
        <v>105</v>
      </c>
      <c r="C47" s="64"/>
      <c r="D47" s="52"/>
      <c r="E47" s="52"/>
      <c r="F47" s="53"/>
      <c r="G47" s="132">
        <v>65</v>
      </c>
      <c r="H47" s="133"/>
      <c r="I47" s="132"/>
      <c r="J47" s="138"/>
      <c r="K47" s="132"/>
      <c r="L47" s="133"/>
      <c r="M47" s="132"/>
      <c r="N47" s="139"/>
      <c r="O47" s="36">
        <f t="shared" si="7"/>
        <v>65</v>
      </c>
      <c r="P47" s="37">
        <f t="shared" si="8"/>
        <v>16.25</v>
      </c>
    </row>
    <row r="48" spans="1:16" s="30" customFormat="1" ht="11.25" customHeight="1">
      <c r="A48" s="136"/>
      <c r="B48" s="137" t="s">
        <v>106</v>
      </c>
      <c r="C48" s="64"/>
      <c r="D48" s="52"/>
      <c r="E48" s="52"/>
      <c r="F48" s="53"/>
      <c r="G48" s="132">
        <v>60</v>
      </c>
      <c r="H48" s="133"/>
      <c r="I48" s="132"/>
      <c r="J48" s="138"/>
      <c r="K48" s="132"/>
      <c r="L48" s="133"/>
      <c r="M48" s="132"/>
      <c r="N48" s="139"/>
      <c r="O48" s="36">
        <f t="shared" si="7"/>
        <v>60</v>
      </c>
      <c r="P48" s="37">
        <f t="shared" si="8"/>
        <v>15</v>
      </c>
    </row>
    <row r="49" spans="1:16" s="30" customFormat="1" ht="11.25" customHeight="1">
      <c r="A49" s="136"/>
      <c r="B49" s="65" t="s">
        <v>107</v>
      </c>
      <c r="C49" s="64"/>
      <c r="D49" s="52"/>
      <c r="E49" s="52"/>
      <c r="F49" s="53"/>
      <c r="G49" s="132"/>
      <c r="H49" s="133"/>
      <c r="I49" s="132"/>
      <c r="J49" s="138"/>
      <c r="K49" s="132"/>
      <c r="L49" s="133"/>
      <c r="M49" s="132"/>
      <c r="N49" s="139">
        <v>1</v>
      </c>
      <c r="O49" s="36">
        <f t="shared" si="7"/>
        <v>1</v>
      </c>
      <c r="P49" s="37">
        <f t="shared" si="8"/>
        <v>2</v>
      </c>
    </row>
    <row r="50" spans="1:16" s="30" customFormat="1" ht="11.25" customHeight="1">
      <c r="A50" s="136"/>
      <c r="B50" s="137" t="s">
        <v>108</v>
      </c>
      <c r="C50" s="64"/>
      <c r="D50" s="52"/>
      <c r="E50" s="52"/>
      <c r="F50" s="53"/>
      <c r="G50" s="132">
        <v>7</v>
      </c>
      <c r="H50" s="133"/>
      <c r="I50" s="132"/>
      <c r="J50" s="138"/>
      <c r="K50" s="132"/>
      <c r="L50" s="133"/>
      <c r="M50" s="132"/>
      <c r="N50" s="139"/>
      <c r="O50" s="36">
        <f t="shared" si="7"/>
        <v>7</v>
      </c>
      <c r="P50" s="37">
        <f t="shared" si="8"/>
        <v>1.75</v>
      </c>
    </row>
    <row r="51" spans="1:16" s="30" customFormat="1" ht="11.25" customHeight="1">
      <c r="A51" s="136"/>
      <c r="B51" s="137"/>
      <c r="C51" s="64"/>
      <c r="D51" s="52"/>
      <c r="E51" s="52"/>
      <c r="F51" s="53"/>
      <c r="G51" s="132"/>
      <c r="H51" s="133"/>
      <c r="I51" s="132"/>
      <c r="J51" s="138"/>
      <c r="K51" s="132"/>
      <c r="L51" s="133"/>
      <c r="M51" s="132"/>
      <c r="N51" s="139"/>
      <c r="O51" s="36">
        <f t="shared" ref="O51:O52" si="9">SUM(F51:N51)</f>
        <v>0</v>
      </c>
      <c r="P51" s="37">
        <f t="shared" ref="P51:P52" si="10">(F51*$F$3)+(G51*$G$3)+(H51*$H$3)+(I51*$I$3)+(J51*$J$3)+(K51*$K$3)+(L51*$L$3)+(M51*$M$3)+(N51*$N$3)</f>
        <v>0</v>
      </c>
    </row>
    <row r="52" spans="1:16" s="30" customFormat="1">
      <c r="A52" s="136"/>
      <c r="B52" s="65"/>
      <c r="C52" s="64"/>
      <c r="D52" s="52"/>
      <c r="E52" s="52"/>
      <c r="F52" s="53"/>
      <c r="G52" s="142"/>
      <c r="H52" s="143"/>
      <c r="I52" s="140"/>
      <c r="J52" s="1"/>
      <c r="K52" s="140"/>
      <c r="L52" s="111"/>
      <c r="M52" s="140"/>
      <c r="N52" s="1"/>
      <c r="O52" s="135">
        <f t="shared" si="9"/>
        <v>0</v>
      </c>
      <c r="P52" s="37">
        <f t="shared" si="10"/>
        <v>0</v>
      </c>
    </row>
    <row r="53" spans="1:16" ht="12" thickBot="1">
      <c r="A53" s="38"/>
      <c r="B53" s="39"/>
      <c r="C53" s="43">
        <f t="shared" ref="C53:P53" si="11">SUM(C41:C52)</f>
        <v>0</v>
      </c>
      <c r="D53" s="43">
        <f t="shared" si="11"/>
        <v>1</v>
      </c>
      <c r="E53" s="43">
        <f t="shared" si="11"/>
        <v>2</v>
      </c>
      <c r="F53" s="43">
        <f t="shared" si="11"/>
        <v>0</v>
      </c>
      <c r="G53" s="43">
        <f t="shared" si="11"/>
        <v>333</v>
      </c>
      <c r="H53" s="43">
        <f t="shared" si="11"/>
        <v>0</v>
      </c>
      <c r="I53" s="43">
        <f t="shared" si="11"/>
        <v>46</v>
      </c>
      <c r="J53" s="43">
        <f t="shared" si="11"/>
        <v>0</v>
      </c>
      <c r="K53" s="43">
        <f t="shared" si="11"/>
        <v>162</v>
      </c>
      <c r="L53" s="43">
        <f t="shared" si="11"/>
        <v>0</v>
      </c>
      <c r="M53" s="43">
        <f t="shared" si="11"/>
        <v>0</v>
      </c>
      <c r="N53" s="43">
        <f t="shared" si="11"/>
        <v>83</v>
      </c>
      <c r="O53" s="44">
        <f t="shared" si="11"/>
        <v>624</v>
      </c>
      <c r="P53" s="45">
        <f t="shared" si="11"/>
        <v>434.25</v>
      </c>
    </row>
    <row r="54" spans="1:16">
      <c r="G54" s="42"/>
    </row>
    <row r="55" spans="1:16" hidden="1">
      <c r="G55" s="42"/>
    </row>
    <row r="56" spans="1:16" ht="12" hidden="1" thickBot="1">
      <c r="B56" s="33" t="s">
        <v>78</v>
      </c>
      <c r="C56" s="33"/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  <c r="P56" s="35"/>
    </row>
    <row r="57" spans="1:16" s="30" customFormat="1" hidden="1">
      <c r="A57" s="136"/>
      <c r="B57" s="137"/>
      <c r="C57" s="64"/>
      <c r="D57" s="52"/>
      <c r="E57" s="52"/>
      <c r="F57" s="53"/>
      <c r="G57" s="132"/>
      <c r="H57" s="133"/>
      <c r="I57" s="132"/>
      <c r="J57" s="138"/>
      <c r="K57" s="132"/>
      <c r="L57" s="133"/>
      <c r="M57" s="132"/>
      <c r="N57" s="139"/>
      <c r="O57" s="134">
        <f t="shared" ref="O57:O63" si="12">SUM(F57:N57)</f>
        <v>0</v>
      </c>
      <c r="P57" s="37">
        <f t="shared" ref="P57:P63" si="13">(F57*$F$3)+(G57*$G$3)+(H57*$H$3)+(I57*$I$3)+(J57*$J$3)+(K57*$K$3)+(L57*$L$3)+(M57*$M$3)+(N57*$N$3)</f>
        <v>0</v>
      </c>
    </row>
    <row r="58" spans="1:16" s="30" customFormat="1" hidden="1">
      <c r="A58" s="136"/>
      <c r="B58" s="65"/>
      <c r="C58" s="64"/>
      <c r="D58" s="52"/>
      <c r="E58" s="52"/>
      <c r="F58" s="53"/>
      <c r="G58" s="132"/>
      <c r="H58" s="133"/>
      <c r="I58" s="132"/>
      <c r="J58" s="138"/>
      <c r="K58" s="132"/>
      <c r="L58" s="133"/>
      <c r="M58" s="132"/>
      <c r="N58" s="139"/>
      <c r="O58" s="134">
        <f t="shared" si="12"/>
        <v>0</v>
      </c>
      <c r="P58" s="37">
        <f t="shared" si="13"/>
        <v>0</v>
      </c>
    </row>
    <row r="59" spans="1:16" s="30" customFormat="1" hidden="1">
      <c r="A59" s="136"/>
      <c r="B59" s="137"/>
      <c r="C59" s="64"/>
      <c r="D59" s="52"/>
      <c r="E59" s="52"/>
      <c r="F59" s="53"/>
      <c r="G59" s="132"/>
      <c r="H59" s="133"/>
      <c r="I59" s="132"/>
      <c r="J59" s="138"/>
      <c r="K59" s="132"/>
      <c r="L59" s="133"/>
      <c r="M59" s="132"/>
      <c r="N59" s="139"/>
      <c r="O59" s="134">
        <f t="shared" si="12"/>
        <v>0</v>
      </c>
      <c r="P59" s="37">
        <f t="shared" si="13"/>
        <v>0</v>
      </c>
    </row>
    <row r="60" spans="1:16" s="30" customFormat="1" hidden="1">
      <c r="A60" s="136"/>
      <c r="B60" s="65"/>
      <c r="C60" s="64"/>
      <c r="D60" s="52"/>
      <c r="E60" s="52"/>
      <c r="F60" s="53"/>
      <c r="G60" s="132"/>
      <c r="H60" s="133"/>
      <c r="I60" s="132"/>
      <c r="J60" s="138"/>
      <c r="K60" s="132"/>
      <c r="L60" s="133"/>
      <c r="M60" s="132"/>
      <c r="N60" s="139"/>
      <c r="O60" s="134">
        <f t="shared" si="12"/>
        <v>0</v>
      </c>
      <c r="P60" s="37">
        <f t="shared" si="13"/>
        <v>0</v>
      </c>
    </row>
    <row r="61" spans="1:16" s="202" customFormat="1" hidden="1">
      <c r="A61" s="136"/>
      <c r="B61" s="65"/>
      <c r="C61" s="64"/>
      <c r="D61" s="206"/>
      <c r="E61" s="206"/>
      <c r="F61" s="207"/>
      <c r="G61" s="132"/>
      <c r="H61" s="133"/>
      <c r="I61" s="132"/>
      <c r="J61" s="138"/>
      <c r="K61" s="132"/>
      <c r="L61" s="133"/>
      <c r="M61" s="132"/>
      <c r="N61" s="139"/>
      <c r="O61" s="134">
        <f t="shared" si="12"/>
        <v>0</v>
      </c>
      <c r="P61" s="208">
        <f t="shared" si="13"/>
        <v>0</v>
      </c>
    </row>
    <row r="62" spans="1:16" s="202" customFormat="1" hidden="1">
      <c r="A62" s="136"/>
      <c r="B62" s="137"/>
      <c r="C62" s="64"/>
      <c r="D62" s="206"/>
      <c r="E62" s="206"/>
      <c r="F62" s="207"/>
      <c r="G62" s="132"/>
      <c r="H62" s="133"/>
      <c r="I62" s="132"/>
      <c r="J62" s="138"/>
      <c r="K62" s="132"/>
      <c r="L62" s="133"/>
      <c r="M62" s="132"/>
      <c r="N62" s="139"/>
      <c r="O62" s="134">
        <f t="shared" si="12"/>
        <v>0</v>
      </c>
      <c r="P62" s="208">
        <f t="shared" si="13"/>
        <v>0</v>
      </c>
    </row>
    <row r="63" spans="1:16" s="30" customFormat="1" ht="12.75" hidden="1" customHeight="1">
      <c r="A63" s="136"/>
      <c r="B63" s="65"/>
      <c r="C63" s="64"/>
      <c r="D63" s="52"/>
      <c r="E63" s="52"/>
      <c r="F63" s="53"/>
      <c r="G63" s="142"/>
      <c r="H63" s="143"/>
      <c r="I63" s="140"/>
      <c r="J63" s="1"/>
      <c r="K63" s="140"/>
      <c r="L63" s="111"/>
      <c r="M63" s="140"/>
      <c r="N63" s="1"/>
      <c r="O63" s="135">
        <f t="shared" si="12"/>
        <v>0</v>
      </c>
      <c r="P63" s="37">
        <f t="shared" si="13"/>
        <v>0</v>
      </c>
    </row>
    <row r="64" spans="1:16" ht="12" hidden="1" thickBot="1">
      <c r="A64" s="38"/>
      <c r="B64" s="39" t="s">
        <v>21</v>
      </c>
      <c r="C64" s="39">
        <f t="shared" ref="C64:P64" si="14">SUM(C57:C63)</f>
        <v>0</v>
      </c>
      <c r="D64" s="39">
        <f t="shared" si="14"/>
        <v>0</v>
      </c>
      <c r="E64" s="39">
        <f t="shared" si="14"/>
        <v>0</v>
      </c>
      <c r="F64" s="39">
        <f t="shared" si="14"/>
        <v>0</v>
      </c>
      <c r="G64" s="141">
        <f t="shared" si="14"/>
        <v>0</v>
      </c>
      <c r="H64" s="141">
        <f t="shared" si="14"/>
        <v>0</v>
      </c>
      <c r="I64" s="43">
        <f t="shared" si="14"/>
        <v>0</v>
      </c>
      <c r="J64" s="43">
        <f t="shared" si="14"/>
        <v>0</v>
      </c>
      <c r="K64" s="43">
        <f t="shared" si="14"/>
        <v>0</v>
      </c>
      <c r="L64" s="43">
        <f t="shared" si="14"/>
        <v>0</v>
      </c>
      <c r="M64" s="43">
        <f t="shared" si="14"/>
        <v>0</v>
      </c>
      <c r="N64" s="43">
        <f t="shared" si="14"/>
        <v>0</v>
      </c>
      <c r="O64" s="44">
        <f t="shared" si="14"/>
        <v>0</v>
      </c>
      <c r="P64" s="45">
        <f t="shared" si="14"/>
        <v>0</v>
      </c>
    </row>
    <row r="65" spans="1:16" hidden="1">
      <c r="A65" s="38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 s="201" customFormat="1">
      <c r="G66" s="42"/>
    </row>
    <row r="67" spans="1:16" s="201" customFormat="1" ht="12" thickBot="1">
      <c r="B67" s="203" t="s">
        <v>80</v>
      </c>
      <c r="C67" s="203"/>
      <c r="D67" s="203"/>
      <c r="E67" s="203"/>
      <c r="F67" s="204"/>
      <c r="G67" s="204"/>
      <c r="H67" s="204"/>
      <c r="I67" s="204"/>
      <c r="J67" s="204"/>
      <c r="K67" s="204"/>
      <c r="L67" s="204"/>
      <c r="M67" s="204"/>
      <c r="N67" s="204"/>
      <c r="O67" s="205"/>
      <c r="P67" s="205"/>
    </row>
    <row r="68" spans="1:16" s="202" customFormat="1">
      <c r="A68" s="136"/>
      <c r="B68" s="137" t="s">
        <v>134</v>
      </c>
      <c r="C68" s="64"/>
      <c r="D68" s="206"/>
      <c r="E68" s="206"/>
      <c r="F68" s="207">
        <v>536</v>
      </c>
      <c r="G68" s="132"/>
      <c r="H68" s="133"/>
      <c r="I68" s="132"/>
      <c r="J68" s="138"/>
      <c r="K68" s="132"/>
      <c r="L68" s="133"/>
      <c r="M68" s="132"/>
      <c r="N68" s="139"/>
      <c r="O68" s="134">
        <f t="shared" ref="O68:O71" si="15">SUM(F68:N68)</f>
        <v>536</v>
      </c>
      <c r="P68" s="208">
        <f t="shared" ref="P68:P71" si="16">(F68*$F$3)+(G68*$G$3)+(H68*$H$3)+(I68*$I$3)+(J68*$J$3)+(K68*$K$3)+(L68*$L$3)+(M68*$M$3)+(N68*$N$3)</f>
        <v>53.6</v>
      </c>
    </row>
    <row r="69" spans="1:16" s="202" customFormat="1">
      <c r="A69" s="136"/>
      <c r="B69" s="65" t="s">
        <v>135</v>
      </c>
      <c r="C69" s="64"/>
      <c r="D69" s="206"/>
      <c r="E69" s="206"/>
      <c r="F69" s="207"/>
      <c r="G69" s="132">
        <v>15</v>
      </c>
      <c r="H69" s="133"/>
      <c r="I69" s="132">
        <v>25</v>
      </c>
      <c r="J69" s="138">
        <v>4</v>
      </c>
      <c r="K69" s="132"/>
      <c r="L69" s="133">
        <v>13</v>
      </c>
      <c r="M69" s="132"/>
      <c r="N69" s="139">
        <v>8</v>
      </c>
      <c r="O69" s="134">
        <f t="shared" si="15"/>
        <v>65</v>
      </c>
      <c r="P69" s="208">
        <f t="shared" si="16"/>
        <v>47.25</v>
      </c>
    </row>
    <row r="70" spans="1:16" s="202" customFormat="1">
      <c r="A70" s="136"/>
      <c r="B70" s="137" t="s">
        <v>136</v>
      </c>
      <c r="C70" s="64"/>
      <c r="D70" s="206"/>
      <c r="E70" s="206"/>
      <c r="F70" s="207"/>
      <c r="G70" s="132">
        <v>34</v>
      </c>
      <c r="H70" s="133"/>
      <c r="I70" s="132">
        <v>16</v>
      </c>
      <c r="J70" s="138">
        <v>2</v>
      </c>
      <c r="K70" s="132"/>
      <c r="L70" s="133"/>
      <c r="M70" s="132"/>
      <c r="N70" s="139">
        <v>2</v>
      </c>
      <c r="O70" s="134">
        <f t="shared" si="15"/>
        <v>54</v>
      </c>
      <c r="P70" s="208">
        <f t="shared" si="16"/>
        <v>21.5</v>
      </c>
    </row>
    <row r="71" spans="1:16" s="202" customFormat="1" ht="12.75" customHeight="1">
      <c r="A71" s="136"/>
      <c r="B71" s="65"/>
      <c r="C71" s="64"/>
      <c r="D71" s="206"/>
      <c r="E71" s="206"/>
      <c r="F71" s="207"/>
      <c r="G71" s="142"/>
      <c r="H71" s="143"/>
      <c r="I71" s="140"/>
      <c r="J71" s="201"/>
      <c r="K71" s="140"/>
      <c r="L71" s="111"/>
      <c r="M71" s="140"/>
      <c r="N71" s="201"/>
      <c r="O71" s="135">
        <f t="shared" si="15"/>
        <v>0</v>
      </c>
      <c r="P71" s="208">
        <f t="shared" si="16"/>
        <v>0</v>
      </c>
    </row>
    <row r="72" spans="1:16" s="201" customFormat="1" ht="12" thickBot="1">
      <c r="A72" s="209"/>
      <c r="B72" s="210" t="s">
        <v>21</v>
      </c>
      <c r="C72" s="210">
        <f t="shared" ref="C72:P72" si="17">SUM(C68:C71)</f>
        <v>0</v>
      </c>
      <c r="D72" s="210">
        <f t="shared" si="17"/>
        <v>0</v>
      </c>
      <c r="E72" s="210">
        <f t="shared" si="17"/>
        <v>0</v>
      </c>
      <c r="F72" s="210">
        <f t="shared" si="17"/>
        <v>536</v>
      </c>
      <c r="G72" s="141">
        <f t="shared" si="17"/>
        <v>49</v>
      </c>
      <c r="H72" s="141">
        <f t="shared" si="17"/>
        <v>0</v>
      </c>
      <c r="I72" s="43">
        <f t="shared" si="17"/>
        <v>41</v>
      </c>
      <c r="J72" s="43">
        <f t="shared" si="17"/>
        <v>6</v>
      </c>
      <c r="K72" s="43">
        <f t="shared" si="17"/>
        <v>0</v>
      </c>
      <c r="L72" s="43">
        <f t="shared" si="17"/>
        <v>13</v>
      </c>
      <c r="M72" s="43">
        <f t="shared" si="17"/>
        <v>0</v>
      </c>
      <c r="N72" s="43">
        <f t="shared" si="17"/>
        <v>10</v>
      </c>
      <c r="O72" s="44">
        <f t="shared" si="17"/>
        <v>655</v>
      </c>
      <c r="P72" s="45">
        <f t="shared" si="17"/>
        <v>122.35</v>
      </c>
    </row>
    <row r="73" spans="1:16" s="201" customFormat="1">
      <c r="A73" s="209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thickBot="1">
      <c r="B75" s="33" t="s">
        <v>23</v>
      </c>
      <c r="C75" s="188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187" customFormat="1">
      <c r="A76" s="186"/>
      <c r="B76" s="189" t="s">
        <v>97</v>
      </c>
      <c r="C76" s="190"/>
      <c r="D76" s="190"/>
      <c r="E76" s="190"/>
      <c r="F76" s="191"/>
      <c r="G76" s="192">
        <v>59</v>
      </c>
      <c r="H76" s="193"/>
      <c r="I76" s="194">
        <v>41</v>
      </c>
      <c r="J76" s="193"/>
      <c r="K76" s="192">
        <v>1</v>
      </c>
      <c r="L76" s="195"/>
      <c r="M76" s="192"/>
      <c r="N76" s="193"/>
      <c r="O76" s="196">
        <f>SUM(F76:N76)</f>
        <v>101</v>
      </c>
      <c r="P76" s="197">
        <f>(F76*$F$3)+(G76*$G$3)+(H76*$H$3)+(I76*$I$3)+(J76*$J$3)+(K76*$K$3)+(L76*$L$3)+(M76*$M$3)+(N76*$N$3)</f>
        <v>36.25</v>
      </c>
    </row>
    <row r="77" spans="1:16" s="30" customFormat="1">
      <c r="A77" s="1"/>
      <c r="B77" s="189"/>
      <c r="C77" s="64"/>
      <c r="D77" s="190"/>
      <c r="E77" s="190"/>
      <c r="F77" s="191"/>
      <c r="G77" s="192"/>
      <c r="H77" s="193"/>
      <c r="I77" s="194"/>
      <c r="J77" s="193"/>
      <c r="K77" s="192"/>
      <c r="L77" s="62"/>
      <c r="M77" s="59"/>
      <c r="N77" s="60"/>
      <c r="O77" s="36">
        <f>SUM(F77:N77)</f>
        <v>0</v>
      </c>
      <c r="P77" s="37">
        <f>(F77*$F$3)+(G77*$G$3)+(H77*$H$3)+(I77*$I$3)+(J77*$J$3)+(K77*$K$3)+(L77*$L$3)+(M77*$M$3)+(N77*$N$3)</f>
        <v>0</v>
      </c>
    </row>
    <row r="78" spans="1:16" ht="12" thickBot="1">
      <c r="A78" s="38"/>
      <c r="B78" s="39" t="s">
        <v>21</v>
      </c>
      <c r="C78" s="39">
        <f t="shared" ref="C78:D78" si="18">SUM(C77:C77)</f>
        <v>0</v>
      </c>
      <c r="D78" s="39">
        <f t="shared" si="18"/>
        <v>0</v>
      </c>
      <c r="E78" s="44">
        <f t="shared" ref="E78:N78" si="19">SUM(E76:E77)</f>
        <v>0</v>
      </c>
      <c r="F78" s="44">
        <f t="shared" si="19"/>
        <v>0</v>
      </c>
      <c r="G78" s="44">
        <f t="shared" si="19"/>
        <v>59</v>
      </c>
      <c r="H78" s="44">
        <f t="shared" si="19"/>
        <v>0</v>
      </c>
      <c r="I78" s="44">
        <f t="shared" si="19"/>
        <v>41</v>
      </c>
      <c r="J78" s="44">
        <f t="shared" si="19"/>
        <v>0</v>
      </c>
      <c r="K78" s="44">
        <f t="shared" si="19"/>
        <v>1</v>
      </c>
      <c r="L78" s="44">
        <f t="shared" si="19"/>
        <v>0</v>
      </c>
      <c r="M78" s="44">
        <f t="shared" si="19"/>
        <v>0</v>
      </c>
      <c r="N78" s="44">
        <f t="shared" si="19"/>
        <v>0</v>
      </c>
      <c r="O78" s="44">
        <f>SUM(O76:O77)</f>
        <v>101</v>
      </c>
      <c r="P78" s="45">
        <f>SUM(P76:P77)</f>
        <v>36.25</v>
      </c>
    </row>
    <row r="79" spans="1:16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t="12" thickBot="1">
      <c r="B81" s="33" t="s">
        <v>65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ht="11.25" customHeight="1">
      <c r="A82" s="1"/>
      <c r="B82" s="58" t="s">
        <v>145</v>
      </c>
      <c r="C82" s="51"/>
      <c r="D82" s="165"/>
      <c r="E82" s="165"/>
      <c r="F82" s="166">
        <v>71</v>
      </c>
      <c r="G82" s="167"/>
      <c r="H82" s="168"/>
      <c r="I82" s="169"/>
      <c r="J82" s="168"/>
      <c r="K82" s="167"/>
      <c r="L82" s="170"/>
      <c r="M82" s="167"/>
      <c r="N82" s="168"/>
      <c r="O82" s="36">
        <f t="shared" ref="O82:O91" si="20">SUM(F82:N82)</f>
        <v>71</v>
      </c>
      <c r="P82" s="37">
        <f t="shared" ref="P82:P91" si="21">(F82*$F$3)+(G82*$G$3)+(H82*$H$3)+(I82*$I$3)+(J82*$J$3)+(K82*$K$3)+(L82*$L$3)+(M82*$M$3)+(N82*$N$3)</f>
        <v>7.1000000000000005</v>
      </c>
    </row>
    <row r="83" spans="1:16" s="30" customFormat="1" ht="11.25" customHeight="1">
      <c r="A83" s="1"/>
      <c r="B83" s="58" t="s">
        <v>85</v>
      </c>
      <c r="C83" s="51"/>
      <c r="D83" s="52"/>
      <c r="E83" s="52"/>
      <c r="F83" s="53"/>
      <c r="G83" s="59">
        <v>14</v>
      </c>
      <c r="H83" s="60"/>
      <c r="I83" s="61">
        <v>4</v>
      </c>
      <c r="J83" s="60">
        <v>1</v>
      </c>
      <c r="K83" s="59">
        <v>3</v>
      </c>
      <c r="L83" s="62"/>
      <c r="M83" s="59"/>
      <c r="N83" s="60"/>
      <c r="O83" s="36">
        <f t="shared" si="20"/>
        <v>22</v>
      </c>
      <c r="P83" s="37">
        <f t="shared" si="21"/>
        <v>9</v>
      </c>
    </row>
    <row r="84" spans="1:16" s="30" customFormat="1" ht="11.25" customHeight="1">
      <c r="A84" s="1"/>
      <c r="B84" s="58" t="s">
        <v>86</v>
      </c>
      <c r="C84" s="51"/>
      <c r="D84" s="52"/>
      <c r="E84" s="52"/>
      <c r="F84" s="53">
        <v>9</v>
      </c>
      <c r="G84" s="59">
        <v>5</v>
      </c>
      <c r="H84" s="60"/>
      <c r="I84" s="61"/>
      <c r="J84" s="60">
        <v>6</v>
      </c>
      <c r="K84" s="59"/>
      <c r="L84" s="62"/>
      <c r="M84" s="59"/>
      <c r="N84" s="60">
        <v>4</v>
      </c>
      <c r="O84" s="36">
        <f t="shared" si="20"/>
        <v>24</v>
      </c>
      <c r="P84" s="37">
        <f t="shared" si="21"/>
        <v>13.15</v>
      </c>
    </row>
    <row r="85" spans="1:16" s="30" customFormat="1" ht="11.25" customHeight="1">
      <c r="A85" s="1"/>
      <c r="B85" s="58" t="s">
        <v>87</v>
      </c>
      <c r="C85" s="51"/>
      <c r="D85" s="52"/>
      <c r="E85" s="52"/>
      <c r="F85" s="53"/>
      <c r="G85" s="59">
        <v>1</v>
      </c>
      <c r="H85" s="60"/>
      <c r="I85" s="61"/>
      <c r="J85" s="60"/>
      <c r="K85" s="59">
        <v>1</v>
      </c>
      <c r="L85" s="62"/>
      <c r="M85" s="59"/>
      <c r="N85" s="60"/>
      <c r="O85" s="36">
        <f t="shared" si="20"/>
        <v>2</v>
      </c>
      <c r="P85" s="37">
        <f t="shared" si="21"/>
        <v>1.25</v>
      </c>
    </row>
    <row r="86" spans="1:16" s="30" customFormat="1" ht="11.25" customHeight="1">
      <c r="A86" s="1"/>
      <c r="B86" s="58" t="s">
        <v>88</v>
      </c>
      <c r="C86" s="51"/>
      <c r="D86" s="52"/>
      <c r="E86" s="52"/>
      <c r="F86" s="53">
        <v>19</v>
      </c>
      <c r="G86" s="59">
        <v>3</v>
      </c>
      <c r="H86" s="60"/>
      <c r="I86" s="61">
        <v>11</v>
      </c>
      <c r="J86" s="60">
        <v>16</v>
      </c>
      <c r="K86" s="59">
        <v>2</v>
      </c>
      <c r="L86" s="62"/>
      <c r="M86" s="59"/>
      <c r="N86" s="60">
        <v>3</v>
      </c>
      <c r="O86" s="36">
        <f t="shared" si="20"/>
        <v>54</v>
      </c>
      <c r="P86" s="37">
        <f t="shared" si="21"/>
        <v>24.15</v>
      </c>
    </row>
    <row r="87" spans="1:16" s="30" customFormat="1" ht="11.25" customHeight="1">
      <c r="A87" s="1"/>
      <c r="B87" s="58" t="s">
        <v>89</v>
      </c>
      <c r="C87" s="51"/>
      <c r="D87" s="52"/>
      <c r="E87" s="52"/>
      <c r="F87" s="53">
        <v>1</v>
      </c>
      <c r="G87" s="59">
        <v>2</v>
      </c>
      <c r="H87" s="60"/>
      <c r="I87" s="61">
        <v>1</v>
      </c>
      <c r="J87" s="60">
        <v>1</v>
      </c>
      <c r="K87" s="59">
        <v>1</v>
      </c>
      <c r="L87" s="62"/>
      <c r="M87" s="59"/>
      <c r="N87" s="60"/>
      <c r="O87" s="36">
        <f t="shared" si="20"/>
        <v>6</v>
      </c>
      <c r="P87" s="37">
        <f t="shared" si="21"/>
        <v>2.6</v>
      </c>
    </row>
    <row r="88" spans="1:16" s="30" customFormat="1" ht="11.25" customHeight="1">
      <c r="A88" s="1"/>
      <c r="B88" s="58" t="s">
        <v>90</v>
      </c>
      <c r="C88" s="51"/>
      <c r="D88" s="52"/>
      <c r="E88" s="52"/>
      <c r="F88" s="53"/>
      <c r="G88" s="59">
        <v>3</v>
      </c>
      <c r="H88" s="60"/>
      <c r="I88" s="61">
        <v>2</v>
      </c>
      <c r="J88" s="60"/>
      <c r="K88" s="59">
        <v>1</v>
      </c>
      <c r="L88" s="62"/>
      <c r="M88" s="59"/>
      <c r="N88" s="60"/>
      <c r="O88" s="36">
        <f t="shared" si="20"/>
        <v>6</v>
      </c>
      <c r="P88" s="37">
        <f t="shared" si="21"/>
        <v>2.75</v>
      </c>
    </row>
    <row r="89" spans="1:16" s="30" customFormat="1" ht="11.25" customHeight="1">
      <c r="A89" s="1"/>
      <c r="B89" s="58" t="s">
        <v>91</v>
      </c>
      <c r="C89" s="51"/>
      <c r="D89" s="52"/>
      <c r="E89" s="52"/>
      <c r="F89" s="53"/>
      <c r="G89" s="59"/>
      <c r="H89" s="60"/>
      <c r="I89" s="61">
        <v>5</v>
      </c>
      <c r="J89" s="60"/>
      <c r="K89" s="59"/>
      <c r="L89" s="62"/>
      <c r="M89" s="59"/>
      <c r="N89" s="60"/>
      <c r="O89" s="36">
        <f t="shared" si="20"/>
        <v>5</v>
      </c>
      <c r="P89" s="37">
        <f t="shared" si="21"/>
        <v>2.5</v>
      </c>
    </row>
    <row r="90" spans="1:16" s="30" customFormat="1" ht="11.25" customHeight="1">
      <c r="A90" s="1"/>
      <c r="B90" s="58" t="s">
        <v>92</v>
      </c>
      <c r="C90" s="51"/>
      <c r="D90" s="52"/>
      <c r="E90" s="52"/>
      <c r="F90" s="53"/>
      <c r="G90" s="59">
        <v>1</v>
      </c>
      <c r="H90" s="60"/>
      <c r="I90" s="61"/>
      <c r="J90" s="60"/>
      <c r="K90" s="59"/>
      <c r="L90" s="62"/>
      <c r="M90" s="59"/>
      <c r="N90" s="60">
        <v>1</v>
      </c>
      <c r="O90" s="36">
        <f t="shared" si="20"/>
        <v>2</v>
      </c>
      <c r="P90" s="37">
        <f t="shared" si="21"/>
        <v>2.25</v>
      </c>
    </row>
    <row r="91" spans="1:16" s="30" customFormat="1" ht="11.25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 t="shared" si="20"/>
        <v>0</v>
      </c>
      <c r="P91" s="37">
        <f t="shared" si="21"/>
        <v>0</v>
      </c>
    </row>
    <row r="92" spans="1:16" ht="12" thickBot="1">
      <c r="A92" s="38"/>
      <c r="B92" s="39" t="s">
        <v>21</v>
      </c>
      <c r="C92" s="39">
        <f t="shared" ref="C92:P92" si="22">SUM(C82:C91)</f>
        <v>0</v>
      </c>
      <c r="D92" s="39">
        <f t="shared" si="22"/>
        <v>0</v>
      </c>
      <c r="E92" s="39">
        <f t="shared" si="22"/>
        <v>0</v>
      </c>
      <c r="F92" s="39">
        <f t="shared" si="22"/>
        <v>100</v>
      </c>
      <c r="G92" s="43">
        <f t="shared" si="22"/>
        <v>29</v>
      </c>
      <c r="H92" s="43">
        <f t="shared" si="22"/>
        <v>0</v>
      </c>
      <c r="I92" s="43">
        <f t="shared" si="22"/>
        <v>23</v>
      </c>
      <c r="J92" s="43">
        <f t="shared" si="22"/>
        <v>24</v>
      </c>
      <c r="K92" s="43">
        <f t="shared" si="22"/>
        <v>8</v>
      </c>
      <c r="L92" s="43">
        <f t="shared" si="22"/>
        <v>0</v>
      </c>
      <c r="M92" s="43">
        <f t="shared" si="22"/>
        <v>0</v>
      </c>
      <c r="N92" s="43">
        <f t="shared" si="22"/>
        <v>8</v>
      </c>
      <c r="O92" s="44">
        <f t="shared" si="22"/>
        <v>192</v>
      </c>
      <c r="P92" s="45">
        <f t="shared" si="22"/>
        <v>64.75</v>
      </c>
    </row>
    <row r="93" spans="1:16" ht="11.25" customHeight="1">
      <c r="A93" s="38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5" spans="1:16" ht="12" thickBot="1">
      <c r="B95" s="33" t="s">
        <v>30</v>
      </c>
      <c r="C95" s="33"/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30" customFormat="1" ht="11.25" customHeight="1">
      <c r="A96" s="1"/>
      <c r="B96" s="58" t="s">
        <v>73</v>
      </c>
      <c r="C96" s="51"/>
      <c r="D96" s="52"/>
      <c r="E96" s="52"/>
      <c r="F96" s="53"/>
      <c r="G96" s="59">
        <v>373</v>
      </c>
      <c r="H96" s="60"/>
      <c r="I96" s="61">
        <v>7</v>
      </c>
      <c r="J96" s="60">
        <v>2</v>
      </c>
      <c r="K96" s="59"/>
      <c r="L96" s="62">
        <v>1</v>
      </c>
      <c r="M96" s="59"/>
      <c r="N96" s="60"/>
      <c r="O96" s="36">
        <f>SUM(F96:N96)</f>
        <v>383</v>
      </c>
      <c r="P96" s="37">
        <f>(F96*$F$3)+(G96*$G$3)+(H96*$H$3)+(I96*$I$3)+(J96*$J$3)+(K96*$K$3)+(L96*$L$3)+(M96*$M$3)+(N96*$N$3)</f>
        <v>98.75</v>
      </c>
    </row>
    <row r="97" spans="1:16" s="30" customFormat="1" ht="11.25" customHeight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>SUM(F97:N97)</f>
        <v>0</v>
      </c>
      <c r="P97" s="37">
        <f>(F97*$F$3)+(G97*$G$3)+(H97*$H$3)+(I97*$I$3)+(J97*$J$3)+(K97*$K$3)+(L97*$L$3)+(M97*$M$3)+(N97*$N$3)</f>
        <v>0</v>
      </c>
    </row>
    <row r="98" spans="1:16" ht="12" thickBot="1">
      <c r="A98" s="38"/>
      <c r="B98" s="39" t="s">
        <v>21</v>
      </c>
      <c r="C98" s="39">
        <f t="shared" ref="C98:P98" si="23">SUM(C96:C97)</f>
        <v>0</v>
      </c>
      <c r="D98" s="39">
        <f t="shared" si="23"/>
        <v>0</v>
      </c>
      <c r="E98" s="39">
        <f t="shared" si="23"/>
        <v>0</v>
      </c>
      <c r="F98" s="39">
        <f t="shared" si="23"/>
        <v>0</v>
      </c>
      <c r="G98" s="43">
        <f t="shared" si="23"/>
        <v>373</v>
      </c>
      <c r="H98" s="43">
        <f t="shared" si="23"/>
        <v>0</v>
      </c>
      <c r="I98" s="43">
        <f t="shared" si="23"/>
        <v>7</v>
      </c>
      <c r="J98" s="43">
        <f t="shared" si="23"/>
        <v>2</v>
      </c>
      <c r="K98" s="43">
        <f t="shared" si="23"/>
        <v>0</v>
      </c>
      <c r="L98" s="43">
        <f t="shared" si="23"/>
        <v>1</v>
      </c>
      <c r="M98" s="43">
        <f t="shared" si="23"/>
        <v>0</v>
      </c>
      <c r="N98" s="43">
        <f t="shared" si="23"/>
        <v>0</v>
      </c>
      <c r="O98" s="44">
        <f t="shared" si="23"/>
        <v>383</v>
      </c>
      <c r="P98" s="45">
        <f t="shared" si="23"/>
        <v>98.75</v>
      </c>
    </row>
    <row r="99" spans="1:16" ht="11.25" customHeight="1">
      <c r="A99" s="38"/>
      <c r="B99" s="54"/>
      <c r="C99" s="54"/>
      <c r="D99" s="54"/>
      <c r="E99" s="54"/>
      <c r="F99" s="54"/>
      <c r="G99" s="55"/>
      <c r="H99" s="55"/>
      <c r="I99" s="55"/>
      <c r="J99" s="55"/>
      <c r="K99" s="55"/>
      <c r="L99" s="55"/>
      <c r="M99" s="55"/>
      <c r="N99" s="55"/>
      <c r="O99" s="56"/>
      <c r="P99" s="57"/>
    </row>
    <row r="100" spans="1:16" s="198" customFormat="1"/>
    <row r="101" spans="1:16" s="198" customFormat="1" ht="12" thickBot="1">
      <c r="B101" s="188" t="s">
        <v>79</v>
      </c>
      <c r="C101" s="188"/>
      <c r="D101" s="188"/>
      <c r="E101" s="188"/>
      <c r="F101" s="34"/>
      <c r="G101" s="34"/>
      <c r="H101" s="34"/>
      <c r="I101" s="34"/>
      <c r="J101" s="34"/>
      <c r="K101" s="34"/>
      <c r="L101" s="34"/>
      <c r="M101" s="34"/>
      <c r="N101" s="34"/>
      <c r="O101" s="35"/>
      <c r="P101" s="35"/>
    </row>
    <row r="102" spans="1:16" s="199" customFormat="1">
      <c r="A102" s="198"/>
      <c r="B102" s="200" t="s">
        <v>109</v>
      </c>
      <c r="C102" s="63"/>
      <c r="D102" s="190"/>
      <c r="E102" s="190"/>
      <c r="F102" s="191"/>
      <c r="G102" s="192">
        <v>13</v>
      </c>
      <c r="H102" s="193"/>
      <c r="I102" s="194"/>
      <c r="J102" s="193"/>
      <c r="K102" s="192"/>
      <c r="L102" s="195"/>
      <c r="M102" s="192"/>
      <c r="N102" s="193"/>
      <c r="O102" s="196">
        <f t="shared" ref="O102:O127" si="24">SUM(F102:N102)</f>
        <v>13</v>
      </c>
      <c r="P102" s="197">
        <f t="shared" ref="P102:P127" si="25">(F102*$F$3)+(G102*$G$3)+(H102*$H$3)+(I102*$I$3)+(J102*$J$3)+(K102*$K$3)+(L102*$L$3)+(M102*$M$3)+(N102*$N$3)</f>
        <v>3.25</v>
      </c>
    </row>
    <row r="103" spans="1:16" s="199" customFormat="1">
      <c r="A103" s="198"/>
      <c r="B103" s="200" t="s">
        <v>110</v>
      </c>
      <c r="C103" s="51"/>
      <c r="D103" s="190"/>
      <c r="E103" s="190"/>
      <c r="F103" s="191"/>
      <c r="G103" s="192">
        <v>4</v>
      </c>
      <c r="H103" s="193"/>
      <c r="I103" s="194"/>
      <c r="J103" s="193"/>
      <c r="K103" s="192"/>
      <c r="L103" s="195"/>
      <c r="M103" s="192"/>
      <c r="N103" s="193">
        <v>1</v>
      </c>
      <c r="O103" s="196">
        <f t="shared" si="24"/>
        <v>5</v>
      </c>
      <c r="P103" s="197">
        <f t="shared" si="25"/>
        <v>3</v>
      </c>
    </row>
    <row r="104" spans="1:16" s="199" customFormat="1">
      <c r="A104" s="198"/>
      <c r="B104" s="200" t="s">
        <v>111</v>
      </c>
      <c r="C104" s="51"/>
      <c r="D104" s="190"/>
      <c r="E104" s="190"/>
      <c r="F104" s="191"/>
      <c r="G104" s="192">
        <v>3</v>
      </c>
      <c r="H104" s="193"/>
      <c r="I104" s="194">
        <v>2</v>
      </c>
      <c r="J104" s="193"/>
      <c r="K104" s="192">
        <v>25</v>
      </c>
      <c r="L104" s="195"/>
      <c r="M104" s="192"/>
      <c r="N104" s="193">
        <v>24</v>
      </c>
      <c r="O104" s="196">
        <f t="shared" si="24"/>
        <v>54</v>
      </c>
      <c r="P104" s="197">
        <f t="shared" si="25"/>
        <v>74.75</v>
      </c>
    </row>
    <row r="105" spans="1:16" s="199" customFormat="1">
      <c r="A105" s="198"/>
      <c r="B105" s="200" t="s">
        <v>112</v>
      </c>
      <c r="C105" s="51"/>
      <c r="D105" s="190"/>
      <c r="E105" s="190"/>
      <c r="F105" s="191"/>
      <c r="G105" s="192"/>
      <c r="H105" s="193"/>
      <c r="I105" s="194"/>
      <c r="J105" s="193"/>
      <c r="K105" s="192"/>
      <c r="L105" s="195"/>
      <c r="M105" s="192"/>
      <c r="N105" s="193">
        <v>7</v>
      </c>
      <c r="O105" s="196">
        <f t="shared" si="24"/>
        <v>7</v>
      </c>
      <c r="P105" s="197">
        <f t="shared" si="25"/>
        <v>14</v>
      </c>
    </row>
    <row r="106" spans="1:16" s="199" customFormat="1">
      <c r="A106" s="198"/>
      <c r="B106" s="200" t="s">
        <v>113</v>
      </c>
      <c r="C106" s="51"/>
      <c r="D106" s="190"/>
      <c r="E106" s="190"/>
      <c r="F106" s="191"/>
      <c r="G106" s="192">
        <v>23</v>
      </c>
      <c r="H106" s="193"/>
      <c r="I106" s="194"/>
      <c r="J106" s="193"/>
      <c r="K106" s="192">
        <v>4</v>
      </c>
      <c r="L106" s="195"/>
      <c r="M106" s="192"/>
      <c r="N106" s="193"/>
      <c r="O106" s="196">
        <f t="shared" si="24"/>
        <v>27</v>
      </c>
      <c r="P106" s="197">
        <f t="shared" si="25"/>
        <v>9.75</v>
      </c>
    </row>
    <row r="107" spans="1:16" s="199" customFormat="1">
      <c r="A107" s="198"/>
      <c r="B107" s="200" t="s">
        <v>114</v>
      </c>
      <c r="C107" s="51"/>
      <c r="D107" s="190"/>
      <c r="E107" s="190"/>
      <c r="F107" s="191"/>
      <c r="G107" s="192">
        <v>22</v>
      </c>
      <c r="H107" s="193"/>
      <c r="I107" s="194"/>
      <c r="J107" s="193"/>
      <c r="K107" s="192">
        <v>2</v>
      </c>
      <c r="L107" s="195"/>
      <c r="M107" s="192"/>
      <c r="N107" s="193"/>
      <c r="O107" s="196">
        <f t="shared" si="24"/>
        <v>24</v>
      </c>
      <c r="P107" s="197">
        <f t="shared" si="25"/>
        <v>7.5</v>
      </c>
    </row>
    <row r="108" spans="1:16" s="199" customFormat="1">
      <c r="A108" s="198"/>
      <c r="B108" s="200" t="s">
        <v>115</v>
      </c>
      <c r="C108" s="51"/>
      <c r="D108" s="190"/>
      <c r="E108" s="190"/>
      <c r="F108" s="191"/>
      <c r="G108" s="192">
        <v>70</v>
      </c>
      <c r="H108" s="193"/>
      <c r="I108" s="194"/>
      <c r="J108" s="193"/>
      <c r="K108" s="192"/>
      <c r="L108" s="195"/>
      <c r="M108" s="192"/>
      <c r="N108" s="193">
        <v>1</v>
      </c>
      <c r="O108" s="196">
        <f t="shared" si="24"/>
        <v>71</v>
      </c>
      <c r="P108" s="197">
        <f t="shared" si="25"/>
        <v>19.5</v>
      </c>
    </row>
    <row r="109" spans="1:16" s="199" customFormat="1">
      <c r="A109" s="198"/>
      <c r="B109" s="200" t="s">
        <v>116</v>
      </c>
      <c r="C109" s="51"/>
      <c r="D109" s="190"/>
      <c r="E109" s="190"/>
      <c r="F109" s="191"/>
      <c r="G109" s="192">
        <v>55</v>
      </c>
      <c r="H109" s="193"/>
      <c r="I109" s="194"/>
      <c r="J109" s="193"/>
      <c r="K109" s="192"/>
      <c r="L109" s="195"/>
      <c r="M109" s="192"/>
      <c r="N109" s="193">
        <v>5</v>
      </c>
      <c r="O109" s="196">
        <f t="shared" si="24"/>
        <v>60</v>
      </c>
      <c r="P109" s="197">
        <f t="shared" si="25"/>
        <v>23.75</v>
      </c>
    </row>
    <row r="110" spans="1:16" s="199" customFormat="1">
      <c r="A110" s="198"/>
      <c r="B110" s="200" t="s">
        <v>117</v>
      </c>
      <c r="C110" s="51"/>
      <c r="D110" s="190"/>
      <c r="E110" s="190"/>
      <c r="F110" s="191"/>
      <c r="G110" s="192">
        <v>1</v>
      </c>
      <c r="H110" s="193"/>
      <c r="I110" s="194"/>
      <c r="J110" s="193"/>
      <c r="K110" s="192">
        <v>20</v>
      </c>
      <c r="L110" s="195"/>
      <c r="M110" s="192"/>
      <c r="N110" s="193"/>
      <c r="O110" s="196">
        <f t="shared" si="24"/>
        <v>21</v>
      </c>
      <c r="P110" s="197">
        <f t="shared" si="25"/>
        <v>20.25</v>
      </c>
    </row>
    <row r="111" spans="1:16" s="199" customFormat="1">
      <c r="A111" s="198"/>
      <c r="B111" s="200" t="s">
        <v>118</v>
      </c>
      <c r="C111" s="51"/>
      <c r="D111" s="190"/>
      <c r="E111" s="190"/>
      <c r="F111" s="191"/>
      <c r="G111" s="192"/>
      <c r="H111" s="193"/>
      <c r="I111" s="194"/>
      <c r="J111" s="193"/>
      <c r="K111" s="192">
        <v>1</v>
      </c>
      <c r="L111" s="195"/>
      <c r="M111" s="192"/>
      <c r="N111" s="193">
        <v>4</v>
      </c>
      <c r="O111" s="196">
        <f t="shared" si="24"/>
        <v>5</v>
      </c>
      <c r="P111" s="197">
        <f t="shared" si="25"/>
        <v>9</v>
      </c>
    </row>
    <row r="112" spans="1:16" s="199" customFormat="1">
      <c r="A112" s="198"/>
      <c r="B112" s="200" t="s">
        <v>119</v>
      </c>
      <c r="C112" s="51"/>
      <c r="D112" s="190"/>
      <c r="E112" s="190"/>
      <c r="F112" s="191"/>
      <c r="G112" s="192">
        <v>70</v>
      </c>
      <c r="H112" s="193"/>
      <c r="I112" s="194"/>
      <c r="J112" s="193"/>
      <c r="K112" s="192"/>
      <c r="L112" s="195"/>
      <c r="M112" s="192"/>
      <c r="N112" s="193">
        <v>18</v>
      </c>
      <c r="O112" s="196">
        <f t="shared" si="24"/>
        <v>88</v>
      </c>
      <c r="P112" s="197">
        <f t="shared" si="25"/>
        <v>53.5</v>
      </c>
    </row>
    <row r="113" spans="1:16" s="199" customFormat="1">
      <c r="A113" s="198"/>
      <c r="B113" s="200" t="s">
        <v>120</v>
      </c>
      <c r="C113" s="51"/>
      <c r="D113" s="190"/>
      <c r="E113" s="190"/>
      <c r="F113" s="191"/>
      <c r="G113" s="192">
        <v>4</v>
      </c>
      <c r="H113" s="193"/>
      <c r="I113" s="194">
        <v>1</v>
      </c>
      <c r="J113" s="193"/>
      <c r="K113" s="192"/>
      <c r="L113" s="195">
        <v>1</v>
      </c>
      <c r="M113" s="192"/>
      <c r="N113" s="193">
        <v>1</v>
      </c>
      <c r="O113" s="196">
        <f t="shared" si="24"/>
        <v>7</v>
      </c>
      <c r="P113" s="197">
        <f t="shared" si="25"/>
        <v>4.5</v>
      </c>
    </row>
    <row r="114" spans="1:16" s="199" customFormat="1">
      <c r="A114" s="198"/>
      <c r="B114" s="200" t="s">
        <v>121</v>
      </c>
      <c r="C114" s="51"/>
      <c r="D114" s="190"/>
      <c r="E114" s="190"/>
      <c r="F114" s="191"/>
      <c r="G114" s="192">
        <v>5</v>
      </c>
      <c r="H114" s="193"/>
      <c r="I114" s="194"/>
      <c r="J114" s="193"/>
      <c r="K114" s="192"/>
      <c r="L114" s="195"/>
      <c r="M114" s="192"/>
      <c r="N114" s="193">
        <v>1</v>
      </c>
      <c r="O114" s="196">
        <f t="shared" si="24"/>
        <v>6</v>
      </c>
      <c r="P114" s="197">
        <f t="shared" si="25"/>
        <v>3.25</v>
      </c>
    </row>
    <row r="115" spans="1:16" s="199" customFormat="1">
      <c r="A115" s="198"/>
      <c r="B115" s="200" t="s">
        <v>122</v>
      </c>
      <c r="C115" s="51"/>
      <c r="D115" s="190"/>
      <c r="E115" s="190"/>
      <c r="F115" s="191"/>
      <c r="G115" s="192">
        <v>50</v>
      </c>
      <c r="H115" s="193"/>
      <c r="I115" s="194"/>
      <c r="J115" s="193"/>
      <c r="K115" s="192"/>
      <c r="L115" s="195"/>
      <c r="M115" s="192"/>
      <c r="N115" s="193"/>
      <c r="O115" s="196">
        <f t="shared" si="24"/>
        <v>50</v>
      </c>
      <c r="P115" s="197">
        <f t="shared" si="25"/>
        <v>12.5</v>
      </c>
    </row>
    <row r="116" spans="1:16" s="199" customFormat="1">
      <c r="A116" s="198"/>
      <c r="B116" s="200" t="s">
        <v>123</v>
      </c>
      <c r="C116" s="51"/>
      <c r="D116" s="190"/>
      <c r="E116" s="190"/>
      <c r="F116" s="191"/>
      <c r="G116" s="192">
        <v>50</v>
      </c>
      <c r="H116" s="193"/>
      <c r="I116" s="194"/>
      <c r="J116" s="193"/>
      <c r="K116" s="192"/>
      <c r="L116" s="195"/>
      <c r="M116" s="192"/>
      <c r="N116" s="193"/>
      <c r="O116" s="196">
        <f t="shared" si="24"/>
        <v>50</v>
      </c>
      <c r="P116" s="197">
        <f t="shared" si="25"/>
        <v>12.5</v>
      </c>
    </row>
    <row r="117" spans="1:16" s="199" customFormat="1">
      <c r="A117" s="198"/>
      <c r="B117" s="200" t="s">
        <v>124</v>
      </c>
      <c r="C117" s="51"/>
      <c r="D117" s="190"/>
      <c r="E117" s="190"/>
      <c r="F117" s="191"/>
      <c r="G117" s="192">
        <v>4</v>
      </c>
      <c r="H117" s="193"/>
      <c r="I117" s="194"/>
      <c r="J117" s="193"/>
      <c r="K117" s="192"/>
      <c r="L117" s="195"/>
      <c r="M117" s="192"/>
      <c r="N117" s="193">
        <v>1</v>
      </c>
      <c r="O117" s="196">
        <f t="shared" si="24"/>
        <v>5</v>
      </c>
      <c r="P117" s="197">
        <f t="shared" si="25"/>
        <v>3</v>
      </c>
    </row>
    <row r="118" spans="1:16" s="199" customFormat="1">
      <c r="A118" s="198"/>
      <c r="B118" s="200" t="s">
        <v>125</v>
      </c>
      <c r="C118" s="51"/>
      <c r="D118" s="190"/>
      <c r="E118" s="190"/>
      <c r="F118" s="191"/>
      <c r="G118" s="192">
        <v>37</v>
      </c>
      <c r="H118" s="193"/>
      <c r="I118" s="194"/>
      <c r="J118" s="193"/>
      <c r="K118" s="192"/>
      <c r="L118" s="195"/>
      <c r="M118" s="192"/>
      <c r="N118" s="193"/>
      <c r="O118" s="196">
        <f t="shared" si="24"/>
        <v>37</v>
      </c>
      <c r="P118" s="197">
        <f t="shared" si="25"/>
        <v>9.25</v>
      </c>
    </row>
    <row r="119" spans="1:16" s="199" customFormat="1">
      <c r="A119" s="198"/>
      <c r="B119" s="200" t="s">
        <v>126</v>
      </c>
      <c r="C119" s="51"/>
      <c r="D119" s="190"/>
      <c r="E119" s="190"/>
      <c r="F119" s="191"/>
      <c r="G119" s="192">
        <v>2</v>
      </c>
      <c r="H119" s="193"/>
      <c r="I119" s="194"/>
      <c r="J119" s="193"/>
      <c r="K119" s="192"/>
      <c r="L119" s="195"/>
      <c r="M119" s="192"/>
      <c r="N119" s="193">
        <v>1</v>
      </c>
      <c r="O119" s="196">
        <f t="shared" si="24"/>
        <v>3</v>
      </c>
      <c r="P119" s="197">
        <f t="shared" si="25"/>
        <v>2.5</v>
      </c>
    </row>
    <row r="120" spans="1:16" s="199" customFormat="1">
      <c r="A120" s="198"/>
      <c r="B120" s="200" t="s">
        <v>127</v>
      </c>
      <c r="C120" s="51"/>
      <c r="D120" s="190"/>
      <c r="E120" s="190"/>
      <c r="F120" s="191"/>
      <c r="G120" s="192">
        <v>68</v>
      </c>
      <c r="H120" s="193"/>
      <c r="I120" s="194">
        <v>7</v>
      </c>
      <c r="J120" s="193"/>
      <c r="K120" s="192">
        <v>7</v>
      </c>
      <c r="L120" s="195">
        <v>4</v>
      </c>
      <c r="M120" s="192"/>
      <c r="N120" s="193">
        <v>4</v>
      </c>
      <c r="O120" s="196">
        <f t="shared" si="24"/>
        <v>90</v>
      </c>
      <c r="P120" s="197">
        <f t="shared" si="25"/>
        <v>39.5</v>
      </c>
    </row>
    <row r="121" spans="1:16" s="199" customFormat="1">
      <c r="A121" s="198"/>
      <c r="B121" s="200" t="s">
        <v>128</v>
      </c>
      <c r="C121" s="51"/>
      <c r="D121" s="190"/>
      <c r="E121" s="190"/>
      <c r="F121" s="191"/>
      <c r="G121" s="192"/>
      <c r="H121" s="193"/>
      <c r="I121" s="194"/>
      <c r="J121" s="193"/>
      <c r="K121" s="192"/>
      <c r="L121" s="195"/>
      <c r="M121" s="192"/>
      <c r="N121" s="193">
        <v>1</v>
      </c>
      <c r="O121" s="196">
        <f t="shared" si="24"/>
        <v>1</v>
      </c>
      <c r="P121" s="197">
        <f t="shared" si="25"/>
        <v>2</v>
      </c>
    </row>
    <row r="122" spans="1:16" s="199" customFormat="1">
      <c r="A122" s="198"/>
      <c r="B122" s="200" t="s">
        <v>129</v>
      </c>
      <c r="C122" s="51"/>
      <c r="D122" s="190"/>
      <c r="E122" s="190"/>
      <c r="F122" s="191"/>
      <c r="G122" s="192">
        <v>4</v>
      </c>
      <c r="H122" s="193"/>
      <c r="I122" s="194"/>
      <c r="J122" s="193"/>
      <c r="K122" s="192"/>
      <c r="L122" s="195"/>
      <c r="M122" s="192"/>
      <c r="N122" s="193">
        <v>1</v>
      </c>
      <c r="O122" s="196">
        <f t="shared" si="24"/>
        <v>5</v>
      </c>
      <c r="P122" s="197">
        <f t="shared" si="25"/>
        <v>3</v>
      </c>
    </row>
    <row r="123" spans="1:16" s="199" customFormat="1">
      <c r="A123" s="198"/>
      <c r="B123" s="200" t="s">
        <v>130</v>
      </c>
      <c r="C123" s="51"/>
      <c r="D123" s="190"/>
      <c r="E123" s="190"/>
      <c r="F123" s="191"/>
      <c r="G123" s="192">
        <v>4</v>
      </c>
      <c r="H123" s="193"/>
      <c r="I123" s="194"/>
      <c r="J123" s="193"/>
      <c r="K123" s="192"/>
      <c r="L123" s="195"/>
      <c r="M123" s="192"/>
      <c r="N123" s="193">
        <v>1</v>
      </c>
      <c r="O123" s="196">
        <f t="shared" si="24"/>
        <v>5</v>
      </c>
      <c r="P123" s="197">
        <f t="shared" si="25"/>
        <v>3</v>
      </c>
    </row>
    <row r="124" spans="1:16" s="199" customFormat="1">
      <c r="A124" s="198"/>
      <c r="B124" s="200" t="s">
        <v>131</v>
      </c>
      <c r="C124" s="51"/>
      <c r="D124" s="190"/>
      <c r="E124" s="190"/>
      <c r="F124" s="191"/>
      <c r="G124" s="192"/>
      <c r="H124" s="193"/>
      <c r="I124" s="194"/>
      <c r="J124" s="193"/>
      <c r="K124" s="192"/>
      <c r="L124" s="195">
        <v>1</v>
      </c>
      <c r="M124" s="192"/>
      <c r="N124" s="193"/>
      <c r="O124" s="196">
        <f t="shared" si="24"/>
        <v>1</v>
      </c>
      <c r="P124" s="197">
        <f t="shared" si="25"/>
        <v>1</v>
      </c>
    </row>
    <row r="125" spans="1:16" s="199" customFormat="1">
      <c r="A125" s="198"/>
      <c r="B125" s="200" t="s">
        <v>132</v>
      </c>
      <c r="C125" s="51"/>
      <c r="D125" s="190"/>
      <c r="E125" s="190"/>
      <c r="F125" s="191"/>
      <c r="G125" s="192">
        <v>2</v>
      </c>
      <c r="H125" s="193"/>
      <c r="I125" s="194"/>
      <c r="J125" s="193"/>
      <c r="K125" s="192">
        <v>1</v>
      </c>
      <c r="L125" s="195"/>
      <c r="M125" s="192"/>
      <c r="N125" s="193"/>
      <c r="O125" s="196">
        <f t="shared" ref="O125:O126" si="26">SUM(F125:N125)</f>
        <v>3</v>
      </c>
      <c r="P125" s="197">
        <f t="shared" ref="P125:P126" si="27">(F125*$F$3)+(G125*$G$3)+(H125*$H$3)+(I125*$I$3)+(J125*$J$3)+(K125*$K$3)+(L125*$L$3)+(M125*$M$3)+(N125*$N$3)</f>
        <v>1.5</v>
      </c>
    </row>
    <row r="126" spans="1:16" s="199" customFormat="1">
      <c r="A126" s="198"/>
      <c r="B126" s="200" t="s">
        <v>133</v>
      </c>
      <c r="C126" s="51"/>
      <c r="D126" s="190"/>
      <c r="E126" s="190"/>
      <c r="F126" s="191"/>
      <c r="G126" s="192"/>
      <c r="H126" s="193"/>
      <c r="I126" s="194"/>
      <c r="J126" s="193"/>
      <c r="K126" s="192"/>
      <c r="L126" s="195"/>
      <c r="M126" s="192"/>
      <c r="N126" s="193">
        <v>3</v>
      </c>
      <c r="O126" s="196">
        <f t="shared" si="26"/>
        <v>3</v>
      </c>
      <c r="P126" s="197">
        <f t="shared" si="27"/>
        <v>6</v>
      </c>
    </row>
    <row r="127" spans="1:16" s="199" customFormat="1">
      <c r="A127" s="198"/>
      <c r="B127" s="200"/>
      <c r="C127" s="51"/>
      <c r="D127" s="190"/>
      <c r="E127" s="190"/>
      <c r="F127" s="191"/>
      <c r="G127" s="192"/>
      <c r="H127" s="193"/>
      <c r="I127" s="194"/>
      <c r="J127" s="193"/>
      <c r="K127" s="192"/>
      <c r="L127" s="195"/>
      <c r="M127" s="192"/>
      <c r="N127" s="193"/>
      <c r="O127" s="196">
        <f t="shared" si="24"/>
        <v>0</v>
      </c>
      <c r="P127" s="197">
        <f t="shared" si="25"/>
        <v>0</v>
      </c>
    </row>
    <row r="128" spans="1:16" s="198" customFormat="1" ht="12" thickBot="1">
      <c r="A128" s="38"/>
      <c r="B128" s="39" t="s">
        <v>21</v>
      </c>
      <c r="C128" s="39">
        <f>SUM(C123:C127)</f>
        <v>0</v>
      </c>
      <c r="D128" s="39">
        <f>SUM(D102:D127)</f>
        <v>0</v>
      </c>
      <c r="E128" s="39">
        <f>SUM(E102:E127)</f>
        <v>0</v>
      </c>
      <c r="F128" s="39">
        <f>SUM(F123:F127)</f>
        <v>0</v>
      </c>
      <c r="G128" s="43">
        <f t="shared" ref="G128:P128" si="28">SUM(G102:G127)</f>
        <v>491</v>
      </c>
      <c r="H128" s="43">
        <f t="shared" si="28"/>
        <v>0</v>
      </c>
      <c r="I128" s="43">
        <f t="shared" si="28"/>
        <v>10</v>
      </c>
      <c r="J128" s="43">
        <f t="shared" si="28"/>
        <v>0</v>
      </c>
      <c r="K128" s="43">
        <f t="shared" si="28"/>
        <v>60</v>
      </c>
      <c r="L128" s="43">
        <f t="shared" si="28"/>
        <v>6</v>
      </c>
      <c r="M128" s="43">
        <f t="shared" si="28"/>
        <v>0</v>
      </c>
      <c r="N128" s="43">
        <f t="shared" si="28"/>
        <v>74</v>
      </c>
      <c r="O128" s="44">
        <f t="shared" si="28"/>
        <v>641</v>
      </c>
      <c r="P128" s="45">
        <f t="shared" si="28"/>
        <v>341.75</v>
      </c>
    </row>
    <row r="129" spans="1:16" s="198" customFormat="1"/>
    <row r="130" spans="1:16" hidden="1"/>
    <row r="131" spans="1:16" ht="12" hidden="1" thickBot="1">
      <c r="B131" s="33" t="s">
        <v>66</v>
      </c>
      <c r="C131" s="33"/>
      <c r="D131" s="33"/>
      <c r="E131" s="33"/>
      <c r="F131" s="34"/>
      <c r="G131" s="34"/>
      <c r="H131" s="34"/>
      <c r="I131" s="34"/>
      <c r="J131" s="34"/>
      <c r="K131" s="34"/>
      <c r="L131" s="34"/>
      <c r="M131" s="34"/>
      <c r="N131" s="34"/>
      <c r="O131" s="35"/>
      <c r="P131" s="35"/>
    </row>
    <row r="132" spans="1:16" s="30" customFormat="1" hidden="1">
      <c r="A132" s="1"/>
      <c r="B132" s="58" t="s">
        <v>73</v>
      </c>
      <c r="C132" s="63"/>
      <c r="D132" s="52"/>
      <c r="E132" s="52"/>
      <c r="F132" s="53"/>
      <c r="G132" s="59"/>
      <c r="H132" s="60"/>
      <c r="I132" s="61"/>
      <c r="J132" s="60"/>
      <c r="K132" s="59"/>
      <c r="L132" s="62"/>
      <c r="M132" s="59"/>
      <c r="N132" s="60"/>
      <c r="O132" s="36">
        <f t="shared" ref="O132:O134" si="29">SUM(F132:N132)</f>
        <v>0</v>
      </c>
      <c r="P132" s="37">
        <f t="shared" ref="P132:P134" si="30">(F132*$F$3)+(G132*$G$3)+(H132*$H$3)+(I132*$I$3)+(J132*$J$3)+(K132*$K$3)+(L132*$L$3)+(M132*$M$3)+(N132*$N$3)</f>
        <v>0</v>
      </c>
    </row>
    <row r="133" spans="1:16" s="30" customFormat="1" hidden="1">
      <c r="A133" s="1"/>
      <c r="B133" s="58"/>
      <c r="C133" s="51"/>
      <c r="D133" s="52"/>
      <c r="E133" s="52"/>
      <c r="F133" s="53"/>
      <c r="G133" s="59"/>
      <c r="H133" s="60"/>
      <c r="I133" s="61"/>
      <c r="J133" s="60"/>
      <c r="K133" s="59"/>
      <c r="L133" s="62"/>
      <c r="M133" s="59"/>
      <c r="N133" s="60"/>
      <c r="O133" s="36">
        <f t="shared" si="29"/>
        <v>0</v>
      </c>
      <c r="P133" s="37">
        <f t="shared" si="30"/>
        <v>0</v>
      </c>
    </row>
    <row r="134" spans="1:16" s="30" customFormat="1" hidden="1">
      <c r="A134" s="1"/>
      <c r="B134" s="58"/>
      <c r="C134" s="51"/>
      <c r="D134" s="52"/>
      <c r="E134" s="52"/>
      <c r="F134" s="53"/>
      <c r="G134" s="59"/>
      <c r="H134" s="60"/>
      <c r="I134" s="61"/>
      <c r="J134" s="60"/>
      <c r="K134" s="59"/>
      <c r="L134" s="62"/>
      <c r="M134" s="59"/>
      <c r="N134" s="60"/>
      <c r="O134" s="36">
        <f t="shared" si="29"/>
        <v>0</v>
      </c>
      <c r="P134" s="37">
        <f t="shared" si="30"/>
        <v>0</v>
      </c>
    </row>
    <row r="135" spans="1:16" ht="12" hidden="1" thickBot="1">
      <c r="A135" s="38"/>
      <c r="B135" s="39" t="s">
        <v>21</v>
      </c>
      <c r="C135" s="39">
        <f>SUM(C133:C134)</f>
        <v>0</v>
      </c>
      <c r="D135" s="39">
        <f>SUM(D132:D134)</f>
        <v>0</v>
      </c>
      <c r="E135" s="39">
        <f>SUM(E132:E134)</f>
        <v>0</v>
      </c>
      <c r="F135" s="39">
        <f>SUM(F133:F134)</f>
        <v>0</v>
      </c>
      <c r="G135" s="43">
        <f t="shared" ref="G135:P135" si="31">SUM(G132:G134)</f>
        <v>0</v>
      </c>
      <c r="H135" s="43">
        <f t="shared" si="31"/>
        <v>0</v>
      </c>
      <c r="I135" s="43">
        <f t="shared" si="31"/>
        <v>0</v>
      </c>
      <c r="J135" s="43">
        <f t="shared" si="31"/>
        <v>0</v>
      </c>
      <c r="K135" s="43">
        <f t="shared" si="31"/>
        <v>0</v>
      </c>
      <c r="L135" s="43">
        <f t="shared" si="31"/>
        <v>0</v>
      </c>
      <c r="M135" s="43">
        <f t="shared" si="31"/>
        <v>0</v>
      </c>
      <c r="N135" s="43">
        <f t="shared" si="31"/>
        <v>0</v>
      </c>
      <c r="O135" s="44">
        <f t="shared" si="31"/>
        <v>0</v>
      </c>
      <c r="P135" s="45">
        <f t="shared" si="31"/>
        <v>0</v>
      </c>
    </row>
    <row r="136" spans="1:16" hidden="1"/>
    <row r="137" spans="1:16" s="201" customFormat="1"/>
    <row r="138" spans="1:16" s="201" customFormat="1" ht="12" thickBot="1">
      <c r="B138" s="203" t="s">
        <v>81</v>
      </c>
      <c r="C138" s="203"/>
      <c r="D138" s="203"/>
      <c r="E138" s="203"/>
      <c r="F138" s="204"/>
      <c r="G138" s="204"/>
      <c r="H138" s="204"/>
      <c r="I138" s="204"/>
      <c r="J138" s="204"/>
      <c r="K138" s="204"/>
      <c r="L138" s="204"/>
      <c r="M138" s="204"/>
      <c r="N138" s="204"/>
      <c r="O138" s="205"/>
      <c r="P138" s="205"/>
    </row>
    <row r="139" spans="1:16" s="202" customFormat="1">
      <c r="A139" s="201"/>
      <c r="B139" s="200" t="s">
        <v>137</v>
      </c>
      <c r="C139" s="63"/>
      <c r="D139" s="206"/>
      <c r="E139" s="206"/>
      <c r="F139" s="207"/>
      <c r="G139" s="192"/>
      <c r="H139" s="193"/>
      <c r="I139" s="194"/>
      <c r="J139" s="193"/>
      <c r="K139" s="192"/>
      <c r="L139" s="195"/>
      <c r="M139" s="192"/>
      <c r="N139" s="193">
        <v>20</v>
      </c>
      <c r="O139" s="196">
        <f t="shared" ref="O139:O146" si="32">SUM(F139:N139)</f>
        <v>20</v>
      </c>
      <c r="P139" s="208">
        <f t="shared" ref="P139:P146" si="33">(F139*$F$3)+(G139*$G$3)+(H139*$H$3)+(I139*$I$3)+(J139*$J$3)+(K139*$K$3)+(L139*$L$3)+(M139*$M$3)+(N139*$N$3)</f>
        <v>40</v>
      </c>
    </row>
    <row r="140" spans="1:16" s="202" customFormat="1">
      <c r="A140" s="201"/>
      <c r="B140" s="200" t="s">
        <v>138</v>
      </c>
      <c r="C140" s="51"/>
      <c r="D140" s="206"/>
      <c r="E140" s="206"/>
      <c r="F140" s="207"/>
      <c r="G140" s="192">
        <v>20</v>
      </c>
      <c r="H140" s="193"/>
      <c r="I140" s="194"/>
      <c r="J140" s="193"/>
      <c r="K140" s="192"/>
      <c r="L140" s="195"/>
      <c r="M140" s="192"/>
      <c r="N140" s="193"/>
      <c r="O140" s="196">
        <f t="shared" si="32"/>
        <v>20</v>
      </c>
      <c r="P140" s="208">
        <f t="shared" si="33"/>
        <v>5</v>
      </c>
    </row>
    <row r="141" spans="1:16" s="202" customFormat="1">
      <c r="A141" s="201"/>
      <c r="B141" s="200" t="s">
        <v>139</v>
      </c>
      <c r="C141" s="51"/>
      <c r="D141" s="206"/>
      <c r="E141" s="206"/>
      <c r="F141" s="207"/>
      <c r="G141" s="192">
        <v>1</v>
      </c>
      <c r="H141" s="193"/>
      <c r="I141" s="194"/>
      <c r="J141" s="193"/>
      <c r="K141" s="192"/>
      <c r="L141" s="195"/>
      <c r="M141" s="192"/>
      <c r="N141" s="193"/>
      <c r="O141" s="196">
        <f t="shared" si="32"/>
        <v>1</v>
      </c>
      <c r="P141" s="208">
        <f t="shared" si="33"/>
        <v>0.25</v>
      </c>
    </row>
    <row r="142" spans="1:16" s="202" customFormat="1">
      <c r="A142" s="201"/>
      <c r="B142" s="200" t="s">
        <v>140</v>
      </c>
      <c r="C142" s="51"/>
      <c r="D142" s="206"/>
      <c r="E142" s="206"/>
      <c r="F142" s="207"/>
      <c r="G142" s="192">
        <v>5</v>
      </c>
      <c r="H142" s="193"/>
      <c r="I142" s="194">
        <v>4</v>
      </c>
      <c r="J142" s="193"/>
      <c r="K142" s="192">
        <v>1</v>
      </c>
      <c r="L142" s="195"/>
      <c r="M142" s="192"/>
      <c r="N142" s="193"/>
      <c r="O142" s="196">
        <f t="shared" si="32"/>
        <v>10</v>
      </c>
      <c r="P142" s="208">
        <f t="shared" si="33"/>
        <v>4.25</v>
      </c>
    </row>
    <row r="143" spans="1:16" s="202" customFormat="1">
      <c r="A143" s="201"/>
      <c r="B143" s="200" t="s">
        <v>141</v>
      </c>
      <c r="C143" s="51"/>
      <c r="D143" s="206"/>
      <c r="E143" s="206"/>
      <c r="F143" s="207"/>
      <c r="G143" s="192">
        <v>7</v>
      </c>
      <c r="H143" s="193"/>
      <c r="I143" s="194"/>
      <c r="J143" s="193"/>
      <c r="K143" s="192"/>
      <c r="L143" s="195">
        <v>1</v>
      </c>
      <c r="M143" s="192"/>
      <c r="N143" s="193">
        <v>4</v>
      </c>
      <c r="O143" s="196">
        <f t="shared" si="32"/>
        <v>12</v>
      </c>
      <c r="P143" s="208">
        <f t="shared" si="33"/>
        <v>10.75</v>
      </c>
    </row>
    <row r="144" spans="1:16" s="202" customFormat="1">
      <c r="A144" s="201"/>
      <c r="B144" s="200" t="s">
        <v>142</v>
      </c>
      <c r="C144" s="51"/>
      <c r="D144" s="206"/>
      <c r="E144" s="206"/>
      <c r="F144" s="207"/>
      <c r="G144" s="192">
        <v>1</v>
      </c>
      <c r="H144" s="193"/>
      <c r="I144" s="194"/>
      <c r="J144" s="193"/>
      <c r="K144" s="192"/>
      <c r="L144" s="195"/>
      <c r="M144" s="192"/>
      <c r="N144" s="193"/>
      <c r="O144" s="196">
        <f t="shared" si="32"/>
        <v>1</v>
      </c>
      <c r="P144" s="208">
        <f t="shared" si="33"/>
        <v>0.25</v>
      </c>
    </row>
    <row r="145" spans="1:16" s="202" customFormat="1">
      <c r="A145" s="201"/>
      <c r="B145" s="200" t="s">
        <v>143</v>
      </c>
      <c r="C145" s="51"/>
      <c r="D145" s="206"/>
      <c r="E145" s="206"/>
      <c r="F145" s="207"/>
      <c r="G145" s="192">
        <v>10</v>
      </c>
      <c r="H145" s="193"/>
      <c r="I145" s="194">
        <v>1</v>
      </c>
      <c r="J145" s="193"/>
      <c r="K145" s="192"/>
      <c r="L145" s="195">
        <v>2</v>
      </c>
      <c r="M145" s="192"/>
      <c r="N145" s="193">
        <v>1</v>
      </c>
      <c r="O145" s="196">
        <f t="shared" si="32"/>
        <v>14</v>
      </c>
      <c r="P145" s="208">
        <f t="shared" si="33"/>
        <v>7</v>
      </c>
    </row>
    <row r="146" spans="1:16" s="202" customFormat="1">
      <c r="A146" s="201"/>
      <c r="B146" s="200"/>
      <c r="C146" s="51"/>
      <c r="D146" s="206"/>
      <c r="E146" s="206"/>
      <c r="F146" s="207"/>
      <c r="G146" s="192"/>
      <c r="H146" s="193"/>
      <c r="I146" s="194"/>
      <c r="J146" s="193"/>
      <c r="K146" s="192"/>
      <c r="L146" s="195"/>
      <c r="M146" s="192"/>
      <c r="N146" s="193"/>
      <c r="O146" s="196">
        <f t="shared" si="32"/>
        <v>0</v>
      </c>
      <c r="P146" s="208">
        <f t="shared" si="33"/>
        <v>0</v>
      </c>
    </row>
    <row r="147" spans="1:16" s="201" customFormat="1" ht="12" thickBot="1">
      <c r="A147" s="209"/>
      <c r="B147" s="210" t="s">
        <v>21</v>
      </c>
      <c r="C147" s="210">
        <f>SUM(C146:C146)</f>
        <v>0</v>
      </c>
      <c r="D147" s="210">
        <f>SUM(D139:D146)</f>
        <v>0</v>
      </c>
      <c r="E147" s="210">
        <f>SUM(E139:E146)</f>
        <v>0</v>
      </c>
      <c r="F147" s="210">
        <f>SUM(F146:F146)</f>
        <v>0</v>
      </c>
      <c r="G147" s="43">
        <f t="shared" ref="G147:P147" si="34">SUM(G139:G146)</f>
        <v>44</v>
      </c>
      <c r="H147" s="43">
        <f t="shared" si="34"/>
        <v>0</v>
      </c>
      <c r="I147" s="43">
        <f t="shared" si="34"/>
        <v>5</v>
      </c>
      <c r="J147" s="43">
        <f t="shared" si="34"/>
        <v>0</v>
      </c>
      <c r="K147" s="43">
        <f t="shared" si="34"/>
        <v>1</v>
      </c>
      <c r="L147" s="43">
        <f t="shared" si="34"/>
        <v>3</v>
      </c>
      <c r="M147" s="43">
        <f t="shared" si="34"/>
        <v>0</v>
      </c>
      <c r="N147" s="43">
        <f t="shared" si="34"/>
        <v>25</v>
      </c>
      <c r="O147" s="44">
        <f t="shared" si="34"/>
        <v>78</v>
      </c>
      <c r="P147" s="45">
        <f t="shared" si="34"/>
        <v>67.5</v>
      </c>
    </row>
    <row r="148" spans="1:16" s="201" customFormat="1"/>
    <row r="150" spans="1:16" ht="12" thickBot="1">
      <c r="B150" s="33" t="s">
        <v>72</v>
      </c>
      <c r="C150" s="33"/>
      <c r="D150" s="33"/>
      <c r="E150" s="33"/>
      <c r="F150" s="34"/>
      <c r="G150" s="34"/>
      <c r="H150" s="34"/>
      <c r="I150" s="34"/>
      <c r="J150" s="34"/>
      <c r="K150" s="34"/>
      <c r="L150" s="34"/>
      <c r="M150" s="34"/>
      <c r="N150" s="34"/>
      <c r="O150" s="35"/>
      <c r="P150" s="35"/>
    </row>
    <row r="151" spans="1:16" s="30" customFormat="1" ht="11.25" customHeight="1">
      <c r="A151" s="1"/>
      <c r="B151" s="58" t="s">
        <v>98</v>
      </c>
      <c r="C151" s="51"/>
      <c r="D151" s="52"/>
      <c r="E151" s="52"/>
      <c r="F151" s="53">
        <v>23</v>
      </c>
      <c r="G151" s="59">
        <v>17</v>
      </c>
      <c r="H151" s="60"/>
      <c r="I151" s="61">
        <v>3</v>
      </c>
      <c r="J151" s="60"/>
      <c r="K151" s="59">
        <v>2</v>
      </c>
      <c r="L151" s="62"/>
      <c r="M151" s="59"/>
      <c r="N151" s="60"/>
      <c r="O151" s="36">
        <f>SUM(F151:N151)</f>
        <v>45</v>
      </c>
      <c r="P151" s="37">
        <f>(F151*$F$3)+(G151*$G$3)+(H151*$H$3)+(I151*$I$3)+(J151*$J$3)+(K151*$K$3)+(L151*$L$3)+(M151*$M$3)+(N151*$N$3)</f>
        <v>10.050000000000001</v>
      </c>
    </row>
    <row r="152" spans="1:16" s="30" customFormat="1" ht="11.25" customHeight="1">
      <c r="A152" s="1"/>
      <c r="B152" s="58"/>
      <c r="C152" s="51"/>
      <c r="D152" s="52"/>
      <c r="E152" s="52"/>
      <c r="F152" s="53"/>
      <c r="G152" s="59"/>
      <c r="H152" s="60"/>
      <c r="I152" s="61"/>
      <c r="J152" s="60"/>
      <c r="K152" s="59"/>
      <c r="L152" s="62"/>
      <c r="M152" s="59"/>
      <c r="N152" s="60"/>
      <c r="O152" s="36">
        <f>SUM(F152:N152)</f>
        <v>0</v>
      </c>
      <c r="P152" s="37">
        <f>(F152*$F$3)+(G152*$G$3)+(H152*$H$3)+(I152*$I$3)+(J152*$J$3)+(K152*$K$3)+(L152*$L$3)+(M152*$M$3)+(N152*$N$3)</f>
        <v>0</v>
      </c>
    </row>
    <row r="153" spans="1:16" ht="12" thickBot="1">
      <c r="A153" s="38"/>
      <c r="B153" s="39" t="s">
        <v>21</v>
      </c>
      <c r="C153" s="39">
        <f t="shared" ref="C153:P153" si="35">SUM(C151:C152)</f>
        <v>0</v>
      </c>
      <c r="D153" s="39">
        <f t="shared" si="35"/>
        <v>0</v>
      </c>
      <c r="E153" s="39">
        <f t="shared" si="35"/>
        <v>0</v>
      </c>
      <c r="F153" s="39">
        <f t="shared" si="35"/>
        <v>23</v>
      </c>
      <c r="G153" s="43">
        <f t="shared" si="35"/>
        <v>17</v>
      </c>
      <c r="H153" s="43">
        <f t="shared" si="35"/>
        <v>0</v>
      </c>
      <c r="I153" s="43">
        <f t="shared" si="35"/>
        <v>3</v>
      </c>
      <c r="J153" s="43">
        <f t="shared" si="35"/>
        <v>0</v>
      </c>
      <c r="K153" s="43">
        <f t="shared" si="35"/>
        <v>2</v>
      </c>
      <c r="L153" s="43">
        <f t="shared" si="35"/>
        <v>0</v>
      </c>
      <c r="M153" s="43">
        <f t="shared" si="35"/>
        <v>0</v>
      </c>
      <c r="N153" s="43">
        <f t="shared" si="35"/>
        <v>0</v>
      </c>
      <c r="O153" s="44">
        <f t="shared" si="35"/>
        <v>45</v>
      </c>
      <c r="P153" s="45">
        <f t="shared" si="35"/>
        <v>10.050000000000001</v>
      </c>
    </row>
    <row r="154" spans="1:16" ht="11.25" customHeight="1">
      <c r="A154" s="38"/>
      <c r="B154" s="54"/>
      <c r="C154" s="54"/>
      <c r="D154" s="54"/>
      <c r="E154" s="54"/>
      <c r="F154" s="54"/>
      <c r="G154" s="55"/>
      <c r="H154" s="55"/>
      <c r="I154" s="55"/>
      <c r="J154" s="55"/>
      <c r="K154" s="55"/>
      <c r="L154" s="55"/>
      <c r="M154" s="55"/>
      <c r="N154" s="55"/>
      <c r="O154" s="56"/>
      <c r="P154" s="57"/>
    </row>
    <row r="155" spans="1:16" ht="11.25" customHeight="1"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</row>
    <row r="156" spans="1:16" ht="12" thickBot="1">
      <c r="B156" s="33" t="s">
        <v>71</v>
      </c>
      <c r="C156" s="33"/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4"/>
      <c r="O156" s="35"/>
      <c r="P156" s="35"/>
    </row>
    <row r="157" spans="1:16" s="30" customFormat="1">
      <c r="A157" s="1"/>
      <c r="B157" s="58" t="s">
        <v>93</v>
      </c>
      <c r="C157" s="51"/>
      <c r="D157" s="52"/>
      <c r="E157" s="52"/>
      <c r="F157" s="53"/>
      <c r="G157" s="59">
        <v>2</v>
      </c>
      <c r="H157" s="60"/>
      <c r="I157" s="61"/>
      <c r="J157" s="60"/>
      <c r="K157" s="59"/>
      <c r="L157" s="62"/>
      <c r="M157" s="59"/>
      <c r="N157" s="60"/>
      <c r="O157" s="36">
        <f>SUM(F157:N157)</f>
        <v>2</v>
      </c>
      <c r="P157" s="37">
        <f>(F157*$F$3)+(G157*$G$3)+(H157*$H$3)+(I157*$I$3)+(J157*$J$3)+(K157*$K$3)+(L157*$L$3)+(M157*$M$3)+(N157*$N$3)</f>
        <v>0.5</v>
      </c>
    </row>
    <row r="158" spans="1:16" s="202" customFormat="1">
      <c r="A158" s="201"/>
      <c r="B158" s="200" t="s">
        <v>94</v>
      </c>
      <c r="C158" s="51"/>
      <c r="D158" s="206"/>
      <c r="E158" s="206"/>
      <c r="F158" s="207"/>
      <c r="G158" s="192">
        <v>9</v>
      </c>
      <c r="H158" s="193"/>
      <c r="I158" s="194">
        <v>2</v>
      </c>
      <c r="J158" s="193"/>
      <c r="K158" s="192"/>
      <c r="L158" s="195">
        <v>3</v>
      </c>
      <c r="M158" s="192"/>
      <c r="N158" s="193"/>
      <c r="O158" s="196">
        <f>SUM(F158:N158)</f>
        <v>14</v>
      </c>
      <c r="P158" s="208">
        <f>(F158*$F$3)+(G158*$G$3)+(H158*$H$3)+(I158*$I$3)+(J158*$J$3)+(K158*$K$3)+(L158*$L$3)+(M158*$M$3)+(N158*$N$3)</f>
        <v>6.25</v>
      </c>
    </row>
    <row r="159" spans="1:16" s="202" customFormat="1">
      <c r="A159" s="201"/>
      <c r="B159" s="200" t="s">
        <v>95</v>
      </c>
      <c r="C159" s="51"/>
      <c r="D159" s="206"/>
      <c r="E159" s="206"/>
      <c r="F159" s="207"/>
      <c r="G159" s="192">
        <v>112</v>
      </c>
      <c r="H159" s="193"/>
      <c r="I159" s="194">
        <v>9</v>
      </c>
      <c r="J159" s="193"/>
      <c r="K159" s="192"/>
      <c r="L159" s="195">
        <v>1</v>
      </c>
      <c r="M159" s="192"/>
      <c r="N159" s="193">
        <v>10</v>
      </c>
      <c r="O159" s="196">
        <f>SUM(F159:N159)</f>
        <v>132</v>
      </c>
      <c r="P159" s="208">
        <f>(F159*$F$3)+(G159*$G$3)+(H159*$H$3)+(I159*$I$3)+(J159*$J$3)+(K159*$K$3)+(L159*$L$3)+(M159*$M$3)+(N159*$N$3)</f>
        <v>53.5</v>
      </c>
    </row>
    <row r="160" spans="1:16" s="30" customFormat="1">
      <c r="A160" s="1"/>
      <c r="B160" s="58" t="s">
        <v>96</v>
      </c>
      <c r="C160" s="51"/>
      <c r="D160" s="52"/>
      <c r="E160" s="52"/>
      <c r="F160" s="53"/>
      <c r="G160" s="59">
        <v>11</v>
      </c>
      <c r="H160" s="60"/>
      <c r="I160" s="61">
        <v>4</v>
      </c>
      <c r="J160" s="60"/>
      <c r="K160" s="59"/>
      <c r="L160" s="62">
        <v>13</v>
      </c>
      <c r="M160" s="59"/>
      <c r="N160" s="60">
        <v>1</v>
      </c>
      <c r="O160" s="36">
        <f>SUM(F160:N160)</f>
        <v>29</v>
      </c>
      <c r="P160" s="37">
        <f>(F160*$F$3)+(G160*$G$3)+(H160*$H$3)+(I160*$I$3)+(J160*$J$3)+(K160*$K$3)+(L160*$L$3)+(M160*$M$3)+(N160*$N$3)</f>
        <v>19.75</v>
      </c>
    </row>
    <row r="161" spans="1:16" s="30" customFormat="1">
      <c r="A161" s="1"/>
      <c r="B161" s="58"/>
      <c r="C161" s="51"/>
      <c r="D161" s="52"/>
      <c r="E161" s="52"/>
      <c r="F161" s="53"/>
      <c r="G161" s="59"/>
      <c r="H161" s="60"/>
      <c r="I161" s="61"/>
      <c r="J161" s="60"/>
      <c r="K161" s="59"/>
      <c r="L161" s="62"/>
      <c r="M161" s="59"/>
      <c r="N161" s="60"/>
      <c r="O161" s="36">
        <f>SUM(F161:N161)</f>
        <v>0</v>
      </c>
      <c r="P161" s="37">
        <f>(F161*$F$3)+(G161*$G$3)+(H161*$H$3)+(I161*$I$3)+(J161*$J$3)+(K161*$K$3)+(L161*$L$3)+(M161*$M$3)+(N161*$N$3)</f>
        <v>0</v>
      </c>
    </row>
    <row r="162" spans="1:16" ht="12" thickBot="1">
      <c r="A162" s="38"/>
      <c r="B162" s="39" t="s">
        <v>21</v>
      </c>
      <c r="C162" s="39">
        <f t="shared" ref="C162:O162" si="36">SUM(C157:C161)</f>
        <v>0</v>
      </c>
      <c r="D162" s="39">
        <f t="shared" si="36"/>
        <v>0</v>
      </c>
      <c r="E162" s="39">
        <f t="shared" si="36"/>
        <v>0</v>
      </c>
      <c r="F162" s="39">
        <f t="shared" si="36"/>
        <v>0</v>
      </c>
      <c r="G162" s="43">
        <f t="shared" si="36"/>
        <v>134</v>
      </c>
      <c r="H162" s="43">
        <f t="shared" si="36"/>
        <v>0</v>
      </c>
      <c r="I162" s="43">
        <f t="shared" si="36"/>
        <v>15</v>
      </c>
      <c r="J162" s="43">
        <f t="shared" si="36"/>
        <v>0</v>
      </c>
      <c r="K162" s="43">
        <f t="shared" si="36"/>
        <v>0</v>
      </c>
      <c r="L162" s="43">
        <f t="shared" si="36"/>
        <v>17</v>
      </c>
      <c r="M162" s="43">
        <f t="shared" si="36"/>
        <v>0</v>
      </c>
      <c r="N162" s="43">
        <f t="shared" si="36"/>
        <v>11</v>
      </c>
      <c r="O162" s="44">
        <f t="shared" si="36"/>
        <v>177</v>
      </c>
      <c r="P162" s="45">
        <f>SUM(P157:P161)</f>
        <v>80</v>
      </c>
    </row>
    <row r="163" spans="1:16" ht="12.75">
      <c r="B163" s="2"/>
      <c r="C163" s="2"/>
      <c r="D163" s="2"/>
      <c r="E163" s="2"/>
      <c r="F163" s="47"/>
      <c r="G163" s="47"/>
      <c r="H163" s="47"/>
      <c r="I163" s="47"/>
      <c r="J163" s="47"/>
      <c r="K163" s="47"/>
      <c r="L163" s="47"/>
      <c r="M163" s="47"/>
      <c r="N163" s="47"/>
      <c r="O163" s="2"/>
      <c r="P163" s="2"/>
    </row>
    <row r="164" spans="1:16">
      <c r="M164" s="48" t="s">
        <v>21</v>
      </c>
      <c r="O164" s="49">
        <f>O162+O153+O147+O135+O128+O98+O92+O78+O72+O64+O53+O37</f>
        <v>2896</v>
      </c>
      <c r="P164" s="50">
        <f>P162+P153+P147+P135+P128+P98+P92+P78+P72+P64+P53+P37</f>
        <v>1255.6500000000001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9" sqref="G9:N9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69</v>
      </c>
    </row>
    <row r="3" spans="1:16" ht="12.75">
      <c r="B3" s="2" t="s">
        <v>84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73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I10" sqref="I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73</v>
      </c>
      <c r="C9" s="108"/>
      <c r="D9" s="100"/>
      <c r="E9" s="100"/>
      <c r="F9" s="129">
        <v>18</v>
      </c>
      <c r="G9" s="130">
        <v>5</v>
      </c>
      <c r="H9" s="131">
        <v>7</v>
      </c>
      <c r="I9" s="104">
        <v>5</v>
      </c>
      <c r="J9" s="131"/>
      <c r="K9" s="130"/>
      <c r="L9" s="105"/>
      <c r="M9" s="130">
        <v>4</v>
      </c>
      <c r="N9" s="131"/>
      <c r="O9" s="106">
        <f t="shared" ref="O9:O11" si="0">SUM(F9:N9)</f>
        <v>39</v>
      </c>
      <c r="P9" s="107">
        <f t="shared" ref="P9:P11" si="1">(F9*$F$5)+(G9*$G$5)+(H9*$H$5)+(I9*$I$5)+(J9*$J$5)+(K9*$K$5)+(L9*$L$5)+(M9*$M$5)+(N9*$N$5)</f>
        <v>15.3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18</v>
      </c>
      <c r="G12" s="109">
        <f t="shared" si="2"/>
        <v>5</v>
      </c>
      <c r="H12" s="109">
        <f t="shared" si="2"/>
        <v>7</v>
      </c>
      <c r="I12" s="109">
        <f t="shared" si="2"/>
        <v>5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4</v>
      </c>
      <c r="N12" s="109">
        <f t="shared" si="2"/>
        <v>0</v>
      </c>
      <c r="O12" s="109">
        <f t="shared" si="2"/>
        <v>39</v>
      </c>
      <c r="P12" s="109">
        <f t="shared" si="2"/>
        <v>15.3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C34" sqref="C34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36</v>
      </c>
      <c r="B2" s="73" t="s">
        <v>24</v>
      </c>
      <c r="C2" s="73" t="s">
        <v>25</v>
      </c>
    </row>
    <row r="4" spans="1:3" ht="15" hidden="1">
      <c r="A4" s="75" t="s">
        <v>77</v>
      </c>
      <c r="B4" s="76">
        <f>SUM('Burkina Faso'!O11)</f>
        <v>0</v>
      </c>
      <c r="C4" s="154">
        <f>SUM('Burkina Faso'!P11)</f>
        <v>0</v>
      </c>
    </row>
    <row r="5" spans="1:3" ht="15" hidden="1">
      <c r="A5" s="75" t="s">
        <v>37</v>
      </c>
      <c r="B5" s="76">
        <f>SUM('Democratic Republic of Congo'!O18)</f>
        <v>0</v>
      </c>
      <c r="C5" s="154">
        <f>SUM('Democratic Republic of Congo'!P18)</f>
        <v>0</v>
      </c>
    </row>
    <row r="6" spans="1:3" ht="15" hidden="1">
      <c r="A6" s="75" t="s">
        <v>75</v>
      </c>
      <c r="B6" s="76">
        <f>SUM('Ivory Coast'!O14)</f>
        <v>0</v>
      </c>
      <c r="C6" s="154">
        <f>SUM('Ivory Coast'!P14)</f>
        <v>0</v>
      </c>
    </row>
    <row r="7" spans="1:3" ht="15">
      <c r="A7" s="75" t="s">
        <v>26</v>
      </c>
      <c r="B7" s="76">
        <f>SUM(Kenya!O28)</f>
        <v>273</v>
      </c>
      <c r="C7" s="154">
        <f>SUM(Kenya!P28)</f>
        <v>96.75</v>
      </c>
    </row>
    <row r="8" spans="1:3" ht="15" hidden="1">
      <c r="A8" s="76" t="s">
        <v>83</v>
      </c>
      <c r="B8" s="153">
        <f>SUM(Malawi!O11)</f>
        <v>0</v>
      </c>
      <c r="C8" s="154">
        <f>SUM(Malawi!P11)</f>
        <v>0</v>
      </c>
    </row>
    <row r="9" spans="1:3" ht="15" hidden="1">
      <c r="A9" s="76" t="s">
        <v>27</v>
      </c>
      <c r="B9" s="153">
        <f>SUM(Mauritius!O49)</f>
        <v>0</v>
      </c>
      <c r="C9" s="154">
        <f>SUM(Mauritius!P49)</f>
        <v>0</v>
      </c>
    </row>
    <row r="10" spans="1:3" ht="15" hidden="1">
      <c r="A10" s="76" t="s">
        <v>38</v>
      </c>
      <c r="B10" s="153">
        <f>SUM(Nigeria!O76)</f>
        <v>0</v>
      </c>
      <c r="C10" s="154">
        <f>SUM(Nigeria!P76)</f>
        <v>0</v>
      </c>
    </row>
    <row r="11" spans="1:3" ht="15">
      <c r="A11" s="76" t="s">
        <v>28</v>
      </c>
      <c r="B11" s="153">
        <f>SUM('South Africa'!O164)</f>
        <v>2896</v>
      </c>
      <c r="C11" s="154">
        <f>SUM('South Africa'!P164)</f>
        <v>1255.6500000000001</v>
      </c>
    </row>
    <row r="12" spans="1:3" ht="15" hidden="1">
      <c r="A12" s="76" t="s">
        <v>43</v>
      </c>
      <c r="B12" s="76">
        <f>SUM(Togo!O15)</f>
        <v>0</v>
      </c>
      <c r="C12" s="154">
        <f>SUM(Togo!P15)</f>
        <v>0</v>
      </c>
    </row>
    <row r="13" spans="1:3" ht="15">
      <c r="A13" s="76" t="s">
        <v>70</v>
      </c>
      <c r="B13" s="76">
        <f>SUM(Zambia!O12)</f>
        <v>39</v>
      </c>
      <c r="C13" s="154">
        <f>SUM(Zambia!P12)</f>
        <v>15.3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3208</v>
      </c>
      <c r="C15" s="155">
        <f>SUM(C4:C14)</f>
        <v>1367.7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2017-02-28T08:45:11Z</dcterms:modified>
</cp:coreProperties>
</file>