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695" windowWidth="14070" windowHeight="7275"/>
  </bookViews>
  <sheets>
    <sheet name="Democratic Republic of Congo" sheetId="16" r:id="rId1"/>
    <sheet name="DRC" sheetId="13" state="hidden" r:id="rId2"/>
    <sheet name="Ghana" sheetId="14" state="hidden" r:id="rId3"/>
    <sheet name="Kenya" sheetId="10" r:id="rId4"/>
    <sheet name="Malawi" sheetId="11" state="hidden" r:id="rId5"/>
    <sheet name="Mauritius" sheetId="8" state="hidden" r:id="rId6"/>
    <sheet name="Nigeria" sheetId="18" state="hidden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45621"/>
</workbook>
</file>

<file path=xl/calcChain.xml><?xml version="1.0" encoding="utf-8"?>
<calcChain xmlns="http://schemas.openxmlformats.org/spreadsheetml/2006/main">
  <c r="N99" i="19" l="1"/>
  <c r="M99" i="19"/>
  <c r="L99" i="19"/>
  <c r="K99" i="19"/>
  <c r="J99" i="19"/>
  <c r="I99" i="19"/>
  <c r="H99" i="19"/>
  <c r="G99" i="19"/>
  <c r="F99" i="19"/>
  <c r="E99" i="19"/>
  <c r="D99" i="19"/>
  <c r="C99" i="19"/>
  <c r="P98" i="19"/>
  <c r="O98" i="19"/>
  <c r="P97" i="19"/>
  <c r="O97" i="19"/>
  <c r="P96" i="19"/>
  <c r="O96" i="19"/>
  <c r="P107" i="19"/>
  <c r="O107" i="19"/>
  <c r="P106" i="19"/>
  <c r="O106" i="19"/>
  <c r="P105" i="19"/>
  <c r="O105" i="19"/>
  <c r="P104" i="19"/>
  <c r="O104" i="19"/>
  <c r="P108" i="19"/>
  <c r="O108" i="19"/>
  <c r="N92" i="19"/>
  <c r="M92" i="19"/>
  <c r="L92" i="19"/>
  <c r="K92" i="19"/>
  <c r="J92" i="19"/>
  <c r="I92" i="19"/>
  <c r="H92" i="19"/>
  <c r="G92" i="19"/>
  <c r="F92" i="19"/>
  <c r="E92" i="19"/>
  <c r="D92" i="19"/>
  <c r="C92" i="19"/>
  <c r="P91" i="19"/>
  <c r="O91" i="19"/>
  <c r="P90" i="19"/>
  <c r="O90" i="19"/>
  <c r="P89" i="19"/>
  <c r="P92" i="19" s="1"/>
  <c r="O89" i="19"/>
  <c r="P99" i="19" l="1"/>
  <c r="O99" i="19"/>
  <c r="O92" i="19"/>
  <c r="P36" i="19"/>
  <c r="O36" i="19"/>
  <c r="P43" i="19"/>
  <c r="O43" i="19"/>
  <c r="P44" i="19"/>
  <c r="O44" i="19"/>
  <c r="P42" i="19"/>
  <c r="O42" i="19"/>
  <c r="P45" i="19"/>
  <c r="O45" i="19"/>
  <c r="P68" i="19" l="1"/>
  <c r="O68" i="19"/>
  <c r="P67" i="19"/>
  <c r="O67" i="19"/>
  <c r="P66" i="19"/>
  <c r="O66" i="19"/>
  <c r="P65" i="19"/>
  <c r="O65" i="19"/>
  <c r="P9" i="16" l="1"/>
  <c r="O9" i="16"/>
  <c r="P11" i="12" l="1"/>
  <c r="O11" i="12"/>
  <c r="P10" i="12"/>
  <c r="O10" i="12"/>
  <c r="P12" i="12"/>
  <c r="O12" i="12"/>
  <c r="N111" i="19"/>
  <c r="M111" i="19"/>
  <c r="L111" i="19"/>
  <c r="K111" i="19"/>
  <c r="J111" i="19"/>
  <c r="I111" i="19"/>
  <c r="H111" i="19"/>
  <c r="G111" i="19"/>
  <c r="F111" i="19"/>
  <c r="E111" i="19"/>
  <c r="D111" i="19"/>
  <c r="C111" i="19"/>
  <c r="P110" i="19"/>
  <c r="O110" i="19"/>
  <c r="P109" i="19"/>
  <c r="O109" i="19"/>
  <c r="P103" i="19"/>
  <c r="P111" i="19" s="1"/>
  <c r="O103" i="19"/>
  <c r="N85" i="19"/>
  <c r="M85" i="19"/>
  <c r="L85" i="19"/>
  <c r="K85" i="19"/>
  <c r="J85" i="19"/>
  <c r="I85" i="19"/>
  <c r="H85" i="19"/>
  <c r="G85" i="19"/>
  <c r="F85" i="19"/>
  <c r="E85" i="19"/>
  <c r="D85" i="19"/>
  <c r="C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78" i="19"/>
  <c r="O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N53" i="19"/>
  <c r="M53" i="19"/>
  <c r="L53" i="19"/>
  <c r="K53" i="19"/>
  <c r="J53" i="19"/>
  <c r="I53" i="19"/>
  <c r="H53" i="19"/>
  <c r="G53" i="19"/>
  <c r="F53" i="19"/>
  <c r="E53" i="19"/>
  <c r="D53" i="19"/>
  <c r="C53" i="19"/>
  <c r="P52" i="19"/>
  <c r="O52" i="19"/>
  <c r="P51" i="19"/>
  <c r="P53" i="19" s="1"/>
  <c r="O51" i="19"/>
  <c r="N47" i="19"/>
  <c r="M47" i="19"/>
  <c r="L47" i="19"/>
  <c r="K47" i="19"/>
  <c r="J47" i="19"/>
  <c r="I47" i="19"/>
  <c r="H47" i="19"/>
  <c r="G47" i="19"/>
  <c r="F47" i="19"/>
  <c r="E47" i="19"/>
  <c r="D47" i="19"/>
  <c r="C47" i="19"/>
  <c r="P46" i="19"/>
  <c r="O46" i="19"/>
  <c r="P41" i="19"/>
  <c r="P47" i="19" s="1"/>
  <c r="O41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P35" i="19"/>
  <c r="P37" i="19" s="1"/>
  <c r="O35" i="19"/>
  <c r="O37" i="19" s="1"/>
  <c r="N31" i="19"/>
  <c r="M31" i="19"/>
  <c r="L31" i="19"/>
  <c r="K31" i="19"/>
  <c r="J31" i="19"/>
  <c r="I31" i="19"/>
  <c r="H31" i="19"/>
  <c r="G31" i="19"/>
  <c r="F31" i="19"/>
  <c r="E31" i="19"/>
  <c r="D31" i="19"/>
  <c r="C31" i="19"/>
  <c r="P30" i="19"/>
  <c r="O30" i="19"/>
  <c r="P29" i="19"/>
  <c r="O29" i="19"/>
  <c r="P28" i="19"/>
  <c r="O28" i="19"/>
  <c r="P27" i="19"/>
  <c r="O27" i="19"/>
  <c r="N23" i="19"/>
  <c r="M23" i="19"/>
  <c r="L23" i="19"/>
  <c r="K23" i="19"/>
  <c r="J23" i="19"/>
  <c r="I23" i="19"/>
  <c r="H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P7" i="19"/>
  <c r="O7" i="19"/>
  <c r="O7" i="18"/>
  <c r="O22" i="18"/>
  <c r="P7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P22" i="18"/>
  <c r="O26" i="18"/>
  <c r="P26" i="18"/>
  <c r="O27" i="18"/>
  <c r="O44" i="18"/>
  <c r="O76" i="18"/>
  <c r="B9" i="4" s="1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P48" i="18"/>
  <c r="P72" i="18"/>
  <c r="P76" i="18" s="1"/>
  <c r="C9" i="4" s="1"/>
  <c r="O49" i="18"/>
  <c r="P49" i="18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P18" i="16"/>
  <c r="C4" i="4" s="1"/>
  <c r="O10" i="17"/>
  <c r="P10" i="17"/>
  <c r="N13" i="17"/>
  <c r="M13" i="17"/>
  <c r="L13" i="17"/>
  <c r="K13" i="17"/>
  <c r="J13" i="17"/>
  <c r="I13" i="17"/>
  <c r="H13" i="17"/>
  <c r="G13" i="17"/>
  <c r="F13" i="17"/>
  <c r="E13" i="17"/>
  <c r="D13" i="17"/>
  <c r="C13" i="17"/>
  <c r="P12" i="17"/>
  <c r="O12" i="17"/>
  <c r="P11" i="17"/>
  <c r="O11" i="17"/>
  <c r="P9" i="17"/>
  <c r="O9" i="17"/>
  <c r="G26" i="8"/>
  <c r="P24" i="8"/>
  <c r="O24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33" i="10"/>
  <c r="M33" i="10"/>
  <c r="L33" i="10"/>
  <c r="K33" i="10"/>
  <c r="J33" i="10"/>
  <c r="I33" i="10"/>
  <c r="H33" i="10"/>
  <c r="G33" i="10"/>
  <c r="F33" i="10"/>
  <c r="E33" i="10"/>
  <c r="D33" i="10"/>
  <c r="C33" i="10"/>
  <c r="N47" i="10"/>
  <c r="M47" i="10"/>
  <c r="L47" i="10"/>
  <c r="K47" i="10"/>
  <c r="J47" i="10"/>
  <c r="I47" i="10"/>
  <c r="H47" i="10"/>
  <c r="G47" i="10"/>
  <c r="F47" i="10"/>
  <c r="E47" i="10"/>
  <c r="D47" i="10"/>
  <c r="C47" i="10"/>
  <c r="P46" i="10"/>
  <c r="P45" i="10"/>
  <c r="O45" i="10"/>
  <c r="P44" i="10"/>
  <c r="O44" i="10"/>
  <c r="P43" i="10"/>
  <c r="P47" i="10" s="1"/>
  <c r="O43" i="10"/>
  <c r="P17" i="10"/>
  <c r="O17" i="10"/>
  <c r="P16" i="10"/>
  <c r="O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9" i="10"/>
  <c r="O9" i="10"/>
  <c r="P8" i="10"/>
  <c r="O8" i="10"/>
  <c r="P22" i="10"/>
  <c r="O22" i="10"/>
  <c r="P21" i="10"/>
  <c r="O21" i="10"/>
  <c r="P20" i="10"/>
  <c r="O20" i="10"/>
  <c r="P19" i="10"/>
  <c r="O19" i="10"/>
  <c r="P18" i="10"/>
  <c r="O18" i="10"/>
  <c r="P24" i="10"/>
  <c r="O24" i="10"/>
  <c r="P23" i="10"/>
  <c r="O23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O10" i="16"/>
  <c r="O18" i="16"/>
  <c r="B4" i="4" s="1"/>
  <c r="P14" i="14"/>
  <c r="O14" i="14"/>
  <c r="P13" i="14"/>
  <c r="O13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P17" i="14"/>
  <c r="O17" i="14"/>
  <c r="P16" i="14"/>
  <c r="O16" i="14"/>
  <c r="P15" i="14"/>
  <c r="O15" i="14"/>
  <c r="N24" i="14"/>
  <c r="M24" i="14"/>
  <c r="L24" i="14"/>
  <c r="K24" i="14"/>
  <c r="J24" i="14"/>
  <c r="I24" i="14"/>
  <c r="H24" i="14"/>
  <c r="G24" i="14"/>
  <c r="F24" i="14"/>
  <c r="E24" i="14"/>
  <c r="D24" i="14"/>
  <c r="C24" i="14"/>
  <c r="P12" i="14"/>
  <c r="O12" i="14"/>
  <c r="P11" i="14"/>
  <c r="O11" i="14"/>
  <c r="P10" i="14"/>
  <c r="P24" i="14" s="1"/>
  <c r="C5" i="4" s="1"/>
  <c r="O10" i="14"/>
  <c r="P9" i="14"/>
  <c r="O9" i="14"/>
  <c r="O24" i="14" s="1"/>
  <c r="B5" i="4" s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O9" i="13"/>
  <c r="O19" i="13"/>
  <c r="P23" i="8"/>
  <c r="O23" i="8"/>
  <c r="P25" i="8"/>
  <c r="O25" i="8"/>
  <c r="O9" i="12"/>
  <c r="P9" i="12"/>
  <c r="P15" i="12" s="1"/>
  <c r="C11" i="4" s="1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7" i="10"/>
  <c r="N39" i="10"/>
  <c r="M39" i="10"/>
  <c r="L39" i="10"/>
  <c r="K39" i="10"/>
  <c r="J39" i="10"/>
  <c r="I39" i="10"/>
  <c r="H39" i="10"/>
  <c r="G39" i="10"/>
  <c r="F39" i="10"/>
  <c r="E39" i="10"/>
  <c r="D39" i="10"/>
  <c r="C39" i="10"/>
  <c r="P38" i="10"/>
  <c r="O38" i="10"/>
  <c r="P37" i="10"/>
  <c r="O37" i="10"/>
  <c r="O39" i="10" s="1"/>
  <c r="P32" i="10"/>
  <c r="O32" i="10"/>
  <c r="P31" i="10"/>
  <c r="O31" i="10"/>
  <c r="P30" i="10"/>
  <c r="O30" i="10"/>
  <c r="P29" i="10"/>
  <c r="O29" i="10"/>
  <c r="P28" i="10"/>
  <c r="O28" i="10"/>
  <c r="P27" i="10"/>
  <c r="O27" i="10"/>
  <c r="P26" i="10"/>
  <c r="O26" i="10"/>
  <c r="P25" i="10"/>
  <c r="O25" i="10"/>
  <c r="O7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N33" i="8"/>
  <c r="M33" i="8"/>
  <c r="L33" i="8"/>
  <c r="K33" i="8"/>
  <c r="J33" i="8"/>
  <c r="I33" i="8"/>
  <c r="H33" i="8"/>
  <c r="G33" i="8"/>
  <c r="F33" i="8"/>
  <c r="E33" i="8"/>
  <c r="D33" i="8"/>
  <c r="C33" i="8"/>
  <c r="P32" i="8"/>
  <c r="O32" i="8"/>
  <c r="P31" i="8"/>
  <c r="O31" i="8"/>
  <c r="P30" i="8"/>
  <c r="P33" i="8"/>
  <c r="O30" i="8"/>
  <c r="O33" i="8" s="1"/>
  <c r="N26" i="8"/>
  <c r="M26" i="8"/>
  <c r="L26" i="8"/>
  <c r="K26" i="8"/>
  <c r="J26" i="8"/>
  <c r="I26" i="8"/>
  <c r="H26" i="8"/>
  <c r="F26" i="8"/>
  <c r="E26" i="8"/>
  <c r="D26" i="8"/>
  <c r="C26" i="8"/>
  <c r="P7" i="8"/>
  <c r="P26" i="8" s="1"/>
  <c r="O7" i="8"/>
  <c r="O26" i="8" s="1"/>
  <c r="P19" i="13"/>
  <c r="O72" i="18"/>
  <c r="P44" i="18"/>
  <c r="O13" i="17"/>
  <c r="B12" i="4" s="1"/>
  <c r="O47" i="10" l="1"/>
  <c r="P39" i="10"/>
  <c r="O33" i="10"/>
  <c r="O49" i="10" s="1"/>
  <c r="B6" i="4" s="1"/>
  <c r="P33" i="10"/>
  <c r="P49" i="10" s="1"/>
  <c r="C6" i="4" s="1"/>
  <c r="O111" i="19"/>
  <c r="O15" i="12"/>
  <c r="B11" i="4" s="1"/>
  <c r="P13" i="17"/>
  <c r="C12" i="4" s="1"/>
  <c r="P31" i="19"/>
  <c r="P85" i="19"/>
  <c r="P10" i="19"/>
  <c r="P23" i="19"/>
  <c r="O47" i="19"/>
  <c r="O53" i="19"/>
  <c r="O85" i="19"/>
  <c r="O23" i="19"/>
  <c r="O10" i="19"/>
  <c r="O31" i="19"/>
  <c r="O113" i="19" s="1"/>
  <c r="P36" i="8"/>
  <c r="C8" i="4" s="1"/>
  <c r="O36" i="8"/>
  <c r="B8" i="4" s="1"/>
  <c r="O12" i="11"/>
  <c r="B7" i="4" s="1"/>
  <c r="P12" i="11"/>
  <c r="C7" i="4" s="1"/>
  <c r="P113" i="19" l="1"/>
  <c r="C10" i="4" s="1"/>
  <c r="C14" i="4" s="1"/>
  <c r="B10" i="4"/>
  <c r="B14" i="4" s="1"/>
</calcChain>
</file>

<file path=xl/sharedStrings.xml><?xml version="1.0" encoding="utf-8"?>
<sst xmlns="http://schemas.openxmlformats.org/spreadsheetml/2006/main" count="355" uniqueCount="143">
  <si>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</si>
  <si>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</si>
  <si>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</si>
  <si>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</si>
  <si>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</si>
  <si>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</si>
  <si>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</si>
  <si>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</si>
  <si>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</si>
  <si>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</si>
  <si>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</si>
  <si>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</si>
  <si>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</si>
  <si>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</si>
  <si>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</si>
  <si>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</si>
  <si>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</si>
  <si>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</si>
  <si>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</si>
  <si>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</si>
  <si>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</si>
  <si>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</si>
  <si>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</si>
  <si>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</si>
  <si>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</si>
  <si>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</si>
  <si>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</si>
  <si>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</si>
  <si>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</si>
  <si>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</si>
  <si>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</si>
  <si>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</si>
  <si>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</si>
  <si>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</si>
  <si>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</si>
  <si>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Blantyre</t>
  </si>
  <si>
    <t>Country</t>
  </si>
  <si>
    <t>TEMPLE: Democratic Republic of Congo</t>
  </si>
  <si>
    <t>Cumulative scores by area:</t>
  </si>
  <si>
    <t>DRC</t>
  </si>
  <si>
    <t>TEMPLE: Ghana</t>
  </si>
  <si>
    <t>Ghana</t>
  </si>
  <si>
    <t>Nigeria</t>
  </si>
  <si>
    <t>MONTH : December 2013</t>
  </si>
  <si>
    <t>Temple Cumulative Scores</t>
  </si>
  <si>
    <t>Iskcon Nairobi</t>
  </si>
  <si>
    <t>Iskcon Kisumu</t>
  </si>
  <si>
    <t>Iskcon Mombassa</t>
  </si>
  <si>
    <t>Togo</t>
  </si>
  <si>
    <t>MONTH: January 2015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</si>
  <si>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</si>
  <si>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</si>
  <si>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</si>
  <si>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</si>
  <si>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</si>
  <si>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</si>
  <si>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</si>
  <si>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</si>
  <si>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</si>
  <si>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</si>
  <si>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</si>
  <si>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</si>
  <si>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</si>
  <si>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</si>
  <si>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</si>
  <si>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</si>
  <si>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</si>
  <si>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</si>
  <si>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</si>
  <si>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</si>
  <si>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</si>
  <si>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</si>
  <si>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ISKCON SANDTON</t>
  </si>
  <si>
    <t>MONTH : January 2015</t>
  </si>
  <si>
    <t>TEMPLE: Zambia</t>
  </si>
  <si>
    <t>TEMPLE: Kinshasa</t>
  </si>
  <si>
    <t>TEMPLE: Togo</t>
  </si>
  <si>
    <t>Zambia</t>
  </si>
  <si>
    <t>MONTH : January</t>
  </si>
  <si>
    <t>MONTH: November 2016</t>
  </si>
  <si>
    <t>ISKCON PHOENIX</t>
  </si>
  <si>
    <t>Dayanand</t>
  </si>
  <si>
    <t>Tanusha</t>
  </si>
  <si>
    <t>Kusum Seva dd</t>
  </si>
  <si>
    <t>Gopal das</t>
  </si>
  <si>
    <t>Narada risi</t>
  </si>
  <si>
    <t>Tony - Tongaat Namahatta</t>
  </si>
  <si>
    <t>Shakun</t>
  </si>
  <si>
    <t>Madhumangal das</t>
  </si>
  <si>
    <t>Dilon</t>
  </si>
  <si>
    <t>Shamir</t>
  </si>
  <si>
    <t>Harinamananda das</t>
  </si>
  <si>
    <t>Trishen</t>
  </si>
  <si>
    <t>Ramranjan</t>
  </si>
  <si>
    <t>Navin Manilall</t>
  </si>
  <si>
    <t>Sankirtan festival</t>
  </si>
  <si>
    <t>Indra Bhatta das</t>
  </si>
  <si>
    <t>Ramranjan das</t>
  </si>
  <si>
    <t>Bhakti seva</t>
  </si>
  <si>
    <t>Gauranga Priya</t>
  </si>
  <si>
    <t>Merumala dd</t>
  </si>
  <si>
    <t>Premilla</t>
  </si>
  <si>
    <t>Vikram</t>
  </si>
  <si>
    <t>Radha Ramlakan</t>
  </si>
  <si>
    <t>Rasavati dd</t>
  </si>
  <si>
    <t>Ananda Candrika</t>
  </si>
  <si>
    <t>Vanmali das</t>
  </si>
  <si>
    <t>BOOK COUNTER</t>
  </si>
  <si>
    <t>RADHA VINOD DASI</t>
  </si>
  <si>
    <t>VIBHU CAITANYA DAS</t>
  </si>
  <si>
    <t>VASUDHA DD</t>
  </si>
  <si>
    <t>KRSNA PREMA NAMA HATTA</t>
  </si>
  <si>
    <t>KRSNA BALADEV DAS &amp; ARADHYA MURTI DD</t>
  </si>
  <si>
    <t>SACI MATA DD</t>
  </si>
  <si>
    <t>PREMA KISHORI DD</t>
  </si>
  <si>
    <t>Cumulative Scores</t>
  </si>
  <si>
    <t>MONTH : November 2016</t>
  </si>
  <si>
    <t>Radhakund, Damodar</t>
  </si>
  <si>
    <t>Saturday team 1-Leela Smaran, Surendra &amp; team</t>
  </si>
  <si>
    <t xml:space="preserve">Sunday book table team </t>
  </si>
  <si>
    <t>Ron, Ciksoli, Purnendu Krishna &amp; team</t>
  </si>
  <si>
    <t>Jayadeva Dasa</t>
  </si>
  <si>
    <t>ISKCON PIETERMARITZBURG</t>
  </si>
  <si>
    <t xml:space="preserve">Mukundanghri Prabhu </t>
  </si>
  <si>
    <t>Dinesvara Krsna Prabhu</t>
  </si>
  <si>
    <t>Kesava Bharati Prabhu</t>
  </si>
  <si>
    <t>Prenolin Prabhu</t>
  </si>
  <si>
    <t>Dillon Prabhu</t>
  </si>
  <si>
    <t>Syama Kunda das</t>
  </si>
  <si>
    <t>Gift shop</t>
  </si>
  <si>
    <t>Gopa Kumara Das</t>
  </si>
  <si>
    <t>Bhakta Kagni</t>
  </si>
  <si>
    <t>Bhaktin Juliette</t>
  </si>
  <si>
    <t>JivJago Sankirtan Party</t>
  </si>
  <si>
    <t>ISKCON PRETORIA</t>
  </si>
  <si>
    <t>Radhe Shyam youth group</t>
  </si>
  <si>
    <t>ISKCON EAST LONDON ( South Africa )</t>
  </si>
  <si>
    <t>Vrajabasi das</t>
  </si>
  <si>
    <t>Bhakta Keshav</t>
  </si>
  <si>
    <t>VAISHNAVI SANGA</t>
  </si>
  <si>
    <t>SMART STANDS</t>
  </si>
  <si>
    <t>RUKMA DAS</t>
  </si>
  <si>
    <t>PREMA PARTHA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</si>
</sst>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0.0"/>
    <numFmt numFmtId="165" formatCode="_(&quot;R&quot;* #,##0.00_);_(&quot;R&quot;* \(#,##0.00\);_(&quot;R&quot;* &quot;-&quot;??_);_(@_)"/>
    <numFmt numFmtId="166" formatCode="[$-409]d\-mmm;@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</font>
    <font>
      <sz val="10"/>
      <name val="Arial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95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3"/>
      </left>
      <right/>
      <top style="medium">
        <color indexed="63"/>
      </top>
      <bottom style="hair">
        <color indexed="63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hair">
        <color indexed="64"/>
      </bottom>
      <diagonal/>
    </border>
  </borders>
  <cellStyleXfs count="74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6" fillId="26" borderId="0" applyNumberFormat="0" applyBorder="0" applyAlignment="0" applyProtection="0"/>
    <xf numFmtId="0" fontId="17" fillId="27" borderId="85" applyNumberFormat="0" applyAlignment="0" applyProtection="0"/>
    <xf numFmtId="0" fontId="18" fillId="28" borderId="86" applyNumberFormat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29" borderId="0" applyNumberFormat="0" applyBorder="0" applyAlignment="0" applyProtection="0"/>
    <xf numFmtId="0" fontId="21" fillId="0" borderId="87" applyNumberFormat="0" applyFill="0" applyAlignment="0" applyProtection="0"/>
    <xf numFmtId="0" fontId="22" fillId="0" borderId="88" applyNumberFormat="0" applyFill="0" applyAlignment="0" applyProtection="0"/>
    <xf numFmtId="0" fontId="23" fillId="0" borderId="89" applyNumberFormat="0" applyFill="0" applyAlignment="0" applyProtection="0"/>
    <xf numFmtId="0" fontId="23" fillId="0" borderId="0" applyNumberFormat="0" applyFill="0" applyBorder="0" applyAlignment="0" applyProtection="0"/>
    <xf numFmtId="0" fontId="24" fillId="30" borderId="85" applyNumberFormat="0" applyAlignment="0" applyProtection="0"/>
    <xf numFmtId="0" fontId="25" fillId="0" borderId="90" applyNumberFormat="0" applyFill="0" applyAlignment="0" applyProtection="0"/>
    <xf numFmtId="0" fontId="26" fillId="31" borderId="0" applyNumberFormat="0" applyBorder="0" applyAlignment="0" applyProtection="0"/>
    <xf numFmtId="0" fontId="7" fillId="0" borderId="0"/>
    <xf numFmtId="0" fontId="7" fillId="0" borderId="0"/>
    <xf numFmtId="0" fontId="9" fillId="0" borderId="0"/>
    <xf numFmtId="0" fontId="13" fillId="0" borderId="0"/>
    <xf numFmtId="0" fontId="27" fillId="0" borderId="0"/>
    <xf numFmtId="0" fontId="12" fillId="32" borderId="91" applyNumberFormat="0" applyFont="0" applyAlignment="0" applyProtection="0"/>
    <xf numFmtId="0" fontId="28" fillId="27" borderId="92" applyNumberFormat="0" applyAlignment="0" applyProtection="0"/>
    <xf numFmtId="0" fontId="29" fillId="0" borderId="0" applyNumberFormat="0" applyFill="0" applyBorder="0" applyAlignment="0" applyProtection="0"/>
    <xf numFmtId="0" fontId="30" fillId="0" borderId="93" applyNumberFormat="0" applyFill="0" applyAlignment="0" applyProtection="0"/>
    <xf numFmtId="0" fontId="31" fillId="0" borderId="0" applyNumberForma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36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36" fillId="0" borderId="0" applyFont="0" applyFill="0" applyBorder="0" applyAlignment="0" applyProtection="0"/>
    <xf numFmtId="166" fontId="7" fillId="0" borderId="0"/>
    <xf numFmtId="166" fontId="7" fillId="0" borderId="0"/>
    <xf numFmtId="0" fontId="7" fillId="0" borderId="0"/>
    <xf numFmtId="0" fontId="7" fillId="0" borderId="0"/>
    <xf numFmtId="166" fontId="7" fillId="0" borderId="0"/>
    <xf numFmtId="0" fontId="1" fillId="0" borderId="0"/>
    <xf numFmtId="0" fontId="7" fillId="0" borderId="0"/>
    <xf numFmtId="0" fontId="7" fillId="0" borderId="0"/>
    <xf numFmtId="166" fontId="7" fillId="0" borderId="0"/>
    <xf numFmtId="0" fontId="1" fillId="0" borderId="0"/>
    <xf numFmtId="166" fontId="7" fillId="0" borderId="0"/>
    <xf numFmtId="0" fontId="7" fillId="0" borderId="0"/>
    <xf numFmtId="166" fontId="7" fillId="0" borderId="0"/>
    <xf numFmtId="0" fontId="1" fillId="0" borderId="0"/>
    <xf numFmtId="0" fontId="37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01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6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7" xfId="0" applyFont="1" applyBorder="1"/>
    <xf numFmtId="164" fontId="4" fillId="0" borderId="0" xfId="0" applyNumberFormat="1" applyFont="1" applyBorder="1" applyAlignment="1">
      <alignment horizontal="center"/>
    </xf>
    <xf numFmtId="0" fontId="4" fillId="0" borderId="0" xfId="0" applyFont="1" applyBorder="1"/>
    <xf numFmtId="0" fontId="4" fillId="0" borderId="4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2" fontId="4" fillId="0" borderId="11" xfId="0" applyNumberFormat="1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2" fontId="4" fillId="0" borderId="9" xfId="0" applyNumberFormat="1" applyFont="1" applyBorder="1" applyAlignment="1">
      <alignment horizontal="center"/>
    </xf>
    <xf numFmtId="0" fontId="4" fillId="0" borderId="12" xfId="0" applyFont="1" applyBorder="1"/>
    <xf numFmtId="0" fontId="4" fillId="0" borderId="13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2" fillId="0" borderId="0" xfId="0" applyFont="1" applyFill="1" applyBorder="1"/>
    <xf numFmtId="0" fontId="4" fillId="0" borderId="0" xfId="0" applyFont="1" applyBorder="1" applyAlignment="1">
      <alignment horizontal="center"/>
    </xf>
    <xf numFmtId="2" fontId="4" fillId="0" borderId="0" xfId="0" applyNumberFormat="1" applyFont="1" applyBorder="1"/>
    <xf numFmtId="0" fontId="5" fillId="0" borderId="20" xfId="0" applyFont="1" applyBorder="1"/>
    <xf numFmtId="0" fontId="2" fillId="0" borderId="20" xfId="0" applyFont="1" applyBorder="1" applyAlignment="1">
      <alignment horizontal="center"/>
    </xf>
    <xf numFmtId="0" fontId="2" fillId="0" borderId="20" xfId="0" applyFont="1" applyBorder="1"/>
    <xf numFmtId="0" fontId="2" fillId="0" borderId="21" xfId="0" applyFont="1" applyBorder="1"/>
    <xf numFmtId="2" fontId="2" fillId="0" borderId="22" xfId="0" applyNumberFormat="1" applyFont="1" applyBorder="1"/>
    <xf numFmtId="0" fontId="2" fillId="0" borderId="0" xfId="0" applyFont="1" applyBorder="1"/>
    <xf numFmtId="0" fontId="5" fillId="0" borderId="15" xfId="0" applyFont="1" applyFill="1" applyBorder="1"/>
    <xf numFmtId="0" fontId="2" fillId="0" borderId="0" xfId="0" applyFont="1" applyBorder="1" applyAlignment="1">
      <alignment horizontal="center"/>
    </xf>
    <xf numFmtId="0" fontId="5" fillId="0" borderId="23" xfId="0" applyFont="1" applyBorder="1" applyAlignment="1">
      <alignment horizontal="right"/>
    </xf>
    <xf numFmtId="0" fontId="2" fillId="0" borderId="0" xfId="0" applyFont="1" applyAlignment="1">
      <alignment horizontal="center"/>
    </xf>
    <xf numFmtId="1" fontId="5" fillId="0" borderId="15" xfId="0" applyNumberFormat="1" applyFont="1" applyFill="1" applyBorder="1"/>
    <xf numFmtId="1" fontId="5" fillId="0" borderId="23" xfId="0" applyNumberFormat="1" applyFont="1" applyBorder="1" applyAlignment="1">
      <alignment horizontal="right"/>
    </xf>
    <xf numFmtId="2" fontId="5" fillId="0" borderId="23" xfId="0" applyNumberFormat="1" applyFont="1" applyBorder="1" applyAlignment="1">
      <alignment horizontal="right"/>
    </xf>
    <xf numFmtId="0" fontId="4" fillId="0" borderId="0" xfId="0" applyFont="1"/>
    <xf numFmtId="0" fontId="6" fillId="0" borderId="0" xfId="0" applyFont="1"/>
    <xf numFmtId="0" fontId="5" fillId="0" borderId="0" xfId="0" applyFont="1"/>
    <xf numFmtId="1" fontId="5" fillId="0" borderId="0" xfId="0" applyNumberFormat="1" applyFont="1"/>
    <xf numFmtId="2" fontId="5" fillId="0" borderId="0" xfId="0" applyNumberFormat="1" applyFont="1"/>
    <xf numFmtId="0" fontId="2" fillId="0" borderId="24" xfId="0" applyFont="1" applyBorder="1"/>
    <xf numFmtId="0" fontId="2" fillId="0" borderId="25" xfId="0" applyFont="1" applyBorder="1"/>
    <xf numFmtId="0" fontId="2" fillId="0" borderId="26" xfId="0" applyFont="1" applyBorder="1" applyAlignment="1">
      <alignment horizontal="center"/>
    </xf>
    <xf numFmtId="0" fontId="5" fillId="0" borderId="0" xfId="0" applyFont="1" applyFill="1" applyBorder="1"/>
    <xf numFmtId="1" fontId="5" fillId="0" borderId="0" xfId="0" applyNumberFormat="1" applyFont="1" applyFill="1" applyBorder="1"/>
    <xf numFmtId="1" fontId="5" fillId="0" borderId="0" xfId="0" applyNumberFormat="1" applyFont="1" applyBorder="1" applyAlignment="1">
      <alignment horizontal="right"/>
    </xf>
    <xf numFmtId="2" fontId="5" fillId="0" borderId="0" xfId="0" applyNumberFormat="1" applyFont="1" applyBorder="1" applyAlignment="1">
      <alignment horizontal="right"/>
    </xf>
    <xf numFmtId="0" fontId="2" fillId="0" borderId="27" xfId="0" applyFont="1" applyBorder="1"/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27" xfId="0" applyFont="1" applyBorder="1" applyAlignment="1">
      <alignment horizontal="center"/>
    </xf>
    <xf numFmtId="0" fontId="2" fillId="0" borderId="31" xfId="0" applyFont="1" applyBorder="1"/>
    <xf numFmtId="0" fontId="2" fillId="0" borderId="32" xfId="0" applyFont="1" applyBorder="1"/>
    <xf numFmtId="44" fontId="2" fillId="0" borderId="0" xfId="28" applyFont="1"/>
    <xf numFmtId="0" fontId="8" fillId="0" borderId="25" xfId="0" applyFont="1" applyBorder="1"/>
    <xf numFmtId="0" fontId="8" fillId="0" borderId="26" xfId="0" applyFont="1" applyBorder="1" applyAlignment="1">
      <alignment horizontal="center"/>
    </xf>
    <xf numFmtId="0" fontId="8" fillId="0" borderId="28" xfId="0" applyFont="1" applyBorder="1" applyAlignment="1">
      <alignment horizontal="center"/>
    </xf>
    <xf numFmtId="0" fontId="8" fillId="0" borderId="29" xfId="0" applyFont="1" applyBorder="1" applyAlignment="1">
      <alignment horizontal="center"/>
    </xf>
    <xf numFmtId="0" fontId="8" fillId="0" borderId="30" xfId="0" applyFont="1" applyBorder="1" applyAlignment="1">
      <alignment horizontal="center"/>
    </xf>
    <xf numFmtId="0" fontId="8" fillId="0" borderId="27" xfId="0" applyFont="1" applyBorder="1" applyAlignment="1">
      <alignment horizontal="center"/>
    </xf>
    <xf numFmtId="0" fontId="8" fillId="0" borderId="24" xfId="0" applyFont="1" applyBorder="1"/>
    <xf numFmtId="0" fontId="32" fillId="0" borderId="0" xfId="39" applyFont="1" applyBorder="1" applyAlignment="1">
      <alignment horizontal="center"/>
    </xf>
    <xf numFmtId="0" fontId="7" fillId="0" borderId="0" xfId="39"/>
    <xf numFmtId="0" fontId="7" fillId="0" borderId="0" xfId="39" applyAlignment="1">
      <alignment horizontal="center"/>
    </xf>
    <xf numFmtId="0" fontId="33" fillId="0" borderId="0" xfId="39" applyFont="1" applyAlignment="1">
      <alignment horizontal="center"/>
    </xf>
    <xf numFmtId="0" fontId="32" fillId="0" borderId="0" xfId="39" applyFont="1" applyAlignment="1">
      <alignment horizontal="center"/>
    </xf>
    <xf numFmtId="0" fontId="4" fillId="0" borderId="33" xfId="0" applyFont="1" applyBorder="1"/>
    <xf numFmtId="0" fontId="4" fillId="0" borderId="33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5" xfId="0" applyFont="1" applyBorder="1" applyAlignment="1">
      <alignment horizontal="left"/>
    </xf>
    <xf numFmtId="0" fontId="4" fillId="0" borderId="36" xfId="0" applyFont="1" applyBorder="1" applyAlignment="1">
      <alignment horizontal="center"/>
    </xf>
    <xf numFmtId="0" fontId="4" fillId="0" borderId="33" xfId="0" applyFont="1" applyBorder="1" applyAlignment="1">
      <alignment horizontal="left"/>
    </xf>
    <xf numFmtId="0" fontId="4" fillId="0" borderId="37" xfId="0" applyFont="1" applyBorder="1" applyAlignment="1">
      <alignment horizontal="center"/>
    </xf>
    <xf numFmtId="0" fontId="4" fillId="0" borderId="34" xfId="0" applyFont="1" applyBorder="1" applyAlignment="1">
      <alignment horizontal="left"/>
    </xf>
    <xf numFmtId="0" fontId="4" fillId="0" borderId="38" xfId="0" applyFont="1" applyBorder="1"/>
    <xf numFmtId="0" fontId="4" fillId="0" borderId="35" xfId="0" applyFont="1" applyBorder="1" applyAlignment="1">
      <alignment horizontal="center"/>
    </xf>
    <xf numFmtId="0" fontId="4" fillId="0" borderId="39" xfId="0" applyFont="1" applyBorder="1" applyAlignment="1">
      <alignment horizontal="center"/>
    </xf>
    <xf numFmtId="2" fontId="4" fillId="0" borderId="39" xfId="0" applyNumberFormat="1" applyFont="1" applyBorder="1" applyAlignment="1">
      <alignment horizontal="center"/>
    </xf>
    <xf numFmtId="2" fontId="4" fillId="0" borderId="34" xfId="0" applyNumberFormat="1" applyFont="1" applyBorder="1" applyAlignment="1">
      <alignment horizontal="center"/>
    </xf>
    <xf numFmtId="0" fontId="4" fillId="0" borderId="40" xfId="0" applyFont="1" applyBorder="1"/>
    <xf numFmtId="0" fontId="4" fillId="0" borderId="41" xfId="0" applyFont="1" applyBorder="1"/>
    <xf numFmtId="0" fontId="4" fillId="0" borderId="35" xfId="0" applyFont="1" applyBorder="1"/>
    <xf numFmtId="0" fontId="4" fillId="0" borderId="42" xfId="0" applyFont="1" applyBorder="1"/>
    <xf numFmtId="0" fontId="4" fillId="0" borderId="1" xfId="0" applyFont="1" applyBorder="1" applyAlignment="1">
      <alignment horizontal="center"/>
    </xf>
    <xf numFmtId="0" fontId="5" fillId="0" borderId="43" xfId="0" applyFont="1" applyBorder="1"/>
    <xf numFmtId="0" fontId="2" fillId="0" borderId="43" xfId="0" applyFont="1" applyBorder="1" applyAlignment="1">
      <alignment horizontal="center"/>
    </xf>
    <xf numFmtId="0" fontId="2" fillId="0" borderId="43" xfId="0" applyFont="1" applyBorder="1"/>
    <xf numFmtId="0" fontId="2" fillId="0" borderId="44" xfId="0" applyFont="1" applyBorder="1"/>
    <xf numFmtId="0" fontId="2" fillId="0" borderId="45" xfId="0" applyFont="1" applyBorder="1"/>
    <xf numFmtId="0" fontId="2" fillId="0" borderId="46" xfId="0" applyFont="1" applyBorder="1" applyAlignment="1">
      <alignment horizontal="center"/>
    </xf>
    <xf numFmtId="0" fontId="2" fillId="0" borderId="47" xfId="0" applyFont="1" applyBorder="1" applyAlignment="1">
      <alignment horizontal="center"/>
    </xf>
    <xf numFmtId="0" fontId="2" fillId="0" borderId="48" xfId="0" applyFont="1" applyBorder="1" applyAlignment="1">
      <alignment horizontal="center"/>
    </xf>
    <xf numFmtId="0" fontId="2" fillId="0" borderId="49" xfId="0" applyFont="1" applyBorder="1" applyAlignment="1">
      <alignment horizontal="center"/>
    </xf>
    <xf numFmtId="0" fontId="2" fillId="0" borderId="44" xfId="0" applyFont="1" applyBorder="1" applyAlignment="1">
      <alignment horizontal="center"/>
    </xf>
    <xf numFmtId="0" fontId="2" fillId="0" borderId="50" xfId="0" applyFont="1" applyBorder="1"/>
    <xf numFmtId="2" fontId="2" fillId="0" borderId="51" xfId="0" applyNumberFormat="1" applyFont="1" applyBorder="1"/>
    <xf numFmtId="0" fontId="2" fillId="0" borderId="46" xfId="0" applyFont="1" applyBorder="1"/>
    <xf numFmtId="0" fontId="5" fillId="0" borderId="42" xfId="0" applyFont="1" applyFill="1" applyBorder="1"/>
    <xf numFmtId="0" fontId="5" fillId="0" borderId="52" xfId="0" applyFont="1" applyFill="1" applyBorder="1"/>
    <xf numFmtId="0" fontId="2" fillId="0" borderId="53" xfId="0" applyFont="1" applyBorder="1"/>
    <xf numFmtId="0" fontId="3" fillId="0" borderId="0" xfId="0" applyFont="1" applyAlignment="1">
      <alignment horizontal="left"/>
    </xf>
    <xf numFmtId="0" fontId="2" fillId="0" borderId="29" xfId="0" applyFont="1" applyBorder="1" applyAlignment="1">
      <alignment horizontal="right"/>
    </xf>
    <xf numFmtId="0" fontId="2" fillId="0" borderId="54" xfId="0" applyFont="1" applyBorder="1" applyAlignment="1">
      <alignment horizontal="right"/>
    </xf>
    <xf numFmtId="0" fontId="2" fillId="0" borderId="55" xfId="0" applyFont="1" applyBorder="1" applyAlignment="1">
      <alignment horizontal="center"/>
    </xf>
    <xf numFmtId="0" fontId="2" fillId="0" borderId="56" xfId="0" applyFont="1" applyBorder="1" applyAlignment="1">
      <alignment horizontal="right"/>
    </xf>
    <xf numFmtId="0" fontId="2" fillId="0" borderId="57" xfId="0" applyFont="1" applyBorder="1" applyAlignment="1">
      <alignment horizontal="center"/>
    </xf>
    <xf numFmtId="0" fontId="2" fillId="0" borderId="54" xfId="0" applyFont="1" applyBorder="1" applyAlignment="1">
      <alignment horizontal="center"/>
    </xf>
    <xf numFmtId="0" fontId="2" fillId="0" borderId="58" xfId="0" applyFont="1" applyBorder="1" applyAlignment="1">
      <alignment horizontal="right"/>
    </xf>
    <xf numFmtId="0" fontId="2" fillId="0" borderId="59" xfId="0" applyFont="1" applyBorder="1" applyAlignment="1">
      <alignment horizontal="right"/>
    </xf>
    <xf numFmtId="0" fontId="2" fillId="0" borderId="60" xfId="0" applyFont="1" applyBorder="1" applyAlignment="1">
      <alignment horizontal="right"/>
    </xf>
    <xf numFmtId="0" fontId="2" fillId="0" borderId="61" xfId="0" applyFont="1" applyBorder="1" applyAlignment="1">
      <alignment horizontal="right"/>
    </xf>
    <xf numFmtId="2" fontId="5" fillId="0" borderId="15" xfId="0" applyNumberFormat="1" applyFont="1" applyFill="1" applyBorder="1"/>
    <xf numFmtId="0" fontId="2" fillId="0" borderId="62" xfId="0" applyFont="1" applyBorder="1"/>
    <xf numFmtId="0" fontId="2" fillId="0" borderId="28" xfId="0" applyFont="1" applyBorder="1"/>
    <xf numFmtId="0" fontId="2" fillId="0" borderId="63" xfId="0" applyFont="1" applyBorder="1"/>
    <xf numFmtId="0" fontId="2" fillId="0" borderId="64" xfId="0" applyFont="1" applyBorder="1"/>
    <xf numFmtId="0" fontId="34" fillId="0" borderId="0" xfId="0" applyFont="1"/>
    <xf numFmtId="0" fontId="35" fillId="0" borderId="0" xfId="0" applyFont="1"/>
    <xf numFmtId="0" fontId="2" fillId="0" borderId="65" xfId="0" applyFont="1" applyBorder="1"/>
    <xf numFmtId="0" fontId="2" fillId="0" borderId="66" xfId="0" applyFont="1" applyBorder="1" applyAlignment="1">
      <alignment horizontal="center"/>
    </xf>
    <xf numFmtId="0" fontId="2" fillId="0" borderId="67" xfId="0" applyFont="1" applyBorder="1" applyAlignment="1">
      <alignment horizontal="center"/>
    </xf>
    <xf numFmtId="0" fontId="2" fillId="0" borderId="68" xfId="0" applyFont="1" applyBorder="1" applyAlignment="1">
      <alignment horizontal="center"/>
    </xf>
    <xf numFmtId="0" fontId="2" fillId="0" borderId="28" xfId="0" applyFont="1" applyFill="1" applyBorder="1"/>
    <xf numFmtId="0" fontId="2" fillId="0" borderId="55" xfId="0" applyFont="1" applyFill="1" applyBorder="1"/>
    <xf numFmtId="0" fontId="4" fillId="0" borderId="25" xfId="0" applyFont="1" applyBorder="1"/>
    <xf numFmtId="0" fontId="2" fillId="0" borderId="55" xfId="0" applyFont="1" applyBorder="1" applyAlignment="1">
      <alignment horizontal="right"/>
    </xf>
    <xf numFmtId="0" fontId="2" fillId="0" borderId="29" xfId="0" applyFont="1" applyBorder="1"/>
    <xf numFmtId="0" fontId="2" fillId="0" borderId="69" xfId="0" applyFont="1" applyBorder="1"/>
    <xf numFmtId="0" fontId="2" fillId="0" borderId="70" xfId="0" applyFont="1" applyBorder="1"/>
    <xf numFmtId="0" fontId="2" fillId="0" borderId="71" xfId="0" applyFont="1" applyBorder="1"/>
    <xf numFmtId="44" fontId="2" fillId="0" borderId="72" xfId="28" applyFont="1" applyBorder="1"/>
    <xf numFmtId="0" fontId="2" fillId="0" borderId="25" xfId="0" applyFont="1" applyFill="1" applyBorder="1"/>
    <xf numFmtId="0" fontId="2" fillId="0" borderId="73" xfId="0" applyFont="1" applyFill="1" applyBorder="1"/>
    <xf numFmtId="0" fontId="2" fillId="0" borderId="74" xfId="0" applyFont="1" applyBorder="1"/>
    <xf numFmtId="1" fontId="5" fillId="0" borderId="20" xfId="0" applyNumberFormat="1" applyFont="1" applyFill="1" applyBorder="1"/>
    <xf numFmtId="0" fontId="2" fillId="0" borderId="60" xfId="0" applyFont="1" applyBorder="1"/>
    <xf numFmtId="0" fontId="2" fillId="0" borderId="75" xfId="0" applyFont="1" applyBorder="1"/>
    <xf numFmtId="0" fontId="8" fillId="0" borderId="27" xfId="0" applyFont="1" applyBorder="1"/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1" fontId="33" fillId="0" borderId="0" xfId="39" applyNumberFormat="1" applyFont="1" applyAlignment="1">
      <alignment horizontal="center"/>
    </xf>
    <xf numFmtId="2" fontId="33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0" fontId="5" fillId="0" borderId="24" xfId="0" applyFont="1" applyBorder="1"/>
    <xf numFmtId="0" fontId="2" fillId="0" borderId="72" xfId="0" applyFont="1" applyBorder="1"/>
    <xf numFmtId="0" fontId="2" fillId="0" borderId="76" xfId="0" applyFont="1" applyBorder="1"/>
    <xf numFmtId="0" fontId="2" fillId="0" borderId="77" xfId="0" applyFont="1" applyBorder="1"/>
    <xf numFmtId="0" fontId="2" fillId="0" borderId="78" xfId="0" applyFont="1" applyBorder="1"/>
    <xf numFmtId="0" fontId="2" fillId="0" borderId="79" xfId="0" applyFont="1" applyBorder="1"/>
    <xf numFmtId="0" fontId="2" fillId="0" borderId="30" xfId="0" applyFont="1" applyBorder="1"/>
    <xf numFmtId="0" fontId="2" fillId="0" borderId="80" xfId="0" applyFont="1" applyBorder="1"/>
    <xf numFmtId="0" fontId="2" fillId="0" borderId="30" xfId="0" applyFont="1" applyFill="1" applyBorder="1" applyAlignment="1">
      <alignment horizontal="center"/>
    </xf>
    <xf numFmtId="2" fontId="5" fillId="0" borderId="0" xfId="0" applyNumberFormat="1" applyFont="1" applyFill="1" applyBorder="1"/>
    <xf numFmtId="0" fontId="2" fillId="0" borderId="81" xfId="0" applyFont="1" applyBorder="1" applyAlignment="1">
      <alignment horizontal="center"/>
    </xf>
    <xf numFmtId="0" fontId="2" fillId="0" borderId="82" xfId="0" applyFont="1" applyBorder="1" applyAlignment="1">
      <alignment horizontal="center"/>
    </xf>
    <xf numFmtId="0" fontId="2" fillId="0" borderId="83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2" fillId="0" borderId="84" xfId="0" applyFont="1" applyBorder="1" applyAlignment="1">
      <alignment horizontal="center"/>
    </xf>
    <xf numFmtId="0" fontId="11" fillId="0" borderId="27" xfId="0" applyFont="1" applyBorder="1"/>
    <xf numFmtId="0" fontId="11" fillId="0" borderId="31" xfId="0" applyFont="1" applyBorder="1"/>
    <xf numFmtId="0" fontId="11" fillId="0" borderId="25" xfId="0" applyFont="1" applyBorder="1"/>
    <xf numFmtId="0" fontId="11" fillId="0" borderId="26" xfId="0" applyFont="1" applyBorder="1" applyAlignment="1">
      <alignment horizontal="center"/>
    </xf>
    <xf numFmtId="0" fontId="11" fillId="0" borderId="28" xfId="0" applyFont="1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24" xfId="0" applyFont="1" applyBorder="1"/>
    <xf numFmtId="0" fontId="2" fillId="0" borderId="27" xfId="0" applyFont="1" applyBorder="1" applyAlignment="1">
      <alignment wrapText="1"/>
    </xf>
    <xf numFmtId="0" fontId="2" fillId="0" borderId="28" xfId="0" applyFont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2" fillId="0" borderId="27" xfId="0" applyFont="1" applyBorder="1" applyAlignment="1">
      <alignment horizontal="right"/>
    </xf>
    <xf numFmtId="0" fontId="2" fillId="0" borderId="26" xfId="0" applyFont="1" applyBorder="1" applyAlignment="1">
      <alignment horizontal="right"/>
    </xf>
    <xf numFmtId="0" fontId="2" fillId="0" borderId="27" xfId="39" applyFont="1" applyBorder="1"/>
    <xf numFmtId="0" fontId="2" fillId="0" borderId="31" xfId="39" applyFont="1" applyBorder="1"/>
    <xf numFmtId="0" fontId="2" fillId="0" borderId="25" xfId="39" applyFont="1" applyBorder="1"/>
    <xf numFmtId="0" fontId="2" fillId="0" borderId="26" xfId="39" applyFont="1" applyBorder="1" applyAlignment="1">
      <alignment horizontal="center"/>
    </xf>
    <xf numFmtId="0" fontId="2" fillId="0" borderId="28" xfId="39" applyFont="1" applyBorder="1" applyAlignment="1">
      <alignment horizontal="center"/>
    </xf>
    <xf numFmtId="0" fontId="2" fillId="0" borderId="29" xfId="39" applyFont="1" applyBorder="1" applyAlignment="1">
      <alignment horizontal="center"/>
    </xf>
    <xf numFmtId="0" fontId="2" fillId="0" borderId="30" xfId="39" applyFont="1" applyBorder="1" applyAlignment="1">
      <alignment horizontal="center"/>
    </xf>
    <xf numFmtId="0" fontId="2" fillId="0" borderId="27" xfId="39" applyFont="1" applyBorder="1" applyAlignment="1">
      <alignment horizontal="center"/>
    </xf>
    <xf numFmtId="0" fontId="2" fillId="0" borderId="24" xfId="39" applyFont="1" applyBorder="1"/>
    <xf numFmtId="44" fontId="2" fillId="0" borderId="27" xfId="28" applyFont="1" applyBorder="1"/>
    <xf numFmtId="0" fontId="2" fillId="0" borderId="94" xfId="0" applyFont="1" applyBorder="1"/>
  </cellXfs>
  <cellStyles count="74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omma 2" xfId="49"/>
    <cellStyle name="Comma 2 2" xfId="50"/>
    <cellStyle name="Currency" xfId="28" builtinId="4"/>
    <cellStyle name="Currency 2" xfId="51"/>
    <cellStyle name="Currency 2 2" xfId="29"/>
    <cellStyle name="Currency 3" xfId="52"/>
    <cellStyle name="Currency 4" xfId="53"/>
    <cellStyle name="Currency 4 2" xfId="54"/>
    <cellStyle name="Currency 5" xfId="55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Hyperlink 2" xfId="70"/>
    <cellStyle name="Input 2" xfId="36"/>
    <cellStyle name="Linked Cell 2" xfId="37"/>
    <cellStyle name="Neutral 2" xfId="38"/>
    <cellStyle name="Normal" xfId="0" builtinId="0"/>
    <cellStyle name="Normal 2" xfId="39"/>
    <cellStyle name="Normal 2 2" xfId="56"/>
    <cellStyle name="Normal 2 2 2" xfId="57"/>
    <cellStyle name="Normal 2 3" xfId="58"/>
    <cellStyle name="Normal 2 3 2" xfId="59"/>
    <cellStyle name="Normal 2 4" xfId="60"/>
    <cellStyle name="Normal 2 5" xfId="71"/>
    <cellStyle name="Normal 3" xfId="40"/>
    <cellStyle name="Normal 3 2" xfId="61"/>
    <cellStyle name="Normal 3 3" xfId="73"/>
    <cellStyle name="Normal 4" xfId="41"/>
    <cellStyle name="Normal 4 2" xfId="63"/>
    <cellStyle name="Normal 4 3" xfId="64"/>
    <cellStyle name="Normal 4 4" xfId="62"/>
    <cellStyle name="Normal 5" xfId="42"/>
    <cellStyle name="Normal 5 2" xfId="66"/>
    <cellStyle name="Normal 5 3" xfId="67"/>
    <cellStyle name="Normal 5 4" xfId="65"/>
    <cellStyle name="Normal 6" xfId="43"/>
    <cellStyle name="Normal 6 2" xfId="68"/>
    <cellStyle name="Normal 7" xfId="69"/>
    <cellStyle name="Normal 8" xfId="72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tabSelected="1" workbookViewId="0">
      <selection activeCell="B45" sqref="B45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75</v>
      </c>
    </row>
    <row r="3" spans="1:16" ht="12.75" x14ac:dyDescent="0.2">
      <c r="B3" s="2" t="s">
        <v>116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99"/>
      <c r="C9" s="108"/>
      <c r="D9" s="100"/>
      <c r="E9" s="100"/>
      <c r="F9" s="171">
        <v>120</v>
      </c>
      <c r="G9" s="172">
        <v>490</v>
      </c>
      <c r="H9" s="173"/>
      <c r="I9" s="174"/>
      <c r="J9" s="173"/>
      <c r="K9" s="172"/>
      <c r="L9" s="175"/>
      <c r="M9" s="172"/>
      <c r="N9" s="173">
        <v>250</v>
      </c>
      <c r="O9" s="106">
        <f t="shared" ref="O9:O17" si="0">SUM(F9:N9)</f>
        <v>860</v>
      </c>
      <c r="P9" s="107">
        <f t="shared" ref="P9:P17" si="1">(F9*$F$5)+(G9*$G$5)+(H9*$H$5)+(I9*$I$5)+(J9*$J$5)+(K9*$K$5)+(L9*$L$5)+(M9*$M$5)+(N9*$N$5)</f>
        <v>634.5</v>
      </c>
    </row>
    <row r="10" spans="1:16" s="30" customFormat="1" x14ac:dyDescent="0.2">
      <c r="A10" s="1"/>
      <c r="B10" s="99"/>
      <c r="C10" s="108"/>
      <c r="D10" s="100"/>
      <c r="E10" s="100"/>
      <c r="F10" s="131"/>
      <c r="G10" s="132"/>
      <c r="H10" s="133"/>
      <c r="I10" s="104"/>
      <c r="J10" s="133"/>
      <c r="K10" s="132"/>
      <c r="L10" s="105"/>
      <c r="M10" s="132"/>
      <c r="N10" s="133"/>
      <c r="O10" s="106">
        <f t="shared" si="0"/>
        <v>0</v>
      </c>
      <c r="P10" s="107">
        <f t="shared" si="1"/>
        <v>0</v>
      </c>
    </row>
    <row r="11" spans="1:16" s="30" customFormat="1" hidden="1" x14ac:dyDescent="0.2">
      <c r="A11" s="1"/>
      <c r="B11" s="99"/>
      <c r="C11" s="108"/>
      <c r="D11" s="100"/>
      <c r="E11" s="100"/>
      <c r="F11" s="131"/>
      <c r="G11" s="132"/>
      <c r="H11" s="133"/>
      <c r="I11" s="104"/>
      <c r="J11" s="133"/>
      <c r="K11" s="132"/>
      <c r="L11" s="105"/>
      <c r="M11" s="132"/>
      <c r="N11" s="133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31"/>
      <c r="G12" s="132"/>
      <c r="H12" s="133"/>
      <c r="I12" s="104"/>
      <c r="J12" s="133"/>
      <c r="K12" s="132"/>
      <c r="L12" s="105"/>
      <c r="M12" s="132"/>
      <c r="N12" s="133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31"/>
      <c r="G13" s="132"/>
      <c r="H13" s="133"/>
      <c r="I13" s="104"/>
      <c r="J13" s="133"/>
      <c r="K13" s="132"/>
      <c r="L13" s="105"/>
      <c r="M13" s="132"/>
      <c r="N13" s="133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31"/>
      <c r="G14" s="132"/>
      <c r="H14" s="133"/>
      <c r="I14" s="104"/>
      <c r="J14" s="133"/>
      <c r="K14" s="132"/>
      <c r="L14" s="105"/>
      <c r="M14" s="132"/>
      <c r="N14" s="133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31"/>
      <c r="G15" s="132"/>
      <c r="H15" s="133"/>
      <c r="I15" s="104"/>
      <c r="J15" s="133"/>
      <c r="K15" s="132"/>
      <c r="L15" s="105"/>
      <c r="M15" s="132"/>
      <c r="N15" s="133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31"/>
      <c r="G16" s="132"/>
      <c r="H16" s="133"/>
      <c r="I16" s="104"/>
      <c r="J16" s="133"/>
      <c r="K16" s="132"/>
      <c r="L16" s="105"/>
      <c r="M16" s="132"/>
      <c r="N16" s="133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 x14ac:dyDescent="0.2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120</v>
      </c>
      <c r="G18" s="109">
        <f t="shared" si="2"/>
        <v>490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250</v>
      </c>
      <c r="O18" s="109">
        <f t="shared" si="2"/>
        <v>860</v>
      </c>
      <c r="P18" s="109">
        <f t="shared" si="2"/>
        <v>634.5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43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 t="s">
        <v>38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30"/>
      <c r="D9" s="100"/>
      <c r="E9" s="100"/>
      <c r="F9" s="131"/>
      <c r="G9" s="102"/>
      <c r="H9" s="103"/>
      <c r="I9" s="104"/>
      <c r="J9" s="103"/>
      <c r="K9" s="102"/>
      <c r="L9" s="105"/>
      <c r="M9" s="102"/>
      <c r="N9" s="103"/>
      <c r="O9" s="106">
        <f t="shared" ref="O9:O18" si="0">SUM(F9:N9)</f>
        <v>0</v>
      </c>
      <c r="P9" s="107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1"/>
      <c r="G10" s="132"/>
      <c r="H10" s="133"/>
      <c r="I10" s="104"/>
      <c r="J10" s="133"/>
      <c r="K10" s="132"/>
      <c r="L10" s="105"/>
      <c r="M10" s="132"/>
      <c r="N10" s="133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31"/>
      <c r="G11" s="132"/>
      <c r="H11" s="133"/>
      <c r="I11" s="104"/>
      <c r="J11" s="133"/>
      <c r="K11" s="132"/>
      <c r="L11" s="105"/>
      <c r="M11" s="132"/>
      <c r="N11" s="133"/>
      <c r="O11" s="106">
        <f t="shared" si="0"/>
        <v>0</v>
      </c>
      <c r="P11" s="107">
        <f t="shared" si="1"/>
        <v>0</v>
      </c>
    </row>
    <row r="12" spans="1:16" s="30" customFormat="1" hidden="1" x14ac:dyDescent="0.2">
      <c r="A12" s="1"/>
      <c r="B12" s="99"/>
      <c r="C12" s="108"/>
      <c r="D12" s="100"/>
      <c r="E12" s="100"/>
      <c r="F12" s="131"/>
      <c r="G12" s="132"/>
      <c r="H12" s="133"/>
      <c r="I12" s="104"/>
      <c r="J12" s="133"/>
      <c r="K12" s="132"/>
      <c r="L12" s="105"/>
      <c r="M12" s="132"/>
      <c r="N12" s="133"/>
      <c r="O12" s="106">
        <f t="shared" si="0"/>
        <v>0</v>
      </c>
      <c r="P12" s="107">
        <f t="shared" si="1"/>
        <v>0</v>
      </c>
    </row>
    <row r="13" spans="1:16" s="30" customFormat="1" hidden="1" x14ac:dyDescent="0.2">
      <c r="A13" s="1"/>
      <c r="B13" s="99"/>
      <c r="C13" s="108"/>
      <c r="D13" s="100"/>
      <c r="E13" s="100"/>
      <c r="F13" s="131"/>
      <c r="G13" s="132"/>
      <c r="H13" s="133"/>
      <c r="I13" s="104"/>
      <c r="J13" s="133"/>
      <c r="K13" s="132"/>
      <c r="L13" s="105"/>
      <c r="M13" s="132"/>
      <c r="N13" s="133"/>
      <c r="O13" s="106">
        <f t="shared" si="0"/>
        <v>0</v>
      </c>
      <c r="P13" s="107">
        <f t="shared" si="1"/>
        <v>0</v>
      </c>
    </row>
    <row r="14" spans="1:16" s="30" customFormat="1" hidden="1" x14ac:dyDescent="0.2">
      <c r="A14" s="1"/>
      <c r="B14" s="99"/>
      <c r="C14" s="108"/>
      <c r="D14" s="100"/>
      <c r="E14" s="100"/>
      <c r="F14" s="131"/>
      <c r="G14" s="132"/>
      <c r="H14" s="133"/>
      <c r="I14" s="104"/>
      <c r="J14" s="133"/>
      <c r="K14" s="132"/>
      <c r="L14" s="105"/>
      <c r="M14" s="132"/>
      <c r="N14" s="133"/>
      <c r="O14" s="106">
        <f t="shared" si="0"/>
        <v>0</v>
      </c>
      <c r="P14" s="107">
        <f t="shared" si="1"/>
        <v>0</v>
      </c>
    </row>
    <row r="15" spans="1:16" s="30" customFormat="1" hidden="1" x14ac:dyDescent="0.2">
      <c r="A15" s="1"/>
      <c r="B15" s="99"/>
      <c r="C15" s="108"/>
      <c r="D15" s="100"/>
      <c r="E15" s="100"/>
      <c r="F15" s="131"/>
      <c r="G15" s="132"/>
      <c r="H15" s="133"/>
      <c r="I15" s="104"/>
      <c r="J15" s="133"/>
      <c r="K15" s="132"/>
      <c r="L15" s="105"/>
      <c r="M15" s="132"/>
      <c r="N15" s="133"/>
      <c r="O15" s="106">
        <f t="shared" si="0"/>
        <v>0</v>
      </c>
      <c r="P15" s="107">
        <f t="shared" si="1"/>
        <v>0</v>
      </c>
    </row>
    <row r="16" spans="1:16" s="30" customFormat="1" hidden="1" x14ac:dyDescent="0.2">
      <c r="A16" s="1"/>
      <c r="B16" s="99"/>
      <c r="C16" s="108"/>
      <c r="D16" s="100"/>
      <c r="E16" s="100"/>
      <c r="F16" s="131"/>
      <c r="G16" s="132"/>
      <c r="H16" s="133"/>
      <c r="I16" s="104"/>
      <c r="J16" s="133"/>
      <c r="K16" s="132"/>
      <c r="L16" s="105"/>
      <c r="M16" s="132"/>
      <c r="N16" s="133"/>
      <c r="O16" s="106">
        <f t="shared" si="0"/>
        <v>0</v>
      </c>
      <c r="P16" s="107">
        <f t="shared" si="1"/>
        <v>0</v>
      </c>
    </row>
    <row r="17" spans="1:16" s="30" customFormat="1" hidden="1" x14ac:dyDescent="0.2">
      <c r="A17" s="1"/>
      <c r="B17" s="99"/>
      <c r="C17" s="108"/>
      <c r="D17" s="100"/>
      <c r="E17" s="100"/>
      <c r="F17" s="131"/>
      <c r="G17" s="132"/>
      <c r="H17" s="133"/>
      <c r="I17" s="104"/>
      <c r="J17" s="133"/>
      <c r="K17" s="132"/>
      <c r="L17" s="105"/>
      <c r="M17" s="132"/>
      <c r="N17" s="133"/>
      <c r="O17" s="106">
        <f t="shared" si="0"/>
        <v>0</v>
      </c>
      <c r="P17" s="107">
        <f t="shared" si="1"/>
        <v>0</v>
      </c>
    </row>
    <row r="18" spans="1:16" s="30" customFormat="1" hidden="1" x14ac:dyDescent="0.2">
      <c r="A18" s="1"/>
      <c r="B18" s="99"/>
      <c r="C18" s="108"/>
      <c r="D18" s="100"/>
      <c r="E18" s="100"/>
      <c r="F18" s="101"/>
      <c r="G18" s="102"/>
      <c r="H18" s="103"/>
      <c r="I18" s="104"/>
      <c r="J18" s="103"/>
      <c r="K18" s="102"/>
      <c r="L18" s="105"/>
      <c r="M18" s="102"/>
      <c r="N18" s="103"/>
      <c r="O18" s="106">
        <f t="shared" si="0"/>
        <v>0</v>
      </c>
      <c r="P18" s="107">
        <f t="shared" si="1"/>
        <v>0</v>
      </c>
    </row>
    <row r="19" spans="1:16" x14ac:dyDescent="0.2">
      <c r="A19" s="38"/>
      <c r="B19" s="109" t="s">
        <v>21</v>
      </c>
      <c r="C19" s="109">
        <f t="shared" ref="C19:P19" si="2">SUM(C9:C18)</f>
        <v>0</v>
      </c>
      <c r="D19" s="109">
        <f t="shared" si="2"/>
        <v>0</v>
      </c>
      <c r="E19" s="109">
        <f t="shared" si="2"/>
        <v>0</v>
      </c>
      <c r="F19" s="109">
        <f t="shared" si="2"/>
        <v>0</v>
      </c>
      <c r="G19" s="109">
        <f t="shared" si="2"/>
        <v>0</v>
      </c>
      <c r="H19" s="109">
        <f t="shared" si="2"/>
        <v>0</v>
      </c>
      <c r="I19" s="109">
        <f t="shared" si="2"/>
        <v>0</v>
      </c>
      <c r="J19" s="109">
        <f t="shared" si="2"/>
        <v>0</v>
      </c>
      <c r="K19" s="109">
        <f t="shared" si="2"/>
        <v>0</v>
      </c>
      <c r="L19" s="109">
        <f t="shared" si="2"/>
        <v>0</v>
      </c>
      <c r="M19" s="109">
        <f t="shared" si="2"/>
        <v>0</v>
      </c>
      <c r="N19" s="109">
        <f t="shared" si="2"/>
        <v>0</v>
      </c>
      <c r="O19" s="109">
        <f t="shared" si="2"/>
        <v>0</v>
      </c>
      <c r="P19" s="109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4"/>
  <sheetViews>
    <sheetView workbookViewId="0">
      <selection activeCell="J41" sqref="J41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40</v>
      </c>
    </row>
    <row r="3" spans="1:16" ht="12.75" x14ac:dyDescent="0.2">
      <c r="B3" s="2" t="s">
        <v>73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 t="s">
        <v>41</v>
      </c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30"/>
      <c r="D9" s="100"/>
      <c r="E9" s="100"/>
      <c r="F9" s="131"/>
      <c r="G9" s="102"/>
      <c r="H9" s="103"/>
      <c r="I9" s="104"/>
      <c r="J9" s="103"/>
      <c r="K9" s="102"/>
      <c r="L9" s="105"/>
      <c r="M9" s="102"/>
      <c r="N9" s="103"/>
      <c r="O9" s="106">
        <f t="shared" ref="O9:O15" si="0">SUM(F9:N9)</f>
        <v>0</v>
      </c>
      <c r="P9" s="107">
        <f t="shared" ref="P9:P15" si="1"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1"/>
      <c r="G10" s="132"/>
      <c r="H10" s="133"/>
      <c r="I10" s="104"/>
      <c r="J10" s="133"/>
      <c r="K10" s="132"/>
      <c r="L10" s="105"/>
      <c r="M10" s="132"/>
      <c r="N10" s="133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31"/>
      <c r="G11" s="132"/>
      <c r="H11" s="133"/>
      <c r="I11" s="104"/>
      <c r="J11" s="133"/>
      <c r="K11" s="132"/>
      <c r="L11" s="105"/>
      <c r="M11" s="132"/>
      <c r="N11" s="133"/>
      <c r="O11" s="106">
        <f t="shared" si="0"/>
        <v>0</v>
      </c>
      <c r="P11" s="107">
        <f t="shared" si="1"/>
        <v>0</v>
      </c>
    </row>
    <row r="12" spans="1:16" s="30" customFormat="1" x14ac:dyDescent="0.2">
      <c r="A12" s="1"/>
      <c r="B12" s="99"/>
      <c r="C12" s="108"/>
      <c r="D12" s="100"/>
      <c r="E12" s="100"/>
      <c r="F12" s="131"/>
      <c r="G12" s="132"/>
      <c r="H12" s="133"/>
      <c r="I12" s="104"/>
      <c r="J12" s="133"/>
      <c r="K12" s="132"/>
      <c r="L12" s="105"/>
      <c r="M12" s="132"/>
      <c r="N12" s="133"/>
      <c r="O12" s="106">
        <f t="shared" si="0"/>
        <v>0</v>
      </c>
      <c r="P12" s="107">
        <f t="shared" si="1"/>
        <v>0</v>
      </c>
    </row>
    <row r="13" spans="1:16" s="30" customFormat="1" x14ac:dyDescent="0.2">
      <c r="A13" s="1"/>
      <c r="B13" s="99"/>
      <c r="C13" s="108"/>
      <c r="D13" s="100"/>
      <c r="E13" s="100"/>
      <c r="F13" s="131"/>
      <c r="G13" s="132"/>
      <c r="H13" s="133"/>
      <c r="I13" s="104"/>
      <c r="J13" s="133"/>
      <c r="K13" s="132"/>
      <c r="L13" s="105"/>
      <c r="M13" s="132"/>
      <c r="N13" s="133"/>
      <c r="O13" s="106">
        <f t="shared" si="0"/>
        <v>0</v>
      </c>
      <c r="P13" s="107">
        <f t="shared" si="1"/>
        <v>0</v>
      </c>
    </row>
    <row r="14" spans="1:16" s="30" customFormat="1" x14ac:dyDescent="0.2">
      <c r="A14" s="1"/>
      <c r="B14" s="99"/>
      <c r="C14" s="108"/>
      <c r="D14" s="100"/>
      <c r="E14" s="100"/>
      <c r="F14" s="131"/>
      <c r="G14" s="132"/>
      <c r="H14" s="133"/>
      <c r="I14" s="104"/>
      <c r="J14" s="133"/>
      <c r="K14" s="132"/>
      <c r="L14" s="105"/>
      <c r="M14" s="132"/>
      <c r="N14" s="133"/>
      <c r="O14" s="106">
        <f t="shared" si="0"/>
        <v>0</v>
      </c>
      <c r="P14" s="107">
        <f t="shared" si="1"/>
        <v>0</v>
      </c>
    </row>
    <row r="15" spans="1:16" s="30" customFormat="1" x14ac:dyDescent="0.2">
      <c r="A15" s="1"/>
      <c r="B15" s="99"/>
      <c r="C15" s="108"/>
      <c r="D15" s="100"/>
      <c r="E15" s="100"/>
      <c r="F15" s="131"/>
      <c r="G15" s="132"/>
      <c r="H15" s="133"/>
      <c r="I15" s="104"/>
      <c r="J15" s="133"/>
      <c r="K15" s="132"/>
      <c r="L15" s="105"/>
      <c r="M15" s="132"/>
      <c r="N15" s="133"/>
      <c r="O15" s="106">
        <f t="shared" si="0"/>
        <v>0</v>
      </c>
      <c r="P15" s="107">
        <f t="shared" si="1"/>
        <v>0</v>
      </c>
    </row>
    <row r="16" spans="1:16" s="30" customFormat="1" x14ac:dyDescent="0.2">
      <c r="A16" s="1"/>
      <c r="B16" s="99"/>
      <c r="C16" s="108"/>
      <c r="D16" s="100"/>
      <c r="E16" s="100"/>
      <c r="F16" s="131"/>
      <c r="G16" s="132"/>
      <c r="H16" s="133"/>
      <c r="I16" s="104"/>
      <c r="J16" s="133"/>
      <c r="K16" s="132"/>
      <c r="L16" s="105"/>
      <c r="M16" s="132"/>
      <c r="N16" s="133"/>
      <c r="O16" s="106">
        <f t="shared" ref="O16:O22" si="2">SUM(F16:N16)</f>
        <v>0</v>
      </c>
      <c r="P16" s="107">
        <f t="shared" ref="P16:P22" si="3">(F16*$F$5)+(G16*$G$5)+(H16*$H$5)+(I16*$I$5)+(J16*$J$5)+(K16*$K$5)+(L16*$L$5)+(M16*$M$5)+(N16*$N$5)</f>
        <v>0</v>
      </c>
    </row>
    <row r="17" spans="1:16" s="30" customFormat="1" x14ac:dyDescent="0.2">
      <c r="A17" s="1"/>
      <c r="B17" s="99"/>
      <c r="C17" s="108"/>
      <c r="D17" s="100"/>
      <c r="E17" s="100"/>
      <c r="F17" s="131"/>
      <c r="G17" s="132"/>
      <c r="H17" s="133"/>
      <c r="I17" s="104"/>
      <c r="J17" s="133"/>
      <c r="K17" s="132"/>
      <c r="L17" s="105"/>
      <c r="M17" s="132"/>
      <c r="N17" s="133"/>
      <c r="O17" s="106">
        <f t="shared" si="2"/>
        <v>0</v>
      </c>
      <c r="P17" s="107">
        <f t="shared" si="3"/>
        <v>0</v>
      </c>
    </row>
    <row r="18" spans="1:16" s="30" customFormat="1" hidden="1" x14ac:dyDescent="0.2">
      <c r="A18" s="1"/>
      <c r="B18" s="99"/>
      <c r="C18" s="108"/>
      <c r="D18" s="100"/>
      <c r="E18" s="100"/>
      <c r="F18" s="131"/>
      <c r="G18" s="132"/>
      <c r="H18" s="133"/>
      <c r="I18" s="104"/>
      <c r="J18" s="133"/>
      <c r="K18" s="132"/>
      <c r="L18" s="105"/>
      <c r="M18" s="132"/>
      <c r="N18" s="133"/>
      <c r="O18" s="106">
        <f t="shared" si="2"/>
        <v>0</v>
      </c>
      <c r="P18" s="107">
        <f t="shared" si="3"/>
        <v>0</v>
      </c>
    </row>
    <row r="19" spans="1:16" s="30" customFormat="1" hidden="1" x14ac:dyDescent="0.2">
      <c r="A19" s="1"/>
      <c r="B19" s="99"/>
      <c r="C19" s="108"/>
      <c r="D19" s="100"/>
      <c r="E19" s="100"/>
      <c r="F19" s="131"/>
      <c r="G19" s="132"/>
      <c r="H19" s="133"/>
      <c r="I19" s="104"/>
      <c r="J19" s="133"/>
      <c r="K19" s="132"/>
      <c r="L19" s="105"/>
      <c r="M19" s="132"/>
      <c r="N19" s="133"/>
      <c r="O19" s="106">
        <f t="shared" si="2"/>
        <v>0</v>
      </c>
      <c r="P19" s="107">
        <f t="shared" si="3"/>
        <v>0</v>
      </c>
    </row>
    <row r="20" spans="1:16" s="30" customFormat="1" hidden="1" x14ac:dyDescent="0.2">
      <c r="A20" s="1"/>
      <c r="B20" s="99"/>
      <c r="C20" s="108"/>
      <c r="D20" s="100"/>
      <c r="E20" s="100"/>
      <c r="F20" s="131"/>
      <c r="G20" s="132"/>
      <c r="H20" s="133"/>
      <c r="I20" s="104"/>
      <c r="J20" s="133"/>
      <c r="K20" s="132"/>
      <c r="L20" s="105"/>
      <c r="M20" s="132"/>
      <c r="N20" s="133"/>
      <c r="O20" s="106">
        <f t="shared" si="2"/>
        <v>0</v>
      </c>
      <c r="P20" s="107">
        <f t="shared" si="3"/>
        <v>0</v>
      </c>
    </row>
    <row r="21" spans="1:16" s="30" customFormat="1" x14ac:dyDescent="0.2">
      <c r="A21" s="1"/>
      <c r="B21" s="99"/>
      <c r="C21" s="108"/>
      <c r="D21" s="100"/>
      <c r="E21" s="100"/>
      <c r="F21" s="101"/>
      <c r="G21" s="102"/>
      <c r="H21" s="103"/>
      <c r="I21" s="104"/>
      <c r="J21" s="103"/>
      <c r="K21" s="102"/>
      <c r="L21" s="105"/>
      <c r="M21" s="102"/>
      <c r="N21" s="103"/>
      <c r="O21" s="106">
        <f t="shared" si="2"/>
        <v>0</v>
      </c>
      <c r="P21" s="107">
        <f t="shared" si="3"/>
        <v>0</v>
      </c>
    </row>
    <row r="22" spans="1:16" s="30" customFormat="1" x14ac:dyDescent="0.2">
      <c r="A22" s="1"/>
      <c r="B22" s="99"/>
      <c r="C22" s="108"/>
      <c r="D22" s="100"/>
      <c r="E22" s="100"/>
      <c r="F22" s="131"/>
      <c r="G22" s="132"/>
      <c r="H22" s="133"/>
      <c r="I22" s="104"/>
      <c r="J22" s="133"/>
      <c r="K22" s="132"/>
      <c r="L22" s="105"/>
      <c r="M22" s="132"/>
      <c r="N22" s="133"/>
      <c r="O22" s="106">
        <f t="shared" si="2"/>
        <v>0</v>
      </c>
      <c r="P22" s="107">
        <f t="shared" si="3"/>
        <v>0</v>
      </c>
    </row>
    <row r="23" spans="1:16" s="30" customFormat="1" x14ac:dyDescent="0.2">
      <c r="A23" s="1"/>
      <c r="B23" s="99"/>
      <c r="C23" s="108"/>
      <c r="D23" s="100"/>
      <c r="E23" s="100"/>
      <c r="F23" s="131"/>
      <c r="G23" s="132"/>
      <c r="H23" s="133"/>
      <c r="I23" s="104"/>
      <c r="J23" s="133"/>
      <c r="K23" s="132"/>
      <c r="L23" s="105"/>
      <c r="M23" s="132"/>
      <c r="N23" s="133"/>
      <c r="O23" s="106">
        <f>SUM(F23:N23)</f>
        <v>0</v>
      </c>
      <c r="P23" s="107">
        <f>(F23*$F$5)+(G23*$G$5)+(H23*$H$5)+(I23*$I$5)+(J23*$J$5)+(K23*$K$5)+(L23*$L$5)+(M23*$M$5)+(N23*$N$5)</f>
        <v>0</v>
      </c>
    </row>
    <row r="24" spans="1:16" x14ac:dyDescent="0.2">
      <c r="A24" s="38"/>
      <c r="B24" s="109" t="s">
        <v>21</v>
      </c>
      <c r="C24" s="109">
        <f t="shared" ref="C24:P24" si="4">SUM(C9:C23)</f>
        <v>0</v>
      </c>
      <c r="D24" s="109">
        <f t="shared" si="4"/>
        <v>0</v>
      </c>
      <c r="E24" s="109">
        <f t="shared" si="4"/>
        <v>0</v>
      </c>
      <c r="F24" s="109">
        <f t="shared" si="4"/>
        <v>0</v>
      </c>
      <c r="G24" s="109">
        <f t="shared" si="4"/>
        <v>0</v>
      </c>
      <c r="H24" s="109">
        <f t="shared" si="4"/>
        <v>0</v>
      </c>
      <c r="I24" s="109">
        <f t="shared" si="4"/>
        <v>0</v>
      </c>
      <c r="J24" s="109">
        <f t="shared" si="4"/>
        <v>0</v>
      </c>
      <c r="K24" s="109">
        <f t="shared" si="4"/>
        <v>0</v>
      </c>
      <c r="L24" s="109">
        <f t="shared" si="4"/>
        <v>0</v>
      </c>
      <c r="M24" s="109">
        <f t="shared" si="4"/>
        <v>0</v>
      </c>
      <c r="N24" s="109">
        <f t="shared" si="4"/>
        <v>0</v>
      </c>
      <c r="O24" s="109">
        <f t="shared" si="4"/>
        <v>0</v>
      </c>
      <c r="P24" s="109">
        <f t="shared" si="4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workbookViewId="0">
      <selection activeCell="B2" sqref="B2"/>
    </sheetView>
  </sheetViews>
  <sheetFormatPr defaultRowHeight="11.25" x14ac:dyDescent="0.2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116</v>
      </c>
      <c r="C1" s="2"/>
      <c r="D1" s="11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34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/>
      <c r="E3" s="13"/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45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x14ac:dyDescent="0.2">
      <c r="B7" s="58" t="s">
        <v>139</v>
      </c>
      <c r="C7" s="166"/>
      <c r="D7" s="51"/>
      <c r="E7" s="52"/>
      <c r="F7" s="53"/>
      <c r="G7" s="59">
        <v>330</v>
      </c>
      <c r="H7" s="60"/>
      <c r="I7" s="61">
        <v>20</v>
      </c>
      <c r="J7" s="60"/>
      <c r="K7" s="59">
        <v>21</v>
      </c>
      <c r="L7" s="62"/>
      <c r="M7" s="59">
        <v>10</v>
      </c>
      <c r="N7" s="60"/>
      <c r="O7" s="125">
        <f>SUM(C7:N7)</f>
        <v>381</v>
      </c>
      <c r="P7" s="37">
        <f>(C7*$C$3)+(F7*$F$3)+(G7*$G$3)+(H7*$H$3)+(I7*$I$3)+(J7*$J$3)+(K7*$K$3)+(L7*$L$3)+(M7*$M$3)+(N7*$N$3)</f>
        <v>133.5</v>
      </c>
    </row>
    <row r="8" spans="1:16" x14ac:dyDescent="0.2">
      <c r="B8" s="58" t="s">
        <v>140</v>
      </c>
      <c r="C8" s="166"/>
      <c r="D8" s="51"/>
      <c r="E8" s="52"/>
      <c r="F8" s="53"/>
      <c r="G8" s="59">
        <v>100</v>
      </c>
      <c r="H8" s="60"/>
      <c r="I8" s="61"/>
      <c r="J8" s="60"/>
      <c r="K8" s="59"/>
      <c r="L8" s="62"/>
      <c r="M8" s="59"/>
      <c r="N8" s="60"/>
      <c r="O8" s="125">
        <f t="shared" ref="O8:O17" si="0">SUM(F8:N8)</f>
        <v>100</v>
      </c>
      <c r="P8" s="37">
        <f t="shared" ref="P8:P17" si="1">(F8*$F$3)+(G8*$G$3)+(H8*$H$3)+(I8*$I$3)+(J8*$J$3)+(K8*$K$3)+(L8*$L$3)+(M8*$M$3)+(N8*$N$3)</f>
        <v>25</v>
      </c>
    </row>
    <row r="9" spans="1:16" x14ac:dyDescent="0.2">
      <c r="B9" s="58" t="s">
        <v>141</v>
      </c>
      <c r="C9" s="166"/>
      <c r="D9" s="51"/>
      <c r="E9" s="52">
        <v>1</v>
      </c>
      <c r="F9" s="53"/>
      <c r="G9" s="59"/>
      <c r="H9" s="60"/>
      <c r="I9" s="169"/>
      <c r="J9" s="60"/>
      <c r="K9" s="59"/>
      <c r="L9" s="62"/>
      <c r="M9" s="59"/>
      <c r="N9" s="60">
        <v>18</v>
      </c>
      <c r="O9" s="125">
        <f t="shared" si="0"/>
        <v>18</v>
      </c>
      <c r="P9" s="37">
        <f t="shared" si="1"/>
        <v>36</v>
      </c>
    </row>
    <row r="10" spans="1:16" x14ac:dyDescent="0.2">
      <c r="B10" s="58"/>
      <c r="C10" s="166"/>
      <c r="D10" s="51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125">
        <f t="shared" si="0"/>
        <v>0</v>
      </c>
      <c r="P10" s="37">
        <f t="shared" si="1"/>
        <v>0</v>
      </c>
    </row>
    <row r="11" spans="1:16" x14ac:dyDescent="0.2">
      <c r="B11" s="58"/>
      <c r="C11" s="166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5">
        <f t="shared" si="0"/>
        <v>0</v>
      </c>
      <c r="P11" s="37">
        <f t="shared" si="1"/>
        <v>0</v>
      </c>
    </row>
    <row r="12" spans="1:16" hidden="1" x14ac:dyDescent="0.2">
      <c r="B12" s="58"/>
      <c r="C12" s="166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5">
        <f t="shared" si="0"/>
        <v>0</v>
      </c>
      <c r="P12" s="37">
        <f t="shared" si="1"/>
        <v>0</v>
      </c>
    </row>
    <row r="13" spans="1:16" hidden="1" x14ac:dyDescent="0.2">
      <c r="B13" s="58"/>
      <c r="C13" s="166"/>
      <c r="D13" s="51"/>
      <c r="E13" s="52"/>
      <c r="F13" s="53"/>
      <c r="G13" s="59"/>
      <c r="H13" s="60"/>
      <c r="I13" s="169"/>
      <c r="J13" s="60"/>
      <c r="K13" s="59"/>
      <c r="L13" s="62"/>
      <c r="M13" s="59"/>
      <c r="N13" s="60"/>
      <c r="O13" s="125">
        <f t="shared" si="0"/>
        <v>0</v>
      </c>
      <c r="P13" s="37">
        <f t="shared" si="1"/>
        <v>0</v>
      </c>
    </row>
    <row r="14" spans="1:16" hidden="1" x14ac:dyDescent="0.2">
      <c r="B14" s="58"/>
      <c r="C14" s="166"/>
      <c r="D14" s="51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125">
        <f t="shared" si="0"/>
        <v>0</v>
      </c>
      <c r="P14" s="37">
        <f t="shared" si="1"/>
        <v>0</v>
      </c>
    </row>
    <row r="15" spans="1:16" hidden="1" x14ac:dyDescent="0.2">
      <c r="B15" s="58"/>
      <c r="C15" s="166"/>
      <c r="D15" s="51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125">
        <f t="shared" si="0"/>
        <v>0</v>
      </c>
      <c r="P15" s="37">
        <f t="shared" si="1"/>
        <v>0</v>
      </c>
    </row>
    <row r="16" spans="1:16" hidden="1" x14ac:dyDescent="0.2">
      <c r="B16" s="58"/>
      <c r="C16" s="166"/>
      <c r="D16" s="51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125">
        <f t="shared" si="0"/>
        <v>0</v>
      </c>
      <c r="P16" s="37">
        <f t="shared" si="1"/>
        <v>0</v>
      </c>
    </row>
    <row r="17" spans="1:16" hidden="1" x14ac:dyDescent="0.2">
      <c r="B17" s="58"/>
      <c r="C17" s="166"/>
      <c r="D17" s="51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125">
        <f t="shared" si="0"/>
        <v>0</v>
      </c>
      <c r="P17" s="37">
        <f t="shared" si="1"/>
        <v>0</v>
      </c>
    </row>
    <row r="18" spans="1:16" hidden="1" x14ac:dyDescent="0.2">
      <c r="B18" s="58"/>
      <c r="C18" s="166"/>
      <c r="D18" s="51"/>
      <c r="E18" s="52"/>
      <c r="F18" s="53"/>
      <c r="G18" s="59"/>
      <c r="H18" s="60"/>
      <c r="I18" s="169"/>
      <c r="J18" s="60"/>
      <c r="K18" s="59"/>
      <c r="L18" s="62"/>
      <c r="M18" s="59"/>
      <c r="N18" s="60"/>
      <c r="O18" s="125">
        <f t="shared" ref="O18:O24" si="2">SUM(F18:N18)</f>
        <v>0</v>
      </c>
      <c r="P18" s="37">
        <f t="shared" ref="P18:P24" si="3">(F18*$F$3)+(G18*$G$3)+(H18*$H$3)+(I18*$I$3)+(J18*$J$3)+(K18*$K$3)+(L18*$L$3)+(M18*$M$3)+(N18*$N$3)</f>
        <v>0</v>
      </c>
    </row>
    <row r="19" spans="1:16" hidden="1" x14ac:dyDescent="0.2">
      <c r="B19" s="58"/>
      <c r="C19" s="166"/>
      <c r="D19" s="51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125">
        <f t="shared" si="2"/>
        <v>0</v>
      </c>
      <c r="P19" s="37">
        <f t="shared" si="3"/>
        <v>0</v>
      </c>
    </row>
    <row r="20" spans="1:16" hidden="1" x14ac:dyDescent="0.2">
      <c r="B20" s="58"/>
      <c r="C20" s="166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25">
        <f t="shared" si="2"/>
        <v>0</v>
      </c>
      <c r="P20" s="37">
        <f t="shared" si="3"/>
        <v>0</v>
      </c>
    </row>
    <row r="21" spans="1:16" hidden="1" x14ac:dyDescent="0.2">
      <c r="B21" s="58"/>
      <c r="C21" s="166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5">
        <f t="shared" si="2"/>
        <v>0</v>
      </c>
      <c r="P21" s="37">
        <f t="shared" si="3"/>
        <v>0</v>
      </c>
    </row>
    <row r="22" spans="1:16" hidden="1" x14ac:dyDescent="0.2">
      <c r="B22" s="58"/>
      <c r="C22" s="166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25">
        <f t="shared" si="2"/>
        <v>0</v>
      </c>
      <c r="P22" s="37">
        <f t="shared" si="3"/>
        <v>0</v>
      </c>
    </row>
    <row r="23" spans="1:16" hidden="1" x14ac:dyDescent="0.2">
      <c r="B23" s="58"/>
      <c r="C23" s="166"/>
      <c r="D23" s="161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125">
        <f t="shared" si="2"/>
        <v>0</v>
      </c>
      <c r="P23" s="37">
        <f t="shared" si="3"/>
        <v>0</v>
      </c>
    </row>
    <row r="24" spans="1:16" hidden="1" x14ac:dyDescent="0.2">
      <c r="B24" s="58"/>
      <c r="C24" s="166"/>
      <c r="D24" s="51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125">
        <f t="shared" si="2"/>
        <v>0</v>
      </c>
      <c r="P24" s="37">
        <f t="shared" si="3"/>
        <v>0</v>
      </c>
    </row>
    <row r="25" spans="1:16" hidden="1" x14ac:dyDescent="0.2">
      <c r="B25" s="58"/>
      <c r="C25" s="166"/>
      <c r="D25" s="51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125">
        <f t="shared" ref="O25:O32" si="4">SUM(F25:N25)</f>
        <v>0</v>
      </c>
      <c r="P25" s="37">
        <f t="shared" ref="P25:P32" si="5">(F25*$F$3)+(G25*$G$3)+(H25*$H$3)+(I25*$I$3)+(J25*$J$3)+(K25*$K$3)+(L25*$L$3)+(M25*$M$3)+(N25*$N$3)</f>
        <v>0</v>
      </c>
    </row>
    <row r="26" spans="1:16" hidden="1" x14ac:dyDescent="0.2">
      <c r="B26" s="162"/>
      <c r="C26" s="166"/>
      <c r="D26" s="163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125">
        <f t="shared" si="4"/>
        <v>0</v>
      </c>
      <c r="P26" s="37">
        <f t="shared" si="5"/>
        <v>0</v>
      </c>
    </row>
    <row r="27" spans="1:16" hidden="1" x14ac:dyDescent="0.2">
      <c r="B27" s="162"/>
      <c r="C27" s="167"/>
      <c r="D27" s="163"/>
      <c r="E27" s="52"/>
      <c r="F27" s="53"/>
      <c r="G27" s="59"/>
      <c r="H27" s="60"/>
      <c r="I27" s="169"/>
      <c r="J27" s="60"/>
      <c r="K27" s="59"/>
      <c r="L27" s="62"/>
      <c r="M27" s="59"/>
      <c r="N27" s="60"/>
      <c r="O27" s="125">
        <f t="shared" si="4"/>
        <v>0</v>
      </c>
      <c r="P27" s="37">
        <f t="shared" si="5"/>
        <v>0</v>
      </c>
    </row>
    <row r="28" spans="1:16" s="30" customFormat="1" hidden="1" x14ac:dyDescent="0.2">
      <c r="A28" s="1"/>
      <c r="B28" s="164"/>
      <c r="C28" s="168"/>
      <c r="D28" s="165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125">
        <f t="shared" si="4"/>
        <v>0</v>
      </c>
      <c r="P28" s="37">
        <f t="shared" si="5"/>
        <v>0</v>
      </c>
    </row>
    <row r="29" spans="1:16" s="30" customFormat="1" hidden="1" x14ac:dyDescent="0.2">
      <c r="A29" s="1"/>
      <c r="B29" s="136"/>
      <c r="C29" s="52"/>
      <c r="D29" s="58"/>
      <c r="E29" s="138"/>
      <c r="F29" s="114"/>
      <c r="G29" s="114"/>
      <c r="H29" s="115"/>
      <c r="I29" s="116"/>
      <c r="J29" s="117"/>
      <c r="K29" s="116"/>
      <c r="L29" s="117"/>
      <c r="M29" s="118"/>
      <c r="N29" s="113"/>
      <c r="O29" s="126">
        <f t="shared" si="4"/>
        <v>0</v>
      </c>
      <c r="P29" s="37">
        <f t="shared" si="5"/>
        <v>0</v>
      </c>
    </row>
    <row r="30" spans="1:16" s="30" customFormat="1" hidden="1" x14ac:dyDescent="0.2">
      <c r="A30" s="1"/>
      <c r="B30" s="136"/>
      <c r="C30" s="52"/>
      <c r="D30" s="58"/>
      <c r="E30" s="138"/>
      <c r="F30" s="114"/>
      <c r="G30" s="114"/>
      <c r="H30" s="117"/>
      <c r="I30" s="116"/>
      <c r="J30" s="117"/>
      <c r="K30" s="116"/>
      <c r="L30" s="117"/>
      <c r="M30" s="59"/>
      <c r="N30" s="137"/>
      <c r="O30" s="36">
        <f t="shared" si="4"/>
        <v>0</v>
      </c>
      <c r="P30" s="37">
        <f t="shared" si="5"/>
        <v>0</v>
      </c>
    </row>
    <row r="31" spans="1:16" s="30" customFormat="1" hidden="1" x14ac:dyDescent="0.2">
      <c r="A31" s="1"/>
      <c r="B31" s="13"/>
      <c r="C31" s="38"/>
      <c r="D31" s="124"/>
      <c r="E31" s="127"/>
      <c r="F31" s="119"/>
      <c r="G31" s="119"/>
      <c r="H31" s="120"/>
      <c r="I31" s="121"/>
      <c r="J31" s="120"/>
      <c r="K31" s="121"/>
      <c r="L31" s="120"/>
      <c r="M31" s="121"/>
      <c r="N31" s="122"/>
      <c r="O31" s="36">
        <f t="shared" si="4"/>
        <v>0</v>
      </c>
      <c r="P31" s="37">
        <f t="shared" si="5"/>
        <v>0</v>
      </c>
    </row>
    <row r="32" spans="1:16" s="30" customFormat="1" x14ac:dyDescent="0.2">
      <c r="A32" s="1"/>
      <c r="B32" s="164"/>
      <c r="C32" s="168"/>
      <c r="D32" s="165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4"/>
        <v>0</v>
      </c>
      <c r="P32" s="37">
        <f t="shared" si="5"/>
        <v>0</v>
      </c>
    </row>
    <row r="33" spans="1:16" ht="12" thickBot="1" x14ac:dyDescent="0.25">
      <c r="A33" s="38"/>
      <c r="B33" s="39" t="s">
        <v>21</v>
      </c>
      <c r="C33" s="39">
        <f t="shared" ref="C33:N33" si="6">SUM(C7:C32)</f>
        <v>0</v>
      </c>
      <c r="D33" s="39">
        <f t="shared" si="6"/>
        <v>0</v>
      </c>
      <c r="E33" s="39">
        <f t="shared" si="6"/>
        <v>1</v>
      </c>
      <c r="F33" s="39">
        <f t="shared" si="6"/>
        <v>0</v>
      </c>
      <c r="G33" s="39">
        <f t="shared" si="6"/>
        <v>430</v>
      </c>
      <c r="H33" s="39">
        <f t="shared" si="6"/>
        <v>0</v>
      </c>
      <c r="I33" s="39">
        <f t="shared" si="6"/>
        <v>20</v>
      </c>
      <c r="J33" s="39">
        <f t="shared" si="6"/>
        <v>0</v>
      </c>
      <c r="K33" s="39">
        <f t="shared" si="6"/>
        <v>21</v>
      </c>
      <c r="L33" s="39">
        <f t="shared" si="6"/>
        <v>0</v>
      </c>
      <c r="M33" s="39">
        <f t="shared" si="6"/>
        <v>10</v>
      </c>
      <c r="N33" s="39">
        <f t="shared" si="6"/>
        <v>18</v>
      </c>
      <c r="O33" s="39">
        <f>SUM(O7:O32)</f>
        <v>499</v>
      </c>
      <c r="P33" s="39">
        <f>SUM(P7:P32)</f>
        <v>194.5</v>
      </c>
    </row>
    <row r="34" spans="1:16" x14ac:dyDescent="0.2">
      <c r="B34" s="38"/>
      <c r="C34" s="38"/>
      <c r="D34" s="38"/>
      <c r="E34" s="38"/>
      <c r="F34" s="40"/>
      <c r="G34" s="40"/>
      <c r="H34" s="40"/>
      <c r="I34" s="40"/>
      <c r="J34" s="40"/>
      <c r="K34" s="40"/>
      <c r="L34" s="40"/>
      <c r="M34" s="40"/>
      <c r="N34" s="40"/>
      <c r="O34" s="38"/>
      <c r="P34" s="38"/>
    </row>
    <row r="35" spans="1:16" x14ac:dyDescent="0.2">
      <c r="O35" s="38"/>
    </row>
    <row r="36" spans="1:16" ht="12" thickBot="1" x14ac:dyDescent="0.25">
      <c r="B36" s="33" t="s">
        <v>46</v>
      </c>
      <c r="C36" s="33"/>
      <c r="D36" s="33"/>
      <c r="E36" s="33"/>
      <c r="F36" s="34"/>
      <c r="G36" s="34"/>
      <c r="H36" s="34"/>
      <c r="I36" s="34"/>
      <c r="J36" s="34"/>
      <c r="K36" s="34"/>
      <c r="L36" s="34"/>
      <c r="M36" s="34"/>
      <c r="N36" s="34"/>
      <c r="O36" s="35"/>
      <c r="P36" s="35"/>
    </row>
    <row r="37" spans="1:16" ht="12" customHeight="1" x14ac:dyDescent="0.2">
      <c r="B37" s="185" t="s">
        <v>142</v>
      </c>
      <c r="C37" s="51"/>
      <c r="D37" s="52"/>
      <c r="E37" s="52"/>
      <c r="F37" s="189"/>
      <c r="G37" s="186">
        <v>833</v>
      </c>
      <c r="H37" s="60"/>
      <c r="I37" s="187"/>
      <c r="J37" s="60"/>
      <c r="K37" s="186">
        <v>283</v>
      </c>
      <c r="L37" s="188"/>
      <c r="M37" s="59"/>
      <c r="N37" s="113">
        <v>584</v>
      </c>
      <c r="O37" s="36">
        <f>SUM(F37:N37)</f>
        <v>1700</v>
      </c>
      <c r="P37" s="37">
        <f>(F37*$F$3)+(G37*$G$3)+(H37*$H$3)+(I37*$I$3)+(J37*$J$3)+(K37*$K$3)+(L37*$L$3)+(M37*$M$3)+(N37*$N$3)</f>
        <v>1659.25</v>
      </c>
    </row>
    <row r="38" spans="1:16" x14ac:dyDescent="0.2">
      <c r="B38" s="58"/>
      <c r="C38" s="52"/>
      <c r="D38" s="52"/>
      <c r="E38" s="52"/>
      <c r="F38" s="114"/>
      <c r="G38" s="116"/>
      <c r="H38" s="115"/>
      <c r="I38" s="116"/>
      <c r="J38" s="117"/>
      <c r="K38" s="116"/>
      <c r="L38" s="117"/>
      <c r="M38" s="118"/>
      <c r="N38" s="113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ht="12" thickBot="1" x14ac:dyDescent="0.25">
      <c r="B39" s="39" t="s">
        <v>21</v>
      </c>
      <c r="C39" s="39">
        <f t="shared" ref="C39:P39" si="7">SUM(C37:C38)</f>
        <v>0</v>
      </c>
      <c r="D39" s="39">
        <f t="shared" si="7"/>
        <v>0</v>
      </c>
      <c r="E39" s="39">
        <f t="shared" si="7"/>
        <v>0</v>
      </c>
      <c r="F39" s="39">
        <f t="shared" si="7"/>
        <v>0</v>
      </c>
      <c r="G39" s="39">
        <f t="shared" si="7"/>
        <v>833</v>
      </c>
      <c r="H39" s="39">
        <f t="shared" si="7"/>
        <v>0</v>
      </c>
      <c r="I39" s="39">
        <f t="shared" si="7"/>
        <v>0</v>
      </c>
      <c r="J39" s="39">
        <f t="shared" si="7"/>
        <v>0</v>
      </c>
      <c r="K39" s="39">
        <f t="shared" si="7"/>
        <v>283</v>
      </c>
      <c r="L39" s="39">
        <f t="shared" si="7"/>
        <v>0</v>
      </c>
      <c r="M39" s="39">
        <f t="shared" si="7"/>
        <v>0</v>
      </c>
      <c r="N39" s="39">
        <f t="shared" si="7"/>
        <v>584</v>
      </c>
      <c r="O39" s="39">
        <f t="shared" si="7"/>
        <v>1700</v>
      </c>
      <c r="P39" s="123">
        <f t="shared" si="7"/>
        <v>1659.25</v>
      </c>
    </row>
    <row r="41" spans="1:16" hidden="1" x14ac:dyDescent="0.2"/>
    <row r="42" spans="1:16" ht="12" hidden="1" thickBot="1" x14ac:dyDescent="0.25">
      <c r="B42" s="33" t="s">
        <v>47</v>
      </c>
      <c r="C42" s="33"/>
      <c r="D42" s="33"/>
      <c r="E42" s="33"/>
      <c r="F42" s="34"/>
      <c r="G42" s="34"/>
      <c r="H42" s="34"/>
      <c r="I42" s="34"/>
      <c r="J42" s="34"/>
      <c r="K42" s="34"/>
      <c r="L42" s="34"/>
      <c r="M42" s="34"/>
      <c r="N42" s="34"/>
      <c r="O42" s="35"/>
      <c r="P42" s="35"/>
    </row>
    <row r="43" spans="1:16" hidden="1" x14ac:dyDescent="0.2">
      <c r="B43" s="58"/>
      <c r="C43" s="63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>SUM(F43:N43)</f>
        <v>0</v>
      </c>
      <c r="P43" s="37">
        <f>(F43*$F$3)+(G43*$G$3)+(H43*$H$3)+(I43*$I$3)+(J43*$J$3)+(K43*$K$3)+(L43*$L$3)+(M43*$M$3)+(N43*$N$3)</f>
        <v>0</v>
      </c>
    </row>
    <row r="44" spans="1:16" hidden="1" x14ac:dyDescent="0.2"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>SUM(F44:N44)</f>
        <v>0</v>
      </c>
      <c r="P44" s="37">
        <f>(F44*$F$3)+(G44*$G$3)+(H44*$H$3)+(I44*$I$3)+(J44*$J$3)+(K44*$K$3)+(L44*$L$3)+(M44*$M$3)+(N44*$N$3)</f>
        <v>0</v>
      </c>
    </row>
    <row r="45" spans="1:16" hidden="1" x14ac:dyDescent="0.2"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>SUM(C45:N45)</f>
        <v>0</v>
      </c>
      <c r="P45" s="37">
        <f>(C45*$C$3)+(G45*$G$3)+(H45*$H$3)+(I45*$I$3)+(J45*$J$3)+(K45*$K$3)+(L45*$L$3)+(M45*$M$3)+(N45*$N$3)</f>
        <v>0</v>
      </c>
    </row>
    <row r="46" spans="1:16" hidden="1" x14ac:dyDescent="0.2">
      <c r="B46" s="124"/>
      <c r="C46" s="38"/>
      <c r="D46" s="38"/>
      <c r="E46" s="38"/>
      <c r="F46" s="119"/>
      <c r="G46" s="121"/>
      <c r="H46" s="120"/>
      <c r="I46" s="121"/>
      <c r="J46" s="120"/>
      <c r="K46" s="121"/>
      <c r="L46" s="120"/>
      <c r="M46" s="121"/>
      <c r="N46" s="122"/>
      <c r="O46" s="36"/>
      <c r="P46" s="37">
        <f>(F46*$F$3)+(G46*$G$3)+(H46*$H$3)+(I46*$I$3)+(J46*$J$3)+(K46*$K$3)+(L46*$L$3)+(M46*$M$3)+(N46*$N$3)</f>
        <v>0</v>
      </c>
    </row>
    <row r="47" spans="1:16" ht="12" hidden="1" thickBot="1" x14ac:dyDescent="0.25">
      <c r="B47" s="39" t="s">
        <v>21</v>
      </c>
      <c r="C47" s="39">
        <f>SUM(C43:C44)</f>
        <v>0</v>
      </c>
      <c r="D47" s="39">
        <f>SUM(D43:D44)</f>
        <v>0</v>
      </c>
      <c r="E47" s="39">
        <f>SUM(E43:E44)</f>
        <v>0</v>
      </c>
      <c r="F47" s="39">
        <f>SUM(F43:F46)</f>
        <v>0</v>
      </c>
      <c r="G47" s="39">
        <f t="shared" ref="G47:O47" si="8">SUM(G43:G46)</f>
        <v>0</v>
      </c>
      <c r="H47" s="39">
        <f t="shared" si="8"/>
        <v>0</v>
      </c>
      <c r="I47" s="39">
        <f t="shared" si="8"/>
        <v>0</v>
      </c>
      <c r="J47" s="39">
        <f t="shared" si="8"/>
        <v>0</v>
      </c>
      <c r="K47" s="39">
        <f t="shared" si="8"/>
        <v>0</v>
      </c>
      <c r="L47" s="39">
        <f t="shared" si="8"/>
        <v>0</v>
      </c>
      <c r="M47" s="39">
        <f t="shared" si="8"/>
        <v>0</v>
      </c>
      <c r="N47" s="39">
        <f t="shared" si="8"/>
        <v>0</v>
      </c>
      <c r="O47" s="39">
        <f t="shared" si="8"/>
        <v>0</v>
      </c>
      <c r="P47" s="123">
        <f>SUM(P43:P46)</f>
        <v>0</v>
      </c>
    </row>
    <row r="48" spans="1:16" x14ac:dyDescent="0.2"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170"/>
    </row>
    <row r="49" spans="14:16" x14ac:dyDescent="0.2">
      <c r="N49" s="129" t="s">
        <v>29</v>
      </c>
      <c r="O49" s="128">
        <f>SUM(O33+O39+O47)</f>
        <v>2199</v>
      </c>
      <c r="P49" s="128">
        <f>SUM(P33+P39+P47)</f>
        <v>1853.75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E44" sqref="E4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35</v>
      </c>
    </row>
    <row r="3" spans="1:16" ht="12.75" x14ac:dyDescent="0.2">
      <c r="B3" s="2" t="s">
        <v>78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/>
      <c r="C9" s="130"/>
      <c r="D9" s="100"/>
      <c r="E9" s="100"/>
      <c r="F9" s="131"/>
      <c r="G9" s="102"/>
      <c r="H9" s="103"/>
      <c r="I9" s="104"/>
      <c r="J9" s="103"/>
      <c r="K9" s="102"/>
      <c r="L9" s="105"/>
      <c r="M9" s="102"/>
      <c r="N9" s="103"/>
      <c r="O9" s="106">
        <f>SUM(F9:N9)</f>
        <v>0</v>
      </c>
      <c r="P9" s="107">
        <f>(F9*$F$5)+(G9*$G$5)+(H9*$H$5)+(I9*$I$5)+(J9*$J$5)+(K9*$K$5)+(L9*$L$5)+(M9*$M$5)+(N9*$N$5)</f>
        <v>0</v>
      </c>
    </row>
    <row r="10" spans="1:16" s="30" customFormat="1" x14ac:dyDescent="0.2">
      <c r="A10" s="1"/>
      <c r="B10" s="99"/>
      <c r="C10" s="108"/>
      <c r="D10" s="100"/>
      <c r="E10" s="100"/>
      <c r="F10" s="131"/>
      <c r="G10" s="132"/>
      <c r="H10" s="133"/>
      <c r="I10" s="104"/>
      <c r="J10" s="133"/>
      <c r="K10" s="132"/>
      <c r="L10" s="105"/>
      <c r="M10" s="132"/>
      <c r="N10" s="133"/>
      <c r="O10" s="106">
        <f>SUM(F10:N10)</f>
        <v>0</v>
      </c>
      <c r="P10" s="107">
        <f>(F10*$F$5)+(G10*$G$5)+(H10*$H$5)+(I10*$I$5)+(J10*$J$5)+(K10*$K$5)+(L10*$L$5)+(M10*$M$5)+(N10*$N$5)</f>
        <v>0</v>
      </c>
    </row>
    <row r="11" spans="1:16" s="30" customFormat="1" x14ac:dyDescent="0.2">
      <c r="A11" s="1"/>
      <c r="B11" s="99"/>
      <c r="C11" s="108"/>
      <c r="D11" s="100"/>
      <c r="E11" s="100"/>
      <c r="F11" s="101"/>
      <c r="G11" s="102"/>
      <c r="H11" s="103"/>
      <c r="I11" s="104"/>
      <c r="J11" s="103"/>
      <c r="K11" s="102"/>
      <c r="L11" s="105"/>
      <c r="M11" s="102"/>
      <c r="N11" s="103"/>
      <c r="O11" s="106">
        <f>SUM(F11:N11)</f>
        <v>0</v>
      </c>
      <c r="P11" s="107">
        <f>(F11*$F$5)+(G11*$G$5)+(H11*$H$5)+(I11*$I$5)+(J11*$J$5)+(K11*$K$5)+(L11*$L$5)+(M11*$M$5)+(N11*$N$5)</f>
        <v>0</v>
      </c>
    </row>
    <row r="12" spans="1:16" x14ac:dyDescent="0.2">
      <c r="A12" s="38"/>
      <c r="B12" s="109" t="s">
        <v>21</v>
      </c>
      <c r="C12" s="109">
        <f t="shared" ref="C12:P12" si="0">SUM(C9:C11)</f>
        <v>0</v>
      </c>
      <c r="D12" s="109">
        <f t="shared" si="0"/>
        <v>0</v>
      </c>
      <c r="E12" s="109">
        <f t="shared" si="0"/>
        <v>0</v>
      </c>
      <c r="F12" s="109">
        <f t="shared" si="0"/>
        <v>0</v>
      </c>
      <c r="G12" s="109">
        <f t="shared" si="0"/>
        <v>0</v>
      </c>
      <c r="H12" s="109">
        <f t="shared" si="0"/>
        <v>0</v>
      </c>
      <c r="I12" s="109">
        <f t="shared" si="0"/>
        <v>0</v>
      </c>
      <c r="J12" s="109">
        <f t="shared" si="0"/>
        <v>0</v>
      </c>
      <c r="K12" s="109">
        <f t="shared" si="0"/>
        <v>0</v>
      </c>
      <c r="L12" s="109">
        <f t="shared" si="0"/>
        <v>0</v>
      </c>
      <c r="M12" s="109">
        <f t="shared" si="0"/>
        <v>0</v>
      </c>
      <c r="N12" s="109">
        <f t="shared" si="0"/>
        <v>0</v>
      </c>
      <c r="O12" s="109">
        <f t="shared" si="0"/>
        <v>0</v>
      </c>
      <c r="P12" s="109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40" sqref="B40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49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76"/>
      <c r="C7" s="177"/>
      <c r="D7" s="178"/>
      <c r="E7" s="178"/>
      <c r="F7" s="179"/>
      <c r="G7" s="180"/>
      <c r="H7" s="181"/>
      <c r="I7" s="182"/>
      <c r="J7" s="181"/>
      <c r="K7" s="180"/>
      <c r="L7" s="183"/>
      <c r="M7" s="180"/>
      <c r="N7" s="181"/>
      <c r="O7" s="36">
        <f t="shared" ref="O7:O15" si="0">SUM(F7:N7)</f>
        <v>0</v>
      </c>
      <c r="P7" s="37">
        <f t="shared" ref="P7:P15" si="1">(F7*$F$3)+(G7*$G$3)+(H7*$H$3)+(I7*$I$3)+(J7*$J$3)+(K7*$K$3)+(L7*$L$3)+(M7*$M$3)+(N7*$N$3)</f>
        <v>0</v>
      </c>
    </row>
    <row r="8" spans="1:16" s="30" customFormat="1" x14ac:dyDescent="0.2">
      <c r="A8" s="1"/>
      <c r="B8" s="176"/>
      <c r="C8" s="184"/>
      <c r="D8" s="178"/>
      <c r="E8" s="178"/>
      <c r="F8" s="179"/>
      <c r="G8" s="180"/>
      <c r="H8" s="181"/>
      <c r="I8" s="182"/>
      <c r="J8" s="181"/>
      <c r="K8" s="180"/>
      <c r="L8" s="183"/>
      <c r="M8" s="180"/>
      <c r="N8" s="181"/>
      <c r="O8" s="36">
        <f t="shared" si="0"/>
        <v>0</v>
      </c>
      <c r="P8" s="37">
        <f t="shared" si="1"/>
        <v>0</v>
      </c>
    </row>
    <row r="9" spans="1:16" s="30" customFormat="1" x14ac:dyDescent="0.2">
      <c r="A9" s="1"/>
      <c r="B9" s="176"/>
      <c r="C9" s="184"/>
      <c r="D9" s="178"/>
      <c r="E9" s="178"/>
      <c r="F9" s="179"/>
      <c r="G9" s="180"/>
      <c r="H9" s="181"/>
      <c r="I9" s="182"/>
      <c r="J9" s="181"/>
      <c r="K9" s="180"/>
      <c r="L9" s="183"/>
      <c r="M9" s="180"/>
      <c r="N9" s="181"/>
      <c r="O9" s="36">
        <f t="shared" si="0"/>
        <v>0</v>
      </c>
      <c r="P9" s="37">
        <f t="shared" si="1"/>
        <v>0</v>
      </c>
    </row>
    <row r="10" spans="1:16" s="30" customFormat="1" x14ac:dyDescent="0.2">
      <c r="A10" s="1"/>
      <c r="B10" s="176"/>
      <c r="C10" s="184"/>
      <c r="D10" s="178"/>
      <c r="E10" s="178"/>
      <c r="F10" s="179"/>
      <c r="G10" s="180"/>
      <c r="H10" s="181"/>
      <c r="I10" s="182"/>
      <c r="J10" s="181"/>
      <c r="K10" s="180"/>
      <c r="L10" s="183"/>
      <c r="M10" s="180"/>
      <c r="N10" s="181"/>
      <c r="O10" s="36">
        <f t="shared" si="0"/>
        <v>0</v>
      </c>
      <c r="P10" s="37">
        <f t="shared" si="1"/>
        <v>0</v>
      </c>
    </row>
    <row r="11" spans="1:16" s="30" customFormat="1" x14ac:dyDescent="0.2">
      <c r="A11" s="1"/>
      <c r="B11" s="176"/>
      <c r="C11" s="184"/>
      <c r="D11" s="178"/>
      <c r="E11" s="178"/>
      <c r="F11" s="179"/>
      <c r="G11" s="180"/>
      <c r="H11" s="181"/>
      <c r="I11" s="182"/>
      <c r="J11" s="181"/>
      <c r="K11" s="180"/>
      <c r="L11" s="183"/>
      <c r="M11" s="180"/>
      <c r="N11" s="181"/>
      <c r="O11" s="36">
        <f t="shared" si="0"/>
        <v>0</v>
      </c>
      <c r="P11" s="37">
        <f t="shared" si="1"/>
        <v>0</v>
      </c>
    </row>
    <row r="12" spans="1:16" s="30" customFormat="1" x14ac:dyDescent="0.2">
      <c r="A12" s="1"/>
      <c r="B12" s="176"/>
      <c r="C12" s="184"/>
      <c r="D12" s="178"/>
      <c r="E12" s="178"/>
      <c r="F12" s="179"/>
      <c r="G12" s="180"/>
      <c r="H12" s="181"/>
      <c r="I12" s="182"/>
      <c r="J12" s="181"/>
      <c r="K12" s="180"/>
      <c r="L12" s="183"/>
      <c r="M12" s="180"/>
      <c r="N12" s="181"/>
      <c r="O12" s="36">
        <f t="shared" si="0"/>
        <v>0</v>
      </c>
      <c r="P12" s="37">
        <f t="shared" si="1"/>
        <v>0</v>
      </c>
    </row>
    <row r="13" spans="1:16" s="30" customFormat="1" x14ac:dyDescent="0.2">
      <c r="A13" s="1"/>
      <c r="B13" s="176"/>
      <c r="C13" s="184"/>
      <c r="D13" s="178"/>
      <c r="E13" s="178"/>
      <c r="F13" s="179"/>
      <c r="G13" s="180"/>
      <c r="H13" s="181"/>
      <c r="I13" s="182"/>
      <c r="J13" s="181"/>
      <c r="K13" s="180"/>
      <c r="L13" s="183"/>
      <c r="M13" s="180"/>
      <c r="N13" s="181"/>
      <c r="O13" s="36">
        <f t="shared" si="0"/>
        <v>0</v>
      </c>
      <c r="P13" s="37">
        <f t="shared" si="1"/>
        <v>0</v>
      </c>
    </row>
    <row r="14" spans="1:16" s="30" customFormat="1" x14ac:dyDescent="0.2">
      <c r="A14" s="1"/>
      <c r="B14" s="176"/>
      <c r="C14" s="184"/>
      <c r="D14" s="178"/>
      <c r="E14" s="178"/>
      <c r="F14" s="179"/>
      <c r="G14" s="180"/>
      <c r="H14" s="181"/>
      <c r="I14" s="182"/>
      <c r="J14" s="181"/>
      <c r="K14" s="180"/>
      <c r="L14" s="183"/>
      <c r="M14" s="180"/>
      <c r="N14" s="181"/>
      <c r="O14" s="36">
        <f t="shared" si="0"/>
        <v>0</v>
      </c>
      <c r="P14" s="37">
        <f t="shared" si="1"/>
        <v>0</v>
      </c>
    </row>
    <row r="15" spans="1:16" s="30" customFormat="1" x14ac:dyDescent="0.2">
      <c r="A15" s="1"/>
      <c r="B15" s="176"/>
      <c r="C15" s="184"/>
      <c r="D15" s="178"/>
      <c r="E15" s="178"/>
      <c r="F15" s="179"/>
      <c r="G15" s="180"/>
      <c r="H15" s="181"/>
      <c r="I15" s="182"/>
      <c r="J15" s="181"/>
      <c r="K15" s="180"/>
      <c r="L15" s="183"/>
      <c r="M15" s="180"/>
      <c r="N15" s="181"/>
      <c r="O15" s="36">
        <f t="shared" si="0"/>
        <v>0</v>
      </c>
      <c r="P15" s="37">
        <f t="shared" si="1"/>
        <v>0</v>
      </c>
    </row>
    <row r="16" spans="1:16" s="30" customFormat="1" x14ac:dyDescent="0.2">
      <c r="A16" s="1"/>
      <c r="B16" s="176"/>
      <c r="C16" s="184"/>
      <c r="D16" s="178"/>
      <c r="E16" s="178"/>
      <c r="F16" s="179"/>
      <c r="G16" s="180"/>
      <c r="H16" s="181"/>
      <c r="I16" s="182"/>
      <c r="J16" s="181"/>
      <c r="K16" s="180"/>
      <c r="L16" s="183"/>
      <c r="M16" s="180"/>
      <c r="N16" s="181"/>
      <c r="O16" s="36">
        <f t="shared" ref="O16:O21" si="2">SUM(F16:N16)</f>
        <v>0</v>
      </c>
      <c r="P16" s="37">
        <f t="shared" ref="P16:P21" si="3">(F16*$F$3)+(G16*$G$3)+(H16*$H$3)+(I16*$I$3)+(J16*$J$3)+(K16*$K$3)+(L16*$L$3)+(M16*$M$3)+(N16*$N$3)</f>
        <v>0</v>
      </c>
    </row>
    <row r="17" spans="1:16" s="30" customFormat="1" x14ac:dyDescent="0.2">
      <c r="A17" s="1"/>
      <c r="B17" s="176"/>
      <c r="C17" s="184"/>
      <c r="D17" s="178"/>
      <c r="E17" s="178"/>
      <c r="F17" s="179"/>
      <c r="G17" s="180"/>
      <c r="H17" s="181"/>
      <c r="I17" s="182"/>
      <c r="J17" s="181"/>
      <c r="K17" s="180"/>
      <c r="L17" s="183"/>
      <c r="M17" s="180"/>
      <c r="N17" s="181"/>
      <c r="O17" s="36">
        <f t="shared" si="2"/>
        <v>0</v>
      </c>
      <c r="P17" s="37">
        <f t="shared" si="3"/>
        <v>0</v>
      </c>
    </row>
    <row r="18" spans="1:16" s="30" customFormat="1" x14ac:dyDescent="0.2">
      <c r="A18" s="1"/>
      <c r="B18" s="176"/>
      <c r="C18" s="184"/>
      <c r="D18" s="178"/>
      <c r="E18" s="178"/>
      <c r="F18" s="179"/>
      <c r="G18" s="180"/>
      <c r="H18" s="181"/>
      <c r="I18" s="182"/>
      <c r="J18" s="181"/>
      <c r="K18" s="180"/>
      <c r="L18" s="183"/>
      <c r="M18" s="180"/>
      <c r="N18" s="181"/>
      <c r="O18" s="36">
        <f t="shared" si="2"/>
        <v>0</v>
      </c>
      <c r="P18" s="37">
        <f t="shared" si="3"/>
        <v>0</v>
      </c>
    </row>
    <row r="19" spans="1:16" s="30" customFormat="1" x14ac:dyDescent="0.2">
      <c r="A19" s="1"/>
      <c r="B19" s="176"/>
      <c r="C19" s="184"/>
      <c r="D19" s="178"/>
      <c r="E19" s="178"/>
      <c r="F19" s="179"/>
      <c r="G19" s="180"/>
      <c r="H19" s="181"/>
      <c r="I19" s="182"/>
      <c r="J19" s="181"/>
      <c r="K19" s="180"/>
      <c r="L19" s="183"/>
      <c r="M19" s="180"/>
      <c r="N19" s="181"/>
      <c r="O19" s="36">
        <f t="shared" si="2"/>
        <v>0</v>
      </c>
      <c r="P19" s="37">
        <f t="shared" si="3"/>
        <v>0</v>
      </c>
    </row>
    <row r="20" spans="1:16" s="30" customFormat="1" x14ac:dyDescent="0.2">
      <c r="A20" s="1"/>
      <c r="B20" s="176"/>
      <c r="C20" s="184"/>
      <c r="D20" s="178"/>
      <c r="E20" s="178"/>
      <c r="F20" s="179"/>
      <c r="G20" s="180"/>
      <c r="H20" s="181"/>
      <c r="I20" s="182"/>
      <c r="J20" s="181"/>
      <c r="K20" s="180"/>
      <c r="L20" s="183"/>
      <c r="M20" s="180"/>
      <c r="N20" s="181"/>
      <c r="O20" s="36">
        <f t="shared" si="2"/>
        <v>0</v>
      </c>
      <c r="P20" s="37">
        <f t="shared" si="3"/>
        <v>0</v>
      </c>
    </row>
    <row r="21" spans="1:16" s="30" customFormat="1" x14ac:dyDescent="0.2">
      <c r="A21" s="1"/>
      <c r="B21" s="176"/>
      <c r="C21" s="184"/>
      <c r="D21" s="178"/>
      <c r="E21" s="178"/>
      <c r="F21" s="179"/>
      <c r="G21" s="180"/>
      <c r="H21" s="181"/>
      <c r="I21" s="182"/>
      <c r="J21" s="181"/>
      <c r="K21" s="180"/>
      <c r="L21" s="183"/>
      <c r="M21" s="180"/>
      <c r="N21" s="181"/>
      <c r="O21" s="36">
        <f t="shared" si="2"/>
        <v>0</v>
      </c>
      <c r="P21" s="37">
        <f t="shared" si="3"/>
        <v>0</v>
      </c>
    </row>
    <row r="22" spans="1:16" s="30" customFormat="1" x14ac:dyDescent="0.2">
      <c r="A22" s="1"/>
      <c r="B22" s="176"/>
      <c r="C22" s="184"/>
      <c r="D22" s="178"/>
      <c r="E22" s="178"/>
      <c r="F22" s="179"/>
      <c r="G22" s="180"/>
      <c r="H22" s="181"/>
      <c r="I22" s="182"/>
      <c r="J22" s="181"/>
      <c r="K22" s="180"/>
      <c r="L22" s="183"/>
      <c r="M22" s="180"/>
      <c r="N22" s="181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 x14ac:dyDescent="0.2">
      <c r="A23" s="1"/>
      <c r="B23" s="176"/>
      <c r="C23" s="184"/>
      <c r="D23" s="178"/>
      <c r="E23" s="178"/>
      <c r="F23" s="179"/>
      <c r="G23" s="180"/>
      <c r="H23" s="181"/>
      <c r="I23" s="182"/>
      <c r="J23" s="181"/>
      <c r="K23" s="180"/>
      <c r="L23" s="183"/>
      <c r="M23" s="180"/>
      <c r="N23" s="181"/>
      <c r="O23" s="36">
        <f>SUM(F23:N23)</f>
        <v>0</v>
      </c>
      <c r="P23" s="37">
        <f>(F23*$F$3)+(G23*$G$3)+(H23*$H$3)+(I23*$I$3)+(J23*$J$3)+(K23*$K$3)+(L23*$L$3)+(M23*$M$3)+(N23*$N$3)</f>
        <v>0</v>
      </c>
    </row>
    <row r="24" spans="1:16" s="30" customFormat="1" x14ac:dyDescent="0.2">
      <c r="A24" s="1"/>
      <c r="B24" s="176"/>
      <c r="C24" s="184"/>
      <c r="D24" s="178"/>
      <c r="E24" s="178"/>
      <c r="F24" s="179"/>
      <c r="G24" s="180"/>
      <c r="H24" s="181"/>
      <c r="I24" s="182"/>
      <c r="J24" s="181"/>
      <c r="K24" s="180"/>
      <c r="L24" s="183"/>
      <c r="M24" s="180"/>
      <c r="N24" s="181"/>
      <c r="O24" s="36">
        <f>SUM(F24:N24)</f>
        <v>0</v>
      </c>
      <c r="P24" s="37">
        <f>(F24*$F$3)+(G24*$G$3)+(H24*$H$3)+(I24*$I$3)+(J24*$J$3)+(K24*$K$3)+(L24*$L$3)+(M24*$M$3)+(N24*$N$3)</f>
        <v>0</v>
      </c>
    </row>
    <row r="25" spans="1:16" s="30" customFormat="1" x14ac:dyDescent="0.2">
      <c r="A25" s="1"/>
      <c r="B25" s="150"/>
      <c r="C25" s="157"/>
      <c r="D25" s="151"/>
      <c r="E25" s="151"/>
      <c r="F25" s="152"/>
      <c r="G25" s="153"/>
      <c r="H25" s="154"/>
      <c r="I25" s="155"/>
      <c r="J25" s="154"/>
      <c r="K25" s="153"/>
      <c r="L25" s="156"/>
      <c r="M25" s="153"/>
      <c r="N25" s="154"/>
      <c r="O25" s="36">
        <f>SUM(F25:N25)</f>
        <v>0</v>
      </c>
      <c r="P25" s="37">
        <f>(F25*$F$3)+(G25*$G$3)+(H25*$H$3)+(I25*$I$3)+(J25*$J$3)+(K25*$K$3)+(L25*$L$3)+(M25*$M$3)+(N25*$N$3)</f>
        <v>0</v>
      </c>
    </row>
    <row r="26" spans="1:16" ht="12" thickBot="1" x14ac:dyDescent="0.25">
      <c r="A26" s="38"/>
      <c r="B26" s="39" t="s">
        <v>21</v>
      </c>
      <c r="C26" s="39">
        <f t="shared" ref="C26:P26" si="4">SUM(C7:C25)</f>
        <v>0</v>
      </c>
      <c r="D26" s="39">
        <f t="shared" si="4"/>
        <v>0</v>
      </c>
      <c r="E26" s="39">
        <f t="shared" si="4"/>
        <v>0</v>
      </c>
      <c r="F26" s="39">
        <f t="shared" si="4"/>
        <v>0</v>
      </c>
      <c r="G26" s="39">
        <f t="shared" si="4"/>
        <v>0</v>
      </c>
      <c r="H26" s="39">
        <f t="shared" si="4"/>
        <v>0</v>
      </c>
      <c r="I26" s="39">
        <f t="shared" si="4"/>
        <v>0</v>
      </c>
      <c r="J26" s="39">
        <f t="shared" si="4"/>
        <v>0</v>
      </c>
      <c r="K26" s="39">
        <f t="shared" si="4"/>
        <v>0</v>
      </c>
      <c r="L26" s="39">
        <f t="shared" si="4"/>
        <v>0</v>
      </c>
      <c r="M26" s="39">
        <f t="shared" si="4"/>
        <v>0</v>
      </c>
      <c r="N26" s="39">
        <f t="shared" si="4"/>
        <v>0</v>
      </c>
      <c r="O26" s="39">
        <f t="shared" si="4"/>
        <v>0</v>
      </c>
      <c r="P26" s="39">
        <f t="shared" si="4"/>
        <v>0</v>
      </c>
    </row>
    <row r="27" spans="1:16" x14ac:dyDescent="0.2">
      <c r="B27" s="38"/>
      <c r="C27" s="38"/>
      <c r="D27" s="38"/>
      <c r="E27" s="38"/>
      <c r="F27" s="40"/>
      <c r="G27" s="40"/>
      <c r="H27" s="40"/>
      <c r="I27" s="40"/>
      <c r="J27" s="40"/>
      <c r="K27" s="40"/>
      <c r="L27" s="40"/>
      <c r="M27" s="40"/>
      <c r="N27" s="40"/>
      <c r="O27" s="38"/>
      <c r="P27" s="38"/>
    </row>
    <row r="28" spans="1:16" x14ac:dyDescent="0.2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thickBot="1" x14ac:dyDescent="0.25">
      <c r="B29" s="33" t="s">
        <v>32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30" customFormat="1" x14ac:dyDescent="0.2">
      <c r="A30" s="1"/>
      <c r="B30" s="58"/>
      <c r="C30" s="63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>SUM(F30:N30)</f>
        <v>0</v>
      </c>
      <c r="P30" s="37">
        <f>(C30*$C$3)+(F30*$F$3)+(G30*$G$3)+(H30*$H$3)+(I30*$I$3)+(J30*$J$3)+(K30*$K$3)+(L30*$L$3)+(M30*$M$3)+(N30*$N$3)</f>
        <v>0</v>
      </c>
    </row>
    <row r="31" spans="1:16" s="30" customFormat="1" x14ac:dyDescent="0.2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37">
        <f>(F31*$F$3)+(G31*$G$3)+(H31*$H$3)+(I31*$I$3)+(J31*$J$3)+(K31*$K$3)+(L31*$L$3)+(M31*$M$3)+(N31*$N$3)</f>
        <v>0</v>
      </c>
    </row>
    <row r="32" spans="1:16" s="30" customFormat="1" x14ac:dyDescent="0.2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37">
        <f>(F32*$F$3)+(G32*$G$3)+(H32*$H$3)+(I32*$I$3)+(J32*$J$3)+(K32*$K$3)+(L32*$L$3)+(M32*$M$3)+(N32*$N$3)</f>
        <v>0</v>
      </c>
    </row>
    <row r="33" spans="1:16" ht="12" thickBot="1" x14ac:dyDescent="0.25">
      <c r="A33" s="38"/>
      <c r="B33" s="39" t="s">
        <v>21</v>
      </c>
      <c r="C33" s="39">
        <f>SUM(C30:C32)</f>
        <v>0</v>
      </c>
      <c r="D33" s="39">
        <f>SUM(D30:D32)</f>
        <v>0</v>
      </c>
      <c r="E33" s="39">
        <f>SUM(E30:E32)</f>
        <v>0</v>
      </c>
      <c r="F33" s="39">
        <f>SUM(F30:F32)</f>
        <v>0</v>
      </c>
      <c r="G33" s="39">
        <f>SUM(G30:G32)</f>
        <v>0</v>
      </c>
      <c r="H33" s="39">
        <f t="shared" ref="H33:P33" si="5">SUM(H30:H32)</f>
        <v>0</v>
      </c>
      <c r="I33" s="39">
        <f t="shared" si="5"/>
        <v>0</v>
      </c>
      <c r="J33" s="39">
        <f t="shared" si="5"/>
        <v>0</v>
      </c>
      <c r="K33" s="39">
        <f t="shared" si="5"/>
        <v>0</v>
      </c>
      <c r="L33" s="39">
        <f t="shared" si="5"/>
        <v>0</v>
      </c>
      <c r="M33" s="39">
        <f t="shared" si="5"/>
        <v>0</v>
      </c>
      <c r="N33" s="39">
        <f t="shared" si="5"/>
        <v>0</v>
      </c>
      <c r="O33" s="41">
        <f t="shared" si="5"/>
        <v>0</v>
      </c>
      <c r="P33" s="41">
        <f t="shared" si="5"/>
        <v>0</v>
      </c>
    </row>
    <row r="34" spans="1:16" x14ac:dyDescent="0.2">
      <c r="G34" s="42"/>
    </row>
    <row r="35" spans="1:16" ht="12.75" x14ac:dyDescent="0.2">
      <c r="B35" s="2"/>
      <c r="C35" s="2"/>
      <c r="D35" s="2"/>
      <c r="E35" s="2"/>
      <c r="F35" s="47"/>
      <c r="G35" s="47"/>
      <c r="H35" s="47"/>
      <c r="I35" s="47"/>
      <c r="J35" s="47"/>
      <c r="K35" s="47"/>
      <c r="L35" s="47"/>
      <c r="M35" s="47"/>
      <c r="N35" s="47"/>
      <c r="O35" s="2"/>
      <c r="P35" s="2"/>
    </row>
    <row r="36" spans="1:16" x14ac:dyDescent="0.2">
      <c r="M36" s="48" t="s">
        <v>21</v>
      </c>
      <c r="O36" s="49">
        <f>+O33+O26</f>
        <v>0</v>
      </c>
      <c r="P36" s="50">
        <f>+P33+P26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48" sqref="B48:N48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49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 x14ac:dyDescent="0.25">
      <c r="B6" s="33" t="s">
        <v>70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58" t="s">
        <v>44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 x14ac:dyDescent="0.2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 x14ac:dyDescent="0.2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 x14ac:dyDescent="0.2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 x14ac:dyDescent="0.2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 x14ac:dyDescent="0.2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 x14ac:dyDescent="0.2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 x14ac:dyDescent="0.2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 x14ac:dyDescent="0.2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 x14ac:dyDescent="0.2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 x14ac:dyDescent="0.2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 x14ac:dyDescent="0.2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 x14ac:dyDescent="0.2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 x14ac:dyDescent="0.2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 x14ac:dyDescent="0.2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 x14ac:dyDescent="0.25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 x14ac:dyDescent="0.2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 x14ac:dyDescent="0.2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 x14ac:dyDescent="0.25">
      <c r="B25" s="33" t="s">
        <v>69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 x14ac:dyDescent="0.2">
      <c r="A26" s="1"/>
      <c r="B26" s="58" t="s">
        <v>68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 x14ac:dyDescent="0.2">
      <c r="A27" s="1"/>
      <c r="B27" s="58" t="s">
        <v>67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 x14ac:dyDescent="0.2">
      <c r="A28" s="1"/>
      <c r="B28" s="58" t="s">
        <v>66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 x14ac:dyDescent="0.2">
      <c r="A29" s="1"/>
      <c r="B29" s="58" t="s">
        <v>65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 x14ac:dyDescent="0.2">
      <c r="A30" s="1"/>
      <c r="B30" s="58" t="s">
        <v>64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 x14ac:dyDescent="0.2">
      <c r="A31" s="1"/>
      <c r="B31" s="58" t="s">
        <v>63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 x14ac:dyDescent="0.2">
      <c r="A32" s="1"/>
      <c r="B32" s="58" t="s">
        <v>62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 x14ac:dyDescent="0.2">
      <c r="A33" s="1"/>
      <c r="B33" s="58" t="s">
        <v>61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 x14ac:dyDescent="0.2">
      <c r="A34" s="1"/>
      <c r="B34" s="58" t="s">
        <v>60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 x14ac:dyDescent="0.2">
      <c r="A35" s="1"/>
      <c r="B35" s="58" t="s">
        <v>59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 x14ac:dyDescent="0.2">
      <c r="A36" s="1"/>
      <c r="B36" s="58" t="s">
        <v>58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 x14ac:dyDescent="0.2">
      <c r="A37" s="1"/>
      <c r="B37" s="58" t="s">
        <v>57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 x14ac:dyDescent="0.2">
      <c r="A38" s="1"/>
      <c r="B38" s="58" t="s">
        <v>56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 x14ac:dyDescent="0.2">
      <c r="A39" s="1"/>
      <c r="B39" s="58" t="s">
        <v>55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 x14ac:dyDescent="0.2">
      <c r="A40" s="1"/>
      <c r="B40" s="58" t="s">
        <v>54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 x14ac:dyDescent="0.2">
      <c r="A41" s="1"/>
      <c r="B41" s="58" t="s">
        <v>53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 x14ac:dyDescent="0.2">
      <c r="A42" s="1"/>
      <c r="B42" s="58" t="s">
        <v>52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 x14ac:dyDescent="0.2">
      <c r="A43" s="1"/>
      <c r="B43" s="58" t="s">
        <v>51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 x14ac:dyDescent="0.25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 x14ac:dyDescent="0.2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 x14ac:dyDescent="0.25">
      <c r="B47" s="33" t="s">
        <v>50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 x14ac:dyDescent="0.2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 x14ac:dyDescent="0.2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 x14ac:dyDescent="0.2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 x14ac:dyDescent="0.2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 x14ac:dyDescent="0.2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 x14ac:dyDescent="0.2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 x14ac:dyDescent="0.2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 x14ac:dyDescent="0.2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 x14ac:dyDescent="0.2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 x14ac:dyDescent="0.2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 x14ac:dyDescent="0.2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 x14ac:dyDescent="0.2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 x14ac:dyDescent="0.2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 x14ac:dyDescent="0.2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 x14ac:dyDescent="0.2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 x14ac:dyDescent="0.2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 x14ac:dyDescent="0.2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 x14ac:dyDescent="0.2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 x14ac:dyDescent="0.2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 x14ac:dyDescent="0.2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 x14ac:dyDescent="0.2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 x14ac:dyDescent="0.2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 x14ac:dyDescent="0.2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 x14ac:dyDescent="0.2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 x14ac:dyDescent="0.25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 x14ac:dyDescent="0.2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 x14ac:dyDescent="0.2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 x14ac:dyDescent="0.2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3"/>
  <sheetViews>
    <sheetView zoomScaleNormal="100" workbookViewId="0">
      <pane xSplit="2" ySplit="4" topLeftCell="C74" activePane="bottomRight" state="frozen"/>
      <selection pane="topRight" activeCell="C1" sqref="C1"/>
      <selection pane="bottomLeft" activeCell="A5" sqref="A5"/>
      <selection pane="bottomRight" activeCell="C22" sqref="C22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79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20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90" t="s">
        <v>129</v>
      </c>
      <c r="C7" s="191"/>
      <c r="D7" s="192"/>
      <c r="E7" s="192"/>
      <c r="F7" s="193">
        <v>30</v>
      </c>
      <c r="G7" s="194">
        <v>16</v>
      </c>
      <c r="H7" s="195"/>
      <c r="I7" s="196"/>
      <c r="J7" s="195"/>
      <c r="K7" s="194">
        <v>3</v>
      </c>
      <c r="L7" s="197"/>
      <c r="M7" s="194">
        <v>2</v>
      </c>
      <c r="N7" s="195"/>
      <c r="O7" s="36">
        <f>SUM(C7:N7)</f>
        <v>51</v>
      </c>
      <c r="P7" s="37">
        <f>(C7*$C$3)+(F7*$F$3)+(G7*$G$3)+(H7*$H$3)+(I7*$I$3)+(J7*$J$3)+(K7*$K$3)+(L7*$L$3)+(M7*$M$3)+(N7*$N$3)</f>
        <v>14</v>
      </c>
    </row>
    <row r="8" spans="1:16" s="30" customFormat="1" x14ac:dyDescent="0.2">
      <c r="A8" s="1"/>
      <c r="B8" s="190" t="s">
        <v>130</v>
      </c>
      <c r="C8" s="198"/>
      <c r="D8" s="192"/>
      <c r="E8" s="192"/>
      <c r="F8" s="193"/>
      <c r="G8" s="194">
        <v>196</v>
      </c>
      <c r="H8" s="195"/>
      <c r="I8" s="196">
        <v>6</v>
      </c>
      <c r="J8" s="195"/>
      <c r="K8" s="194">
        <v>4</v>
      </c>
      <c r="L8" s="197"/>
      <c r="M8" s="194">
        <v>4</v>
      </c>
      <c r="N8" s="195"/>
      <c r="O8" s="36">
        <f>SUM(F8:N8)</f>
        <v>210</v>
      </c>
      <c r="P8" s="37">
        <f>(F8*$F$3)+(G8*$G$3)+(H8*$H$3)+(I8*$I$3)+(J8*$J$3)+(K8*$K$3)+(L8*$L$3)+(M8*$M$3)+(N8*$N$3)</f>
        <v>64</v>
      </c>
    </row>
    <row r="9" spans="1:16" s="30" customFormat="1" x14ac:dyDescent="0.2">
      <c r="A9" s="1"/>
      <c r="B9" s="176"/>
      <c r="C9" s="184"/>
      <c r="D9" s="178"/>
      <c r="E9" s="178"/>
      <c r="F9" s="179"/>
      <c r="G9" s="180"/>
      <c r="H9" s="181"/>
      <c r="I9" s="182"/>
      <c r="J9" s="181"/>
      <c r="K9" s="180"/>
      <c r="L9" s="183"/>
      <c r="M9" s="180"/>
      <c r="N9" s="181"/>
      <c r="O9" s="36">
        <f>SUM(F9:N9)</f>
        <v>0</v>
      </c>
      <c r="P9" s="37">
        <f>(F9*$F$3)+(G9*$G$3)+(H9*$H$3)+(I9*$I$3)+(J9*$J$3)+(K9*$K$3)+(L9*$L$3)+(M9*$M$3)+(N9*$N$3)</f>
        <v>0</v>
      </c>
    </row>
    <row r="10" spans="1:16" ht="12" thickBot="1" x14ac:dyDescent="0.25">
      <c r="A10" s="38"/>
      <c r="B10" s="39" t="s">
        <v>21</v>
      </c>
      <c r="C10" s="39">
        <f t="shared" ref="C10:P10" si="0">SUM(C7:C9)</f>
        <v>0</v>
      </c>
      <c r="D10" s="39">
        <f t="shared" si="0"/>
        <v>0</v>
      </c>
      <c r="E10" s="39">
        <f t="shared" si="0"/>
        <v>0</v>
      </c>
      <c r="F10" s="39">
        <f t="shared" si="0"/>
        <v>30</v>
      </c>
      <c r="G10" s="39">
        <f t="shared" si="0"/>
        <v>212</v>
      </c>
      <c r="H10" s="39">
        <f t="shared" si="0"/>
        <v>0</v>
      </c>
      <c r="I10" s="39">
        <f t="shared" si="0"/>
        <v>6</v>
      </c>
      <c r="J10" s="39">
        <f t="shared" si="0"/>
        <v>0</v>
      </c>
      <c r="K10" s="39">
        <f t="shared" si="0"/>
        <v>7</v>
      </c>
      <c r="L10" s="39">
        <f t="shared" si="0"/>
        <v>0</v>
      </c>
      <c r="M10" s="39">
        <f t="shared" si="0"/>
        <v>6</v>
      </c>
      <c r="N10" s="39">
        <f t="shared" si="0"/>
        <v>0</v>
      </c>
      <c r="O10" s="110">
        <f t="shared" si="0"/>
        <v>261</v>
      </c>
      <c r="P10" s="39">
        <f t="shared" si="0"/>
        <v>78</v>
      </c>
    </row>
    <row r="11" spans="1:16" x14ac:dyDescent="0.2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 x14ac:dyDescent="0.2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13"/>
    </row>
    <row r="13" spans="1:16" ht="12" thickBot="1" x14ac:dyDescent="0.25">
      <c r="B13" s="33" t="s">
        <v>22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 x14ac:dyDescent="0.2">
      <c r="A14" s="141"/>
      <c r="B14" s="142" t="s">
        <v>107</v>
      </c>
      <c r="C14" s="64"/>
      <c r="D14" s="52"/>
      <c r="E14" s="52"/>
      <c r="F14" s="53">
        <v>69</v>
      </c>
      <c r="G14" s="134"/>
      <c r="H14" s="135">
        <v>15</v>
      </c>
      <c r="I14" s="134"/>
      <c r="J14" s="143">
        <v>48</v>
      </c>
      <c r="K14" s="134"/>
      <c r="L14" s="135"/>
      <c r="M14" s="134">
        <v>18</v>
      </c>
      <c r="N14" s="144"/>
      <c r="O14" s="36">
        <f t="shared" ref="O14:O21" si="1">SUM(F14:N14)</f>
        <v>150</v>
      </c>
      <c r="P14" s="37">
        <f>(F14*$F$3)+(G14*$G$3)+(H14*$H$3)+(I14*$I$3)+(J14*$J$3)+(K14*$K$3)+(L14*$L$3)+(M14*$M$3)+(N14*$N$3)</f>
        <v>70.650000000000006</v>
      </c>
    </row>
    <row r="15" spans="1:16" s="30" customFormat="1" x14ac:dyDescent="0.2">
      <c r="A15" s="141"/>
      <c r="B15" s="65" t="s">
        <v>108</v>
      </c>
      <c r="C15" s="64"/>
      <c r="D15" s="52"/>
      <c r="E15" s="52"/>
      <c r="F15" s="53">
        <v>30</v>
      </c>
      <c r="G15" s="134"/>
      <c r="H15" s="135"/>
      <c r="I15" s="134"/>
      <c r="J15" s="143"/>
      <c r="K15" s="134"/>
      <c r="L15" s="135"/>
      <c r="M15" s="134"/>
      <c r="N15" s="144"/>
      <c r="O15" s="36">
        <f t="shared" si="1"/>
        <v>30</v>
      </c>
      <c r="P15" s="37">
        <f t="shared" ref="P15:P21" si="2">(F15*$F$3)+(G15*$G$3)+(H15*$H$3)+(I15*$I$3)+(J15*$J$3)+(K15*$K$3)+(L15*$L$3)+(M15*$M$3)+(N15*$N$3)</f>
        <v>3</v>
      </c>
    </row>
    <row r="16" spans="1:16" s="30" customFormat="1" x14ac:dyDescent="0.2">
      <c r="A16" s="141"/>
      <c r="B16" s="142" t="s">
        <v>109</v>
      </c>
      <c r="C16" s="64"/>
      <c r="D16" s="52"/>
      <c r="E16" s="52"/>
      <c r="F16" s="53"/>
      <c r="G16" s="134"/>
      <c r="H16" s="135"/>
      <c r="I16" s="134"/>
      <c r="J16" s="143">
        <v>22</v>
      </c>
      <c r="K16" s="134"/>
      <c r="L16" s="135"/>
      <c r="M16" s="134">
        <v>16</v>
      </c>
      <c r="N16" s="144"/>
      <c r="O16" s="36">
        <f t="shared" si="1"/>
        <v>38</v>
      </c>
      <c r="P16" s="37">
        <f t="shared" si="2"/>
        <v>43</v>
      </c>
    </row>
    <row r="17" spans="1:16" s="30" customFormat="1" x14ac:dyDescent="0.2">
      <c r="A17" s="141"/>
      <c r="B17" s="65" t="s">
        <v>110</v>
      </c>
      <c r="C17" s="64"/>
      <c r="D17" s="52"/>
      <c r="E17" s="52"/>
      <c r="F17" s="53">
        <v>1</v>
      </c>
      <c r="G17" s="134"/>
      <c r="H17" s="135">
        <v>2</v>
      </c>
      <c r="I17" s="134"/>
      <c r="J17" s="143"/>
      <c r="K17" s="134"/>
      <c r="L17" s="135"/>
      <c r="M17" s="134"/>
      <c r="N17" s="144"/>
      <c r="O17" s="36">
        <f t="shared" si="1"/>
        <v>3</v>
      </c>
      <c r="P17" s="37">
        <f t="shared" si="2"/>
        <v>0.6</v>
      </c>
    </row>
    <row r="18" spans="1:16" s="30" customFormat="1" ht="11.25" customHeight="1" x14ac:dyDescent="0.2">
      <c r="A18" s="141"/>
      <c r="B18" s="65" t="s">
        <v>111</v>
      </c>
      <c r="C18" s="64"/>
      <c r="D18" s="52"/>
      <c r="E18" s="52"/>
      <c r="F18" s="53">
        <v>60</v>
      </c>
      <c r="G18" s="134"/>
      <c r="H18" s="135"/>
      <c r="I18" s="134"/>
      <c r="J18" s="143"/>
      <c r="K18" s="134"/>
      <c r="L18" s="135"/>
      <c r="M18" s="134"/>
      <c r="N18" s="144"/>
      <c r="O18" s="36">
        <f t="shared" si="1"/>
        <v>60</v>
      </c>
      <c r="P18" s="37">
        <f t="shared" si="2"/>
        <v>6</v>
      </c>
    </row>
    <row r="19" spans="1:16" s="30" customFormat="1" ht="11.25" customHeight="1" x14ac:dyDescent="0.2">
      <c r="A19" s="141"/>
      <c r="B19" s="199" t="s">
        <v>112</v>
      </c>
      <c r="C19" s="200"/>
      <c r="D19" s="52"/>
      <c r="E19" s="52"/>
      <c r="F19" s="53">
        <v>10</v>
      </c>
      <c r="G19" s="134"/>
      <c r="H19" s="135"/>
      <c r="I19" s="134"/>
      <c r="J19" s="143"/>
      <c r="K19" s="134"/>
      <c r="L19" s="135"/>
      <c r="M19" s="134"/>
      <c r="N19" s="144"/>
      <c r="O19" s="36">
        <f t="shared" si="1"/>
        <v>10</v>
      </c>
      <c r="P19" s="37">
        <f t="shared" si="2"/>
        <v>1</v>
      </c>
    </row>
    <row r="20" spans="1:16" s="30" customFormat="1" ht="11.25" customHeight="1" x14ac:dyDescent="0.2">
      <c r="A20" s="141"/>
      <c r="B20" s="65" t="s">
        <v>113</v>
      </c>
      <c r="C20" s="64"/>
      <c r="D20" s="52"/>
      <c r="E20" s="52"/>
      <c r="F20" s="53"/>
      <c r="G20" s="134"/>
      <c r="H20" s="135"/>
      <c r="I20" s="134"/>
      <c r="J20" s="143">
        <v>5</v>
      </c>
      <c r="K20" s="134"/>
      <c r="L20" s="135"/>
      <c r="M20" s="134">
        <v>2</v>
      </c>
      <c r="N20" s="144"/>
      <c r="O20" s="36">
        <f t="shared" si="1"/>
        <v>7</v>
      </c>
      <c r="P20" s="37">
        <f t="shared" si="2"/>
        <v>6.5</v>
      </c>
    </row>
    <row r="21" spans="1:16" s="30" customFormat="1" ht="11.25" customHeight="1" x14ac:dyDescent="0.2">
      <c r="A21" s="141"/>
      <c r="B21" s="142" t="s">
        <v>114</v>
      </c>
      <c r="C21" s="64"/>
      <c r="D21" s="52"/>
      <c r="E21" s="52"/>
      <c r="F21" s="53">
        <v>10</v>
      </c>
      <c r="G21" s="134"/>
      <c r="H21" s="135">
        <v>2</v>
      </c>
      <c r="I21" s="134"/>
      <c r="J21" s="143"/>
      <c r="K21" s="134"/>
      <c r="L21" s="135"/>
      <c r="M21" s="134"/>
      <c r="N21" s="144"/>
      <c r="O21" s="36">
        <f t="shared" si="1"/>
        <v>12</v>
      </c>
      <c r="P21" s="37">
        <f t="shared" si="2"/>
        <v>1.5</v>
      </c>
    </row>
    <row r="22" spans="1:16" s="30" customFormat="1" x14ac:dyDescent="0.2">
      <c r="A22" s="141"/>
      <c r="B22" s="65"/>
      <c r="C22" s="64"/>
      <c r="D22" s="52"/>
      <c r="E22" s="52"/>
      <c r="F22" s="53"/>
      <c r="G22" s="147"/>
      <c r="H22" s="148"/>
      <c r="I22" s="145"/>
      <c r="J22" s="1"/>
      <c r="K22" s="145"/>
      <c r="L22" s="111"/>
      <c r="M22" s="145"/>
      <c r="N22" s="1"/>
      <c r="O22" s="140">
        <f t="shared" ref="O22" si="3">SUM(F22:N22)</f>
        <v>0</v>
      </c>
      <c r="P22" s="37">
        <f t="shared" ref="P22" si="4">(F22*$F$3)+(G22*$G$3)+(H22*$H$3)+(I22*$I$3)+(J22*$J$3)+(K22*$K$3)+(L22*$L$3)+(M22*$M$3)+(N22*$N$3)</f>
        <v>0</v>
      </c>
    </row>
    <row r="23" spans="1:16" ht="12" thickBot="1" x14ac:dyDescent="0.25">
      <c r="A23" s="38"/>
      <c r="B23" s="39"/>
      <c r="C23" s="39"/>
      <c r="D23" s="39"/>
      <c r="E23" s="39"/>
      <c r="F23" s="39"/>
      <c r="G23" s="146"/>
      <c r="H23" s="146">
        <f t="shared" ref="H23:P23" si="5">SUM(H14:H22)</f>
        <v>19</v>
      </c>
      <c r="I23" s="43">
        <f t="shared" si="5"/>
        <v>0</v>
      </c>
      <c r="J23" s="43">
        <f t="shared" si="5"/>
        <v>75</v>
      </c>
      <c r="K23" s="43">
        <f t="shared" si="5"/>
        <v>0</v>
      </c>
      <c r="L23" s="43">
        <f t="shared" si="5"/>
        <v>0</v>
      </c>
      <c r="M23" s="43">
        <f t="shared" si="5"/>
        <v>36</v>
      </c>
      <c r="N23" s="43">
        <f t="shared" si="5"/>
        <v>0</v>
      </c>
      <c r="O23" s="44">
        <f t="shared" si="5"/>
        <v>310</v>
      </c>
      <c r="P23" s="45">
        <f t="shared" si="5"/>
        <v>132.25</v>
      </c>
    </row>
    <row r="24" spans="1:16" x14ac:dyDescent="0.2">
      <c r="G24" s="42"/>
    </row>
    <row r="25" spans="1:16" x14ac:dyDescent="0.2">
      <c r="G25" s="42"/>
    </row>
    <row r="26" spans="1:16" ht="12" thickBot="1" x14ac:dyDescent="0.25">
      <c r="B26" s="33" t="s">
        <v>136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s="30" customFormat="1" x14ac:dyDescent="0.2">
      <c r="A27" s="141"/>
      <c r="B27" s="142" t="s">
        <v>137</v>
      </c>
      <c r="C27" s="64"/>
      <c r="D27" s="52"/>
      <c r="E27" s="52"/>
      <c r="F27" s="53"/>
      <c r="G27" s="134">
        <v>97</v>
      </c>
      <c r="H27" s="135"/>
      <c r="I27" s="134">
        <v>76</v>
      </c>
      <c r="J27" s="143"/>
      <c r="K27" s="134">
        <v>65</v>
      </c>
      <c r="L27" s="135"/>
      <c r="M27" s="134"/>
      <c r="N27" s="144">
        <v>54</v>
      </c>
      <c r="O27" s="139">
        <f t="shared" ref="O27:O30" si="6">SUM(F27:N27)</f>
        <v>292</v>
      </c>
      <c r="P27" s="37">
        <f t="shared" ref="P27:P30" si="7">(F27*$F$3)+(G27*$G$3)+(H27*$H$3)+(I27*$I$3)+(J27*$J$3)+(K27*$K$3)+(L27*$L$3)+(M27*$M$3)+(N27*$N$3)</f>
        <v>235.25</v>
      </c>
    </row>
    <row r="28" spans="1:16" s="30" customFormat="1" x14ac:dyDescent="0.2">
      <c r="A28" s="141"/>
      <c r="B28" s="65" t="s">
        <v>138</v>
      </c>
      <c r="C28" s="64"/>
      <c r="D28" s="52"/>
      <c r="E28" s="52"/>
      <c r="F28" s="53"/>
      <c r="G28" s="134">
        <v>2</v>
      </c>
      <c r="H28" s="135"/>
      <c r="I28" s="134"/>
      <c r="J28" s="143">
        <v>3</v>
      </c>
      <c r="K28" s="134"/>
      <c r="L28" s="135"/>
      <c r="M28" s="134"/>
      <c r="N28" s="144"/>
      <c r="O28" s="139">
        <f t="shared" si="6"/>
        <v>5</v>
      </c>
      <c r="P28" s="37">
        <f t="shared" si="7"/>
        <v>2</v>
      </c>
    </row>
    <row r="29" spans="1:16" s="30" customFormat="1" x14ac:dyDescent="0.2">
      <c r="A29" s="141"/>
      <c r="B29" s="142"/>
      <c r="C29" s="64"/>
      <c r="D29" s="52"/>
      <c r="E29" s="52"/>
      <c r="F29" s="53"/>
      <c r="G29" s="134"/>
      <c r="H29" s="135"/>
      <c r="I29" s="134"/>
      <c r="J29" s="143"/>
      <c r="K29" s="134"/>
      <c r="L29" s="135"/>
      <c r="M29" s="134"/>
      <c r="N29" s="144"/>
      <c r="O29" s="139">
        <f t="shared" si="6"/>
        <v>0</v>
      </c>
      <c r="P29" s="37">
        <f t="shared" si="7"/>
        <v>0</v>
      </c>
    </row>
    <row r="30" spans="1:16" s="30" customFormat="1" ht="12.75" customHeight="1" x14ac:dyDescent="0.2">
      <c r="A30" s="141"/>
      <c r="B30" s="65"/>
      <c r="C30" s="64"/>
      <c r="D30" s="52"/>
      <c r="E30" s="52"/>
      <c r="F30" s="53"/>
      <c r="G30" s="147"/>
      <c r="H30" s="148"/>
      <c r="I30" s="145"/>
      <c r="J30" s="1"/>
      <c r="K30" s="145"/>
      <c r="L30" s="111"/>
      <c r="M30" s="145"/>
      <c r="N30" s="1"/>
      <c r="O30" s="140">
        <f t="shared" si="6"/>
        <v>0</v>
      </c>
      <c r="P30" s="37">
        <f t="shared" si="7"/>
        <v>0</v>
      </c>
    </row>
    <row r="31" spans="1:16" ht="12" thickBot="1" x14ac:dyDescent="0.25">
      <c r="A31" s="38"/>
      <c r="B31" s="39" t="s">
        <v>21</v>
      </c>
      <c r="C31" s="39">
        <f t="shared" ref="C31:P31" si="8">SUM(C27:C30)</f>
        <v>0</v>
      </c>
      <c r="D31" s="39">
        <f t="shared" si="8"/>
        <v>0</v>
      </c>
      <c r="E31" s="39">
        <f t="shared" si="8"/>
        <v>0</v>
      </c>
      <c r="F31" s="39">
        <f t="shared" si="8"/>
        <v>0</v>
      </c>
      <c r="G31" s="146">
        <f t="shared" si="8"/>
        <v>99</v>
      </c>
      <c r="H31" s="146">
        <f t="shared" si="8"/>
        <v>0</v>
      </c>
      <c r="I31" s="43">
        <f t="shared" si="8"/>
        <v>76</v>
      </c>
      <c r="J31" s="43">
        <f t="shared" si="8"/>
        <v>3</v>
      </c>
      <c r="K31" s="43">
        <f t="shared" si="8"/>
        <v>65</v>
      </c>
      <c r="L31" s="43">
        <f t="shared" si="8"/>
        <v>0</v>
      </c>
      <c r="M31" s="43">
        <f t="shared" si="8"/>
        <v>0</v>
      </c>
      <c r="N31" s="43">
        <f t="shared" si="8"/>
        <v>54</v>
      </c>
      <c r="O31" s="44">
        <f t="shared" si="8"/>
        <v>297</v>
      </c>
      <c r="P31" s="45">
        <f t="shared" si="8"/>
        <v>237.25</v>
      </c>
    </row>
    <row r="32" spans="1:16" x14ac:dyDescent="0.2">
      <c r="A32" s="38"/>
      <c r="B32" s="54"/>
      <c r="C32" s="54"/>
      <c r="D32" s="54"/>
      <c r="E32" s="54"/>
      <c r="F32" s="54"/>
      <c r="G32" s="55"/>
      <c r="H32" s="55"/>
      <c r="I32" s="55"/>
      <c r="J32" s="55"/>
      <c r="K32" s="55"/>
      <c r="L32" s="55"/>
      <c r="M32" s="55"/>
      <c r="N32" s="55"/>
      <c r="O32" s="56"/>
      <c r="P32" s="57"/>
    </row>
    <row r="33" spans="1:16" x14ac:dyDescent="0.2">
      <c r="A33" s="38"/>
      <c r="B33" s="54"/>
      <c r="C33" s="54"/>
      <c r="D33" s="54"/>
      <c r="E33" s="54"/>
      <c r="F33" s="54"/>
      <c r="G33" s="55"/>
      <c r="H33" s="55"/>
      <c r="I33" s="55"/>
      <c r="J33" s="55"/>
      <c r="K33" s="55"/>
      <c r="L33" s="55"/>
      <c r="M33" s="55"/>
      <c r="N33" s="55"/>
      <c r="O33" s="56"/>
      <c r="P33" s="57"/>
    </row>
    <row r="34" spans="1:16" ht="12" thickBot="1" x14ac:dyDescent="0.25">
      <c r="B34" s="33" t="s">
        <v>23</v>
      </c>
      <c r="C34" s="33"/>
      <c r="D34" s="33"/>
      <c r="E34" s="33"/>
      <c r="F34" s="34"/>
      <c r="G34" s="34"/>
      <c r="H34" s="34"/>
      <c r="I34" s="34"/>
      <c r="J34" s="34"/>
      <c r="K34" s="34"/>
      <c r="L34" s="34"/>
      <c r="M34" s="34"/>
      <c r="N34" s="34"/>
      <c r="O34" s="35"/>
      <c r="P34" s="35"/>
    </row>
    <row r="35" spans="1:16" s="30" customFormat="1" x14ac:dyDescent="0.2">
      <c r="A35" s="1"/>
      <c r="B35" s="58" t="s">
        <v>121</v>
      </c>
      <c r="C35" s="51"/>
      <c r="D35" s="52"/>
      <c r="E35" s="52"/>
      <c r="F35" s="53"/>
      <c r="G35" s="59">
        <v>51</v>
      </c>
      <c r="H35" s="60"/>
      <c r="I35" s="61">
        <v>44</v>
      </c>
      <c r="J35" s="60"/>
      <c r="K35" s="59">
        <v>3</v>
      </c>
      <c r="L35" s="62"/>
      <c r="M35" s="59"/>
      <c r="N35" s="60"/>
      <c r="O35" s="36">
        <f>SUM(F35:N35)</f>
        <v>98</v>
      </c>
      <c r="P35" s="37">
        <f>(F35*$F$3)+(G35*$G$3)+(H35*$H$3)+(I35*$I$3)+(J35*$J$3)+(K35*$K$3)+(L35*$L$3)+(M35*$M$3)+(N35*$N$3)</f>
        <v>37.75</v>
      </c>
    </row>
    <row r="36" spans="1:16" s="30" customFormat="1" x14ac:dyDescent="0.2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>SUM(F36:N36)</f>
        <v>0</v>
      </c>
      <c r="P36" s="37">
        <f>(F36*$F$3)+(G36*$G$3)+(H36*$H$3)+(I36*$I$3)+(J36*$J$3)+(K36*$K$3)+(L36*$L$3)+(M36*$M$3)+(N36*$N$3)</f>
        <v>0</v>
      </c>
    </row>
    <row r="37" spans="1:16" ht="12" thickBot="1" x14ac:dyDescent="0.25">
      <c r="A37" s="38"/>
      <c r="B37" s="39" t="s">
        <v>21</v>
      </c>
      <c r="C37" s="39">
        <f t="shared" ref="C37:P37" si="9">SUM(C35:C35)</f>
        <v>0</v>
      </c>
      <c r="D37" s="39">
        <f t="shared" si="9"/>
        <v>0</v>
      </c>
      <c r="E37" s="39">
        <f t="shared" si="9"/>
        <v>0</v>
      </c>
      <c r="F37" s="39">
        <f t="shared" si="9"/>
        <v>0</v>
      </c>
      <c r="G37" s="43">
        <f t="shared" si="9"/>
        <v>51</v>
      </c>
      <c r="H37" s="43">
        <f t="shared" si="9"/>
        <v>0</v>
      </c>
      <c r="I37" s="43">
        <f t="shared" si="9"/>
        <v>44</v>
      </c>
      <c r="J37" s="43">
        <f t="shared" si="9"/>
        <v>0</v>
      </c>
      <c r="K37" s="43">
        <f t="shared" si="9"/>
        <v>3</v>
      </c>
      <c r="L37" s="43">
        <f t="shared" si="9"/>
        <v>0</v>
      </c>
      <c r="M37" s="43">
        <f t="shared" si="9"/>
        <v>0</v>
      </c>
      <c r="N37" s="43">
        <f t="shared" si="9"/>
        <v>0</v>
      </c>
      <c r="O37" s="44">
        <f t="shared" si="9"/>
        <v>98</v>
      </c>
      <c r="P37" s="45">
        <f t="shared" si="9"/>
        <v>37.75</v>
      </c>
    </row>
    <row r="38" spans="1:16" x14ac:dyDescent="0.2">
      <c r="A38" s="38"/>
      <c r="B38" s="54"/>
      <c r="C38" s="54"/>
      <c r="D38" s="54"/>
      <c r="E38" s="54"/>
      <c r="F38" s="54"/>
      <c r="G38" s="55"/>
      <c r="H38" s="55"/>
      <c r="I38" s="55"/>
      <c r="J38" s="55"/>
      <c r="K38" s="55"/>
      <c r="L38" s="55"/>
      <c r="M38" s="55"/>
      <c r="N38" s="55"/>
      <c r="O38" s="56"/>
      <c r="P38" s="57"/>
    </row>
    <row r="39" spans="1:16" x14ac:dyDescent="0.2">
      <c r="A39" s="38"/>
      <c r="B39" s="54"/>
      <c r="C39" s="54"/>
      <c r="D39" s="54"/>
      <c r="E39" s="54"/>
      <c r="F39" s="54"/>
      <c r="G39" s="55"/>
      <c r="H39" s="55"/>
      <c r="I39" s="55"/>
      <c r="J39" s="55"/>
      <c r="K39" s="55"/>
      <c r="L39" s="55"/>
      <c r="M39" s="55"/>
      <c r="N39" s="55"/>
      <c r="O39" s="56"/>
      <c r="P39" s="57"/>
    </row>
    <row r="40" spans="1:16" ht="12" thickBot="1" x14ac:dyDescent="0.25">
      <c r="B40" s="33" t="s">
        <v>71</v>
      </c>
      <c r="C40" s="33"/>
      <c r="D40" s="33"/>
      <c r="E40" s="33"/>
      <c r="F40" s="34"/>
      <c r="G40" s="34"/>
      <c r="H40" s="34"/>
      <c r="I40" s="34"/>
      <c r="J40" s="34"/>
      <c r="K40" s="34"/>
      <c r="L40" s="34"/>
      <c r="M40" s="34"/>
      <c r="N40" s="34"/>
      <c r="O40" s="35"/>
      <c r="P40" s="35"/>
    </row>
    <row r="41" spans="1:16" s="30" customFormat="1" ht="11.25" customHeight="1" x14ac:dyDescent="0.2">
      <c r="A41" s="1"/>
      <c r="B41" s="58" t="s">
        <v>117</v>
      </c>
      <c r="C41" s="51"/>
      <c r="D41" s="178"/>
      <c r="E41" s="178"/>
      <c r="F41" s="179">
        <v>76</v>
      </c>
      <c r="G41" s="180"/>
      <c r="H41" s="181"/>
      <c r="I41" s="182"/>
      <c r="J41" s="181"/>
      <c r="K41" s="180"/>
      <c r="L41" s="183"/>
      <c r="M41" s="180"/>
      <c r="N41" s="181"/>
      <c r="O41" s="36">
        <f t="shared" ref="O41:O46" si="10">SUM(F41:N41)</f>
        <v>76</v>
      </c>
      <c r="P41" s="37">
        <f t="shared" ref="P41:P46" si="11">(F41*$F$3)+(G41*$G$3)+(H41*$H$3)+(I41*$I$3)+(J41*$J$3)+(K41*$K$3)+(L41*$L$3)+(M41*$M$3)+(N41*$N$3)</f>
        <v>7.6000000000000005</v>
      </c>
    </row>
    <row r="42" spans="1:16" s="30" customFormat="1" ht="11.25" customHeight="1" x14ac:dyDescent="0.2">
      <c r="A42" s="1"/>
      <c r="B42" s="58" t="s">
        <v>118</v>
      </c>
      <c r="C42" s="51"/>
      <c r="D42" s="52"/>
      <c r="E42" s="52"/>
      <c r="F42" s="53">
        <v>1</v>
      </c>
      <c r="G42" s="59">
        <v>10</v>
      </c>
      <c r="H42" s="60"/>
      <c r="I42" s="61"/>
      <c r="J42" s="60"/>
      <c r="K42" s="59"/>
      <c r="L42" s="62"/>
      <c r="M42" s="59"/>
      <c r="N42" s="60"/>
      <c r="O42" s="36">
        <f t="shared" si="10"/>
        <v>11</v>
      </c>
      <c r="P42" s="37">
        <f t="shared" si="11"/>
        <v>2.6</v>
      </c>
    </row>
    <row r="43" spans="1:16" s="30" customFormat="1" ht="11.25" customHeight="1" x14ac:dyDescent="0.2">
      <c r="A43" s="1"/>
      <c r="B43" s="58" t="s">
        <v>119</v>
      </c>
      <c r="C43" s="51"/>
      <c r="D43" s="52"/>
      <c r="E43" s="52"/>
      <c r="F43" s="53"/>
      <c r="G43" s="59">
        <v>9</v>
      </c>
      <c r="H43" s="60"/>
      <c r="I43" s="61"/>
      <c r="J43" s="60"/>
      <c r="K43" s="59"/>
      <c r="L43" s="62"/>
      <c r="M43" s="59"/>
      <c r="N43" s="60"/>
      <c r="O43" s="36">
        <f t="shared" si="10"/>
        <v>9</v>
      </c>
      <c r="P43" s="37">
        <f t="shared" si="11"/>
        <v>2.25</v>
      </c>
    </row>
    <row r="44" spans="1:16" s="30" customFormat="1" ht="11.25" customHeight="1" x14ac:dyDescent="0.2">
      <c r="A44" s="1"/>
      <c r="B44" s="58" t="s">
        <v>120</v>
      </c>
      <c r="C44" s="51"/>
      <c r="D44" s="52"/>
      <c r="E44" s="52"/>
      <c r="F44" s="53"/>
      <c r="G44" s="59">
        <v>26</v>
      </c>
      <c r="H44" s="60"/>
      <c r="I44" s="61">
        <v>14</v>
      </c>
      <c r="J44" s="60"/>
      <c r="K44" s="59"/>
      <c r="L44" s="62"/>
      <c r="M44" s="59"/>
      <c r="N44" s="60">
        <v>1</v>
      </c>
      <c r="O44" s="36">
        <f t="shared" si="10"/>
        <v>41</v>
      </c>
      <c r="P44" s="37">
        <f t="shared" si="11"/>
        <v>15.5</v>
      </c>
    </row>
    <row r="45" spans="1:16" s="30" customFormat="1" ht="11.25" customHeight="1" x14ac:dyDescent="0.2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10"/>
        <v>0</v>
      </c>
      <c r="P45" s="37">
        <f t="shared" si="11"/>
        <v>0</v>
      </c>
    </row>
    <row r="46" spans="1:16" s="30" customFormat="1" ht="11.25" customHeight="1" x14ac:dyDescent="0.2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10"/>
        <v>0</v>
      </c>
      <c r="P46" s="37">
        <f t="shared" si="11"/>
        <v>0</v>
      </c>
    </row>
    <row r="47" spans="1:16" ht="12" thickBot="1" x14ac:dyDescent="0.25">
      <c r="A47" s="38"/>
      <c r="B47" s="39" t="s">
        <v>21</v>
      </c>
      <c r="C47" s="39">
        <f t="shared" ref="C47:P47" si="12">SUM(C41:C46)</f>
        <v>0</v>
      </c>
      <c r="D47" s="39">
        <f t="shared" si="12"/>
        <v>0</v>
      </c>
      <c r="E47" s="39">
        <f t="shared" si="12"/>
        <v>0</v>
      </c>
      <c r="F47" s="39">
        <f t="shared" si="12"/>
        <v>77</v>
      </c>
      <c r="G47" s="43">
        <f t="shared" si="12"/>
        <v>45</v>
      </c>
      <c r="H47" s="43">
        <f t="shared" si="12"/>
        <v>0</v>
      </c>
      <c r="I47" s="43">
        <f t="shared" si="12"/>
        <v>14</v>
      </c>
      <c r="J47" s="43">
        <f t="shared" si="12"/>
        <v>0</v>
      </c>
      <c r="K47" s="43">
        <f t="shared" si="12"/>
        <v>0</v>
      </c>
      <c r="L47" s="43">
        <f t="shared" si="12"/>
        <v>0</v>
      </c>
      <c r="M47" s="43">
        <f t="shared" si="12"/>
        <v>0</v>
      </c>
      <c r="N47" s="43">
        <f t="shared" si="12"/>
        <v>1</v>
      </c>
      <c r="O47" s="44">
        <f t="shared" si="12"/>
        <v>137</v>
      </c>
      <c r="P47" s="45">
        <f t="shared" si="12"/>
        <v>27.950000000000003</v>
      </c>
    </row>
    <row r="48" spans="1:16" ht="11.25" customHeight="1" x14ac:dyDescent="0.2">
      <c r="A48" s="38"/>
      <c r="B48" s="54"/>
      <c r="C48" s="54"/>
      <c r="D48" s="54"/>
      <c r="E48" s="54"/>
      <c r="F48" s="54"/>
      <c r="G48" s="55"/>
      <c r="H48" s="55"/>
      <c r="I48" s="55"/>
      <c r="J48" s="55"/>
      <c r="K48" s="55"/>
      <c r="L48" s="55"/>
      <c r="M48" s="55"/>
      <c r="N48" s="55"/>
      <c r="O48" s="56"/>
      <c r="P48" s="57"/>
    </row>
    <row r="50" spans="1:16" ht="12" thickBot="1" x14ac:dyDescent="0.25">
      <c r="B50" s="33" t="s">
        <v>30</v>
      </c>
      <c r="C50" s="33"/>
      <c r="D50" s="33"/>
      <c r="E50" s="33"/>
      <c r="F50" s="34"/>
      <c r="G50" s="34"/>
      <c r="H50" s="34"/>
      <c r="I50" s="34"/>
      <c r="J50" s="34"/>
      <c r="K50" s="34"/>
      <c r="L50" s="34"/>
      <c r="M50" s="34"/>
      <c r="N50" s="34"/>
      <c r="O50" s="35"/>
      <c r="P50" s="35"/>
    </row>
    <row r="51" spans="1:16" s="30" customFormat="1" ht="11.25" customHeight="1" x14ac:dyDescent="0.2">
      <c r="A51" s="1"/>
      <c r="B51" s="58" t="s">
        <v>115</v>
      </c>
      <c r="C51" s="51"/>
      <c r="D51" s="52"/>
      <c r="E51" s="52"/>
      <c r="F51" s="53"/>
      <c r="G51" s="59">
        <v>112</v>
      </c>
      <c r="H51" s="60"/>
      <c r="I51" s="61">
        <v>3</v>
      </c>
      <c r="J51" s="60">
        <v>5</v>
      </c>
      <c r="K51" s="59"/>
      <c r="L51" s="62">
        <v>2</v>
      </c>
      <c r="M51" s="59"/>
      <c r="N51" s="60"/>
      <c r="O51" s="36">
        <f>SUM(F51:N51)</f>
        <v>122</v>
      </c>
      <c r="P51" s="37">
        <f>(F51*$F$3)+(G51*$G$3)+(H51*$H$3)+(I51*$I$3)+(J51*$J$3)+(K51*$K$3)+(L51*$L$3)+(M51*$M$3)+(N51*$N$3)</f>
        <v>34</v>
      </c>
    </row>
    <row r="52" spans="1:16" s="30" customFormat="1" ht="11.25" customHeight="1" x14ac:dyDescent="0.2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>SUM(F52:N52)</f>
        <v>0</v>
      </c>
      <c r="P52" s="37">
        <f>(F52*$F$3)+(G52*$G$3)+(H52*$H$3)+(I52*$I$3)+(J52*$J$3)+(K52*$K$3)+(L52*$L$3)+(M52*$M$3)+(N52*$N$3)</f>
        <v>0</v>
      </c>
    </row>
    <row r="53" spans="1:16" ht="12" thickBot="1" x14ac:dyDescent="0.25">
      <c r="A53" s="38"/>
      <c r="B53" s="39" t="s">
        <v>21</v>
      </c>
      <c r="C53" s="39">
        <f t="shared" ref="C53:P53" si="13">SUM(C51:C52)</f>
        <v>0</v>
      </c>
      <c r="D53" s="39">
        <f t="shared" si="13"/>
        <v>0</v>
      </c>
      <c r="E53" s="39">
        <f t="shared" si="13"/>
        <v>0</v>
      </c>
      <c r="F53" s="39">
        <f t="shared" si="13"/>
        <v>0</v>
      </c>
      <c r="G53" s="43">
        <f t="shared" si="13"/>
        <v>112</v>
      </c>
      <c r="H53" s="43">
        <f t="shared" si="13"/>
        <v>0</v>
      </c>
      <c r="I53" s="43">
        <f t="shared" si="13"/>
        <v>3</v>
      </c>
      <c r="J53" s="43">
        <f t="shared" si="13"/>
        <v>5</v>
      </c>
      <c r="K53" s="43">
        <f t="shared" si="13"/>
        <v>0</v>
      </c>
      <c r="L53" s="43">
        <f t="shared" si="13"/>
        <v>2</v>
      </c>
      <c r="M53" s="43">
        <f t="shared" si="13"/>
        <v>0</v>
      </c>
      <c r="N53" s="43">
        <f t="shared" si="13"/>
        <v>0</v>
      </c>
      <c r="O53" s="44">
        <f t="shared" si="13"/>
        <v>122</v>
      </c>
      <c r="P53" s="45">
        <f t="shared" si="13"/>
        <v>34</v>
      </c>
    </row>
    <row r="54" spans="1:16" ht="11.25" customHeight="1" x14ac:dyDescent="0.2">
      <c r="A54" s="38"/>
      <c r="B54" s="54"/>
      <c r="C54" s="54"/>
      <c r="D54" s="54"/>
      <c r="E54" s="54"/>
      <c r="F54" s="54"/>
      <c r="G54" s="55"/>
      <c r="H54" s="55"/>
      <c r="I54" s="55"/>
      <c r="J54" s="55"/>
      <c r="K54" s="55"/>
      <c r="L54" s="55"/>
      <c r="M54" s="55"/>
      <c r="N54" s="55"/>
      <c r="O54" s="56"/>
      <c r="P54" s="57"/>
    </row>
    <row r="56" spans="1:16" ht="12" thickBot="1" x14ac:dyDescent="0.25">
      <c r="B56" s="33" t="s">
        <v>80</v>
      </c>
      <c r="C56" s="33"/>
      <c r="D56" s="33"/>
      <c r="E56" s="33"/>
      <c r="F56" s="34"/>
      <c r="G56" s="34"/>
      <c r="H56" s="34"/>
      <c r="I56" s="34"/>
      <c r="J56" s="34"/>
      <c r="K56" s="34"/>
      <c r="L56" s="34"/>
      <c r="M56" s="34"/>
      <c r="N56" s="34"/>
      <c r="O56" s="35"/>
      <c r="P56" s="35"/>
    </row>
    <row r="57" spans="1:16" s="30" customFormat="1" x14ac:dyDescent="0.2">
      <c r="A57" s="1"/>
      <c r="B57" s="58" t="s">
        <v>81</v>
      </c>
      <c r="C57" s="63"/>
      <c r="D57" s="52"/>
      <c r="E57" s="52"/>
      <c r="F57" s="53"/>
      <c r="G57" s="59">
        <v>4</v>
      </c>
      <c r="H57" s="60"/>
      <c r="I57" s="61"/>
      <c r="J57" s="60"/>
      <c r="K57" s="59"/>
      <c r="L57" s="62"/>
      <c r="M57" s="59"/>
      <c r="N57" s="60"/>
      <c r="O57" s="36">
        <f t="shared" ref="O57:O84" si="14">SUM(F57:N57)</f>
        <v>4</v>
      </c>
      <c r="P57" s="37">
        <f t="shared" ref="P57:P84" si="15">(F57*$F$3)+(G57*$G$3)+(H57*$H$3)+(I57*$I$3)+(J57*$J$3)+(K57*$K$3)+(L57*$L$3)+(M57*$M$3)+(N57*$N$3)</f>
        <v>1</v>
      </c>
    </row>
    <row r="58" spans="1:16" s="30" customFormat="1" x14ac:dyDescent="0.2">
      <c r="A58" s="1"/>
      <c r="B58" s="58" t="s">
        <v>82</v>
      </c>
      <c r="C58" s="51"/>
      <c r="D58" s="52"/>
      <c r="E58" s="52"/>
      <c r="F58" s="53"/>
      <c r="G58" s="59">
        <v>7</v>
      </c>
      <c r="H58" s="60"/>
      <c r="I58" s="61"/>
      <c r="J58" s="60"/>
      <c r="K58" s="59"/>
      <c r="L58" s="62"/>
      <c r="M58" s="59"/>
      <c r="N58" s="60"/>
      <c r="O58" s="36">
        <f t="shared" si="14"/>
        <v>7</v>
      </c>
      <c r="P58" s="37">
        <f t="shared" si="15"/>
        <v>1.75</v>
      </c>
    </row>
    <row r="59" spans="1:16" s="30" customFormat="1" x14ac:dyDescent="0.2">
      <c r="A59" s="1"/>
      <c r="B59" s="58" t="s">
        <v>83</v>
      </c>
      <c r="C59" s="51"/>
      <c r="D59" s="52"/>
      <c r="E59" s="52"/>
      <c r="F59" s="53"/>
      <c r="G59" s="59">
        <v>6</v>
      </c>
      <c r="H59" s="60"/>
      <c r="I59" s="61"/>
      <c r="J59" s="60"/>
      <c r="K59" s="59">
        <v>1</v>
      </c>
      <c r="L59" s="62"/>
      <c r="M59" s="59"/>
      <c r="N59" s="60">
        <v>1</v>
      </c>
      <c r="O59" s="36">
        <f t="shared" si="14"/>
        <v>8</v>
      </c>
      <c r="P59" s="37">
        <f t="shared" si="15"/>
        <v>4.5</v>
      </c>
    </row>
    <row r="60" spans="1:16" s="30" customFormat="1" x14ac:dyDescent="0.2">
      <c r="A60" s="1"/>
      <c r="B60" s="58" t="s">
        <v>84</v>
      </c>
      <c r="C60" s="51"/>
      <c r="D60" s="52"/>
      <c r="E60" s="52"/>
      <c r="F60" s="53"/>
      <c r="G60" s="59">
        <v>50</v>
      </c>
      <c r="H60" s="60"/>
      <c r="I60" s="61"/>
      <c r="J60" s="60"/>
      <c r="K60" s="59"/>
      <c r="L60" s="62"/>
      <c r="M60" s="59"/>
      <c r="N60" s="60">
        <v>20</v>
      </c>
      <c r="O60" s="36">
        <f t="shared" si="14"/>
        <v>70</v>
      </c>
      <c r="P60" s="37">
        <f t="shared" si="15"/>
        <v>52.5</v>
      </c>
    </row>
    <row r="61" spans="1:16" s="30" customFormat="1" x14ac:dyDescent="0.2">
      <c r="A61" s="1"/>
      <c r="B61" s="58" t="s">
        <v>85</v>
      </c>
      <c r="C61" s="51"/>
      <c r="D61" s="52"/>
      <c r="E61" s="52"/>
      <c r="F61" s="53"/>
      <c r="G61" s="59">
        <v>16</v>
      </c>
      <c r="H61" s="60"/>
      <c r="I61" s="61"/>
      <c r="J61" s="60"/>
      <c r="K61" s="59"/>
      <c r="L61" s="62"/>
      <c r="M61" s="59"/>
      <c r="N61" s="60"/>
      <c r="O61" s="36">
        <f t="shared" si="14"/>
        <v>16</v>
      </c>
      <c r="P61" s="37">
        <f t="shared" si="15"/>
        <v>4</v>
      </c>
    </row>
    <row r="62" spans="1:16" s="30" customFormat="1" x14ac:dyDescent="0.2">
      <c r="A62" s="1"/>
      <c r="B62" s="58" t="s">
        <v>86</v>
      </c>
      <c r="C62" s="51"/>
      <c r="D62" s="52"/>
      <c r="E62" s="52"/>
      <c r="F62" s="53"/>
      <c r="G62" s="59">
        <v>1</v>
      </c>
      <c r="H62" s="60"/>
      <c r="I62" s="61"/>
      <c r="J62" s="60"/>
      <c r="K62" s="59"/>
      <c r="L62" s="62"/>
      <c r="M62" s="59"/>
      <c r="N62" s="60">
        <v>25</v>
      </c>
      <c r="O62" s="36">
        <f t="shared" si="14"/>
        <v>26</v>
      </c>
      <c r="P62" s="37">
        <f t="shared" si="15"/>
        <v>50.25</v>
      </c>
    </row>
    <row r="63" spans="1:16" s="30" customFormat="1" x14ac:dyDescent="0.2">
      <c r="A63" s="1"/>
      <c r="B63" s="58" t="s">
        <v>87</v>
      </c>
      <c r="C63" s="51"/>
      <c r="D63" s="52"/>
      <c r="E63" s="52"/>
      <c r="F63" s="53"/>
      <c r="G63" s="59">
        <v>76</v>
      </c>
      <c r="H63" s="60"/>
      <c r="I63" s="61">
        <v>4</v>
      </c>
      <c r="J63" s="60"/>
      <c r="K63" s="59">
        <v>11</v>
      </c>
      <c r="L63" s="62"/>
      <c r="M63" s="59"/>
      <c r="N63" s="60">
        <v>15</v>
      </c>
      <c r="O63" s="36">
        <f t="shared" si="14"/>
        <v>106</v>
      </c>
      <c r="P63" s="37">
        <f t="shared" si="15"/>
        <v>62</v>
      </c>
    </row>
    <row r="64" spans="1:16" s="30" customFormat="1" x14ac:dyDescent="0.2">
      <c r="A64" s="1"/>
      <c r="B64" s="58" t="s">
        <v>88</v>
      </c>
      <c r="C64" s="51"/>
      <c r="D64" s="52"/>
      <c r="E64" s="52"/>
      <c r="F64" s="53"/>
      <c r="G64" s="59">
        <v>18</v>
      </c>
      <c r="H64" s="60"/>
      <c r="I64" s="61"/>
      <c r="J64" s="60"/>
      <c r="K64" s="59"/>
      <c r="L64" s="62"/>
      <c r="M64" s="59"/>
      <c r="N64" s="60">
        <v>1</v>
      </c>
      <c r="O64" s="36">
        <f t="shared" si="14"/>
        <v>19</v>
      </c>
      <c r="P64" s="37">
        <f t="shared" si="15"/>
        <v>6.5</v>
      </c>
    </row>
    <row r="65" spans="1:16" s="30" customFormat="1" x14ac:dyDescent="0.2">
      <c r="A65" s="1"/>
      <c r="B65" s="58" t="s">
        <v>89</v>
      </c>
      <c r="C65" s="51"/>
      <c r="D65" s="52"/>
      <c r="E65" s="52"/>
      <c r="F65" s="53"/>
      <c r="G65" s="59">
        <v>10</v>
      </c>
      <c r="H65" s="60"/>
      <c r="I65" s="61">
        <v>2</v>
      </c>
      <c r="J65" s="60"/>
      <c r="K65" s="59">
        <v>1</v>
      </c>
      <c r="L65" s="62">
        <v>1</v>
      </c>
      <c r="M65" s="59"/>
      <c r="N65" s="60">
        <v>1</v>
      </c>
      <c r="O65" s="36">
        <f t="shared" ref="O65:O68" si="16">SUM(F65:N65)</f>
        <v>15</v>
      </c>
      <c r="P65" s="37">
        <f t="shared" ref="P65:P68" si="17">(F65*$F$3)+(G65*$G$3)+(H65*$H$3)+(I65*$I$3)+(J65*$J$3)+(K65*$K$3)+(L65*$L$3)+(M65*$M$3)+(N65*$N$3)</f>
        <v>7.5</v>
      </c>
    </row>
    <row r="66" spans="1:16" s="30" customFormat="1" x14ac:dyDescent="0.2">
      <c r="A66" s="1"/>
      <c r="B66" s="58" t="s">
        <v>90</v>
      </c>
      <c r="C66" s="51"/>
      <c r="D66" s="52"/>
      <c r="E66" s="52"/>
      <c r="F66" s="53"/>
      <c r="G66" s="59">
        <v>7</v>
      </c>
      <c r="H66" s="60"/>
      <c r="I66" s="61"/>
      <c r="J66" s="60"/>
      <c r="K66" s="59"/>
      <c r="L66" s="62"/>
      <c r="M66" s="59"/>
      <c r="N66" s="60"/>
      <c r="O66" s="36">
        <f t="shared" si="16"/>
        <v>7</v>
      </c>
      <c r="P66" s="37">
        <f t="shared" si="17"/>
        <v>1.75</v>
      </c>
    </row>
    <row r="67" spans="1:16" s="30" customFormat="1" x14ac:dyDescent="0.2">
      <c r="A67" s="1"/>
      <c r="B67" s="58" t="s">
        <v>91</v>
      </c>
      <c r="C67" s="51"/>
      <c r="D67" s="52"/>
      <c r="E67" s="52"/>
      <c r="F67" s="53"/>
      <c r="G67" s="59">
        <v>5</v>
      </c>
      <c r="H67" s="60"/>
      <c r="I67" s="61"/>
      <c r="J67" s="60"/>
      <c r="K67" s="59"/>
      <c r="L67" s="62"/>
      <c r="M67" s="59"/>
      <c r="N67" s="60"/>
      <c r="O67" s="36">
        <f t="shared" si="16"/>
        <v>5</v>
      </c>
      <c r="P67" s="37">
        <f t="shared" si="17"/>
        <v>1.25</v>
      </c>
    </row>
    <row r="68" spans="1:16" s="30" customFormat="1" x14ac:dyDescent="0.2">
      <c r="A68" s="1"/>
      <c r="B68" s="58" t="s">
        <v>92</v>
      </c>
      <c r="C68" s="51"/>
      <c r="D68" s="52"/>
      <c r="E68" s="52"/>
      <c r="F68" s="53"/>
      <c r="G68" s="59">
        <v>4</v>
      </c>
      <c r="H68" s="60"/>
      <c r="I68" s="61"/>
      <c r="J68" s="60"/>
      <c r="K68" s="59"/>
      <c r="L68" s="62"/>
      <c r="M68" s="59"/>
      <c r="N68" s="60">
        <v>1</v>
      </c>
      <c r="O68" s="36">
        <f t="shared" si="16"/>
        <v>5</v>
      </c>
      <c r="P68" s="37">
        <f t="shared" si="17"/>
        <v>3</v>
      </c>
    </row>
    <row r="69" spans="1:16" s="30" customFormat="1" x14ac:dyDescent="0.2">
      <c r="A69" s="1"/>
      <c r="B69" s="58" t="s">
        <v>93</v>
      </c>
      <c r="C69" s="51"/>
      <c r="D69" s="52"/>
      <c r="E69" s="52"/>
      <c r="F69" s="53"/>
      <c r="G69" s="59"/>
      <c r="H69" s="60"/>
      <c r="I69" s="61">
        <v>2</v>
      </c>
      <c r="J69" s="60"/>
      <c r="K69" s="59">
        <v>2</v>
      </c>
      <c r="L69" s="62"/>
      <c r="M69" s="59"/>
      <c r="N69" s="60">
        <v>1</v>
      </c>
      <c r="O69" s="36">
        <f t="shared" si="14"/>
        <v>5</v>
      </c>
      <c r="P69" s="37">
        <f t="shared" si="15"/>
        <v>5</v>
      </c>
    </row>
    <row r="70" spans="1:16" s="30" customFormat="1" x14ac:dyDescent="0.2">
      <c r="A70" s="1"/>
      <c r="B70" s="58" t="s">
        <v>94</v>
      </c>
      <c r="C70" s="51"/>
      <c r="D70" s="52"/>
      <c r="E70" s="52"/>
      <c r="F70" s="53"/>
      <c r="G70" s="59">
        <v>57</v>
      </c>
      <c r="H70" s="60"/>
      <c r="I70" s="61">
        <v>2</v>
      </c>
      <c r="J70" s="60"/>
      <c r="K70" s="59">
        <v>2</v>
      </c>
      <c r="L70" s="62"/>
      <c r="M70" s="59"/>
      <c r="N70" s="60">
        <v>1</v>
      </c>
      <c r="O70" s="36">
        <f t="shared" si="14"/>
        <v>62</v>
      </c>
      <c r="P70" s="37">
        <f t="shared" si="15"/>
        <v>19.25</v>
      </c>
    </row>
    <row r="71" spans="1:16" s="30" customFormat="1" x14ac:dyDescent="0.2">
      <c r="A71" s="1"/>
      <c r="B71" s="58" t="s">
        <v>95</v>
      </c>
      <c r="C71" s="51"/>
      <c r="D71" s="52"/>
      <c r="E71" s="52"/>
      <c r="F71" s="53"/>
      <c r="G71" s="59">
        <v>187</v>
      </c>
      <c r="H71" s="60"/>
      <c r="I71" s="61">
        <v>52</v>
      </c>
      <c r="J71" s="60"/>
      <c r="K71" s="59">
        <v>23</v>
      </c>
      <c r="L71" s="62"/>
      <c r="M71" s="59"/>
      <c r="N71" s="60">
        <v>28</v>
      </c>
      <c r="O71" s="36">
        <f t="shared" si="14"/>
        <v>290</v>
      </c>
      <c r="P71" s="37">
        <f t="shared" si="15"/>
        <v>151.75</v>
      </c>
    </row>
    <row r="72" spans="1:16" s="30" customFormat="1" x14ac:dyDescent="0.2">
      <c r="A72" s="1"/>
      <c r="B72" s="58" t="s">
        <v>96</v>
      </c>
      <c r="C72" s="51"/>
      <c r="D72" s="52"/>
      <c r="E72" s="52"/>
      <c r="F72" s="53"/>
      <c r="G72" s="59"/>
      <c r="H72" s="60"/>
      <c r="I72" s="61"/>
      <c r="J72" s="60"/>
      <c r="K72" s="59"/>
      <c r="L72" s="62"/>
      <c r="M72" s="59"/>
      <c r="N72" s="60">
        <v>8</v>
      </c>
      <c r="O72" s="36">
        <f t="shared" si="14"/>
        <v>8</v>
      </c>
      <c r="P72" s="37">
        <f t="shared" si="15"/>
        <v>16</v>
      </c>
    </row>
    <row r="73" spans="1:16" s="30" customFormat="1" x14ac:dyDescent="0.2">
      <c r="A73" s="1"/>
      <c r="B73" s="58" t="s">
        <v>97</v>
      </c>
      <c r="C73" s="51"/>
      <c r="D73" s="52"/>
      <c r="E73" s="52"/>
      <c r="F73" s="53"/>
      <c r="G73" s="59"/>
      <c r="H73" s="60"/>
      <c r="I73" s="61">
        <v>2</v>
      </c>
      <c r="J73" s="60"/>
      <c r="K73" s="59">
        <v>2</v>
      </c>
      <c r="L73" s="62"/>
      <c r="M73" s="59"/>
      <c r="N73" s="60">
        <v>1</v>
      </c>
      <c r="O73" s="36">
        <f t="shared" si="14"/>
        <v>5</v>
      </c>
      <c r="P73" s="37">
        <f t="shared" si="15"/>
        <v>5</v>
      </c>
    </row>
    <row r="74" spans="1:16" s="30" customFormat="1" x14ac:dyDescent="0.2">
      <c r="A74" s="1"/>
      <c r="B74" s="58" t="s">
        <v>98</v>
      </c>
      <c r="C74" s="51"/>
      <c r="D74" s="52"/>
      <c r="E74" s="52"/>
      <c r="F74" s="53"/>
      <c r="G74" s="59">
        <v>2</v>
      </c>
      <c r="H74" s="60"/>
      <c r="I74" s="61"/>
      <c r="J74" s="60"/>
      <c r="K74" s="59"/>
      <c r="L74" s="62"/>
      <c r="M74" s="59"/>
      <c r="N74" s="60">
        <v>1</v>
      </c>
      <c r="O74" s="36">
        <f t="shared" si="14"/>
        <v>3</v>
      </c>
      <c r="P74" s="37">
        <f t="shared" si="15"/>
        <v>2.5</v>
      </c>
    </row>
    <row r="75" spans="1:16" s="30" customFormat="1" x14ac:dyDescent="0.2">
      <c r="A75" s="1"/>
      <c r="B75" s="58" t="s">
        <v>99</v>
      </c>
      <c r="C75" s="51"/>
      <c r="D75" s="52"/>
      <c r="E75" s="52"/>
      <c r="F75" s="53"/>
      <c r="G75" s="59">
        <v>25</v>
      </c>
      <c r="H75" s="60"/>
      <c r="I75" s="61"/>
      <c r="J75" s="60"/>
      <c r="K75" s="59"/>
      <c r="L75" s="62"/>
      <c r="M75" s="59"/>
      <c r="N75" s="60"/>
      <c r="O75" s="36">
        <f t="shared" si="14"/>
        <v>25</v>
      </c>
      <c r="P75" s="37">
        <f t="shared" si="15"/>
        <v>6.25</v>
      </c>
    </row>
    <row r="76" spans="1:16" s="30" customFormat="1" x14ac:dyDescent="0.2">
      <c r="A76" s="1"/>
      <c r="B76" s="58" t="s">
        <v>100</v>
      </c>
      <c r="C76" s="51"/>
      <c r="D76" s="52"/>
      <c r="E76" s="52"/>
      <c r="F76" s="53"/>
      <c r="G76" s="59">
        <v>65</v>
      </c>
      <c r="H76" s="60"/>
      <c r="I76" s="61"/>
      <c r="J76" s="60"/>
      <c r="K76" s="59"/>
      <c r="L76" s="62"/>
      <c r="M76" s="59"/>
      <c r="N76" s="60"/>
      <c r="O76" s="36">
        <f t="shared" si="14"/>
        <v>65</v>
      </c>
      <c r="P76" s="37">
        <f t="shared" si="15"/>
        <v>16.25</v>
      </c>
    </row>
    <row r="77" spans="1:16" s="30" customFormat="1" x14ac:dyDescent="0.2">
      <c r="A77" s="1"/>
      <c r="B77" s="58" t="s">
        <v>101</v>
      </c>
      <c r="C77" s="51"/>
      <c r="D77" s="52"/>
      <c r="E77" s="52"/>
      <c r="F77" s="53"/>
      <c r="G77" s="59">
        <v>5</v>
      </c>
      <c r="H77" s="60"/>
      <c r="I77" s="61"/>
      <c r="J77" s="60"/>
      <c r="K77" s="59"/>
      <c r="L77" s="62"/>
      <c r="M77" s="59"/>
      <c r="N77" s="60">
        <v>1</v>
      </c>
      <c r="O77" s="36">
        <f t="shared" si="14"/>
        <v>6</v>
      </c>
      <c r="P77" s="37">
        <f t="shared" si="15"/>
        <v>3.25</v>
      </c>
    </row>
    <row r="78" spans="1:16" s="30" customFormat="1" x14ac:dyDescent="0.2">
      <c r="A78" s="1"/>
      <c r="B78" s="58" t="s">
        <v>102</v>
      </c>
      <c r="C78" s="51"/>
      <c r="D78" s="52"/>
      <c r="E78" s="52"/>
      <c r="F78" s="53"/>
      <c r="G78" s="59">
        <v>13</v>
      </c>
      <c r="H78" s="60"/>
      <c r="I78" s="61">
        <v>2</v>
      </c>
      <c r="J78" s="60"/>
      <c r="K78" s="59"/>
      <c r="L78" s="62"/>
      <c r="M78" s="59"/>
      <c r="N78" s="60"/>
      <c r="O78" s="36">
        <f t="shared" si="14"/>
        <v>15</v>
      </c>
      <c r="P78" s="37">
        <f t="shared" si="15"/>
        <v>4.25</v>
      </c>
    </row>
    <row r="79" spans="1:16" s="30" customFormat="1" x14ac:dyDescent="0.2">
      <c r="A79" s="1"/>
      <c r="B79" s="58" t="s">
        <v>103</v>
      </c>
      <c r="C79" s="51"/>
      <c r="D79" s="52"/>
      <c r="E79" s="52"/>
      <c r="F79" s="53"/>
      <c r="G79" s="59">
        <v>50</v>
      </c>
      <c r="H79" s="60"/>
      <c r="I79" s="61"/>
      <c r="J79" s="60"/>
      <c r="K79" s="59"/>
      <c r="L79" s="62"/>
      <c r="M79" s="59"/>
      <c r="N79" s="60"/>
      <c r="O79" s="36">
        <f t="shared" si="14"/>
        <v>50</v>
      </c>
      <c r="P79" s="37">
        <f t="shared" si="15"/>
        <v>12.5</v>
      </c>
    </row>
    <row r="80" spans="1:16" s="30" customFormat="1" x14ac:dyDescent="0.2">
      <c r="A80" s="1"/>
      <c r="B80" s="58" t="s">
        <v>104</v>
      </c>
      <c r="C80" s="51"/>
      <c r="D80" s="52"/>
      <c r="E80" s="52"/>
      <c r="F80" s="53"/>
      <c r="G80" s="59">
        <v>50</v>
      </c>
      <c r="H80" s="60"/>
      <c r="I80" s="61"/>
      <c r="J80" s="60"/>
      <c r="K80" s="59"/>
      <c r="L80" s="62"/>
      <c r="M80" s="59"/>
      <c r="N80" s="60"/>
      <c r="O80" s="36">
        <f t="shared" si="14"/>
        <v>50</v>
      </c>
      <c r="P80" s="37">
        <f t="shared" si="15"/>
        <v>12.5</v>
      </c>
    </row>
    <row r="81" spans="1:16" s="30" customFormat="1" x14ac:dyDescent="0.2">
      <c r="A81" s="1"/>
      <c r="B81" s="58" t="s">
        <v>105</v>
      </c>
      <c r="C81" s="51"/>
      <c r="D81" s="52"/>
      <c r="E81" s="52"/>
      <c r="F81" s="53"/>
      <c r="G81" s="59">
        <v>10</v>
      </c>
      <c r="H81" s="60"/>
      <c r="I81" s="61"/>
      <c r="J81" s="60"/>
      <c r="K81" s="59"/>
      <c r="L81" s="62"/>
      <c r="M81" s="59"/>
      <c r="N81" s="60"/>
      <c r="O81" s="36">
        <f t="shared" si="14"/>
        <v>10</v>
      </c>
      <c r="P81" s="37">
        <f t="shared" si="15"/>
        <v>2.5</v>
      </c>
    </row>
    <row r="82" spans="1:16" s="30" customFormat="1" x14ac:dyDescent="0.2">
      <c r="A82" s="1"/>
      <c r="B82" s="58" t="s">
        <v>106</v>
      </c>
      <c r="C82" s="51"/>
      <c r="D82" s="52"/>
      <c r="E82" s="52"/>
      <c r="F82" s="53"/>
      <c r="G82" s="59">
        <v>10</v>
      </c>
      <c r="H82" s="60"/>
      <c r="I82" s="61"/>
      <c r="J82" s="60"/>
      <c r="K82" s="59"/>
      <c r="L82" s="62"/>
      <c r="M82" s="59"/>
      <c r="N82" s="60"/>
      <c r="O82" s="36">
        <f t="shared" si="14"/>
        <v>10</v>
      </c>
      <c r="P82" s="37">
        <f t="shared" si="15"/>
        <v>2.5</v>
      </c>
    </row>
    <row r="83" spans="1:16" s="30" customFormat="1" x14ac:dyDescent="0.2">
      <c r="A83" s="1"/>
      <c r="B83" s="58"/>
      <c r="C83" s="51"/>
      <c r="D83" s="52"/>
      <c r="E83" s="52"/>
      <c r="F83" s="53"/>
      <c r="G83" s="59"/>
      <c r="H83" s="60"/>
      <c r="I83" s="61"/>
      <c r="J83" s="60"/>
      <c r="K83" s="59"/>
      <c r="L83" s="62"/>
      <c r="M83" s="59"/>
      <c r="N83" s="60"/>
      <c r="O83" s="36">
        <f t="shared" si="14"/>
        <v>0</v>
      </c>
      <c r="P83" s="37">
        <f t="shared" si="15"/>
        <v>0</v>
      </c>
    </row>
    <row r="84" spans="1:16" s="30" customFormat="1" x14ac:dyDescent="0.2">
      <c r="A84" s="1"/>
      <c r="B84" s="58"/>
      <c r="C84" s="51"/>
      <c r="D84" s="52"/>
      <c r="E84" s="52"/>
      <c r="F84" s="53"/>
      <c r="G84" s="59"/>
      <c r="H84" s="60"/>
      <c r="I84" s="61"/>
      <c r="J84" s="60"/>
      <c r="K84" s="59"/>
      <c r="L84" s="62"/>
      <c r="M84" s="59"/>
      <c r="N84" s="60"/>
      <c r="O84" s="36">
        <f t="shared" si="14"/>
        <v>0</v>
      </c>
      <c r="P84" s="37">
        <f t="shared" si="15"/>
        <v>0</v>
      </c>
    </row>
    <row r="85" spans="1:16" ht="12" thickBot="1" x14ac:dyDescent="0.25">
      <c r="A85" s="38"/>
      <c r="B85" s="39" t="s">
        <v>21</v>
      </c>
      <c r="C85" s="39">
        <f>SUM(C82:C84)</f>
        <v>0</v>
      </c>
      <c r="D85" s="39">
        <f>SUM(D57:D84)</f>
        <v>0</v>
      </c>
      <c r="E85" s="39">
        <f>SUM(E57:E84)</f>
        <v>0</v>
      </c>
      <c r="F85" s="39">
        <f>SUM(F82:F84)</f>
        <v>0</v>
      </c>
      <c r="G85" s="43">
        <f t="shared" ref="G85:P85" si="18">SUM(G57:G84)</f>
        <v>678</v>
      </c>
      <c r="H85" s="43">
        <f t="shared" si="18"/>
        <v>0</v>
      </c>
      <c r="I85" s="43">
        <f t="shared" si="18"/>
        <v>66</v>
      </c>
      <c r="J85" s="43">
        <f t="shared" si="18"/>
        <v>0</v>
      </c>
      <c r="K85" s="43">
        <f t="shared" si="18"/>
        <v>42</v>
      </c>
      <c r="L85" s="43">
        <f t="shared" si="18"/>
        <v>1</v>
      </c>
      <c r="M85" s="43">
        <f t="shared" si="18"/>
        <v>0</v>
      </c>
      <c r="N85" s="43">
        <f t="shared" si="18"/>
        <v>105</v>
      </c>
      <c r="O85" s="44">
        <f t="shared" si="18"/>
        <v>892</v>
      </c>
      <c r="P85" s="45">
        <f t="shared" si="18"/>
        <v>455.5</v>
      </c>
    </row>
    <row r="87" spans="1:16" ht="11.25" customHeight="1" x14ac:dyDescent="0.2"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6"/>
    </row>
    <row r="88" spans="1:16" ht="12" thickBot="1" x14ac:dyDescent="0.25">
      <c r="B88" s="33" t="s">
        <v>122</v>
      </c>
      <c r="C88" s="33"/>
      <c r="D88" s="33"/>
      <c r="E88" s="33"/>
      <c r="F88" s="34"/>
      <c r="G88" s="34"/>
      <c r="H88" s="34"/>
      <c r="I88" s="34"/>
      <c r="J88" s="34"/>
      <c r="K88" s="34"/>
      <c r="L88" s="34"/>
      <c r="M88" s="34"/>
      <c r="N88" s="34"/>
      <c r="O88" s="35"/>
      <c r="P88" s="35"/>
    </row>
    <row r="89" spans="1:16" s="30" customFormat="1" x14ac:dyDescent="0.2">
      <c r="A89" s="1"/>
      <c r="B89" s="58" t="s">
        <v>115</v>
      </c>
      <c r="C89" s="51"/>
      <c r="D89" s="52"/>
      <c r="E89" s="52"/>
      <c r="F89" s="53"/>
      <c r="G89" s="59">
        <v>15</v>
      </c>
      <c r="H89" s="60"/>
      <c r="I89" s="61"/>
      <c r="J89" s="60"/>
      <c r="K89" s="59"/>
      <c r="L89" s="62"/>
      <c r="M89" s="59"/>
      <c r="N89" s="60">
        <v>4</v>
      </c>
      <c r="O89" s="36">
        <f>SUM(F89:N89)</f>
        <v>19</v>
      </c>
      <c r="P89" s="37">
        <f>(F89*$F$3)+(G89*$G$3)+(H89*$H$3)+(I89*$I$3)+(J89*$J$3)+(K89*$K$3)+(L89*$L$3)+(M89*$M$3)+(N89*$N$3)</f>
        <v>11.75</v>
      </c>
    </row>
    <row r="90" spans="1:16" s="30" customFormat="1" x14ac:dyDescent="0.2">
      <c r="A90" s="1"/>
      <c r="B90" s="58"/>
      <c r="C90" s="51"/>
      <c r="D90" s="52"/>
      <c r="E90" s="52"/>
      <c r="F90" s="53"/>
      <c r="G90" s="59"/>
      <c r="H90" s="60"/>
      <c r="I90" s="61"/>
      <c r="J90" s="60"/>
      <c r="K90" s="59"/>
      <c r="L90" s="62"/>
      <c r="M90" s="59"/>
      <c r="N90" s="60"/>
      <c r="O90" s="36">
        <f>SUM(F90:N90)</f>
        <v>0</v>
      </c>
      <c r="P90" s="37">
        <f>(F90*$F$3)+(G90*$G$3)+(H90*$H$3)+(I90*$I$3)+(J90*$J$3)+(K90*$K$3)+(L90*$L$3)+(M90*$M$3)+(N90*$N$3)</f>
        <v>0</v>
      </c>
    </row>
    <row r="91" spans="1:16" s="30" customFormat="1" x14ac:dyDescent="0.2">
      <c r="A91" s="1"/>
      <c r="B91" s="58"/>
      <c r="C91" s="51"/>
      <c r="D91" s="52"/>
      <c r="E91" s="52"/>
      <c r="F91" s="53"/>
      <c r="G91" s="59"/>
      <c r="H91" s="60"/>
      <c r="I91" s="61"/>
      <c r="J91" s="60"/>
      <c r="K91" s="59"/>
      <c r="L91" s="62"/>
      <c r="M91" s="59"/>
      <c r="N91" s="60"/>
      <c r="O91" s="36">
        <f>SUM(F91:N91)</f>
        <v>0</v>
      </c>
      <c r="P91" s="37">
        <f>(F91*$F$3)+(G91*$G$3)+(H91*$H$3)+(I91*$I$3)+(J91*$J$3)+(K91*$K$3)+(L91*$L$3)+(M91*$M$3)+(N91*$N$3)</f>
        <v>0</v>
      </c>
    </row>
    <row r="92" spans="1:16" ht="12" thickBot="1" x14ac:dyDescent="0.25">
      <c r="A92" s="38"/>
      <c r="B92" s="39" t="s">
        <v>21</v>
      </c>
      <c r="C92" s="39">
        <f t="shared" ref="C92:O92" si="19">SUM(C89:C91)</f>
        <v>0</v>
      </c>
      <c r="D92" s="39">
        <f t="shared" si="19"/>
        <v>0</v>
      </c>
      <c r="E92" s="39">
        <f t="shared" si="19"/>
        <v>0</v>
      </c>
      <c r="F92" s="39">
        <f t="shared" si="19"/>
        <v>0</v>
      </c>
      <c r="G92" s="43">
        <f t="shared" si="19"/>
        <v>15</v>
      </c>
      <c r="H92" s="43">
        <f t="shared" si="19"/>
        <v>0</v>
      </c>
      <c r="I92" s="43">
        <f t="shared" si="19"/>
        <v>0</v>
      </c>
      <c r="J92" s="43">
        <f t="shared" si="19"/>
        <v>0</v>
      </c>
      <c r="K92" s="43">
        <f t="shared" si="19"/>
        <v>0</v>
      </c>
      <c r="L92" s="43">
        <f t="shared" si="19"/>
        <v>0</v>
      </c>
      <c r="M92" s="43">
        <f t="shared" si="19"/>
        <v>0</v>
      </c>
      <c r="N92" s="43">
        <f t="shared" si="19"/>
        <v>4</v>
      </c>
      <c r="O92" s="44">
        <f t="shared" si="19"/>
        <v>19</v>
      </c>
      <c r="P92" s="45">
        <f>SUM(P89:P91)</f>
        <v>11.75</v>
      </c>
    </row>
    <row r="93" spans="1:16" ht="12.75" x14ac:dyDescent="0.2">
      <c r="B93" s="2"/>
      <c r="C93" s="2"/>
      <c r="D93" s="2"/>
      <c r="E93" s="2"/>
      <c r="F93" s="47"/>
      <c r="G93" s="47"/>
      <c r="H93" s="47"/>
      <c r="I93" s="47"/>
      <c r="J93" s="47"/>
      <c r="K93" s="47"/>
      <c r="L93" s="47"/>
      <c r="M93" s="47"/>
      <c r="N93" s="47"/>
      <c r="O93" s="2"/>
      <c r="P93" s="2"/>
    </row>
    <row r="94" spans="1:16" ht="11.25" customHeight="1" x14ac:dyDescent="0.2"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6"/>
    </row>
    <row r="95" spans="1:16" ht="12" thickBot="1" x14ac:dyDescent="0.25">
      <c r="B95" s="33" t="s">
        <v>134</v>
      </c>
      <c r="C95" s="33"/>
      <c r="D95" s="33"/>
      <c r="E95" s="33"/>
      <c r="F95" s="34"/>
      <c r="G95" s="34"/>
      <c r="H95" s="34"/>
      <c r="I95" s="34"/>
      <c r="J95" s="34"/>
      <c r="K95" s="34"/>
      <c r="L95" s="34"/>
      <c r="M95" s="34"/>
      <c r="N95" s="34"/>
      <c r="O95" s="35"/>
      <c r="P95" s="35"/>
    </row>
    <row r="96" spans="1:16" s="30" customFormat="1" x14ac:dyDescent="0.2">
      <c r="A96" s="1"/>
      <c r="B96" s="58" t="s">
        <v>135</v>
      </c>
      <c r="C96" s="51"/>
      <c r="D96" s="52"/>
      <c r="E96" s="52"/>
      <c r="F96" s="53"/>
      <c r="G96" s="59">
        <v>108</v>
      </c>
      <c r="H96" s="60"/>
      <c r="I96" s="61">
        <v>8</v>
      </c>
      <c r="J96" s="60"/>
      <c r="K96" s="59">
        <v>10</v>
      </c>
      <c r="L96" s="62"/>
      <c r="M96" s="59"/>
      <c r="N96" s="60">
        <v>2</v>
      </c>
      <c r="O96" s="36">
        <f>SUM(F96:N96)</f>
        <v>128</v>
      </c>
      <c r="P96" s="37">
        <f>(F96*$F$3)+(G96*$G$3)+(H96*$H$3)+(I96*$I$3)+(J96*$J$3)+(K96*$K$3)+(L96*$L$3)+(M96*$M$3)+(N96*$N$3)</f>
        <v>45</v>
      </c>
    </row>
    <row r="97" spans="1:16" s="30" customFormat="1" x14ac:dyDescent="0.2">
      <c r="A97" s="1"/>
      <c r="B97" s="58"/>
      <c r="C97" s="51"/>
      <c r="D97" s="52"/>
      <c r="E97" s="52"/>
      <c r="F97" s="53"/>
      <c r="G97" s="59"/>
      <c r="H97" s="60"/>
      <c r="I97" s="61"/>
      <c r="J97" s="60"/>
      <c r="K97" s="59"/>
      <c r="L97" s="62"/>
      <c r="M97" s="59"/>
      <c r="N97" s="60"/>
      <c r="O97" s="36">
        <f>SUM(F97:N97)</f>
        <v>0</v>
      </c>
      <c r="P97" s="37">
        <f>(F97*$F$3)+(G97*$G$3)+(H97*$H$3)+(I97*$I$3)+(J97*$J$3)+(K97*$K$3)+(L97*$L$3)+(M97*$M$3)+(N97*$N$3)</f>
        <v>0</v>
      </c>
    </row>
    <row r="98" spans="1:16" s="30" customFormat="1" x14ac:dyDescent="0.2">
      <c r="A98" s="1"/>
      <c r="B98" s="58"/>
      <c r="C98" s="51"/>
      <c r="D98" s="52"/>
      <c r="E98" s="52"/>
      <c r="F98" s="53"/>
      <c r="G98" s="59"/>
      <c r="H98" s="60"/>
      <c r="I98" s="61"/>
      <c r="J98" s="60"/>
      <c r="K98" s="59"/>
      <c r="L98" s="62"/>
      <c r="M98" s="59"/>
      <c r="N98" s="60"/>
      <c r="O98" s="36">
        <f>SUM(F98:N98)</f>
        <v>0</v>
      </c>
      <c r="P98" s="37">
        <f>(F98*$F$3)+(G98*$G$3)+(H98*$H$3)+(I98*$I$3)+(J98*$J$3)+(K98*$K$3)+(L98*$L$3)+(M98*$M$3)+(N98*$N$3)</f>
        <v>0</v>
      </c>
    </row>
    <row r="99" spans="1:16" ht="12" thickBot="1" x14ac:dyDescent="0.25">
      <c r="A99" s="38"/>
      <c r="B99" s="39" t="s">
        <v>21</v>
      </c>
      <c r="C99" s="39">
        <f t="shared" ref="C99:O99" si="20">SUM(C96:C98)</f>
        <v>0</v>
      </c>
      <c r="D99" s="39">
        <f t="shared" si="20"/>
        <v>0</v>
      </c>
      <c r="E99" s="39">
        <f t="shared" si="20"/>
        <v>0</v>
      </c>
      <c r="F99" s="39">
        <f t="shared" si="20"/>
        <v>0</v>
      </c>
      <c r="G99" s="43">
        <f t="shared" si="20"/>
        <v>108</v>
      </c>
      <c r="H99" s="43">
        <f t="shared" si="20"/>
        <v>0</v>
      </c>
      <c r="I99" s="43">
        <f t="shared" si="20"/>
        <v>8</v>
      </c>
      <c r="J99" s="43">
        <f t="shared" si="20"/>
        <v>0</v>
      </c>
      <c r="K99" s="43">
        <f t="shared" si="20"/>
        <v>10</v>
      </c>
      <c r="L99" s="43">
        <f t="shared" si="20"/>
        <v>0</v>
      </c>
      <c r="M99" s="43">
        <f t="shared" si="20"/>
        <v>0</v>
      </c>
      <c r="N99" s="43">
        <f t="shared" si="20"/>
        <v>2</v>
      </c>
      <c r="O99" s="44">
        <f t="shared" si="20"/>
        <v>128</v>
      </c>
      <c r="P99" s="45">
        <f>SUM(P96:P98)</f>
        <v>45</v>
      </c>
    </row>
    <row r="100" spans="1:16" ht="12.75" x14ac:dyDescent="0.2">
      <c r="B100" s="2"/>
      <c r="C100" s="2"/>
      <c r="D100" s="2"/>
      <c r="E100" s="2"/>
      <c r="F100" s="47"/>
      <c r="G100" s="47"/>
      <c r="H100" s="47"/>
      <c r="I100" s="47"/>
      <c r="J100" s="47"/>
      <c r="K100" s="47"/>
      <c r="L100" s="47"/>
      <c r="M100" s="47"/>
      <c r="N100" s="47"/>
      <c r="O100" s="2"/>
      <c r="P100" s="2"/>
    </row>
    <row r="101" spans="1:16" ht="11.25" customHeight="1" x14ac:dyDescent="0.2">
      <c r="B101" s="46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6"/>
    </row>
    <row r="102" spans="1:16" ht="12" thickBot="1" x14ac:dyDescent="0.25">
      <c r="B102" s="33" t="s">
        <v>72</v>
      </c>
      <c r="C102" s="33"/>
      <c r="D102" s="33"/>
      <c r="E102" s="33"/>
      <c r="F102" s="34"/>
      <c r="G102" s="34"/>
      <c r="H102" s="34"/>
      <c r="I102" s="34"/>
      <c r="J102" s="34"/>
      <c r="K102" s="34"/>
      <c r="L102" s="34"/>
      <c r="M102" s="34"/>
      <c r="N102" s="34"/>
      <c r="O102" s="35"/>
      <c r="P102" s="35"/>
    </row>
    <row r="103" spans="1:16" s="30" customFormat="1" x14ac:dyDescent="0.2">
      <c r="A103" s="1"/>
      <c r="B103" s="58" t="s">
        <v>123</v>
      </c>
      <c r="C103" s="51"/>
      <c r="D103" s="52"/>
      <c r="E103" s="52"/>
      <c r="F103" s="53"/>
      <c r="G103" s="59"/>
      <c r="H103" s="60"/>
      <c r="I103" s="61">
        <v>6</v>
      </c>
      <c r="J103" s="60"/>
      <c r="K103" s="59">
        <v>4</v>
      </c>
      <c r="L103" s="62"/>
      <c r="M103" s="59"/>
      <c r="N103" s="60">
        <v>2</v>
      </c>
      <c r="O103" s="36">
        <f t="shared" ref="O103:O110" si="21">SUM(F103:N103)</f>
        <v>12</v>
      </c>
      <c r="P103" s="37">
        <f t="shared" ref="P103:P110" si="22">(F103*$F$3)+(G103*$G$3)+(H103*$H$3)+(I103*$I$3)+(J103*$J$3)+(K103*$K$3)+(L103*$L$3)+(M103*$M$3)+(N103*$N$3)</f>
        <v>11</v>
      </c>
    </row>
    <row r="104" spans="1:16" s="30" customFormat="1" x14ac:dyDescent="0.2">
      <c r="A104" s="1"/>
      <c r="B104" s="58" t="s">
        <v>124</v>
      </c>
      <c r="C104" s="51"/>
      <c r="D104" s="52"/>
      <c r="E104" s="52"/>
      <c r="F104" s="53">
        <v>16</v>
      </c>
      <c r="G104" s="59">
        <v>19</v>
      </c>
      <c r="H104" s="60"/>
      <c r="I104" s="61">
        <v>31</v>
      </c>
      <c r="J104" s="60"/>
      <c r="K104" s="59">
        <v>7</v>
      </c>
      <c r="L104" s="62"/>
      <c r="M104" s="59"/>
      <c r="N104" s="60"/>
      <c r="O104" s="36">
        <f t="shared" si="21"/>
        <v>73</v>
      </c>
      <c r="P104" s="37">
        <f t="shared" si="22"/>
        <v>28.85</v>
      </c>
    </row>
    <row r="105" spans="1:16" s="30" customFormat="1" x14ac:dyDescent="0.2">
      <c r="A105" s="1"/>
      <c r="B105" s="58" t="s">
        <v>125</v>
      </c>
      <c r="C105" s="51"/>
      <c r="D105" s="52"/>
      <c r="E105" s="52"/>
      <c r="F105" s="53"/>
      <c r="G105" s="59">
        <v>5</v>
      </c>
      <c r="H105" s="60"/>
      <c r="I105" s="61"/>
      <c r="J105" s="60"/>
      <c r="K105" s="59"/>
      <c r="L105" s="62"/>
      <c r="M105" s="59"/>
      <c r="N105" s="60"/>
      <c r="O105" s="36">
        <f t="shared" si="21"/>
        <v>5</v>
      </c>
      <c r="P105" s="37">
        <f t="shared" si="22"/>
        <v>1.25</v>
      </c>
    </row>
    <row r="106" spans="1:16" s="30" customFormat="1" x14ac:dyDescent="0.2">
      <c r="A106" s="1"/>
      <c r="B106" s="58" t="s">
        <v>126</v>
      </c>
      <c r="C106" s="51"/>
      <c r="D106" s="52"/>
      <c r="E106" s="52"/>
      <c r="F106" s="53"/>
      <c r="G106" s="59"/>
      <c r="H106" s="60"/>
      <c r="I106" s="61">
        <v>1</v>
      </c>
      <c r="J106" s="60"/>
      <c r="K106" s="59"/>
      <c r="L106" s="62"/>
      <c r="M106" s="59"/>
      <c r="N106" s="60"/>
      <c r="O106" s="36">
        <f t="shared" si="21"/>
        <v>1</v>
      </c>
      <c r="P106" s="37">
        <f t="shared" si="22"/>
        <v>0.5</v>
      </c>
    </row>
    <row r="107" spans="1:16" s="30" customFormat="1" x14ac:dyDescent="0.2">
      <c r="A107" s="1"/>
      <c r="B107" s="58" t="s">
        <v>127</v>
      </c>
      <c r="C107" s="51"/>
      <c r="D107" s="52"/>
      <c r="E107" s="52"/>
      <c r="F107" s="53"/>
      <c r="G107" s="59">
        <v>9</v>
      </c>
      <c r="H107" s="60"/>
      <c r="I107" s="61">
        <v>2</v>
      </c>
      <c r="J107" s="60"/>
      <c r="K107" s="59">
        <v>6</v>
      </c>
      <c r="L107" s="62"/>
      <c r="M107" s="59"/>
      <c r="N107" s="60">
        <v>4</v>
      </c>
      <c r="O107" s="36">
        <f t="shared" si="21"/>
        <v>21</v>
      </c>
      <c r="P107" s="37">
        <f t="shared" si="22"/>
        <v>17.25</v>
      </c>
    </row>
    <row r="108" spans="1:16" s="30" customFormat="1" x14ac:dyDescent="0.2">
      <c r="A108" s="1"/>
      <c r="B108" s="58" t="s">
        <v>128</v>
      </c>
      <c r="C108" s="51"/>
      <c r="D108" s="52"/>
      <c r="E108" s="52"/>
      <c r="F108" s="53">
        <v>1</v>
      </c>
      <c r="G108" s="59">
        <v>4</v>
      </c>
      <c r="H108" s="60"/>
      <c r="I108" s="61">
        <v>2</v>
      </c>
      <c r="J108" s="60"/>
      <c r="K108" s="59">
        <v>3</v>
      </c>
      <c r="L108" s="62"/>
      <c r="M108" s="59"/>
      <c r="N108" s="60">
        <v>5</v>
      </c>
      <c r="O108" s="36">
        <f t="shared" si="21"/>
        <v>15</v>
      </c>
      <c r="P108" s="37">
        <f t="shared" si="22"/>
        <v>15.1</v>
      </c>
    </row>
    <row r="109" spans="1:16" s="30" customFormat="1" x14ac:dyDescent="0.2">
      <c r="A109" s="1"/>
      <c r="B109" s="58"/>
      <c r="C109" s="51"/>
      <c r="D109" s="52"/>
      <c r="E109" s="52"/>
      <c r="F109" s="53"/>
      <c r="G109" s="59"/>
      <c r="H109" s="60"/>
      <c r="I109" s="61"/>
      <c r="J109" s="60"/>
      <c r="K109" s="59"/>
      <c r="L109" s="62"/>
      <c r="M109" s="59"/>
      <c r="N109" s="60"/>
      <c r="O109" s="36">
        <f t="shared" si="21"/>
        <v>0</v>
      </c>
      <c r="P109" s="37">
        <f t="shared" si="22"/>
        <v>0</v>
      </c>
    </row>
    <row r="110" spans="1:16" s="30" customFormat="1" x14ac:dyDescent="0.2">
      <c r="A110" s="1"/>
      <c r="B110" s="58"/>
      <c r="C110" s="51"/>
      <c r="D110" s="52"/>
      <c r="E110" s="52"/>
      <c r="F110" s="53"/>
      <c r="G110" s="59"/>
      <c r="H110" s="60"/>
      <c r="I110" s="61"/>
      <c r="J110" s="60"/>
      <c r="K110" s="59"/>
      <c r="L110" s="62"/>
      <c r="M110" s="59"/>
      <c r="N110" s="60"/>
      <c r="O110" s="36">
        <f t="shared" si="21"/>
        <v>0</v>
      </c>
      <c r="P110" s="37">
        <f t="shared" si="22"/>
        <v>0</v>
      </c>
    </row>
    <row r="111" spans="1:16" ht="12" thickBot="1" x14ac:dyDescent="0.25">
      <c r="A111" s="38"/>
      <c r="B111" s="39" t="s">
        <v>21</v>
      </c>
      <c r="C111" s="39">
        <f t="shared" ref="C111:O111" si="23">SUM(C103:C110)</f>
        <v>0</v>
      </c>
      <c r="D111" s="39">
        <f t="shared" si="23"/>
        <v>0</v>
      </c>
      <c r="E111" s="39">
        <f t="shared" si="23"/>
        <v>0</v>
      </c>
      <c r="F111" s="39">
        <f t="shared" si="23"/>
        <v>17</v>
      </c>
      <c r="G111" s="43">
        <f t="shared" si="23"/>
        <v>37</v>
      </c>
      <c r="H111" s="43">
        <f t="shared" si="23"/>
        <v>0</v>
      </c>
      <c r="I111" s="43">
        <f t="shared" si="23"/>
        <v>42</v>
      </c>
      <c r="J111" s="43">
        <f t="shared" si="23"/>
        <v>0</v>
      </c>
      <c r="K111" s="43">
        <f t="shared" si="23"/>
        <v>20</v>
      </c>
      <c r="L111" s="43">
        <f t="shared" si="23"/>
        <v>0</v>
      </c>
      <c r="M111" s="43">
        <f t="shared" si="23"/>
        <v>0</v>
      </c>
      <c r="N111" s="43">
        <f t="shared" si="23"/>
        <v>11</v>
      </c>
      <c r="O111" s="44">
        <f t="shared" si="23"/>
        <v>127</v>
      </c>
      <c r="P111" s="45">
        <f>SUM(P103:P110)</f>
        <v>73.95</v>
      </c>
    </row>
    <row r="112" spans="1:16" ht="12.75" x14ac:dyDescent="0.2">
      <c r="B112" s="2"/>
      <c r="C112" s="2"/>
      <c r="D112" s="2"/>
      <c r="E112" s="2"/>
      <c r="F112" s="47"/>
      <c r="G112" s="47"/>
      <c r="H112" s="47"/>
      <c r="I112" s="47"/>
      <c r="J112" s="47"/>
      <c r="K112" s="47"/>
      <c r="L112" s="47"/>
      <c r="M112" s="47"/>
      <c r="N112" s="47"/>
      <c r="O112" s="2"/>
      <c r="P112" s="2"/>
    </row>
    <row r="113" spans="13:16" x14ac:dyDescent="0.2">
      <c r="M113" s="48" t="s">
        <v>21</v>
      </c>
      <c r="O113" s="49">
        <f>O111+O99+O92+O85+O53+O47+O37+O31+O23+O10</f>
        <v>2391</v>
      </c>
      <c r="P113" s="50">
        <f>P111+P99+P92+P85+P53+P47+P37+P31+P23+P10</f>
        <v>1133.4000000000001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76</v>
      </c>
    </row>
    <row r="3" spans="1:16" ht="12.75" x14ac:dyDescent="0.2">
      <c r="B3" s="2" t="s">
        <v>116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58" t="s">
        <v>131</v>
      </c>
      <c r="C9" s="63"/>
      <c r="D9" s="52"/>
      <c r="E9" s="52"/>
      <c r="F9" s="53"/>
      <c r="G9" s="59"/>
      <c r="H9" s="60"/>
      <c r="I9" s="61">
        <v>10</v>
      </c>
      <c r="J9" s="60"/>
      <c r="K9" s="59"/>
      <c r="L9" s="62"/>
      <c r="M9" s="59"/>
      <c r="N9" s="60"/>
      <c r="O9" s="36">
        <f t="shared" ref="O9:O14" si="0">SUM(F9:N9)</f>
        <v>10</v>
      </c>
      <c r="P9" s="37">
        <f t="shared" ref="P9:P14" si="1">(F9*$F$5)+(G9*$G$5)+(H9*$H$5)+(I9*$I$5)+(J9*$J$5)+(K9*$K$5)+(L9*$L$5)+(M9*$M$5)+(N9*$N$5)</f>
        <v>5</v>
      </c>
    </row>
    <row r="10" spans="1:16" s="30" customFormat="1" x14ac:dyDescent="0.2">
      <c r="A10" s="1"/>
      <c r="B10" s="58" t="s">
        <v>132</v>
      </c>
      <c r="C10" s="72"/>
      <c r="D10" s="66"/>
      <c r="E10" s="66"/>
      <c r="F10" s="67"/>
      <c r="G10" s="68">
        <v>3</v>
      </c>
      <c r="H10" s="69"/>
      <c r="I10" s="70"/>
      <c r="J10" s="69"/>
      <c r="K10" s="68"/>
      <c r="L10" s="71"/>
      <c r="M10" s="68"/>
      <c r="N10" s="69"/>
      <c r="O10" s="36">
        <f t="shared" si="0"/>
        <v>3</v>
      </c>
      <c r="P10" s="37">
        <f t="shared" si="1"/>
        <v>0.75</v>
      </c>
    </row>
    <row r="11" spans="1:16" s="30" customFormat="1" x14ac:dyDescent="0.2">
      <c r="A11" s="1"/>
      <c r="B11" s="58" t="s">
        <v>133</v>
      </c>
      <c r="C11" s="72"/>
      <c r="D11" s="66"/>
      <c r="E11" s="66"/>
      <c r="F11" s="67"/>
      <c r="G11" s="68"/>
      <c r="H11" s="69"/>
      <c r="I11" s="70"/>
      <c r="J11" s="69"/>
      <c r="K11" s="68"/>
      <c r="L11" s="71">
        <v>80</v>
      </c>
      <c r="M11" s="68"/>
      <c r="N11" s="69"/>
      <c r="O11" s="36">
        <f t="shared" si="0"/>
        <v>80</v>
      </c>
      <c r="P11" s="37">
        <f t="shared" si="1"/>
        <v>80</v>
      </c>
    </row>
    <row r="12" spans="1:16" s="30" customFormat="1" x14ac:dyDescent="0.2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 x14ac:dyDescent="0.2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 x14ac:dyDescent="0.2">
      <c r="A14" s="1"/>
      <c r="B14" s="149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 x14ac:dyDescent="0.25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3</v>
      </c>
      <c r="H15" s="39">
        <f t="shared" si="2"/>
        <v>0</v>
      </c>
      <c r="I15" s="39">
        <f t="shared" si="2"/>
        <v>10</v>
      </c>
      <c r="J15" s="39">
        <f t="shared" si="2"/>
        <v>0</v>
      </c>
      <c r="K15" s="39">
        <f t="shared" si="2"/>
        <v>0</v>
      </c>
      <c r="L15" s="39">
        <f t="shared" si="2"/>
        <v>80</v>
      </c>
      <c r="M15" s="39">
        <f t="shared" si="2"/>
        <v>0</v>
      </c>
      <c r="N15" s="39">
        <f t="shared" si="2"/>
        <v>0</v>
      </c>
      <c r="O15" s="39">
        <f t="shared" si="2"/>
        <v>93</v>
      </c>
      <c r="P15" s="39">
        <f t="shared" si="2"/>
        <v>85.75</v>
      </c>
    </row>
    <row r="16" spans="1:16" x14ac:dyDescent="0.2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 x14ac:dyDescent="0.2"/>
    <row r="19" spans="13:16" x14ac:dyDescent="0.2">
      <c r="M19" s="128"/>
      <c r="N19" s="128"/>
      <c r="O19" s="128"/>
      <c r="P19" s="128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3"/>
  <sheetViews>
    <sheetView workbookViewId="0">
      <selection activeCell="H44" sqref="H4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74</v>
      </c>
    </row>
    <row r="3" spans="1:16" ht="12.75" x14ac:dyDescent="0.2">
      <c r="B3" s="2" t="s">
        <v>116</v>
      </c>
      <c r="C3" s="2"/>
      <c r="D3" s="2"/>
      <c r="E3" s="2"/>
    </row>
    <row r="4" spans="1:16" x14ac:dyDescent="0.2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 x14ac:dyDescent="0.2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 x14ac:dyDescent="0.2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 x14ac:dyDescent="0.2">
      <c r="A9" s="1"/>
      <c r="B9" s="99" t="s">
        <v>115</v>
      </c>
      <c r="C9" s="108"/>
      <c r="D9" s="100"/>
      <c r="E9" s="100"/>
      <c r="F9" s="131">
        <v>35</v>
      </c>
      <c r="G9" s="132">
        <v>5</v>
      </c>
      <c r="H9" s="133"/>
      <c r="I9" s="104">
        <v>5</v>
      </c>
      <c r="J9" s="133">
        <v>3</v>
      </c>
      <c r="K9" s="132">
        <v>1</v>
      </c>
      <c r="L9" s="105"/>
      <c r="M9" s="132"/>
      <c r="N9" s="133"/>
      <c r="O9" s="106">
        <f t="shared" ref="O9:O12" si="0">SUM(F9:N9)</f>
        <v>49</v>
      </c>
      <c r="P9" s="107">
        <f t="shared" ref="P9:P12" si="1">(F9*$F$5)+(G9*$G$5)+(H9*$H$5)+(I9*$I$5)+(J9*$J$5)+(K9*$K$5)+(L9*$L$5)+(M9*$M$5)+(N9*$N$5)</f>
        <v>9.75</v>
      </c>
    </row>
    <row r="10" spans="1:16" s="30" customFormat="1" x14ac:dyDescent="0.2">
      <c r="A10" s="1"/>
      <c r="B10" s="99"/>
      <c r="C10" s="108"/>
      <c r="D10" s="100"/>
      <c r="E10" s="100"/>
      <c r="F10" s="131"/>
      <c r="G10" s="132"/>
      <c r="H10" s="133"/>
      <c r="I10" s="104"/>
      <c r="J10" s="133"/>
      <c r="K10" s="132"/>
      <c r="L10" s="105"/>
      <c r="M10" s="132"/>
      <c r="N10" s="133"/>
      <c r="O10" s="106">
        <f t="shared" si="0"/>
        <v>0</v>
      </c>
      <c r="P10" s="107">
        <f t="shared" si="1"/>
        <v>0</v>
      </c>
    </row>
    <row r="11" spans="1:16" s="30" customFormat="1" x14ac:dyDescent="0.2">
      <c r="A11" s="1"/>
      <c r="B11" s="99"/>
      <c r="C11" s="108"/>
      <c r="D11" s="100"/>
      <c r="E11" s="100"/>
      <c r="F11" s="131"/>
      <c r="G11" s="132"/>
      <c r="H11" s="133"/>
      <c r="I11" s="104"/>
      <c r="J11" s="133"/>
      <c r="K11" s="132"/>
      <c r="L11" s="105"/>
      <c r="M11" s="132"/>
      <c r="N11" s="133"/>
      <c r="O11" s="106">
        <f t="shared" si="0"/>
        <v>0</v>
      </c>
      <c r="P11" s="107">
        <f t="shared" si="1"/>
        <v>0</v>
      </c>
    </row>
    <row r="12" spans="1:16" s="30" customFormat="1" x14ac:dyDescent="0.2">
      <c r="A12" s="1"/>
      <c r="B12" s="99"/>
      <c r="C12" s="108"/>
      <c r="D12" s="100"/>
      <c r="E12" s="100"/>
      <c r="F12" s="131"/>
      <c r="G12" s="132"/>
      <c r="H12" s="133"/>
      <c r="I12" s="104"/>
      <c r="J12" s="133"/>
      <c r="K12" s="132"/>
      <c r="L12" s="105"/>
      <c r="M12" s="132"/>
      <c r="N12" s="133"/>
      <c r="O12" s="106">
        <f t="shared" si="0"/>
        <v>0</v>
      </c>
      <c r="P12" s="107">
        <f t="shared" si="1"/>
        <v>0</v>
      </c>
    </row>
    <row r="13" spans="1:16" x14ac:dyDescent="0.2">
      <c r="A13" s="38"/>
      <c r="B13" s="109" t="s">
        <v>21</v>
      </c>
      <c r="C13" s="109">
        <f t="shared" ref="C13:P13" si="2">SUM(C9:C12)</f>
        <v>0</v>
      </c>
      <c r="D13" s="109">
        <f t="shared" si="2"/>
        <v>0</v>
      </c>
      <c r="E13" s="109">
        <f t="shared" si="2"/>
        <v>0</v>
      </c>
      <c r="F13" s="109">
        <f t="shared" si="2"/>
        <v>35</v>
      </c>
      <c r="G13" s="109">
        <f t="shared" si="2"/>
        <v>5</v>
      </c>
      <c r="H13" s="109">
        <f t="shared" si="2"/>
        <v>0</v>
      </c>
      <c r="I13" s="109">
        <f t="shared" si="2"/>
        <v>5</v>
      </c>
      <c r="J13" s="109">
        <f t="shared" si="2"/>
        <v>3</v>
      </c>
      <c r="K13" s="109">
        <f t="shared" si="2"/>
        <v>1</v>
      </c>
      <c r="L13" s="109">
        <f t="shared" si="2"/>
        <v>0</v>
      </c>
      <c r="M13" s="109">
        <f t="shared" si="2"/>
        <v>0</v>
      </c>
      <c r="N13" s="109">
        <f t="shared" si="2"/>
        <v>0</v>
      </c>
      <c r="O13" s="109">
        <f t="shared" si="2"/>
        <v>49</v>
      </c>
      <c r="P13" s="109">
        <f t="shared" si="2"/>
        <v>9.75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4"/>
  <sheetViews>
    <sheetView workbookViewId="0">
      <selection activeCell="C14" sqref="C14"/>
    </sheetView>
  </sheetViews>
  <sheetFormatPr defaultRowHeight="12.75" x14ac:dyDescent="0.2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 x14ac:dyDescent="0.2">
      <c r="A2" s="73" t="s">
        <v>36</v>
      </c>
      <c r="B2" s="73" t="s">
        <v>24</v>
      </c>
      <c r="C2" s="73" t="s">
        <v>25</v>
      </c>
    </row>
    <row r="4" spans="1:3" ht="15" x14ac:dyDescent="0.25">
      <c r="A4" s="75" t="s">
        <v>39</v>
      </c>
      <c r="B4" s="76">
        <f>SUM('Democratic Republic of Congo'!O18)</f>
        <v>860</v>
      </c>
      <c r="C4" s="159">
        <f>SUM('Democratic Republic of Congo'!P18)</f>
        <v>634.5</v>
      </c>
    </row>
    <row r="5" spans="1:3" ht="15" hidden="1" x14ac:dyDescent="0.25">
      <c r="A5" s="75" t="s">
        <v>41</v>
      </c>
      <c r="B5" s="76">
        <f>SUM(Ghana!O24)</f>
        <v>0</v>
      </c>
      <c r="C5" s="159">
        <f>SUM(Ghana!P24)</f>
        <v>0</v>
      </c>
    </row>
    <row r="6" spans="1:3" ht="15" x14ac:dyDescent="0.25">
      <c r="A6" s="75" t="s">
        <v>26</v>
      </c>
      <c r="B6" s="76">
        <f>SUM(Kenya!O49)</f>
        <v>2199</v>
      </c>
      <c r="C6" s="159">
        <f>SUM(Kenya!P49)</f>
        <v>1853.75</v>
      </c>
    </row>
    <row r="7" spans="1:3" ht="15" hidden="1" x14ac:dyDescent="0.25">
      <c r="A7" s="75" t="s">
        <v>31</v>
      </c>
      <c r="B7" s="76">
        <f>SUM(Malawi!O12)</f>
        <v>0</v>
      </c>
      <c r="C7" s="159">
        <f>SUM(Malawi!P12)</f>
        <v>0</v>
      </c>
    </row>
    <row r="8" spans="1:3" ht="15" hidden="1" x14ac:dyDescent="0.25">
      <c r="A8" s="76" t="s">
        <v>27</v>
      </c>
      <c r="B8" s="158">
        <f>SUM(Mauritius!O36)</f>
        <v>0</v>
      </c>
      <c r="C8" s="159">
        <f>SUM(Mauritius!P36)</f>
        <v>0</v>
      </c>
    </row>
    <row r="9" spans="1:3" ht="15" hidden="1" x14ac:dyDescent="0.25">
      <c r="A9" s="76" t="s">
        <v>42</v>
      </c>
      <c r="B9" s="158">
        <f>SUM(Nigeria!O76)</f>
        <v>0</v>
      </c>
      <c r="C9" s="159">
        <f>SUM(Nigeria!P76)</f>
        <v>0</v>
      </c>
    </row>
    <row r="10" spans="1:3" ht="15" x14ac:dyDescent="0.25">
      <c r="A10" s="76" t="s">
        <v>28</v>
      </c>
      <c r="B10" s="158">
        <f>SUM('South Africa'!O113)</f>
        <v>2391</v>
      </c>
      <c r="C10" s="159">
        <f>SUM('South Africa'!P113)</f>
        <v>1133.4000000000001</v>
      </c>
    </row>
    <row r="11" spans="1:3" ht="15" x14ac:dyDescent="0.25">
      <c r="A11" s="76" t="s">
        <v>48</v>
      </c>
      <c r="B11" s="76">
        <f>SUM(Togo!O15)</f>
        <v>93</v>
      </c>
      <c r="C11" s="159">
        <f>SUM(Togo!P15)</f>
        <v>85.75</v>
      </c>
    </row>
    <row r="12" spans="1:3" ht="15" x14ac:dyDescent="0.25">
      <c r="A12" s="76" t="s">
        <v>77</v>
      </c>
      <c r="B12" s="76">
        <f>SUM(Zambia!O13)</f>
        <v>49</v>
      </c>
      <c r="C12" s="159">
        <f>SUM(Zambia!P13)</f>
        <v>9.75</v>
      </c>
    </row>
    <row r="13" spans="1:3" x14ac:dyDescent="0.2">
      <c r="A13" s="77"/>
      <c r="B13" s="77"/>
      <c r="C13" s="77"/>
    </row>
    <row r="14" spans="1:3" x14ac:dyDescent="0.2">
      <c r="A14" s="77" t="s">
        <v>29</v>
      </c>
      <c r="B14" s="77">
        <f>SUM(B4:B13)</f>
        <v>5592</v>
      </c>
      <c r="C14" s="160">
        <f>SUM(C4:C13)</f>
        <v>3717.15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Democratic Republic of Congo</vt:lpstr>
      <vt:lpstr>DRC</vt:lpstr>
      <vt:lpstr>Ghana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2016-12-19T12:09:27Z</dcterms:modified>
</cp:coreProperties>
</file>