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30" yWindow="1695" windowWidth="14070" windowHeight="7275" tabRatio="718"/>
  </bookViews>
  <sheets>
    <sheet name="Democratic Republic of Congo" sheetId="16" r:id="rId1"/>
    <sheet name="DRC" sheetId="13" state="hidden" r:id="rId2"/>
    <sheet name="Ghana" sheetId="14" state="hidden" r:id="rId3"/>
    <sheet name="Kenya" sheetId="10" r:id="rId4"/>
    <sheet name="Malawi" sheetId="11" state="hidden" r:id="rId5"/>
    <sheet name="Mauritius" sheetId="8" state="hidden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P76" i="19" l="1"/>
  <c r="O76" i="19"/>
  <c r="P75" i="19"/>
  <c r="O75" i="19"/>
  <c r="P78" i="19"/>
  <c r="O78" i="19"/>
  <c r="P77" i="19"/>
  <c r="O77" i="19"/>
  <c r="P79" i="19"/>
  <c r="O79" i="19"/>
  <c r="C6" i="4" l="1"/>
  <c r="B6" i="4"/>
  <c r="K35" i="19" l="1"/>
  <c r="H35" i="19"/>
  <c r="G35" i="19"/>
  <c r="F35" i="19"/>
  <c r="N48" i="19" l="1"/>
  <c r="M48" i="19"/>
  <c r="L48" i="19"/>
  <c r="K48" i="19"/>
  <c r="J48" i="19"/>
  <c r="I48" i="19"/>
  <c r="H48" i="19"/>
  <c r="F48" i="19"/>
  <c r="E48" i="19"/>
  <c r="D48" i="19"/>
  <c r="C48" i="19"/>
  <c r="G48" i="19"/>
  <c r="P46" i="19"/>
  <c r="O46" i="19"/>
  <c r="C57" i="19"/>
  <c r="D57" i="19"/>
  <c r="E57" i="19"/>
  <c r="C63" i="19"/>
  <c r="D63" i="19"/>
  <c r="E63" i="19"/>
  <c r="P53" i="19"/>
  <c r="O53" i="19"/>
  <c r="P54" i="19"/>
  <c r="O54" i="19"/>
  <c r="P55" i="19"/>
  <c r="O55" i="19"/>
  <c r="P9" i="16" l="1"/>
  <c r="O9" i="16"/>
  <c r="P11" i="12" l="1"/>
  <c r="O11" i="12"/>
  <c r="O15" i="12" s="1"/>
  <c r="B11" i="4" s="1"/>
  <c r="P10" i="12"/>
  <c r="O10" i="12"/>
  <c r="P12" i="12"/>
  <c r="O12" i="12"/>
  <c r="N82" i="19"/>
  <c r="M82" i="19"/>
  <c r="L82" i="19"/>
  <c r="K82" i="19"/>
  <c r="J82" i="19"/>
  <c r="I82" i="19"/>
  <c r="H82" i="19"/>
  <c r="G82" i="19"/>
  <c r="F82" i="19"/>
  <c r="E82" i="19"/>
  <c r="D82" i="19"/>
  <c r="C82" i="19"/>
  <c r="P81" i="19"/>
  <c r="O81" i="19"/>
  <c r="P80" i="19"/>
  <c r="O80" i="19"/>
  <c r="P74" i="19"/>
  <c r="O74" i="19"/>
  <c r="N70" i="19"/>
  <c r="M70" i="19"/>
  <c r="L70" i="19"/>
  <c r="K70" i="19"/>
  <c r="J70" i="19"/>
  <c r="I70" i="19"/>
  <c r="H70" i="19"/>
  <c r="G70" i="19"/>
  <c r="F70" i="19"/>
  <c r="E70" i="19"/>
  <c r="D70" i="19"/>
  <c r="C70" i="19"/>
  <c r="P69" i="19"/>
  <c r="O69" i="19"/>
  <c r="P68" i="19"/>
  <c r="O68" i="19"/>
  <c r="P67" i="19"/>
  <c r="O67" i="19"/>
  <c r="N63" i="19"/>
  <c r="M63" i="19"/>
  <c r="L63" i="19"/>
  <c r="K63" i="19"/>
  <c r="J63" i="19"/>
  <c r="I63" i="19"/>
  <c r="H63" i="19"/>
  <c r="G63" i="19"/>
  <c r="F63" i="19"/>
  <c r="P62" i="19"/>
  <c r="O62" i="19"/>
  <c r="P61" i="19"/>
  <c r="O61" i="19"/>
  <c r="N57" i="19"/>
  <c r="M57" i="19"/>
  <c r="L57" i="19"/>
  <c r="K57" i="19"/>
  <c r="J57" i="19"/>
  <c r="I57" i="19"/>
  <c r="H57" i="19"/>
  <c r="G57" i="19"/>
  <c r="F57" i="19"/>
  <c r="P56" i="19"/>
  <c r="O56" i="19"/>
  <c r="P52" i="19"/>
  <c r="O52" i="19"/>
  <c r="P47" i="19"/>
  <c r="O47" i="19"/>
  <c r="O48" i="19" s="1"/>
  <c r="N42" i="19"/>
  <c r="M42" i="19"/>
  <c r="L42" i="19"/>
  <c r="K42" i="19"/>
  <c r="J42" i="19"/>
  <c r="I42" i="19"/>
  <c r="H42" i="19"/>
  <c r="G42" i="19"/>
  <c r="F42" i="19"/>
  <c r="E42" i="19"/>
  <c r="D42" i="19"/>
  <c r="C42" i="19"/>
  <c r="P41" i="19"/>
  <c r="O41" i="19"/>
  <c r="P40" i="19"/>
  <c r="O40" i="19"/>
  <c r="P39" i="19"/>
  <c r="O39" i="19"/>
  <c r="N35" i="19"/>
  <c r="M35" i="19"/>
  <c r="L35" i="19"/>
  <c r="J35" i="19"/>
  <c r="I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P7" i="19"/>
  <c r="O7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9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9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21" i="17"/>
  <c r="M21" i="17"/>
  <c r="L21" i="17"/>
  <c r="K21" i="17"/>
  <c r="J21" i="17"/>
  <c r="I21" i="17"/>
  <c r="H21" i="17"/>
  <c r="G21" i="17"/>
  <c r="F21" i="17"/>
  <c r="E21" i="17"/>
  <c r="D21" i="17"/>
  <c r="C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P21" i="17" s="1"/>
  <c r="C12" i="4" s="1"/>
  <c r="O11" i="17"/>
  <c r="P9" i="17"/>
  <c r="O9" i="17"/>
  <c r="G26" i="8"/>
  <c r="P24" i="8"/>
  <c r="O2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5" i="10"/>
  <c r="M15" i="10"/>
  <c r="L15" i="10"/>
  <c r="K15" i="10"/>
  <c r="J15" i="10"/>
  <c r="I15" i="10"/>
  <c r="H15" i="10"/>
  <c r="G15" i="10"/>
  <c r="F15" i="10"/>
  <c r="E15" i="10"/>
  <c r="D15" i="10"/>
  <c r="C15" i="10"/>
  <c r="P14" i="10"/>
  <c r="O14" i="10"/>
  <c r="P13" i="10"/>
  <c r="O13" i="10"/>
  <c r="P12" i="10"/>
  <c r="O12" i="10"/>
  <c r="P11" i="10"/>
  <c r="O11" i="10"/>
  <c r="P10" i="10"/>
  <c r="O1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 s="1"/>
  <c r="C4" i="4" s="1"/>
  <c r="O10" i="16"/>
  <c r="O18" i="16" s="1"/>
  <c r="B4" i="4" s="1"/>
  <c r="P14" i="14"/>
  <c r="O14" i="14"/>
  <c r="P13" i="14"/>
  <c r="O13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P17" i="14"/>
  <c r="O17" i="14"/>
  <c r="P16" i="14"/>
  <c r="O16" i="14"/>
  <c r="P15" i="14"/>
  <c r="O15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P12" i="14"/>
  <c r="O12" i="14"/>
  <c r="P11" i="14"/>
  <c r="O11" i="14"/>
  <c r="P10" i="14"/>
  <c r="P24" i="14" s="1"/>
  <c r="C5" i="4" s="1"/>
  <c r="O10" i="14"/>
  <c r="P9" i="14"/>
  <c r="O9" i="14"/>
  <c r="O24" i="14" s="1"/>
  <c r="B5" i="4" s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O9" i="13"/>
  <c r="O19" i="13"/>
  <c r="P23" i="8"/>
  <c r="O23" i="8"/>
  <c r="P25" i="8"/>
  <c r="O25" i="8"/>
  <c r="O9" i="12"/>
  <c r="P9" i="12"/>
  <c r="P15" i="12" s="1"/>
  <c r="C11" i="4" s="1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O9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1" i="8"/>
  <c r="O31" i="8"/>
  <c r="P30" i="8"/>
  <c r="P33" i="8"/>
  <c r="O30" i="8"/>
  <c r="O33" i="8" s="1"/>
  <c r="N26" i="8"/>
  <c r="M26" i="8"/>
  <c r="L26" i="8"/>
  <c r="K26" i="8"/>
  <c r="J26" i="8"/>
  <c r="I26" i="8"/>
  <c r="H26" i="8"/>
  <c r="F26" i="8"/>
  <c r="E26" i="8"/>
  <c r="D26" i="8"/>
  <c r="C26" i="8"/>
  <c r="P7" i="8"/>
  <c r="P26" i="8" s="1"/>
  <c r="O7" i="8"/>
  <c r="O26" i="8" s="1"/>
  <c r="P19" i="13"/>
  <c r="O72" i="18"/>
  <c r="P44" i="18"/>
  <c r="O21" i="17"/>
  <c r="B12" i="4" s="1"/>
  <c r="O63" i="19" l="1"/>
  <c r="O57" i="19"/>
  <c r="P63" i="19"/>
  <c r="P82" i="19"/>
  <c r="O15" i="10"/>
  <c r="P15" i="10"/>
  <c r="P70" i="19"/>
  <c r="O70" i="19"/>
  <c r="O82" i="19"/>
  <c r="P57" i="19"/>
  <c r="P35" i="19"/>
  <c r="P10" i="19"/>
  <c r="O10" i="19"/>
  <c r="P42" i="19"/>
  <c r="P48" i="19" s="1"/>
  <c r="O35" i="19"/>
  <c r="O42" i="19"/>
  <c r="P36" i="8"/>
  <c r="C8" i="4" s="1"/>
  <c r="O36" i="8"/>
  <c r="B8" i="4" s="1"/>
  <c r="O12" i="11"/>
  <c r="B7" i="4" s="1"/>
  <c r="P12" i="11"/>
  <c r="C7" i="4" s="1"/>
  <c r="P84" i="19" l="1"/>
  <c r="C10" i="4" s="1"/>
  <c r="C14" i="4" s="1"/>
  <c r="O84" i="19"/>
  <c r="B10" i="4" s="1"/>
  <c r="B14" i="4" s="1"/>
</calcChain>
</file>

<file path=xl/sharedStrings.xml><?xml version="1.0" encoding="utf-8"?>
<sst xmlns="http://schemas.openxmlformats.org/spreadsheetml/2006/main" count="333" uniqueCount="128">
  <si>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</si>
  <si>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</si>
  <si>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</si>
  <si>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</si>
  <si>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</si>
  <si>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</si>
  <si>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</si>
  <si>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</si>
  <si>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</si>
  <si>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</si>
  <si>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</si>
  <si>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</si>
  <si>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</si>
  <si>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</si>
  <si>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</si>
  <si>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</si>
  <si>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</si>
  <si>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</si>
  <si>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</si>
  <si>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</si>
  <si>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</si>
  <si>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</si>
  <si>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</si>
  <si>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</si>
  <si>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</si>
  <si>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</si>
  <si>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</si>
  <si>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</si>
  <si>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</si>
  <si>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</si>
  <si>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</si>
  <si>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</si>
  <si>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</si>
  <si>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</si>
  <si>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</si>
  <si>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</si>
  <si>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</si>
  <si>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</si>
  <si>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</si>
  <si>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TEMPLE: Democratic Republic of Congo</t>
  </si>
  <si>
    <t>Cumulative scores by area:</t>
  </si>
  <si>
    <t>DRC</t>
  </si>
  <si>
    <t>TEMPLE: Ghana</t>
  </si>
  <si>
    <t>Ghana</t>
  </si>
  <si>
    <t>Nigeria</t>
  </si>
  <si>
    <t>MONTH : December 2013</t>
  </si>
  <si>
    <t>Temple Cumulative Scores</t>
  </si>
  <si>
    <t>Iskcon Nairobi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</si>
  <si>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</si>
  <si>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</si>
  <si>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</si>
  <si>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</si>
  <si>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</si>
  <si>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</si>
  <si>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</si>
  <si>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</si>
  <si>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</si>
  <si>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</si>
  <si>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</si>
  <si>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</si>
  <si>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</si>
  <si>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</si>
  <si>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</si>
  <si>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</si>
  <si>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</si>
  <si>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</si>
  <si>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</si>
  <si>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</si>
  <si>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</si>
  <si>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</si>
  <si>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</si>
  <si>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</si>
  <si>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</si>
  <si>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ISKCON SANDTON</t>
  </si>
  <si>
    <t>MONTH : January 2015</t>
  </si>
  <si>
    <t>TEMPLE: Zambia</t>
  </si>
  <si>
    <t>TEMPLE: Kinshasa</t>
  </si>
  <si>
    <t>TEMPLE: Togo</t>
  </si>
  <si>
    <t>Zambia</t>
  </si>
  <si>
    <t>MONTH : January</t>
  </si>
  <si>
    <t>MONTH: August 2016</t>
  </si>
  <si>
    <t>Radhakund, Sri Govinda, Jayalalita, Surendra, Damodar</t>
  </si>
  <si>
    <t>Saturday team</t>
  </si>
  <si>
    <t>Janmashtami team</t>
  </si>
  <si>
    <t>Sunday book table team</t>
  </si>
  <si>
    <t>Jayadeva Dasa</t>
  </si>
  <si>
    <t>Bhakta Tankiso</t>
  </si>
  <si>
    <t>BTG TEAM</t>
  </si>
  <si>
    <t>MONTHLY SANKIRTAN FEST</t>
  </si>
  <si>
    <t>BOOK COUNTER</t>
  </si>
  <si>
    <t>VIBHU CAITANYA DAS</t>
  </si>
  <si>
    <t>ANIL CHURRAN</t>
  </si>
  <si>
    <t>KRSNA PREMA N HATTA</t>
  </si>
  <si>
    <t>ANANTA GAURANGA DAS</t>
  </si>
  <si>
    <t>NIKUNJA SEVA DD</t>
  </si>
  <si>
    <t>BRAHMACARI ASHRAM</t>
  </si>
  <si>
    <t>JANMASTAMI BOOK TABLE</t>
  </si>
  <si>
    <t>GOVINDAS RESTAURANT</t>
  </si>
  <si>
    <t>KRSNA KIRTAN DAS &amp; SYAMA KIRTAN DD</t>
  </si>
  <si>
    <t>RADHANATH'S GIFT'S</t>
  </si>
  <si>
    <t>LAKASH SINGH</t>
  </si>
  <si>
    <t>KAMALA</t>
  </si>
  <si>
    <t>SYAMA RANI DD</t>
  </si>
  <si>
    <t>SHARMILLA MAGHRAJH</t>
  </si>
  <si>
    <t>ARADHYA MURTI DD</t>
  </si>
  <si>
    <t>DOYAL CAITANYA DAS</t>
  </si>
  <si>
    <t>DUKHI RADHA DD</t>
  </si>
  <si>
    <t>TEMPLE</t>
  </si>
  <si>
    <t>HARINAM TEAM</t>
  </si>
  <si>
    <t>Cumulative Team Scores</t>
  </si>
  <si>
    <t>MONTH : August 2016</t>
  </si>
  <si>
    <t>Cumulative Scores</t>
  </si>
  <si>
    <t>VAISHNAVI SANGA</t>
  </si>
  <si>
    <t>WEEKEND WARRIORS</t>
  </si>
  <si>
    <t>SMART STANDS</t>
  </si>
  <si>
    <t>GIFT SHOP</t>
  </si>
  <si>
    <t xml:space="preserve">Dinesvara Krsna Prabhu </t>
  </si>
  <si>
    <t>Kesava Bharati Prabhu</t>
  </si>
  <si>
    <t>Jai Radhe Syama Mataji</t>
  </si>
  <si>
    <t>Dillon Prabhu</t>
  </si>
  <si>
    <t>Luvasen Prabhu</t>
  </si>
  <si>
    <t>Jayadeva Prabhu</t>
  </si>
  <si>
    <t>Syama Kunda das</t>
  </si>
  <si>
    <t>ISKCON EAST LONDON</t>
  </si>
  <si>
    <t>Vrajabasi das</t>
  </si>
  <si>
    <t>Bhakta Keshav</t>
  </si>
  <si>
    <t>Gift shop</t>
  </si>
  <si>
    <t>Gopa Kumara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</si>
</sst>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R&quot;\ * #,##0.00_ ;_ &quot;R&quot;\ * \-#,##0.00_ ;_ &quot;R&quot;\ * &quot;-&quot;??_ ;_ @_ "/>
    <numFmt numFmtId="164" formatCode="0.0"/>
  </numFmts>
  <fonts count="35" x14ac:knownFonts="1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1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2" applyNumberFormat="0" applyAlignment="0" applyProtection="0"/>
    <xf numFmtId="0" fontId="17" fillId="28" borderId="73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4" applyNumberFormat="0" applyFill="0" applyAlignment="0" applyProtection="0"/>
    <xf numFmtId="0" fontId="21" fillId="0" borderId="75" applyNumberFormat="0" applyFill="0" applyAlignment="0" applyProtection="0"/>
    <xf numFmtId="0" fontId="22" fillId="0" borderId="76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2" applyNumberFormat="0" applyAlignment="0" applyProtection="0"/>
    <xf numFmtId="0" fontId="24" fillId="0" borderId="77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78" applyNumberFormat="0" applyFont="0" applyAlignment="0" applyProtection="0"/>
    <xf numFmtId="0" fontId="27" fillId="27" borderId="79" applyNumberFormat="0" applyAlignment="0" applyProtection="0"/>
    <xf numFmtId="0" fontId="28" fillId="0" borderId="0" applyNumberFormat="0" applyFill="0" applyBorder="0" applyAlignment="0" applyProtection="0"/>
    <xf numFmtId="0" fontId="29" fillId="0" borderId="80" applyNumberFormat="0" applyFill="0" applyAlignment="0" applyProtection="0"/>
    <xf numFmtId="0" fontId="30" fillId="0" borderId="0" applyNumberFormat="0" applyFill="0" applyBorder="0" applyAlignment="0" applyProtection="0"/>
  </cellStyleXfs>
  <cellXfs count="16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8" xfId="0" applyFont="1" applyBorder="1"/>
    <xf numFmtId="0" fontId="34" fillId="0" borderId="0" xfId="0" applyFont="1"/>
    <xf numFmtId="0" fontId="1" fillId="0" borderId="56" xfId="0" applyFont="1" applyBorder="1"/>
    <xf numFmtId="0" fontId="1" fillId="0" borderId="57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1" fillId="0" borderId="28" xfId="0" applyFont="1" applyFill="1" applyBorder="1"/>
    <xf numFmtId="0" fontId="1" fillId="0" borderId="54" xfId="0" applyFont="1" applyFill="1" applyBorder="1"/>
    <xf numFmtId="0" fontId="1" fillId="0" borderId="60" xfId="0" applyFont="1" applyBorder="1"/>
    <xf numFmtId="0" fontId="1" fillId="0" borderId="61" xfId="0" applyFont="1" applyBorder="1"/>
    <xf numFmtId="0" fontId="1" fillId="0" borderId="62" xfId="0" applyFont="1" applyBorder="1"/>
    <xf numFmtId="44" fontId="1" fillId="0" borderId="63" xfId="28" applyFont="1" applyBorder="1"/>
    <xf numFmtId="0" fontId="1" fillId="0" borderId="25" xfId="0" applyFont="1" applyFill="1" applyBorder="1"/>
    <xf numFmtId="0" fontId="1" fillId="0" borderId="64" xfId="0" applyFont="1" applyFill="1" applyBorder="1"/>
    <xf numFmtId="0" fontId="1" fillId="0" borderId="65" xfId="0" applyFont="1" applyBorder="1"/>
    <xf numFmtId="1" fontId="4" fillId="0" borderId="20" xfId="0" applyNumberFormat="1" applyFont="1" applyFill="1" applyBorder="1"/>
    <xf numFmtId="0" fontId="1" fillId="0" borderId="55" xfId="0" applyFont="1" applyBorder="1"/>
    <xf numFmtId="0" fontId="1" fillId="0" borderId="66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7" xfId="0" applyFont="1" applyBorder="1"/>
    <xf numFmtId="0" fontId="1" fillId="0" borderId="30" xfId="0" applyFont="1" applyFill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</cellXfs>
  <cellStyles count="49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tabSelected="1" workbookViewId="0">
      <selection activeCell="B26" sqref="B2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76</v>
      </c>
    </row>
    <row r="3" spans="1:16" ht="12.75" x14ac:dyDescent="0.2">
      <c r="B3" s="2" t="s">
        <v>110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99" t="s">
        <v>109</v>
      </c>
      <c r="C9" s="108"/>
      <c r="D9" s="100"/>
      <c r="E9" s="100"/>
      <c r="F9" s="146"/>
      <c r="G9" s="147">
        <v>420</v>
      </c>
      <c r="H9" s="148"/>
      <c r="I9" s="149"/>
      <c r="J9" s="148"/>
      <c r="K9" s="147"/>
      <c r="L9" s="150"/>
      <c r="M9" s="147"/>
      <c r="N9" s="148">
        <v>158</v>
      </c>
      <c r="O9" s="106">
        <f t="shared" ref="O9:O17" si="0">SUM(F9:N9)</f>
        <v>578</v>
      </c>
      <c r="P9" s="107">
        <f t="shared" ref="P9:P17" si="1">(F9*$F$5)+(G9*$G$5)+(H9*$H$5)+(I9*$I$5)+(J9*$J$5)+(K9*$K$5)+(L9*$L$5)+(M9*$M$5)+(N9*$N$5)</f>
        <v>421</v>
      </c>
    </row>
    <row r="10" spans="1:16" s="30" customFormat="1" x14ac:dyDescent="0.2">
      <c r="A10" s="1"/>
      <c r="B10" s="99"/>
      <c r="C10" s="108"/>
      <c r="D10" s="100"/>
      <c r="E10" s="100"/>
      <c r="F10" s="117"/>
      <c r="G10" s="118"/>
      <c r="H10" s="119"/>
      <c r="I10" s="104"/>
      <c r="J10" s="119"/>
      <c r="K10" s="118"/>
      <c r="L10" s="105"/>
      <c r="M10" s="118"/>
      <c r="N10" s="119"/>
      <c r="O10" s="106">
        <f t="shared" si="0"/>
        <v>0</v>
      </c>
      <c r="P10" s="107">
        <f t="shared" si="1"/>
        <v>0</v>
      </c>
    </row>
    <row r="11" spans="1:16" s="30" customFormat="1" hidden="1" x14ac:dyDescent="0.2">
      <c r="A11" s="1"/>
      <c r="B11" s="99"/>
      <c r="C11" s="108"/>
      <c r="D11" s="100"/>
      <c r="E11" s="100"/>
      <c r="F11" s="117"/>
      <c r="G11" s="118"/>
      <c r="H11" s="119"/>
      <c r="I11" s="104"/>
      <c r="J11" s="119"/>
      <c r="K11" s="118"/>
      <c r="L11" s="105"/>
      <c r="M11" s="118"/>
      <c r="N11" s="119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17"/>
      <c r="G12" s="118"/>
      <c r="H12" s="119"/>
      <c r="I12" s="104"/>
      <c r="J12" s="119"/>
      <c r="K12" s="118"/>
      <c r="L12" s="105"/>
      <c r="M12" s="118"/>
      <c r="N12" s="119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17"/>
      <c r="G13" s="118"/>
      <c r="H13" s="119"/>
      <c r="I13" s="104"/>
      <c r="J13" s="119"/>
      <c r="K13" s="118"/>
      <c r="L13" s="105"/>
      <c r="M13" s="118"/>
      <c r="N13" s="119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17"/>
      <c r="G14" s="118"/>
      <c r="H14" s="119"/>
      <c r="I14" s="104"/>
      <c r="J14" s="119"/>
      <c r="K14" s="118"/>
      <c r="L14" s="105"/>
      <c r="M14" s="118"/>
      <c r="N14" s="119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17"/>
      <c r="G15" s="118"/>
      <c r="H15" s="119"/>
      <c r="I15" s="104"/>
      <c r="J15" s="119"/>
      <c r="K15" s="118"/>
      <c r="L15" s="105"/>
      <c r="M15" s="118"/>
      <c r="N15" s="119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17"/>
      <c r="G16" s="118"/>
      <c r="H16" s="119"/>
      <c r="I16" s="104"/>
      <c r="J16" s="119"/>
      <c r="K16" s="118"/>
      <c r="L16" s="105"/>
      <c r="M16" s="118"/>
      <c r="N16" s="119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 x14ac:dyDescent="0.2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420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158</v>
      </c>
      <c r="O18" s="109">
        <f t="shared" si="2"/>
        <v>578</v>
      </c>
      <c r="P18" s="109">
        <f t="shared" si="2"/>
        <v>421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39</v>
      </c>
    </row>
    <row r="3" spans="1:16" ht="12.75" x14ac:dyDescent="0.2">
      <c r="B3" s="2" t="s">
        <v>45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40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16"/>
      <c r="D9" s="100"/>
      <c r="E9" s="100"/>
      <c r="F9" s="117"/>
      <c r="G9" s="102"/>
      <c r="H9" s="103"/>
      <c r="I9" s="104"/>
      <c r="J9" s="103"/>
      <c r="K9" s="102"/>
      <c r="L9" s="105"/>
      <c r="M9" s="102"/>
      <c r="N9" s="103"/>
      <c r="O9" s="106">
        <f t="shared" ref="O9:O18" si="0">SUM(F9:N9)</f>
        <v>0</v>
      </c>
      <c r="P9" s="107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17"/>
      <c r="G10" s="118"/>
      <c r="H10" s="119"/>
      <c r="I10" s="104"/>
      <c r="J10" s="119"/>
      <c r="K10" s="118"/>
      <c r="L10" s="105"/>
      <c r="M10" s="118"/>
      <c r="N10" s="119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17"/>
      <c r="G11" s="118"/>
      <c r="H11" s="119"/>
      <c r="I11" s="104"/>
      <c r="J11" s="119"/>
      <c r="K11" s="118"/>
      <c r="L11" s="105"/>
      <c r="M11" s="118"/>
      <c r="N11" s="119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17"/>
      <c r="G12" s="118"/>
      <c r="H12" s="119"/>
      <c r="I12" s="104"/>
      <c r="J12" s="119"/>
      <c r="K12" s="118"/>
      <c r="L12" s="105"/>
      <c r="M12" s="118"/>
      <c r="N12" s="119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17"/>
      <c r="G13" s="118"/>
      <c r="H13" s="119"/>
      <c r="I13" s="104"/>
      <c r="J13" s="119"/>
      <c r="K13" s="118"/>
      <c r="L13" s="105"/>
      <c r="M13" s="118"/>
      <c r="N13" s="119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17"/>
      <c r="G14" s="118"/>
      <c r="H14" s="119"/>
      <c r="I14" s="104"/>
      <c r="J14" s="119"/>
      <c r="K14" s="118"/>
      <c r="L14" s="105"/>
      <c r="M14" s="118"/>
      <c r="N14" s="119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17"/>
      <c r="G15" s="118"/>
      <c r="H15" s="119"/>
      <c r="I15" s="104"/>
      <c r="J15" s="119"/>
      <c r="K15" s="118"/>
      <c r="L15" s="105"/>
      <c r="M15" s="118"/>
      <c r="N15" s="119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17"/>
      <c r="G16" s="118"/>
      <c r="H16" s="119"/>
      <c r="I16" s="104"/>
      <c r="J16" s="119"/>
      <c r="K16" s="118"/>
      <c r="L16" s="105"/>
      <c r="M16" s="118"/>
      <c r="N16" s="119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17"/>
      <c r="G17" s="118"/>
      <c r="H17" s="119"/>
      <c r="I17" s="104"/>
      <c r="J17" s="119"/>
      <c r="K17" s="118"/>
      <c r="L17" s="105"/>
      <c r="M17" s="118"/>
      <c r="N17" s="119"/>
      <c r="O17" s="106">
        <f t="shared" si="0"/>
        <v>0</v>
      </c>
      <c r="P17" s="107">
        <f t="shared" si="1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01"/>
      <c r="G18" s="102"/>
      <c r="H18" s="103"/>
      <c r="I18" s="104"/>
      <c r="J18" s="103"/>
      <c r="K18" s="102"/>
      <c r="L18" s="105"/>
      <c r="M18" s="102"/>
      <c r="N18" s="103"/>
      <c r="O18" s="106">
        <f t="shared" si="0"/>
        <v>0</v>
      </c>
      <c r="P18" s="107">
        <f t="shared" si="1"/>
        <v>0</v>
      </c>
    </row>
    <row r="19" spans="1:16" x14ac:dyDescent="0.2">
      <c r="A19" s="38"/>
      <c r="B19" s="109" t="s">
        <v>21</v>
      </c>
      <c r="C19" s="109">
        <f t="shared" ref="C19:P19" si="2">SUM(C9:C18)</f>
        <v>0</v>
      </c>
      <c r="D19" s="109">
        <f t="shared" si="2"/>
        <v>0</v>
      </c>
      <c r="E19" s="109">
        <f t="shared" si="2"/>
        <v>0</v>
      </c>
      <c r="F19" s="109">
        <f t="shared" si="2"/>
        <v>0</v>
      </c>
      <c r="G19" s="109">
        <f t="shared" si="2"/>
        <v>0</v>
      </c>
      <c r="H19" s="109">
        <f t="shared" si="2"/>
        <v>0</v>
      </c>
      <c r="I19" s="109">
        <f t="shared" si="2"/>
        <v>0</v>
      </c>
      <c r="J19" s="109">
        <f t="shared" si="2"/>
        <v>0</v>
      </c>
      <c r="K19" s="109">
        <f t="shared" si="2"/>
        <v>0</v>
      </c>
      <c r="L19" s="109">
        <f t="shared" si="2"/>
        <v>0</v>
      </c>
      <c r="M19" s="109">
        <f t="shared" si="2"/>
        <v>0</v>
      </c>
      <c r="N19" s="109">
        <f t="shared" si="2"/>
        <v>0</v>
      </c>
      <c r="O19" s="109">
        <f t="shared" si="2"/>
        <v>0</v>
      </c>
      <c r="P19" s="10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4"/>
  <sheetViews>
    <sheetView workbookViewId="0">
      <selection activeCell="J41" sqref="J41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42</v>
      </c>
    </row>
    <row r="3" spans="1:16" ht="12.75" x14ac:dyDescent="0.2">
      <c r="B3" s="2" t="s">
        <v>74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43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16"/>
      <c r="D9" s="100"/>
      <c r="E9" s="100"/>
      <c r="F9" s="117"/>
      <c r="G9" s="102"/>
      <c r="H9" s="103"/>
      <c r="I9" s="104"/>
      <c r="J9" s="103"/>
      <c r="K9" s="102"/>
      <c r="L9" s="105"/>
      <c r="M9" s="102"/>
      <c r="N9" s="103"/>
      <c r="O9" s="106">
        <f t="shared" ref="O9:O15" si="0">SUM(F9:N9)</f>
        <v>0</v>
      </c>
      <c r="P9" s="107">
        <f t="shared" ref="P9:P15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17"/>
      <c r="G10" s="118"/>
      <c r="H10" s="119"/>
      <c r="I10" s="104"/>
      <c r="J10" s="119"/>
      <c r="K10" s="118"/>
      <c r="L10" s="105"/>
      <c r="M10" s="118"/>
      <c r="N10" s="119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17"/>
      <c r="G11" s="118"/>
      <c r="H11" s="119"/>
      <c r="I11" s="104"/>
      <c r="J11" s="119"/>
      <c r="K11" s="118"/>
      <c r="L11" s="105"/>
      <c r="M11" s="118"/>
      <c r="N11" s="119"/>
      <c r="O11" s="106">
        <f t="shared" si="0"/>
        <v>0</v>
      </c>
      <c r="P11" s="107">
        <f t="shared" si="1"/>
        <v>0</v>
      </c>
    </row>
    <row r="12" spans="1:16" s="30" customFormat="1" x14ac:dyDescent="0.2">
      <c r="A12" s="1"/>
      <c r="B12" s="99"/>
      <c r="C12" s="108"/>
      <c r="D12" s="100"/>
      <c r="E12" s="100"/>
      <c r="F12" s="117"/>
      <c r="G12" s="118"/>
      <c r="H12" s="119"/>
      <c r="I12" s="104"/>
      <c r="J12" s="119"/>
      <c r="K12" s="118"/>
      <c r="L12" s="105"/>
      <c r="M12" s="118"/>
      <c r="N12" s="119"/>
      <c r="O12" s="106">
        <f t="shared" si="0"/>
        <v>0</v>
      </c>
      <c r="P12" s="107">
        <f t="shared" si="1"/>
        <v>0</v>
      </c>
    </row>
    <row r="13" spans="1:16" s="30" customFormat="1" x14ac:dyDescent="0.2">
      <c r="A13" s="1"/>
      <c r="B13" s="99"/>
      <c r="C13" s="108"/>
      <c r="D13" s="100"/>
      <c r="E13" s="100"/>
      <c r="F13" s="117"/>
      <c r="G13" s="118"/>
      <c r="H13" s="119"/>
      <c r="I13" s="104"/>
      <c r="J13" s="119"/>
      <c r="K13" s="118"/>
      <c r="L13" s="105"/>
      <c r="M13" s="118"/>
      <c r="N13" s="119"/>
      <c r="O13" s="106">
        <f t="shared" si="0"/>
        <v>0</v>
      </c>
      <c r="P13" s="107">
        <f t="shared" si="1"/>
        <v>0</v>
      </c>
    </row>
    <row r="14" spans="1:16" s="30" customFormat="1" x14ac:dyDescent="0.2">
      <c r="A14" s="1"/>
      <c r="B14" s="99"/>
      <c r="C14" s="108"/>
      <c r="D14" s="100"/>
      <c r="E14" s="100"/>
      <c r="F14" s="117"/>
      <c r="G14" s="118"/>
      <c r="H14" s="119"/>
      <c r="I14" s="104"/>
      <c r="J14" s="119"/>
      <c r="K14" s="118"/>
      <c r="L14" s="105"/>
      <c r="M14" s="118"/>
      <c r="N14" s="119"/>
      <c r="O14" s="106">
        <f t="shared" si="0"/>
        <v>0</v>
      </c>
      <c r="P14" s="107">
        <f t="shared" si="1"/>
        <v>0</v>
      </c>
    </row>
    <row r="15" spans="1:16" s="30" customFormat="1" x14ac:dyDescent="0.2">
      <c r="A15" s="1"/>
      <c r="B15" s="99"/>
      <c r="C15" s="108"/>
      <c r="D15" s="100"/>
      <c r="E15" s="100"/>
      <c r="F15" s="117"/>
      <c r="G15" s="118"/>
      <c r="H15" s="119"/>
      <c r="I15" s="104"/>
      <c r="J15" s="119"/>
      <c r="K15" s="118"/>
      <c r="L15" s="105"/>
      <c r="M15" s="118"/>
      <c r="N15" s="119"/>
      <c r="O15" s="106">
        <f t="shared" si="0"/>
        <v>0</v>
      </c>
      <c r="P15" s="107">
        <f t="shared" si="1"/>
        <v>0</v>
      </c>
    </row>
    <row r="16" spans="1:16" s="30" customFormat="1" x14ac:dyDescent="0.2">
      <c r="A16" s="1"/>
      <c r="B16" s="99"/>
      <c r="C16" s="108"/>
      <c r="D16" s="100"/>
      <c r="E16" s="100"/>
      <c r="F16" s="117"/>
      <c r="G16" s="118"/>
      <c r="H16" s="119"/>
      <c r="I16" s="104"/>
      <c r="J16" s="119"/>
      <c r="K16" s="118"/>
      <c r="L16" s="105"/>
      <c r="M16" s="118"/>
      <c r="N16" s="119"/>
      <c r="O16" s="106">
        <f t="shared" ref="O16:O22" si="2">SUM(F16:N16)</f>
        <v>0</v>
      </c>
      <c r="P16" s="107">
        <f t="shared" ref="P16:P22" si="3">(F16*$F$5)+(G16*$G$5)+(H16*$H$5)+(I16*$I$5)+(J16*$J$5)+(K16*$K$5)+(L16*$L$5)+(M16*$M$5)+(N16*$N$5)</f>
        <v>0</v>
      </c>
    </row>
    <row r="17" spans="1:16" s="30" customFormat="1" x14ac:dyDescent="0.2">
      <c r="A17" s="1"/>
      <c r="B17" s="99"/>
      <c r="C17" s="108"/>
      <c r="D17" s="100"/>
      <c r="E17" s="100"/>
      <c r="F17" s="117"/>
      <c r="G17" s="118"/>
      <c r="H17" s="119"/>
      <c r="I17" s="104"/>
      <c r="J17" s="119"/>
      <c r="K17" s="118"/>
      <c r="L17" s="105"/>
      <c r="M17" s="118"/>
      <c r="N17" s="119"/>
      <c r="O17" s="106">
        <f t="shared" si="2"/>
        <v>0</v>
      </c>
      <c r="P17" s="107">
        <f t="shared" si="3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17"/>
      <c r="G18" s="118"/>
      <c r="H18" s="119"/>
      <c r="I18" s="104"/>
      <c r="J18" s="119"/>
      <c r="K18" s="118"/>
      <c r="L18" s="105"/>
      <c r="M18" s="118"/>
      <c r="N18" s="119"/>
      <c r="O18" s="106">
        <f t="shared" si="2"/>
        <v>0</v>
      </c>
      <c r="P18" s="107">
        <f t="shared" si="3"/>
        <v>0</v>
      </c>
    </row>
    <row r="19" spans="1:16" s="30" customFormat="1" hidden="1" x14ac:dyDescent="0.2">
      <c r="A19" s="1"/>
      <c r="B19" s="99"/>
      <c r="C19" s="108"/>
      <c r="D19" s="100"/>
      <c r="E19" s="100"/>
      <c r="F19" s="117"/>
      <c r="G19" s="118"/>
      <c r="H19" s="119"/>
      <c r="I19" s="104"/>
      <c r="J19" s="119"/>
      <c r="K19" s="118"/>
      <c r="L19" s="105"/>
      <c r="M19" s="118"/>
      <c r="N19" s="119"/>
      <c r="O19" s="106">
        <f t="shared" si="2"/>
        <v>0</v>
      </c>
      <c r="P19" s="107">
        <f t="shared" si="3"/>
        <v>0</v>
      </c>
    </row>
    <row r="20" spans="1:16" s="30" customFormat="1" hidden="1" x14ac:dyDescent="0.2">
      <c r="A20" s="1"/>
      <c r="B20" s="99"/>
      <c r="C20" s="108"/>
      <c r="D20" s="100"/>
      <c r="E20" s="100"/>
      <c r="F20" s="117"/>
      <c r="G20" s="118"/>
      <c r="H20" s="119"/>
      <c r="I20" s="104"/>
      <c r="J20" s="119"/>
      <c r="K20" s="118"/>
      <c r="L20" s="105"/>
      <c r="M20" s="118"/>
      <c r="N20" s="119"/>
      <c r="O20" s="106">
        <f t="shared" si="2"/>
        <v>0</v>
      </c>
      <c r="P20" s="107">
        <f t="shared" si="3"/>
        <v>0</v>
      </c>
    </row>
    <row r="21" spans="1:16" s="30" customFormat="1" x14ac:dyDescent="0.2">
      <c r="A21" s="1"/>
      <c r="B21" s="99"/>
      <c r="C21" s="108"/>
      <c r="D21" s="100"/>
      <c r="E21" s="100"/>
      <c r="F21" s="101"/>
      <c r="G21" s="102"/>
      <c r="H21" s="103"/>
      <c r="I21" s="104"/>
      <c r="J21" s="103"/>
      <c r="K21" s="102"/>
      <c r="L21" s="105"/>
      <c r="M21" s="102"/>
      <c r="N21" s="103"/>
      <c r="O21" s="106">
        <f t="shared" si="2"/>
        <v>0</v>
      </c>
      <c r="P21" s="107">
        <f t="shared" si="3"/>
        <v>0</v>
      </c>
    </row>
    <row r="22" spans="1:16" s="30" customFormat="1" x14ac:dyDescent="0.2">
      <c r="A22" s="1"/>
      <c r="B22" s="99"/>
      <c r="C22" s="108"/>
      <c r="D22" s="100"/>
      <c r="E22" s="100"/>
      <c r="F22" s="117"/>
      <c r="G22" s="118"/>
      <c r="H22" s="119"/>
      <c r="I22" s="104"/>
      <c r="J22" s="119"/>
      <c r="K22" s="118"/>
      <c r="L22" s="105"/>
      <c r="M22" s="118"/>
      <c r="N22" s="119"/>
      <c r="O22" s="106">
        <f t="shared" si="2"/>
        <v>0</v>
      </c>
      <c r="P22" s="107">
        <f t="shared" si="3"/>
        <v>0</v>
      </c>
    </row>
    <row r="23" spans="1:16" s="30" customFormat="1" x14ac:dyDescent="0.2">
      <c r="A23" s="1"/>
      <c r="B23" s="99"/>
      <c r="C23" s="108"/>
      <c r="D23" s="100"/>
      <c r="E23" s="100"/>
      <c r="F23" s="117"/>
      <c r="G23" s="118"/>
      <c r="H23" s="119"/>
      <c r="I23" s="104"/>
      <c r="J23" s="119"/>
      <c r="K23" s="118"/>
      <c r="L23" s="105"/>
      <c r="M23" s="118"/>
      <c r="N23" s="119"/>
      <c r="O23" s="106">
        <f>SUM(F23:N23)</f>
        <v>0</v>
      </c>
      <c r="P23" s="107">
        <f>(F23*$F$5)+(G23*$G$5)+(H23*$H$5)+(I23*$I$5)+(J23*$J$5)+(K23*$K$5)+(L23*$L$5)+(M23*$M$5)+(N23*$N$5)</f>
        <v>0</v>
      </c>
    </row>
    <row r="24" spans="1:16" x14ac:dyDescent="0.2">
      <c r="A24" s="38"/>
      <c r="B24" s="109" t="s">
        <v>21</v>
      </c>
      <c r="C24" s="109">
        <f t="shared" ref="C24:P24" si="4">SUM(C9:C23)</f>
        <v>0</v>
      </c>
      <c r="D24" s="109">
        <f t="shared" si="4"/>
        <v>0</v>
      </c>
      <c r="E24" s="109">
        <f t="shared" si="4"/>
        <v>0</v>
      </c>
      <c r="F24" s="109">
        <f t="shared" si="4"/>
        <v>0</v>
      </c>
      <c r="G24" s="109">
        <f t="shared" si="4"/>
        <v>0</v>
      </c>
      <c r="H24" s="109">
        <f t="shared" si="4"/>
        <v>0</v>
      </c>
      <c r="I24" s="109">
        <f t="shared" si="4"/>
        <v>0</v>
      </c>
      <c r="J24" s="109">
        <f t="shared" si="4"/>
        <v>0</v>
      </c>
      <c r="K24" s="109">
        <f t="shared" si="4"/>
        <v>0</v>
      </c>
      <c r="L24" s="109">
        <f t="shared" si="4"/>
        <v>0</v>
      </c>
      <c r="M24" s="109">
        <f t="shared" si="4"/>
        <v>0</v>
      </c>
      <c r="N24" s="109">
        <f t="shared" si="4"/>
        <v>0</v>
      </c>
      <c r="O24" s="109">
        <f t="shared" si="4"/>
        <v>0</v>
      </c>
      <c r="P24" s="109">
        <f t="shared" si="4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7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2" t="s">
        <v>36</v>
      </c>
    </row>
    <row r="3" spans="1:16" ht="12.75" x14ac:dyDescent="0.2">
      <c r="B3" s="2" t="s">
        <v>110</v>
      </c>
      <c r="C3" s="2"/>
      <c r="D3" s="113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47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58" t="s">
        <v>112</v>
      </c>
      <c r="C9" s="144"/>
      <c r="D9" s="51"/>
      <c r="E9" s="52"/>
      <c r="F9" s="53"/>
      <c r="G9" s="59">
        <v>470</v>
      </c>
      <c r="H9" s="60"/>
      <c r="I9" s="61">
        <v>10</v>
      </c>
      <c r="J9" s="60"/>
      <c r="K9" s="59">
        <v>10</v>
      </c>
      <c r="L9" s="62"/>
      <c r="M9" s="59"/>
      <c r="N9" s="60">
        <v>23</v>
      </c>
      <c r="O9" s="114">
        <f>SUM(C9:N9)</f>
        <v>513</v>
      </c>
      <c r="P9" s="37">
        <f>(C9*$C$5)+(F9*$F$5)+(G9*$G$5)+(H9*$H$5)+(I9*$I$5)+(J9*$J$5)+(K9*$K$5)+(L9*$L$5)+(M9*$M$5)+(N9*$N$5)</f>
        <v>178.5</v>
      </c>
    </row>
    <row r="10" spans="1:16" x14ac:dyDescent="0.2">
      <c r="B10" s="58" t="s">
        <v>113</v>
      </c>
      <c r="C10" s="144"/>
      <c r="D10" s="51"/>
      <c r="E10" s="52"/>
      <c r="F10" s="53"/>
      <c r="G10" s="59">
        <v>115</v>
      </c>
      <c r="H10" s="60"/>
      <c r="I10" s="61">
        <v>10</v>
      </c>
      <c r="J10" s="60"/>
      <c r="K10" s="59">
        <v>20</v>
      </c>
      <c r="L10" s="62"/>
      <c r="M10" s="59"/>
      <c r="N10" s="60">
        <v>24</v>
      </c>
      <c r="O10" s="114">
        <f t="shared" ref="O10:O14" si="0">SUM(F10:N10)</f>
        <v>169</v>
      </c>
      <c r="P10" s="37">
        <f t="shared" ref="P10:P14" si="1">(F10*$F$5)+(G10*$G$5)+(H10*$H$5)+(I10*$I$5)+(J10*$J$5)+(K10*$K$5)+(L10*$L$5)+(M10*$M$5)+(N10*$N$5)</f>
        <v>101.75</v>
      </c>
    </row>
    <row r="11" spans="1:16" x14ac:dyDescent="0.2">
      <c r="B11" s="58" t="s">
        <v>114</v>
      </c>
      <c r="C11" s="144"/>
      <c r="D11" s="51"/>
      <c r="E11" s="52"/>
      <c r="F11" s="53"/>
      <c r="G11" s="59">
        <v>100</v>
      </c>
      <c r="H11" s="60"/>
      <c r="I11" s="145"/>
      <c r="J11" s="60"/>
      <c r="K11" s="59"/>
      <c r="L11" s="62"/>
      <c r="M11" s="59"/>
      <c r="N11" s="60"/>
      <c r="O11" s="114">
        <f t="shared" si="0"/>
        <v>100</v>
      </c>
      <c r="P11" s="37">
        <f t="shared" si="1"/>
        <v>25</v>
      </c>
    </row>
    <row r="12" spans="1:16" x14ac:dyDescent="0.2">
      <c r="B12" s="58" t="s">
        <v>115</v>
      </c>
      <c r="C12" s="144"/>
      <c r="D12" s="51">
        <v>1</v>
      </c>
      <c r="E12" s="52">
        <v>1</v>
      </c>
      <c r="F12" s="53">
        <v>43</v>
      </c>
      <c r="G12" s="59">
        <v>98</v>
      </c>
      <c r="H12" s="60"/>
      <c r="I12" s="61">
        <v>11</v>
      </c>
      <c r="J12" s="60"/>
      <c r="K12" s="59">
        <v>26</v>
      </c>
      <c r="L12" s="62"/>
      <c r="M12" s="59"/>
      <c r="N12" s="60">
        <v>98</v>
      </c>
      <c r="O12" s="114">
        <f t="shared" si="0"/>
        <v>276</v>
      </c>
      <c r="P12" s="37">
        <f t="shared" si="1"/>
        <v>256.3</v>
      </c>
    </row>
    <row r="13" spans="1:16" x14ac:dyDescent="0.2">
      <c r="B13" s="58"/>
      <c r="C13" s="144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14">
        <f t="shared" si="0"/>
        <v>0</v>
      </c>
      <c r="P13" s="37">
        <f t="shared" si="1"/>
        <v>0</v>
      </c>
    </row>
    <row r="14" spans="1:16" x14ac:dyDescent="0.2">
      <c r="B14" s="58"/>
      <c r="C14" s="144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14">
        <f t="shared" si="0"/>
        <v>0</v>
      </c>
      <c r="P14" s="37">
        <f t="shared" si="1"/>
        <v>0</v>
      </c>
    </row>
    <row r="15" spans="1:16" ht="12" thickBot="1" x14ac:dyDescent="0.25">
      <c r="A15" s="38"/>
      <c r="B15" s="39" t="s">
        <v>21</v>
      </c>
      <c r="C15" s="39">
        <f t="shared" ref="C15:P15" si="2">SUM(C9:C14)</f>
        <v>0</v>
      </c>
      <c r="D15" s="39">
        <f t="shared" si="2"/>
        <v>1</v>
      </c>
      <c r="E15" s="39">
        <f t="shared" si="2"/>
        <v>1</v>
      </c>
      <c r="F15" s="39">
        <f t="shared" si="2"/>
        <v>43</v>
      </c>
      <c r="G15" s="39">
        <f t="shared" si="2"/>
        <v>783</v>
      </c>
      <c r="H15" s="39">
        <f t="shared" si="2"/>
        <v>0</v>
      </c>
      <c r="I15" s="39">
        <f t="shared" si="2"/>
        <v>31</v>
      </c>
      <c r="J15" s="39">
        <f t="shared" si="2"/>
        <v>0</v>
      </c>
      <c r="K15" s="39">
        <f t="shared" si="2"/>
        <v>56</v>
      </c>
      <c r="L15" s="39">
        <f t="shared" si="2"/>
        <v>0</v>
      </c>
      <c r="M15" s="39">
        <f t="shared" si="2"/>
        <v>0</v>
      </c>
      <c r="N15" s="39">
        <f t="shared" si="2"/>
        <v>145</v>
      </c>
      <c r="O15" s="39">
        <f t="shared" si="2"/>
        <v>1058</v>
      </c>
      <c r="P15" s="39">
        <f t="shared" si="2"/>
        <v>561.54999999999995</v>
      </c>
    </row>
    <row r="16" spans="1:16" x14ac:dyDescent="0.2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5:15" x14ac:dyDescent="0.2">
      <c r="O17" s="38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9" sqref="B9:N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79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16"/>
      <c r="D9" s="100"/>
      <c r="E9" s="100"/>
      <c r="F9" s="117"/>
      <c r="G9" s="102"/>
      <c r="H9" s="103"/>
      <c r="I9" s="104"/>
      <c r="J9" s="103"/>
      <c r="K9" s="102"/>
      <c r="L9" s="105"/>
      <c r="M9" s="102"/>
      <c r="N9" s="103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17"/>
      <c r="G10" s="118"/>
      <c r="H10" s="119"/>
      <c r="I10" s="104"/>
      <c r="J10" s="119"/>
      <c r="K10" s="118"/>
      <c r="L10" s="105"/>
      <c r="M10" s="118"/>
      <c r="N10" s="119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 x14ac:dyDescent="0.2">
      <c r="A11" s="1"/>
      <c r="B11" s="99"/>
      <c r="C11" s="108"/>
      <c r="D11" s="100"/>
      <c r="E11" s="100"/>
      <c r="F11" s="101"/>
      <c r="G11" s="102"/>
      <c r="H11" s="103"/>
      <c r="I11" s="104"/>
      <c r="J11" s="103"/>
      <c r="K11" s="102"/>
      <c r="L11" s="105"/>
      <c r="M11" s="102"/>
      <c r="N11" s="103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 x14ac:dyDescent="0.2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0</v>
      </c>
      <c r="H12" s="109">
        <f t="shared" si="0"/>
        <v>0</v>
      </c>
      <c r="I12" s="109">
        <f t="shared" si="0"/>
        <v>0</v>
      </c>
      <c r="J12" s="109">
        <f t="shared" si="0"/>
        <v>0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09">
        <f t="shared" si="0"/>
        <v>0</v>
      </c>
      <c r="P12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0" sqref="B30:N30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49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51"/>
      <c r="C7" s="152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 x14ac:dyDescent="0.2">
      <c r="A8" s="1"/>
      <c r="B8" s="151"/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36">
        <f t="shared" si="0"/>
        <v>0</v>
      </c>
      <c r="P8" s="37">
        <f t="shared" si="1"/>
        <v>0</v>
      </c>
    </row>
    <row r="9" spans="1:16" s="30" customFormat="1" x14ac:dyDescent="0.2">
      <c r="A9" s="1"/>
      <c r="B9" s="151"/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36">
        <f t="shared" si="0"/>
        <v>0</v>
      </c>
      <c r="P9" s="37">
        <f t="shared" si="1"/>
        <v>0</v>
      </c>
    </row>
    <row r="10" spans="1:16" s="30" customFormat="1" x14ac:dyDescent="0.2">
      <c r="A10" s="1"/>
      <c r="B10" s="151"/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36">
        <f t="shared" si="0"/>
        <v>0</v>
      </c>
      <c r="P10" s="37">
        <f t="shared" si="1"/>
        <v>0</v>
      </c>
    </row>
    <row r="11" spans="1:16" s="30" customFormat="1" x14ac:dyDescent="0.2">
      <c r="A11" s="1"/>
      <c r="B11" s="151"/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36">
        <f t="shared" si="0"/>
        <v>0</v>
      </c>
      <c r="P11" s="37">
        <f t="shared" si="1"/>
        <v>0</v>
      </c>
    </row>
    <row r="12" spans="1:16" s="30" customFormat="1" x14ac:dyDescent="0.2">
      <c r="A12" s="1"/>
      <c r="B12" s="151"/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36">
        <f t="shared" si="0"/>
        <v>0</v>
      </c>
      <c r="P12" s="37">
        <f t="shared" si="1"/>
        <v>0</v>
      </c>
    </row>
    <row r="13" spans="1:16" s="30" customFormat="1" x14ac:dyDescent="0.2">
      <c r="A13" s="1"/>
      <c r="B13" s="151"/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36">
        <f t="shared" si="0"/>
        <v>0</v>
      </c>
      <c r="P13" s="37">
        <f t="shared" si="1"/>
        <v>0</v>
      </c>
    </row>
    <row r="14" spans="1:16" s="30" customFormat="1" x14ac:dyDescent="0.2">
      <c r="A14" s="1"/>
      <c r="B14" s="151"/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36">
        <f t="shared" si="0"/>
        <v>0</v>
      </c>
      <c r="P14" s="37">
        <f t="shared" si="1"/>
        <v>0</v>
      </c>
    </row>
    <row r="15" spans="1:16" s="30" customFormat="1" x14ac:dyDescent="0.2">
      <c r="A15" s="1"/>
      <c r="B15" s="151"/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36">
        <f t="shared" si="0"/>
        <v>0</v>
      </c>
      <c r="P15" s="37">
        <f t="shared" si="1"/>
        <v>0</v>
      </c>
    </row>
    <row r="16" spans="1:16" s="30" customFormat="1" x14ac:dyDescent="0.2">
      <c r="A16" s="1"/>
      <c r="B16" s="151"/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36">
        <f t="shared" ref="O16:O21" si="2">SUM(F16:N16)</f>
        <v>0</v>
      </c>
      <c r="P16" s="37">
        <f t="shared" ref="P16:P21" si="3">(F16*$F$3)+(G16*$G$3)+(H16*$H$3)+(I16*$I$3)+(J16*$J$3)+(K16*$K$3)+(L16*$L$3)+(M16*$M$3)+(N16*$N$3)</f>
        <v>0</v>
      </c>
    </row>
    <row r="17" spans="1:16" s="30" customFormat="1" x14ac:dyDescent="0.2">
      <c r="A17" s="1"/>
      <c r="B17" s="151"/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36">
        <f t="shared" si="2"/>
        <v>0</v>
      </c>
      <c r="P17" s="37">
        <f t="shared" si="3"/>
        <v>0</v>
      </c>
    </row>
    <row r="18" spans="1:16" s="30" customFormat="1" x14ac:dyDescent="0.2">
      <c r="A18" s="1"/>
      <c r="B18" s="151"/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36">
        <f t="shared" si="2"/>
        <v>0</v>
      </c>
      <c r="P18" s="37">
        <f t="shared" si="3"/>
        <v>0</v>
      </c>
    </row>
    <row r="19" spans="1:16" s="30" customFormat="1" x14ac:dyDescent="0.2">
      <c r="A19" s="1"/>
      <c r="B19" s="151"/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36">
        <f t="shared" si="2"/>
        <v>0</v>
      </c>
      <c r="P19" s="37">
        <f t="shared" si="3"/>
        <v>0</v>
      </c>
    </row>
    <row r="20" spans="1:16" s="30" customFormat="1" x14ac:dyDescent="0.2">
      <c r="A20" s="1"/>
      <c r="B20" s="151"/>
      <c r="C20" s="159"/>
      <c r="D20" s="153"/>
      <c r="E20" s="153"/>
      <c r="F20" s="154"/>
      <c r="G20" s="155"/>
      <c r="H20" s="156"/>
      <c r="I20" s="157"/>
      <c r="J20" s="156"/>
      <c r="K20" s="155"/>
      <c r="L20" s="158"/>
      <c r="M20" s="155"/>
      <c r="N20" s="156"/>
      <c r="O20" s="36">
        <f t="shared" si="2"/>
        <v>0</v>
      </c>
      <c r="P20" s="37">
        <f t="shared" si="3"/>
        <v>0</v>
      </c>
    </row>
    <row r="21" spans="1:16" s="30" customFormat="1" x14ac:dyDescent="0.2">
      <c r="A21" s="1"/>
      <c r="B21" s="151"/>
      <c r="C21" s="159"/>
      <c r="D21" s="153"/>
      <c r="E21" s="153"/>
      <c r="F21" s="154"/>
      <c r="G21" s="155"/>
      <c r="H21" s="156"/>
      <c r="I21" s="157"/>
      <c r="J21" s="156"/>
      <c r="K21" s="155"/>
      <c r="L21" s="158"/>
      <c r="M21" s="155"/>
      <c r="N21" s="156"/>
      <c r="O21" s="36">
        <f t="shared" si="2"/>
        <v>0</v>
      </c>
      <c r="P21" s="37">
        <f t="shared" si="3"/>
        <v>0</v>
      </c>
    </row>
    <row r="22" spans="1:16" s="30" customFormat="1" x14ac:dyDescent="0.2">
      <c r="A22" s="1"/>
      <c r="B22" s="151"/>
      <c r="C22" s="159"/>
      <c r="D22" s="153"/>
      <c r="E22" s="153"/>
      <c r="F22" s="154"/>
      <c r="G22" s="155"/>
      <c r="H22" s="156"/>
      <c r="I22" s="157"/>
      <c r="J22" s="156"/>
      <c r="K22" s="155"/>
      <c r="L22" s="158"/>
      <c r="M22" s="155"/>
      <c r="N22" s="156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x14ac:dyDescent="0.2">
      <c r="A23" s="1"/>
      <c r="B23" s="151"/>
      <c r="C23" s="159"/>
      <c r="D23" s="153"/>
      <c r="E23" s="153"/>
      <c r="F23" s="154"/>
      <c r="G23" s="155"/>
      <c r="H23" s="156"/>
      <c r="I23" s="157"/>
      <c r="J23" s="156"/>
      <c r="K23" s="155"/>
      <c r="L23" s="158"/>
      <c r="M23" s="155"/>
      <c r="N23" s="156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s="30" customFormat="1" x14ac:dyDescent="0.2">
      <c r="A24" s="1"/>
      <c r="B24" s="151"/>
      <c r="C24" s="159"/>
      <c r="D24" s="153"/>
      <c r="E24" s="153"/>
      <c r="F24" s="154"/>
      <c r="G24" s="155"/>
      <c r="H24" s="156"/>
      <c r="I24" s="157"/>
      <c r="J24" s="156"/>
      <c r="K24" s="155"/>
      <c r="L24" s="158"/>
      <c r="M24" s="155"/>
      <c r="N24" s="156"/>
      <c r="O24" s="36">
        <f>SUM(F24:N24)</f>
        <v>0</v>
      </c>
      <c r="P24" s="37">
        <f>(F24*$F$3)+(G24*$G$3)+(H24*$H$3)+(I24*$I$3)+(J24*$J$3)+(K24*$K$3)+(L24*$L$3)+(M24*$M$3)+(N24*$N$3)</f>
        <v>0</v>
      </c>
    </row>
    <row r="25" spans="1:16" s="30" customFormat="1" x14ac:dyDescent="0.2">
      <c r="A25" s="1"/>
      <c r="B25" s="133"/>
      <c r="C25" s="140"/>
      <c r="D25" s="134"/>
      <c r="E25" s="134"/>
      <c r="F25" s="135"/>
      <c r="G25" s="136"/>
      <c r="H25" s="137"/>
      <c r="I25" s="138"/>
      <c r="J25" s="137"/>
      <c r="K25" s="136"/>
      <c r="L25" s="139"/>
      <c r="M25" s="136"/>
      <c r="N25" s="137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ht="12" thickBot="1" x14ac:dyDescent="0.25">
      <c r="A26" s="38"/>
      <c r="B26" s="39" t="s">
        <v>21</v>
      </c>
      <c r="C26" s="39">
        <f t="shared" ref="C26:P26" si="4">SUM(C7:C25)</f>
        <v>0</v>
      </c>
      <c r="D26" s="39">
        <f t="shared" si="4"/>
        <v>0</v>
      </c>
      <c r="E26" s="39">
        <f t="shared" si="4"/>
        <v>0</v>
      </c>
      <c r="F26" s="39">
        <f t="shared" si="4"/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39">
        <f t="shared" si="4"/>
        <v>0</v>
      </c>
    </row>
    <row r="27" spans="1:16" x14ac:dyDescent="0.2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 x14ac:dyDescent="0.2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 x14ac:dyDescent="0.25">
      <c r="B29" s="33" t="s">
        <v>32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 x14ac:dyDescent="0.2">
      <c r="A30" s="1"/>
      <c r="B30" s="58"/>
      <c r="C30" s="63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(C30*$C$3)+(F30*$F$3)+(G30*$G$3)+(H30*$H$3)+(I30*$I$3)+(J30*$J$3)+(K30*$K$3)+(L30*$L$3)+(M30*$M$3)+(N30*$N$3)</f>
        <v>0</v>
      </c>
    </row>
    <row r="31" spans="1:16" s="30" customFormat="1" x14ac:dyDescent="0.2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37">
        <f>(F31*$F$3)+(G31*$G$3)+(H31*$H$3)+(I31*$I$3)+(J31*$J$3)+(K31*$K$3)+(L31*$L$3)+(M31*$M$3)+(N31*$N$3)</f>
        <v>0</v>
      </c>
    </row>
    <row r="32" spans="1:16" s="30" customFormat="1" x14ac:dyDescent="0.2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(F32*$F$3)+(G32*$G$3)+(H32*$H$3)+(I32*$I$3)+(J32*$J$3)+(K32*$K$3)+(L32*$L$3)+(M32*$M$3)+(N32*$N$3)</f>
        <v>0</v>
      </c>
    </row>
    <row r="33" spans="1:16" ht="12" thickBot="1" x14ac:dyDescent="0.25">
      <c r="A33" s="38"/>
      <c r="B33" s="39" t="s">
        <v>21</v>
      </c>
      <c r="C33" s="39">
        <f>SUM(C30:C32)</f>
        <v>0</v>
      </c>
      <c r="D33" s="39">
        <f>SUM(D30:D32)</f>
        <v>0</v>
      </c>
      <c r="E33" s="39">
        <f>SUM(E30:E32)</f>
        <v>0</v>
      </c>
      <c r="F33" s="39">
        <f>SUM(F30:F32)</f>
        <v>0</v>
      </c>
      <c r="G33" s="39">
        <f>SUM(G30:G32)</f>
        <v>0</v>
      </c>
      <c r="H33" s="39">
        <f t="shared" ref="H33:P33" si="5">SUM(H30:H32)</f>
        <v>0</v>
      </c>
      <c r="I33" s="39">
        <f t="shared" si="5"/>
        <v>0</v>
      </c>
      <c r="J33" s="39">
        <f t="shared" si="5"/>
        <v>0</v>
      </c>
      <c r="K33" s="39">
        <f t="shared" si="5"/>
        <v>0</v>
      </c>
      <c r="L33" s="39">
        <f t="shared" si="5"/>
        <v>0</v>
      </c>
      <c r="M33" s="39">
        <f t="shared" si="5"/>
        <v>0</v>
      </c>
      <c r="N33" s="39">
        <f t="shared" si="5"/>
        <v>0</v>
      </c>
      <c r="O33" s="41">
        <f t="shared" si="5"/>
        <v>0</v>
      </c>
      <c r="P33" s="41">
        <f t="shared" si="5"/>
        <v>0</v>
      </c>
    </row>
    <row r="34" spans="1:16" x14ac:dyDescent="0.2">
      <c r="G34" s="42"/>
    </row>
    <row r="35" spans="1:16" ht="12.75" x14ac:dyDescent="0.2">
      <c r="B35" s="2"/>
      <c r="C35" s="2"/>
      <c r="D35" s="2"/>
      <c r="E35" s="2"/>
      <c r="F35" s="47"/>
      <c r="G35" s="47"/>
      <c r="H35" s="47"/>
      <c r="I35" s="47"/>
      <c r="J35" s="47"/>
      <c r="K35" s="47"/>
      <c r="L35" s="47"/>
      <c r="M35" s="47"/>
      <c r="N35" s="47"/>
      <c r="O35" s="2"/>
      <c r="P35" s="2"/>
    </row>
    <row r="36" spans="1:16" x14ac:dyDescent="0.2">
      <c r="M36" s="48" t="s">
        <v>21</v>
      </c>
      <c r="O36" s="49">
        <f>+O33+O26</f>
        <v>0</v>
      </c>
      <c r="P36" s="50">
        <f>+P33+P26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48" sqref="B48:N48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49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70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58" t="s">
        <v>46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 x14ac:dyDescent="0.25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 x14ac:dyDescent="0.2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 x14ac:dyDescent="0.2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 x14ac:dyDescent="0.25">
      <c r="B25" s="33" t="s">
        <v>69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58" t="s">
        <v>68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58" t="s">
        <v>67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 x14ac:dyDescent="0.2">
      <c r="A28" s="1"/>
      <c r="B28" s="58" t="s">
        <v>66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 x14ac:dyDescent="0.2">
      <c r="A29" s="1"/>
      <c r="B29" s="58" t="s">
        <v>65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 x14ac:dyDescent="0.2">
      <c r="A30" s="1"/>
      <c r="B30" s="58" t="s">
        <v>64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 x14ac:dyDescent="0.2">
      <c r="A31" s="1"/>
      <c r="B31" s="58" t="s">
        <v>63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 x14ac:dyDescent="0.2">
      <c r="A32" s="1"/>
      <c r="B32" s="58" t="s">
        <v>62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 x14ac:dyDescent="0.2">
      <c r="A33" s="1"/>
      <c r="B33" s="58" t="s">
        <v>61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 x14ac:dyDescent="0.2">
      <c r="A34" s="1"/>
      <c r="B34" s="58" t="s">
        <v>60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 x14ac:dyDescent="0.2">
      <c r="A35" s="1"/>
      <c r="B35" s="58" t="s">
        <v>59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 x14ac:dyDescent="0.2">
      <c r="A36" s="1"/>
      <c r="B36" s="58" t="s">
        <v>58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 x14ac:dyDescent="0.2">
      <c r="A37" s="1"/>
      <c r="B37" s="58" t="s">
        <v>57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 x14ac:dyDescent="0.2">
      <c r="A38" s="1"/>
      <c r="B38" s="58" t="s">
        <v>56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 x14ac:dyDescent="0.2">
      <c r="A39" s="1"/>
      <c r="B39" s="58" t="s">
        <v>55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 x14ac:dyDescent="0.2">
      <c r="A40" s="1"/>
      <c r="B40" s="58" t="s">
        <v>54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 x14ac:dyDescent="0.2">
      <c r="A41" s="1"/>
      <c r="B41" s="58" t="s">
        <v>53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 x14ac:dyDescent="0.2">
      <c r="A42" s="1"/>
      <c r="B42" s="58" t="s">
        <v>52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 x14ac:dyDescent="0.2">
      <c r="A43" s="1"/>
      <c r="B43" s="58" t="s">
        <v>51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 x14ac:dyDescent="0.25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 x14ac:dyDescent="0.2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 x14ac:dyDescent="0.25">
      <c r="B47" s="33" t="s">
        <v>50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x14ac:dyDescent="0.2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 x14ac:dyDescent="0.2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 x14ac:dyDescent="0.2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 x14ac:dyDescent="0.2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 x14ac:dyDescent="0.2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 x14ac:dyDescent="0.2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 x14ac:dyDescent="0.2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 x14ac:dyDescent="0.2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 x14ac:dyDescent="0.2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 x14ac:dyDescent="0.2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 x14ac:dyDescent="0.2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 x14ac:dyDescent="0.2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 x14ac:dyDescent="0.2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 x14ac:dyDescent="0.2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 x14ac:dyDescent="0.2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 x14ac:dyDescent="0.2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 x14ac:dyDescent="0.2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 x14ac:dyDescent="0.2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 x14ac:dyDescent="0.2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 x14ac:dyDescent="0.2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 x14ac:dyDescent="0.2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 x14ac:dyDescent="0.25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 x14ac:dyDescent="0.2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 x14ac:dyDescent="0.2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 x14ac:dyDescent="0.2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4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23" sqref="D23"/>
    </sheetView>
  </sheetViews>
  <sheetFormatPr defaultRowHeight="11.25" x14ac:dyDescent="0.2"/>
  <cols>
    <col min="1" max="1" width="3.140625" style="1" customWidth="1"/>
    <col min="2" max="2" width="40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80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t="12.75" customHeight="1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60" t="s">
        <v>126</v>
      </c>
      <c r="C7" s="161"/>
      <c r="D7" s="162"/>
      <c r="E7" s="162"/>
      <c r="F7" s="163">
        <v>30</v>
      </c>
      <c r="G7" s="164">
        <v>25</v>
      </c>
      <c r="H7" s="165"/>
      <c r="I7" s="166">
        <v>6</v>
      </c>
      <c r="J7" s="165"/>
      <c r="K7" s="164">
        <v>6</v>
      </c>
      <c r="L7" s="167"/>
      <c r="M7" s="164">
        <v>4</v>
      </c>
      <c r="N7" s="165"/>
      <c r="O7" s="36">
        <f>SUM(C7:N7)</f>
        <v>71</v>
      </c>
      <c r="P7" s="37">
        <f>(C7*$C$3)+(F7*$F$3)+(G7*$G$3)+(H7*$H$3)+(I7*$I$3)+(J7*$J$3)+(K7*$K$3)+(L7*$L$3)+(M7*$M$3)+(N7*$N$3)</f>
        <v>26.25</v>
      </c>
    </row>
    <row r="8" spans="1:16" s="30" customFormat="1" x14ac:dyDescent="0.2">
      <c r="A8" s="1"/>
      <c r="B8" s="160" t="s">
        <v>127</v>
      </c>
      <c r="C8" s="168"/>
      <c r="D8" s="162"/>
      <c r="E8" s="162"/>
      <c r="F8" s="163"/>
      <c r="G8" s="164">
        <v>280</v>
      </c>
      <c r="H8" s="165"/>
      <c r="I8" s="166">
        <v>6</v>
      </c>
      <c r="J8" s="165"/>
      <c r="K8" s="164"/>
      <c r="L8" s="167"/>
      <c r="M8" s="164">
        <v>6</v>
      </c>
      <c r="N8" s="165"/>
      <c r="O8" s="36">
        <f>SUM(F8:N8)</f>
        <v>292</v>
      </c>
      <c r="P8" s="37">
        <f>(F8*$F$3)+(G8*$G$3)+(H8*$H$3)+(I8*$I$3)+(J8*$J$3)+(K8*$K$3)+(L8*$L$3)+(M8*$M$3)+(N8*$N$3)</f>
        <v>85</v>
      </c>
    </row>
    <row r="9" spans="1:16" s="30" customFormat="1" x14ac:dyDescent="0.2">
      <c r="A9" s="1"/>
      <c r="B9" s="160"/>
      <c r="C9" s="168"/>
      <c r="D9" s="162"/>
      <c r="E9" s="162"/>
      <c r="F9" s="163"/>
      <c r="G9" s="164"/>
      <c r="H9" s="165"/>
      <c r="I9" s="166"/>
      <c r="J9" s="165"/>
      <c r="K9" s="164"/>
      <c r="L9" s="167"/>
      <c r="M9" s="164"/>
      <c r="N9" s="165"/>
      <c r="O9" s="36">
        <f>SUM(F9:N9)</f>
        <v>0</v>
      </c>
      <c r="P9" s="37">
        <f>(F9*$F$3)+(G9*$G$3)+(H9*$H$3)+(I9*$I$3)+(J9*$J$3)+(K9*$K$3)+(L9*$L$3)+(M9*$M$3)+(N9*$N$3)</f>
        <v>0</v>
      </c>
    </row>
    <row r="10" spans="1:16" ht="12" thickBot="1" x14ac:dyDescent="0.25">
      <c r="A10" s="38"/>
      <c r="B10" s="39" t="s">
        <v>21</v>
      </c>
      <c r="C10" s="39">
        <f t="shared" ref="C10:P10" si="0">SUM(C7:C9)</f>
        <v>0</v>
      </c>
      <c r="D10" s="39">
        <f t="shared" si="0"/>
        <v>0</v>
      </c>
      <c r="E10" s="39">
        <f t="shared" si="0"/>
        <v>0</v>
      </c>
      <c r="F10" s="39">
        <f t="shared" si="0"/>
        <v>30</v>
      </c>
      <c r="G10" s="39">
        <f t="shared" si="0"/>
        <v>305</v>
      </c>
      <c r="H10" s="39">
        <f t="shared" si="0"/>
        <v>0</v>
      </c>
      <c r="I10" s="39">
        <f t="shared" si="0"/>
        <v>12</v>
      </c>
      <c r="J10" s="39">
        <f t="shared" si="0"/>
        <v>0</v>
      </c>
      <c r="K10" s="39">
        <f t="shared" si="0"/>
        <v>6</v>
      </c>
      <c r="L10" s="39">
        <f t="shared" si="0"/>
        <v>0</v>
      </c>
      <c r="M10" s="39">
        <f t="shared" si="0"/>
        <v>10</v>
      </c>
      <c r="N10" s="39">
        <f t="shared" si="0"/>
        <v>0</v>
      </c>
      <c r="O10" s="110">
        <f t="shared" si="0"/>
        <v>363</v>
      </c>
      <c r="P10" s="39">
        <f t="shared" si="0"/>
        <v>111.25</v>
      </c>
    </row>
    <row r="11" spans="1:16" x14ac:dyDescent="0.2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13"/>
    </row>
    <row r="13" spans="1:16" ht="12" thickBot="1" x14ac:dyDescent="0.25">
      <c r="B13" s="33" t="s">
        <v>22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24"/>
      <c r="B14" s="125" t="s">
        <v>87</v>
      </c>
      <c r="C14" s="64"/>
      <c r="D14" s="52"/>
      <c r="E14" s="52"/>
      <c r="F14" s="53">
        <v>2791</v>
      </c>
      <c r="G14" s="120"/>
      <c r="H14" s="121"/>
      <c r="I14" s="120"/>
      <c r="J14" s="126"/>
      <c r="K14" s="120"/>
      <c r="L14" s="121"/>
      <c r="M14" s="120"/>
      <c r="N14" s="127"/>
      <c r="O14" s="36">
        <f t="shared" ref="O14:O33" si="1">SUM(F14:N14)</f>
        <v>2791</v>
      </c>
      <c r="P14" s="37">
        <f>(F14*$F$3)+(G14*$G$3)+(H14*$H$3)+(I14*$I$3)+(J14*$J$3)+(K14*$K$3)+(L14*$L$3)+(M14*$M$3)+(N14*$N$3)</f>
        <v>279.10000000000002</v>
      </c>
    </row>
    <row r="15" spans="1:16" s="30" customFormat="1" x14ac:dyDescent="0.2">
      <c r="A15" s="124"/>
      <c r="B15" s="65" t="s">
        <v>88</v>
      </c>
      <c r="C15" s="64"/>
      <c r="D15" s="52"/>
      <c r="E15" s="52"/>
      <c r="F15" s="53"/>
      <c r="G15" s="120">
        <v>384</v>
      </c>
      <c r="H15" s="121"/>
      <c r="I15" s="120">
        <v>18</v>
      </c>
      <c r="J15" s="126"/>
      <c r="K15" s="120">
        <v>1</v>
      </c>
      <c r="L15" s="121"/>
      <c r="M15" s="120"/>
      <c r="N15" s="127">
        <v>19</v>
      </c>
      <c r="O15" s="36">
        <f t="shared" si="1"/>
        <v>422</v>
      </c>
      <c r="P15" s="37">
        <f t="shared" ref="P15:P33" si="2">(F15*$F$3)+(G15*$G$3)+(H15*$H$3)+(I15*$I$3)+(J15*$J$3)+(K15*$K$3)+(L15*$L$3)+(M15*$M$3)+(N15*$N$3)</f>
        <v>144</v>
      </c>
    </row>
    <row r="16" spans="1:16" s="30" customFormat="1" x14ac:dyDescent="0.2">
      <c r="A16" s="124"/>
      <c r="B16" s="125" t="s">
        <v>89</v>
      </c>
      <c r="C16" s="64"/>
      <c r="D16" s="52"/>
      <c r="E16" s="52"/>
      <c r="F16" s="53">
        <v>60</v>
      </c>
      <c r="G16" s="120">
        <v>78</v>
      </c>
      <c r="H16" s="121"/>
      <c r="I16" s="120">
        <v>10</v>
      </c>
      <c r="J16" s="126"/>
      <c r="K16" s="120">
        <v>21</v>
      </c>
      <c r="L16" s="121"/>
      <c r="M16" s="120"/>
      <c r="N16" s="127">
        <v>31</v>
      </c>
      <c r="O16" s="36">
        <f t="shared" si="1"/>
        <v>200</v>
      </c>
      <c r="P16" s="37">
        <f t="shared" si="2"/>
        <v>113.5</v>
      </c>
    </row>
    <row r="17" spans="1:16" s="30" customFormat="1" x14ac:dyDescent="0.2">
      <c r="A17" s="124"/>
      <c r="B17" s="65" t="s">
        <v>90</v>
      </c>
      <c r="C17" s="64"/>
      <c r="D17" s="52"/>
      <c r="E17" s="52"/>
      <c r="F17" s="53"/>
      <c r="G17" s="120">
        <v>70</v>
      </c>
      <c r="H17" s="121"/>
      <c r="I17" s="120">
        <v>10</v>
      </c>
      <c r="J17" s="126"/>
      <c r="K17" s="120">
        <v>31</v>
      </c>
      <c r="L17" s="121"/>
      <c r="M17" s="120"/>
      <c r="N17" s="127">
        <v>30</v>
      </c>
      <c r="O17" s="36">
        <f t="shared" si="1"/>
        <v>141</v>
      </c>
      <c r="P17" s="37">
        <f t="shared" si="2"/>
        <v>113.5</v>
      </c>
    </row>
    <row r="18" spans="1:16" s="30" customFormat="1" x14ac:dyDescent="0.2">
      <c r="A18" s="124"/>
      <c r="B18" s="125" t="s">
        <v>91</v>
      </c>
      <c r="C18" s="64"/>
      <c r="D18" s="52"/>
      <c r="E18" s="52"/>
      <c r="F18" s="53"/>
      <c r="G18" s="120">
        <v>23</v>
      </c>
      <c r="H18" s="121"/>
      <c r="I18" s="120">
        <v>2</v>
      </c>
      <c r="J18" s="126"/>
      <c r="K18" s="120">
        <v>3</v>
      </c>
      <c r="L18" s="121"/>
      <c r="M18" s="120"/>
      <c r="N18" s="127">
        <v>20</v>
      </c>
      <c r="O18" s="36">
        <f t="shared" si="1"/>
        <v>48</v>
      </c>
      <c r="P18" s="37">
        <f t="shared" si="2"/>
        <v>49.75</v>
      </c>
    </row>
    <row r="19" spans="1:16" s="30" customFormat="1" x14ac:dyDescent="0.2">
      <c r="A19" s="124"/>
      <c r="B19" s="65" t="s">
        <v>92</v>
      </c>
      <c r="C19" s="64"/>
      <c r="D19" s="52"/>
      <c r="E19" s="52"/>
      <c r="F19" s="53"/>
      <c r="G19" s="120">
        <v>63</v>
      </c>
      <c r="H19" s="121"/>
      <c r="I19" s="120">
        <v>9</v>
      </c>
      <c r="J19" s="126"/>
      <c r="K19" s="120">
        <v>11</v>
      </c>
      <c r="L19" s="121"/>
      <c r="M19" s="120"/>
      <c r="N19" s="127">
        <v>5</v>
      </c>
      <c r="O19" s="36">
        <f t="shared" si="1"/>
        <v>88</v>
      </c>
      <c r="P19" s="37">
        <f t="shared" si="2"/>
        <v>41.25</v>
      </c>
    </row>
    <row r="20" spans="1:16" s="30" customFormat="1" x14ac:dyDescent="0.2">
      <c r="A20" s="124"/>
      <c r="B20" s="125" t="s">
        <v>93</v>
      </c>
      <c r="C20" s="64"/>
      <c r="D20" s="52"/>
      <c r="E20" s="52"/>
      <c r="F20" s="53"/>
      <c r="G20" s="120"/>
      <c r="H20" s="121"/>
      <c r="I20" s="120"/>
      <c r="J20" s="126"/>
      <c r="K20" s="120"/>
      <c r="L20" s="121"/>
      <c r="M20" s="120"/>
      <c r="N20" s="127">
        <v>20</v>
      </c>
      <c r="O20" s="36">
        <f t="shared" si="1"/>
        <v>20</v>
      </c>
      <c r="P20" s="37">
        <f t="shared" si="2"/>
        <v>40</v>
      </c>
    </row>
    <row r="21" spans="1:16" s="30" customFormat="1" x14ac:dyDescent="0.2">
      <c r="A21" s="124"/>
      <c r="B21" s="65" t="s">
        <v>94</v>
      </c>
      <c r="C21" s="64"/>
      <c r="D21" s="52"/>
      <c r="E21" s="52"/>
      <c r="F21" s="53"/>
      <c r="G21" s="120">
        <v>50</v>
      </c>
      <c r="H21" s="121"/>
      <c r="I21" s="120">
        <v>25</v>
      </c>
      <c r="J21" s="126"/>
      <c r="K21" s="120">
        <v>7</v>
      </c>
      <c r="L21" s="121"/>
      <c r="M21" s="120"/>
      <c r="N21" s="127"/>
      <c r="O21" s="36">
        <f t="shared" si="1"/>
        <v>82</v>
      </c>
      <c r="P21" s="37">
        <f t="shared" si="2"/>
        <v>32</v>
      </c>
    </row>
    <row r="22" spans="1:16" s="30" customFormat="1" ht="11.25" customHeight="1" x14ac:dyDescent="0.2">
      <c r="A22" s="124"/>
      <c r="B22" s="125" t="s">
        <v>95</v>
      </c>
      <c r="C22" s="64"/>
      <c r="D22" s="52"/>
      <c r="E22" s="52"/>
      <c r="F22" s="53"/>
      <c r="G22" s="120">
        <v>40</v>
      </c>
      <c r="H22" s="121"/>
      <c r="I22" s="120"/>
      <c r="J22" s="126"/>
      <c r="K22" s="120">
        <v>17</v>
      </c>
      <c r="L22" s="121"/>
      <c r="M22" s="120"/>
      <c r="N22" s="127">
        <v>1</v>
      </c>
      <c r="O22" s="36">
        <f t="shared" si="1"/>
        <v>58</v>
      </c>
      <c r="P22" s="37">
        <f t="shared" si="2"/>
        <v>29</v>
      </c>
    </row>
    <row r="23" spans="1:16" s="30" customFormat="1" ht="11.25" customHeight="1" x14ac:dyDescent="0.2">
      <c r="A23" s="124"/>
      <c r="B23" s="65" t="s">
        <v>96</v>
      </c>
      <c r="C23" s="64"/>
      <c r="D23" s="52"/>
      <c r="E23" s="52"/>
      <c r="F23" s="53"/>
      <c r="G23" s="120">
        <v>18</v>
      </c>
      <c r="H23" s="121"/>
      <c r="I23" s="120"/>
      <c r="J23" s="126"/>
      <c r="K23" s="120">
        <v>2</v>
      </c>
      <c r="L23" s="121"/>
      <c r="M23" s="120"/>
      <c r="N23" s="127">
        <v>7</v>
      </c>
      <c r="O23" s="36">
        <f t="shared" si="1"/>
        <v>27</v>
      </c>
      <c r="P23" s="37">
        <f t="shared" si="2"/>
        <v>20.5</v>
      </c>
    </row>
    <row r="24" spans="1:16" s="30" customFormat="1" ht="11.25" customHeight="1" x14ac:dyDescent="0.2">
      <c r="A24" s="124"/>
      <c r="B24" s="125" t="s">
        <v>97</v>
      </c>
      <c r="C24" s="64"/>
      <c r="D24" s="52"/>
      <c r="E24" s="52"/>
      <c r="F24" s="53"/>
      <c r="G24" s="120">
        <v>80</v>
      </c>
      <c r="H24" s="121"/>
      <c r="I24" s="120"/>
      <c r="J24" s="126"/>
      <c r="K24" s="120"/>
      <c r="L24" s="121"/>
      <c r="M24" s="120"/>
      <c r="N24" s="127"/>
      <c r="O24" s="36">
        <f t="shared" si="1"/>
        <v>80</v>
      </c>
      <c r="P24" s="37">
        <f t="shared" si="2"/>
        <v>20</v>
      </c>
    </row>
    <row r="25" spans="1:16" s="30" customFormat="1" ht="11.25" customHeight="1" x14ac:dyDescent="0.2">
      <c r="A25" s="124"/>
      <c r="B25" s="65" t="s">
        <v>98</v>
      </c>
      <c r="C25" s="64"/>
      <c r="D25" s="52"/>
      <c r="E25" s="52"/>
      <c r="F25" s="53"/>
      <c r="G25" s="120">
        <v>43</v>
      </c>
      <c r="H25" s="121"/>
      <c r="I25" s="120"/>
      <c r="J25" s="126"/>
      <c r="K25" s="120">
        <v>3</v>
      </c>
      <c r="L25" s="121"/>
      <c r="M25" s="120"/>
      <c r="N25" s="127">
        <v>3</v>
      </c>
      <c r="O25" s="36">
        <f t="shared" si="1"/>
        <v>49</v>
      </c>
      <c r="P25" s="37">
        <f t="shared" si="2"/>
        <v>19.75</v>
      </c>
    </row>
    <row r="26" spans="1:16" s="30" customFormat="1" ht="11.25" customHeight="1" x14ac:dyDescent="0.2">
      <c r="A26" s="124"/>
      <c r="B26" s="125" t="s">
        <v>99</v>
      </c>
      <c r="C26" s="64"/>
      <c r="D26" s="52"/>
      <c r="E26" s="52"/>
      <c r="F26" s="53"/>
      <c r="G26" s="120"/>
      <c r="H26" s="121"/>
      <c r="I26" s="120"/>
      <c r="J26" s="126"/>
      <c r="K26" s="120"/>
      <c r="L26" s="121"/>
      <c r="M26" s="120"/>
      <c r="N26" s="127">
        <v>6</v>
      </c>
      <c r="O26" s="36">
        <f t="shared" si="1"/>
        <v>6</v>
      </c>
      <c r="P26" s="37">
        <f t="shared" si="2"/>
        <v>12</v>
      </c>
    </row>
    <row r="27" spans="1:16" s="30" customFormat="1" ht="11.25" customHeight="1" x14ac:dyDescent="0.2">
      <c r="A27" s="124"/>
      <c r="B27" s="65" t="s">
        <v>100</v>
      </c>
      <c r="C27" s="64"/>
      <c r="D27" s="52"/>
      <c r="E27" s="52"/>
      <c r="F27" s="53"/>
      <c r="G27" s="120">
        <v>29</v>
      </c>
      <c r="H27" s="121"/>
      <c r="I27" s="120"/>
      <c r="J27" s="126"/>
      <c r="K27" s="120"/>
      <c r="L27" s="121"/>
      <c r="M27" s="120"/>
      <c r="N27" s="127"/>
      <c r="O27" s="36">
        <f t="shared" si="1"/>
        <v>29</v>
      </c>
      <c r="P27" s="37">
        <f t="shared" si="2"/>
        <v>7.25</v>
      </c>
    </row>
    <row r="28" spans="1:16" s="30" customFormat="1" ht="11.25" customHeight="1" x14ac:dyDescent="0.2">
      <c r="A28" s="124"/>
      <c r="B28" s="125" t="s">
        <v>101</v>
      </c>
      <c r="C28" s="64"/>
      <c r="D28" s="52"/>
      <c r="E28" s="52"/>
      <c r="F28" s="53"/>
      <c r="G28" s="120">
        <v>25</v>
      </c>
      <c r="H28" s="121"/>
      <c r="I28" s="120"/>
      <c r="J28" s="126"/>
      <c r="K28" s="120"/>
      <c r="L28" s="121"/>
      <c r="M28" s="120"/>
      <c r="N28" s="127"/>
      <c r="O28" s="36">
        <f t="shared" si="1"/>
        <v>25</v>
      </c>
      <c r="P28" s="37">
        <f t="shared" si="2"/>
        <v>6.25</v>
      </c>
    </row>
    <row r="29" spans="1:16" s="30" customFormat="1" ht="11.25" customHeight="1" x14ac:dyDescent="0.2">
      <c r="A29" s="124"/>
      <c r="B29" s="65" t="s">
        <v>102</v>
      </c>
      <c r="C29" s="64"/>
      <c r="D29" s="52"/>
      <c r="E29" s="52"/>
      <c r="F29" s="53"/>
      <c r="G29" s="120">
        <v>25</v>
      </c>
      <c r="H29" s="121"/>
      <c r="I29" s="120"/>
      <c r="J29" s="126"/>
      <c r="K29" s="120"/>
      <c r="L29" s="121"/>
      <c r="M29" s="120"/>
      <c r="N29" s="127"/>
      <c r="O29" s="36">
        <f t="shared" si="1"/>
        <v>25</v>
      </c>
      <c r="P29" s="37">
        <f t="shared" si="2"/>
        <v>6.25</v>
      </c>
    </row>
    <row r="30" spans="1:16" s="30" customFormat="1" ht="11.25" customHeight="1" x14ac:dyDescent="0.2">
      <c r="A30" s="124"/>
      <c r="B30" s="125" t="s">
        <v>103</v>
      </c>
      <c r="C30" s="64"/>
      <c r="D30" s="52"/>
      <c r="E30" s="52"/>
      <c r="F30" s="53"/>
      <c r="G30" s="120"/>
      <c r="H30" s="121"/>
      <c r="I30" s="120"/>
      <c r="J30" s="126"/>
      <c r="K30" s="120">
        <v>4</v>
      </c>
      <c r="L30" s="121"/>
      <c r="M30" s="120"/>
      <c r="N30" s="127"/>
      <c r="O30" s="36">
        <f t="shared" si="1"/>
        <v>4</v>
      </c>
      <c r="P30" s="37">
        <f t="shared" si="2"/>
        <v>4</v>
      </c>
    </row>
    <row r="31" spans="1:16" s="30" customFormat="1" ht="11.25" customHeight="1" x14ac:dyDescent="0.2">
      <c r="A31" s="124"/>
      <c r="B31" s="65" t="s">
        <v>104</v>
      </c>
      <c r="C31" s="64"/>
      <c r="D31" s="52"/>
      <c r="E31" s="52"/>
      <c r="F31" s="53"/>
      <c r="G31" s="120">
        <v>2</v>
      </c>
      <c r="H31" s="121"/>
      <c r="I31" s="120">
        <v>1</v>
      </c>
      <c r="J31" s="126"/>
      <c r="K31" s="120">
        <v>1</v>
      </c>
      <c r="L31" s="121"/>
      <c r="M31" s="120"/>
      <c r="N31" s="127">
        <v>1</v>
      </c>
      <c r="O31" s="36">
        <f t="shared" si="1"/>
        <v>5</v>
      </c>
      <c r="P31" s="37">
        <f t="shared" si="2"/>
        <v>4</v>
      </c>
    </row>
    <row r="32" spans="1:16" s="30" customFormat="1" ht="11.25" customHeight="1" x14ac:dyDescent="0.2">
      <c r="A32" s="124"/>
      <c r="B32" s="125" t="s">
        <v>105</v>
      </c>
      <c r="C32" s="64"/>
      <c r="D32" s="52"/>
      <c r="E32" s="52"/>
      <c r="F32" s="53"/>
      <c r="G32" s="120">
        <v>1</v>
      </c>
      <c r="H32" s="121"/>
      <c r="I32" s="120">
        <v>3</v>
      </c>
      <c r="J32" s="126"/>
      <c r="K32" s="120"/>
      <c r="L32" s="121"/>
      <c r="M32" s="120"/>
      <c r="N32" s="127">
        <v>1</v>
      </c>
      <c r="O32" s="36">
        <f t="shared" si="1"/>
        <v>5</v>
      </c>
      <c r="P32" s="37">
        <f t="shared" si="2"/>
        <v>3.75</v>
      </c>
    </row>
    <row r="33" spans="1:16" s="30" customFormat="1" ht="11.25" customHeight="1" x14ac:dyDescent="0.2">
      <c r="A33" s="124"/>
      <c r="B33" s="65" t="s">
        <v>106</v>
      </c>
      <c r="C33" s="64"/>
      <c r="D33" s="52"/>
      <c r="E33" s="52"/>
      <c r="F33" s="53"/>
      <c r="G33" s="120"/>
      <c r="H33" s="121"/>
      <c r="I33" s="120"/>
      <c r="J33" s="126"/>
      <c r="K33" s="120"/>
      <c r="L33" s="121"/>
      <c r="M33" s="120"/>
      <c r="N33" s="127">
        <v>1</v>
      </c>
      <c r="O33" s="36">
        <f t="shared" si="1"/>
        <v>1</v>
      </c>
      <c r="P33" s="37">
        <f t="shared" si="2"/>
        <v>2</v>
      </c>
    </row>
    <row r="34" spans="1:16" s="30" customFormat="1" x14ac:dyDescent="0.2">
      <c r="A34" s="124"/>
      <c r="B34" s="65"/>
      <c r="C34" s="64"/>
      <c r="D34" s="52"/>
      <c r="E34" s="52"/>
      <c r="F34" s="53"/>
      <c r="G34" s="130"/>
      <c r="H34" s="131"/>
      <c r="I34" s="128"/>
      <c r="J34" s="1"/>
      <c r="K34" s="128"/>
      <c r="L34" s="111"/>
      <c r="M34" s="128"/>
      <c r="N34" s="1"/>
      <c r="O34" s="123">
        <f t="shared" ref="O34" si="3">SUM(F34:N34)</f>
        <v>0</v>
      </c>
      <c r="P34" s="37">
        <f t="shared" ref="P34" si="4">(F34*$F$3)+(G34*$G$3)+(H34*$H$3)+(I34*$I$3)+(J34*$J$3)+(K34*$K$3)+(L34*$L$3)+(M34*$M$3)+(N34*$N$3)</f>
        <v>0</v>
      </c>
    </row>
    <row r="35" spans="1:16" ht="12" thickBot="1" x14ac:dyDescent="0.25">
      <c r="A35" s="38"/>
      <c r="B35" s="39"/>
      <c r="C35" s="39"/>
      <c r="D35" s="39"/>
      <c r="E35" s="39"/>
      <c r="F35" s="43">
        <f t="shared" ref="F35:H35" si="5">SUM(F14:F34)</f>
        <v>2851</v>
      </c>
      <c r="G35" s="43">
        <f t="shared" si="5"/>
        <v>931</v>
      </c>
      <c r="H35" s="43">
        <f t="shared" si="5"/>
        <v>0</v>
      </c>
      <c r="I35" s="43">
        <f t="shared" ref="I35:P35" si="6">SUM(I14:I34)</f>
        <v>78</v>
      </c>
      <c r="J35" s="43">
        <f t="shared" si="6"/>
        <v>0</v>
      </c>
      <c r="K35" s="43">
        <f t="shared" si="6"/>
        <v>101</v>
      </c>
      <c r="L35" s="43">
        <f t="shared" si="6"/>
        <v>0</v>
      </c>
      <c r="M35" s="43">
        <f t="shared" si="6"/>
        <v>0</v>
      </c>
      <c r="N35" s="43">
        <f t="shared" si="6"/>
        <v>145</v>
      </c>
      <c r="O35" s="44">
        <f t="shared" si="6"/>
        <v>4106</v>
      </c>
      <c r="P35" s="45">
        <f t="shared" si="6"/>
        <v>947.85</v>
      </c>
    </row>
    <row r="36" spans="1:16" x14ac:dyDescent="0.2">
      <c r="G36" s="42"/>
    </row>
    <row r="37" spans="1:16" x14ac:dyDescent="0.2">
      <c r="G37" s="42"/>
    </row>
    <row r="38" spans="1:16" ht="12" thickBot="1" x14ac:dyDescent="0.25">
      <c r="B38" s="33" t="s">
        <v>123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s="30" customFormat="1" x14ac:dyDescent="0.2">
      <c r="A39" s="124"/>
      <c r="B39" s="125" t="s">
        <v>124</v>
      </c>
      <c r="C39" s="64"/>
      <c r="D39" s="52"/>
      <c r="E39" s="52"/>
      <c r="F39" s="53"/>
      <c r="G39" s="120">
        <v>6</v>
      </c>
      <c r="H39" s="121"/>
      <c r="I39" s="120">
        <v>12</v>
      </c>
      <c r="J39" s="126"/>
      <c r="K39" s="120"/>
      <c r="L39" s="121"/>
      <c r="M39" s="120"/>
      <c r="N39" s="127"/>
      <c r="O39" s="122">
        <f t="shared" ref="O39:O41" si="7">SUM(F39:N39)</f>
        <v>18</v>
      </c>
      <c r="P39" s="37">
        <f t="shared" ref="P39:P41" si="8">(F39*$F$3)+(G39*$G$3)+(H39*$H$3)+(I39*$I$3)+(J39*$J$3)+(K39*$K$3)+(L39*$L$3)+(M39*$M$3)+(N39*$N$3)</f>
        <v>7.5</v>
      </c>
    </row>
    <row r="40" spans="1:16" s="30" customFormat="1" x14ac:dyDescent="0.2">
      <c r="A40" s="124"/>
      <c r="B40" s="65" t="s">
        <v>125</v>
      </c>
      <c r="C40" s="64"/>
      <c r="D40" s="52"/>
      <c r="E40" s="52"/>
      <c r="F40" s="53"/>
      <c r="G40" s="120">
        <v>15</v>
      </c>
      <c r="H40" s="121"/>
      <c r="I40" s="120">
        <v>22</v>
      </c>
      <c r="J40" s="126"/>
      <c r="K40" s="120"/>
      <c r="L40" s="121">
        <v>10</v>
      </c>
      <c r="M40" s="120"/>
      <c r="N40" s="127">
        <v>3</v>
      </c>
      <c r="O40" s="122">
        <f t="shared" si="7"/>
        <v>50</v>
      </c>
      <c r="P40" s="37">
        <f t="shared" si="8"/>
        <v>30.75</v>
      </c>
    </row>
    <row r="41" spans="1:16" s="30" customFormat="1" x14ac:dyDescent="0.2">
      <c r="A41" s="124"/>
      <c r="B41" s="125"/>
      <c r="C41" s="64"/>
      <c r="D41" s="52"/>
      <c r="E41" s="52"/>
      <c r="F41" s="53"/>
      <c r="G41" s="120"/>
      <c r="H41" s="121"/>
      <c r="I41" s="120"/>
      <c r="J41" s="126"/>
      <c r="K41" s="120"/>
      <c r="L41" s="121"/>
      <c r="M41" s="120"/>
      <c r="N41" s="127"/>
      <c r="O41" s="122">
        <f t="shared" si="7"/>
        <v>0</v>
      </c>
      <c r="P41" s="37">
        <f t="shared" si="8"/>
        <v>0</v>
      </c>
    </row>
    <row r="42" spans="1:16" ht="12" thickBot="1" x14ac:dyDescent="0.25">
      <c r="A42" s="38"/>
      <c r="B42" s="39" t="s">
        <v>21</v>
      </c>
      <c r="C42" s="39">
        <f t="shared" ref="C42:P42" si="9">SUM(C39:C41)</f>
        <v>0</v>
      </c>
      <c r="D42" s="39">
        <f t="shared" si="9"/>
        <v>0</v>
      </c>
      <c r="E42" s="39">
        <f t="shared" si="9"/>
        <v>0</v>
      </c>
      <c r="F42" s="39">
        <f t="shared" si="9"/>
        <v>0</v>
      </c>
      <c r="G42" s="129">
        <f t="shared" si="9"/>
        <v>21</v>
      </c>
      <c r="H42" s="129">
        <f t="shared" si="9"/>
        <v>0</v>
      </c>
      <c r="I42" s="43">
        <f t="shared" si="9"/>
        <v>34</v>
      </c>
      <c r="J42" s="43">
        <f t="shared" si="9"/>
        <v>0</v>
      </c>
      <c r="K42" s="43">
        <f t="shared" si="9"/>
        <v>0</v>
      </c>
      <c r="L42" s="43">
        <f t="shared" si="9"/>
        <v>10</v>
      </c>
      <c r="M42" s="43">
        <f t="shared" si="9"/>
        <v>0</v>
      </c>
      <c r="N42" s="43">
        <f t="shared" si="9"/>
        <v>3</v>
      </c>
      <c r="O42" s="44">
        <f t="shared" si="9"/>
        <v>68</v>
      </c>
      <c r="P42" s="45">
        <f t="shared" si="9"/>
        <v>38.25</v>
      </c>
    </row>
    <row r="43" spans="1:16" x14ac:dyDescent="0.2">
      <c r="A43" s="38"/>
      <c r="B43" s="54"/>
      <c r="C43" s="54"/>
      <c r="D43" s="54"/>
      <c r="E43" s="54"/>
      <c r="F43" s="54"/>
      <c r="G43" s="55"/>
      <c r="H43" s="55"/>
      <c r="I43" s="55"/>
      <c r="J43" s="55"/>
      <c r="K43" s="55"/>
      <c r="L43" s="55"/>
      <c r="M43" s="55"/>
      <c r="N43" s="55"/>
      <c r="O43" s="56"/>
      <c r="P43" s="57"/>
    </row>
    <row r="44" spans="1:16" x14ac:dyDescent="0.2">
      <c r="A44" s="38"/>
      <c r="B44" s="54"/>
      <c r="C44" s="54"/>
      <c r="D44" s="54"/>
      <c r="E44" s="54"/>
      <c r="F44" s="54"/>
      <c r="G44" s="55"/>
      <c r="H44" s="55"/>
      <c r="I44" s="55"/>
      <c r="J44" s="55"/>
      <c r="K44" s="55"/>
      <c r="L44" s="55"/>
      <c r="M44" s="55"/>
      <c r="N44" s="55"/>
      <c r="O44" s="56"/>
      <c r="P44" s="57"/>
    </row>
    <row r="45" spans="1:16" ht="12" thickBot="1" x14ac:dyDescent="0.25">
      <c r="B45" s="33" t="s">
        <v>23</v>
      </c>
      <c r="C45" s="33"/>
      <c r="D45" s="33"/>
      <c r="E45" s="33"/>
      <c r="F45" s="34"/>
      <c r="G45" s="34"/>
      <c r="H45" s="34"/>
      <c r="I45" s="34"/>
      <c r="J45" s="34"/>
      <c r="K45" s="34"/>
      <c r="L45" s="34"/>
      <c r="M45" s="34"/>
      <c r="N45" s="34"/>
      <c r="O45" s="35"/>
      <c r="P45" s="35"/>
    </row>
    <row r="46" spans="1:16" s="30" customFormat="1" x14ac:dyDescent="0.2">
      <c r="A46" s="1"/>
      <c r="B46" s="58" t="s">
        <v>85</v>
      </c>
      <c r="C46" s="51"/>
      <c r="D46" s="52"/>
      <c r="E46" s="52"/>
      <c r="F46" s="53"/>
      <c r="G46" s="59">
        <v>55</v>
      </c>
      <c r="H46" s="60"/>
      <c r="I46" s="61">
        <v>43</v>
      </c>
      <c r="J46" s="60"/>
      <c r="K46" s="59">
        <v>3</v>
      </c>
      <c r="L46" s="62"/>
      <c r="M46" s="59"/>
      <c r="N46" s="60"/>
      <c r="O46" s="36">
        <f>SUM(F46:N46)</f>
        <v>101</v>
      </c>
      <c r="P46" s="37">
        <f>(F46*$F$3)+(G46*$G$3)+(H46*$H$3)+(I46*$I$3)+(J46*$J$3)+(K46*$K$3)+(L46*$L$3)+(M46*$M$3)+(N46*$N$3)</f>
        <v>38.25</v>
      </c>
    </row>
    <row r="47" spans="1:16" s="30" customFormat="1" x14ac:dyDescent="0.2">
      <c r="A47" s="1"/>
      <c r="B47" s="58" t="s">
        <v>86</v>
      </c>
      <c r="C47" s="51"/>
      <c r="D47" s="52"/>
      <c r="E47" s="52"/>
      <c r="F47" s="53"/>
      <c r="G47" s="59">
        <v>28</v>
      </c>
      <c r="H47" s="60"/>
      <c r="I47" s="61">
        <v>9</v>
      </c>
      <c r="J47" s="60"/>
      <c r="K47" s="59"/>
      <c r="L47" s="62"/>
      <c r="M47" s="59"/>
      <c r="N47" s="60"/>
      <c r="O47" s="36">
        <f>SUM(F47:N47)</f>
        <v>37</v>
      </c>
      <c r="P47" s="37">
        <f>(F47*$F$3)+(G47*$G$3)+(H47*$H$3)+(I47*$I$3)+(J47*$J$3)+(K47*$K$3)+(L47*$L$3)+(M47*$M$3)+(N47*$N$3)</f>
        <v>11.5</v>
      </c>
    </row>
    <row r="48" spans="1:16" ht="12" thickBot="1" x14ac:dyDescent="0.25">
      <c r="A48" s="38"/>
      <c r="B48" s="39" t="s">
        <v>21</v>
      </c>
      <c r="C48" s="43">
        <f t="shared" ref="C48:F48" si="10">SUM(C46:C47)</f>
        <v>0</v>
      </c>
      <c r="D48" s="43">
        <f t="shared" si="10"/>
        <v>0</v>
      </c>
      <c r="E48" s="43">
        <f t="shared" si="10"/>
        <v>0</v>
      </c>
      <c r="F48" s="43">
        <f t="shared" si="10"/>
        <v>0</v>
      </c>
      <c r="G48" s="43">
        <f>SUM(G46:G47)</f>
        <v>83</v>
      </c>
      <c r="H48" s="43">
        <f t="shared" ref="H48:N48" si="11">SUM(H46:H47)</f>
        <v>0</v>
      </c>
      <c r="I48" s="43">
        <f t="shared" si="11"/>
        <v>52</v>
      </c>
      <c r="J48" s="43">
        <f t="shared" si="11"/>
        <v>0</v>
      </c>
      <c r="K48" s="43">
        <f t="shared" si="11"/>
        <v>3</v>
      </c>
      <c r="L48" s="43">
        <f t="shared" si="11"/>
        <v>0</v>
      </c>
      <c r="M48" s="43">
        <f t="shared" si="11"/>
        <v>0</v>
      </c>
      <c r="N48" s="43">
        <f t="shared" si="11"/>
        <v>0</v>
      </c>
      <c r="O48" s="43">
        <f>SUM(O46:O47)</f>
        <v>138</v>
      </c>
      <c r="P48" s="45">
        <f>SUM(P42:P47)</f>
        <v>88</v>
      </c>
    </row>
    <row r="49" spans="1:16" x14ac:dyDescent="0.2">
      <c r="A49" s="38"/>
      <c r="B49" s="54"/>
      <c r="C49" s="54"/>
      <c r="D49" s="54"/>
      <c r="E49" s="54"/>
      <c r="F49" s="54"/>
      <c r="G49" s="55"/>
      <c r="H49" s="55"/>
      <c r="I49" s="55"/>
      <c r="J49" s="55"/>
      <c r="K49" s="55"/>
      <c r="L49" s="55"/>
      <c r="M49" s="55"/>
      <c r="N49" s="55"/>
      <c r="O49" s="56"/>
      <c r="P49" s="57"/>
    </row>
    <row r="50" spans="1:16" x14ac:dyDescent="0.2">
      <c r="A50" s="38"/>
      <c r="B50" s="54"/>
      <c r="C50" s="54"/>
      <c r="D50" s="54"/>
      <c r="E50" s="54"/>
      <c r="F50" s="54"/>
      <c r="G50" s="55"/>
      <c r="H50" s="55"/>
      <c r="I50" s="55"/>
      <c r="J50" s="55"/>
      <c r="K50" s="55"/>
      <c r="L50" s="55"/>
      <c r="M50" s="55"/>
      <c r="N50" s="55"/>
      <c r="O50" s="56"/>
      <c r="P50" s="57"/>
    </row>
    <row r="51" spans="1:16" ht="12" thickBot="1" x14ac:dyDescent="0.25">
      <c r="B51" s="33" t="s">
        <v>71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 ht="11.25" customHeight="1" x14ac:dyDescent="0.2">
      <c r="A52" s="1"/>
      <c r="B52" s="58" t="s">
        <v>81</v>
      </c>
      <c r="C52" s="51"/>
      <c r="D52" s="153"/>
      <c r="E52" s="153"/>
      <c r="F52" s="154">
        <v>118</v>
      </c>
      <c r="G52" s="155"/>
      <c r="H52" s="156"/>
      <c r="I52" s="157"/>
      <c r="J52" s="156"/>
      <c r="K52" s="155"/>
      <c r="L52" s="158"/>
      <c r="M52" s="155"/>
      <c r="N52" s="156"/>
      <c r="O52" s="36">
        <f>SUM(F52:N52)</f>
        <v>118</v>
      </c>
      <c r="P52" s="37">
        <f>(F52*$F$3)+(G52*$G$3)+(H52*$H$3)+(I52*$I$3)+(J52*$J$3)+(K52*$K$3)+(L52*$L$3)+(M52*$M$3)+(N52*$N$3)</f>
        <v>11.8</v>
      </c>
    </row>
    <row r="53" spans="1:16" s="30" customFormat="1" ht="11.25" customHeight="1" x14ac:dyDescent="0.2">
      <c r="A53" s="1"/>
      <c r="B53" s="58" t="s">
        <v>82</v>
      </c>
      <c r="C53" s="51"/>
      <c r="D53" s="52"/>
      <c r="E53" s="52"/>
      <c r="F53" s="53"/>
      <c r="G53" s="59">
        <v>132</v>
      </c>
      <c r="H53" s="60"/>
      <c r="I53" s="61">
        <v>7</v>
      </c>
      <c r="J53" s="60"/>
      <c r="K53" s="59"/>
      <c r="L53" s="62">
        <v>1</v>
      </c>
      <c r="M53" s="59"/>
      <c r="N53" s="60">
        <v>9</v>
      </c>
      <c r="O53" s="36">
        <f>SUM(F53:N53)</f>
        <v>149</v>
      </c>
      <c r="P53" s="37">
        <f>(F53*$F$3)+(G53*$G$3)+(H53*$H$3)+(I53*$I$3)+(J53*$J$3)+(K53*$K$3)+(L53*$L$3)+(M53*$M$3)+(N53*$N$3)</f>
        <v>55.5</v>
      </c>
    </row>
    <row r="54" spans="1:16" s="30" customFormat="1" ht="11.25" customHeight="1" x14ac:dyDescent="0.2">
      <c r="A54" s="1"/>
      <c r="B54" s="58" t="s">
        <v>83</v>
      </c>
      <c r="C54" s="51"/>
      <c r="D54" s="52"/>
      <c r="E54" s="52"/>
      <c r="F54" s="53"/>
      <c r="G54" s="59">
        <v>66</v>
      </c>
      <c r="H54" s="60"/>
      <c r="I54" s="61">
        <v>11</v>
      </c>
      <c r="J54" s="60"/>
      <c r="K54" s="59"/>
      <c r="L54" s="62">
        <v>4</v>
      </c>
      <c r="M54" s="59"/>
      <c r="N54" s="60">
        <v>9</v>
      </c>
      <c r="O54" s="36">
        <f>SUM(F54:N54)</f>
        <v>90</v>
      </c>
      <c r="P54" s="37">
        <f>(F54*$F$3)+(G54*$G$3)+(H54*$H$3)+(I54*$I$3)+(J54*$J$3)+(K54*$K$3)+(L54*$L$3)+(M54*$M$3)+(N54*$N$3)</f>
        <v>44</v>
      </c>
    </row>
    <row r="55" spans="1:16" s="30" customFormat="1" ht="11.25" customHeight="1" x14ac:dyDescent="0.2">
      <c r="A55" s="1"/>
      <c r="B55" s="58" t="s">
        <v>84</v>
      </c>
      <c r="C55" s="51"/>
      <c r="D55" s="52"/>
      <c r="E55" s="52"/>
      <c r="F55" s="53"/>
      <c r="G55" s="59">
        <v>34</v>
      </c>
      <c r="H55" s="60"/>
      <c r="I55" s="61">
        <v>10</v>
      </c>
      <c r="J55" s="60"/>
      <c r="K55" s="59"/>
      <c r="L55" s="62">
        <v>4</v>
      </c>
      <c r="M55" s="59"/>
      <c r="N55" s="60">
        <v>16</v>
      </c>
      <c r="O55" s="36">
        <f>SUM(F55:N55)</f>
        <v>64</v>
      </c>
      <c r="P55" s="37">
        <f>(F55*$F$3)+(G55*$G$3)+(H55*$H$3)+(I55*$I$3)+(J55*$J$3)+(K55*$K$3)+(L55*$L$3)+(M55*$M$3)+(N55*$N$3)</f>
        <v>49.5</v>
      </c>
    </row>
    <row r="56" spans="1:16" s="30" customFormat="1" ht="11.25" customHeight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>SUM(F56:N56)</f>
        <v>0</v>
      </c>
      <c r="P56" s="37">
        <f>(F56*$F$3)+(G56*$G$3)+(H56*$H$3)+(I56*$I$3)+(J56*$J$3)+(K56*$K$3)+(L56*$L$3)+(M56*$M$3)+(N56*$N$3)</f>
        <v>0</v>
      </c>
    </row>
    <row r="57" spans="1:16" ht="12" thickBot="1" x14ac:dyDescent="0.25">
      <c r="A57" s="38"/>
      <c r="B57" s="39" t="s">
        <v>21</v>
      </c>
      <c r="C57" s="39">
        <f t="shared" ref="C57:P57" si="12">SUM(C52:C56)</f>
        <v>0</v>
      </c>
      <c r="D57" s="39">
        <f t="shared" si="12"/>
        <v>0</v>
      </c>
      <c r="E57" s="39">
        <f t="shared" si="12"/>
        <v>0</v>
      </c>
      <c r="F57" s="39">
        <f t="shared" si="12"/>
        <v>118</v>
      </c>
      <c r="G57" s="43">
        <f t="shared" si="12"/>
        <v>232</v>
      </c>
      <c r="H57" s="43">
        <f t="shared" si="12"/>
        <v>0</v>
      </c>
      <c r="I57" s="43">
        <f t="shared" si="12"/>
        <v>28</v>
      </c>
      <c r="J57" s="43">
        <f t="shared" si="12"/>
        <v>0</v>
      </c>
      <c r="K57" s="43">
        <f t="shared" si="12"/>
        <v>0</v>
      </c>
      <c r="L57" s="43">
        <f t="shared" si="12"/>
        <v>9</v>
      </c>
      <c r="M57" s="43">
        <f t="shared" si="12"/>
        <v>0</v>
      </c>
      <c r="N57" s="43">
        <f t="shared" si="12"/>
        <v>34</v>
      </c>
      <c r="O57" s="44">
        <f t="shared" si="12"/>
        <v>421</v>
      </c>
      <c r="P57" s="45">
        <f t="shared" si="12"/>
        <v>160.80000000000001</v>
      </c>
    </row>
    <row r="58" spans="1:16" ht="11.25" customHeight="1" x14ac:dyDescent="0.2">
      <c r="A58" s="38"/>
      <c r="B58" s="54"/>
      <c r="C58" s="54"/>
      <c r="D58" s="54"/>
      <c r="E58" s="54"/>
      <c r="F58" s="54"/>
      <c r="G58" s="55"/>
      <c r="H58" s="55"/>
      <c r="I58" s="55"/>
      <c r="J58" s="55"/>
      <c r="K58" s="55"/>
      <c r="L58" s="55"/>
      <c r="M58" s="55"/>
      <c r="N58" s="55"/>
      <c r="O58" s="56"/>
      <c r="P58" s="57"/>
    </row>
    <row r="60" spans="1:16" ht="12" thickBot="1" x14ac:dyDescent="0.25">
      <c r="B60" s="33" t="s">
        <v>30</v>
      </c>
      <c r="C60" s="33"/>
      <c r="D60" s="33"/>
      <c r="E60" s="33"/>
      <c r="F60" s="34"/>
      <c r="G60" s="34"/>
      <c r="H60" s="34"/>
      <c r="I60" s="34"/>
      <c r="J60" s="34"/>
      <c r="K60" s="34"/>
      <c r="L60" s="34"/>
      <c r="M60" s="34"/>
      <c r="N60" s="34"/>
      <c r="O60" s="35"/>
      <c r="P60" s="35"/>
    </row>
    <row r="61" spans="1:16" s="30" customFormat="1" ht="11.25" customHeight="1" x14ac:dyDescent="0.2">
      <c r="A61" s="1"/>
      <c r="B61" s="58" t="s">
        <v>111</v>
      </c>
      <c r="C61" s="51"/>
      <c r="D61" s="52"/>
      <c r="E61" s="52"/>
      <c r="F61" s="53"/>
      <c r="G61" s="59">
        <v>66</v>
      </c>
      <c r="H61" s="60"/>
      <c r="I61" s="61">
        <v>4</v>
      </c>
      <c r="J61" s="60">
        <v>2</v>
      </c>
      <c r="K61" s="59"/>
      <c r="L61" s="62"/>
      <c r="M61" s="59"/>
      <c r="N61" s="60"/>
      <c r="O61" s="36">
        <f>SUM(F61:N61)</f>
        <v>72</v>
      </c>
      <c r="P61" s="37">
        <f>(F61*$F$3)+(G61*$G$3)+(H61*$H$3)+(I61*$I$3)+(J61*$J$3)+(K61*$K$3)+(L61*$L$3)+(M61*$M$3)+(N61*$N$3)</f>
        <v>19.5</v>
      </c>
    </row>
    <row r="62" spans="1:16" s="30" customFormat="1" ht="11.25" customHeight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>SUM(F62:N62)</f>
        <v>0</v>
      </c>
      <c r="P62" s="37">
        <f>(F62*$F$3)+(G62*$G$3)+(H62*$H$3)+(I62*$I$3)+(J62*$J$3)+(K62*$K$3)+(L62*$L$3)+(M62*$M$3)+(N62*$N$3)</f>
        <v>0</v>
      </c>
    </row>
    <row r="63" spans="1:16" ht="12" thickBot="1" x14ac:dyDescent="0.25">
      <c r="A63" s="38"/>
      <c r="B63" s="39" t="s">
        <v>21</v>
      </c>
      <c r="C63" s="39">
        <f t="shared" ref="C63:P63" si="13">SUM(C61:C62)</f>
        <v>0</v>
      </c>
      <c r="D63" s="39">
        <f t="shared" si="13"/>
        <v>0</v>
      </c>
      <c r="E63" s="39">
        <f t="shared" si="13"/>
        <v>0</v>
      </c>
      <c r="F63" s="39">
        <f t="shared" si="13"/>
        <v>0</v>
      </c>
      <c r="G63" s="43">
        <f t="shared" si="13"/>
        <v>66</v>
      </c>
      <c r="H63" s="43">
        <f t="shared" si="13"/>
        <v>0</v>
      </c>
      <c r="I63" s="43">
        <f t="shared" si="13"/>
        <v>4</v>
      </c>
      <c r="J63" s="43">
        <f t="shared" si="13"/>
        <v>2</v>
      </c>
      <c r="K63" s="43">
        <f t="shared" si="13"/>
        <v>0</v>
      </c>
      <c r="L63" s="43">
        <f t="shared" si="13"/>
        <v>0</v>
      </c>
      <c r="M63" s="43">
        <f t="shared" si="13"/>
        <v>0</v>
      </c>
      <c r="N63" s="43">
        <f t="shared" si="13"/>
        <v>0</v>
      </c>
      <c r="O63" s="44">
        <f t="shared" si="13"/>
        <v>72</v>
      </c>
      <c r="P63" s="45">
        <f t="shared" si="13"/>
        <v>19.5</v>
      </c>
    </row>
    <row r="64" spans="1:16" ht="11.25" customHeight="1" x14ac:dyDescent="0.2">
      <c r="A64" s="38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6" spans="1:16" ht="12" thickBot="1" x14ac:dyDescent="0.25">
      <c r="B66" s="33" t="s">
        <v>72</v>
      </c>
      <c r="C66" s="33"/>
      <c r="D66" s="33"/>
      <c r="E66" s="33"/>
      <c r="F66" s="34"/>
      <c r="G66" s="34"/>
      <c r="H66" s="34"/>
      <c r="I66" s="34"/>
      <c r="J66" s="34"/>
      <c r="K66" s="34"/>
      <c r="L66" s="34"/>
      <c r="M66" s="34"/>
      <c r="N66" s="34"/>
      <c r="O66" s="35"/>
      <c r="P66" s="35"/>
    </row>
    <row r="67" spans="1:16" s="30" customFormat="1" x14ac:dyDescent="0.2">
      <c r="A67" s="1"/>
      <c r="B67" s="58" t="s">
        <v>107</v>
      </c>
      <c r="C67" s="63"/>
      <c r="D67" s="52"/>
      <c r="E67" s="52"/>
      <c r="F67" s="53"/>
      <c r="G67" s="59">
        <v>237</v>
      </c>
      <c r="H67" s="60"/>
      <c r="I67" s="61">
        <v>24</v>
      </c>
      <c r="J67" s="60"/>
      <c r="K67" s="59"/>
      <c r="L67" s="62"/>
      <c r="M67" s="59"/>
      <c r="N67" s="60">
        <v>13</v>
      </c>
      <c r="O67" s="36">
        <f t="shared" ref="O67:O69" si="14">SUM(F67:N67)</f>
        <v>274</v>
      </c>
      <c r="P67" s="37">
        <f t="shared" ref="P67:P69" si="15">(F67*$F$3)+(G67*$G$3)+(H67*$H$3)+(I67*$I$3)+(J67*$J$3)+(K67*$K$3)+(L67*$L$3)+(M67*$M$3)+(N67*$N$3)</f>
        <v>97.25</v>
      </c>
    </row>
    <row r="68" spans="1:16" s="30" customFormat="1" x14ac:dyDescent="0.2">
      <c r="A68" s="1"/>
      <c r="B68" s="58" t="s">
        <v>108</v>
      </c>
      <c r="C68" s="51"/>
      <c r="D68" s="52"/>
      <c r="E68" s="52"/>
      <c r="F68" s="53"/>
      <c r="G68" s="59">
        <v>42</v>
      </c>
      <c r="H68" s="60"/>
      <c r="I68" s="61"/>
      <c r="J68" s="60"/>
      <c r="K68" s="59">
        <v>4</v>
      </c>
      <c r="L68" s="62"/>
      <c r="M68" s="59"/>
      <c r="N68" s="60">
        <v>5</v>
      </c>
      <c r="O68" s="36">
        <f t="shared" si="14"/>
        <v>51</v>
      </c>
      <c r="P68" s="37">
        <f t="shared" si="15"/>
        <v>24.5</v>
      </c>
    </row>
    <row r="69" spans="1:16" s="30" customFormat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14"/>
        <v>0</v>
      </c>
      <c r="P69" s="37">
        <f t="shared" si="15"/>
        <v>0</v>
      </c>
    </row>
    <row r="70" spans="1:16" ht="12" thickBot="1" x14ac:dyDescent="0.25">
      <c r="A70" s="38"/>
      <c r="B70" s="39" t="s">
        <v>21</v>
      </c>
      <c r="C70" s="39">
        <f>SUM(C69:C69)</f>
        <v>0</v>
      </c>
      <c r="D70" s="39">
        <f>SUM(D67:D69)</f>
        <v>0</v>
      </c>
      <c r="E70" s="39">
        <f>SUM(E67:E69)</f>
        <v>0</v>
      </c>
      <c r="F70" s="39">
        <f>SUM(F69:F69)</f>
        <v>0</v>
      </c>
      <c r="G70" s="43">
        <f t="shared" ref="G70:P70" si="16">SUM(G67:G69)</f>
        <v>279</v>
      </c>
      <c r="H70" s="43">
        <f t="shared" si="16"/>
        <v>0</v>
      </c>
      <c r="I70" s="43">
        <f t="shared" si="16"/>
        <v>24</v>
      </c>
      <c r="J70" s="43">
        <f t="shared" si="16"/>
        <v>0</v>
      </c>
      <c r="K70" s="43">
        <f t="shared" si="16"/>
        <v>4</v>
      </c>
      <c r="L70" s="43">
        <f t="shared" si="16"/>
        <v>0</v>
      </c>
      <c r="M70" s="43">
        <f t="shared" si="16"/>
        <v>0</v>
      </c>
      <c r="N70" s="43">
        <f t="shared" si="16"/>
        <v>18</v>
      </c>
      <c r="O70" s="44">
        <f t="shared" si="16"/>
        <v>325</v>
      </c>
      <c r="P70" s="45">
        <f t="shared" si="16"/>
        <v>121.75</v>
      </c>
    </row>
    <row r="72" spans="1:16" ht="11.25" customHeight="1" x14ac:dyDescent="0.2"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</row>
    <row r="73" spans="1:16" ht="12" thickBot="1" x14ac:dyDescent="0.25">
      <c r="B73" s="33" t="s">
        <v>73</v>
      </c>
      <c r="C73" s="33"/>
      <c r="D73" s="33"/>
      <c r="E73" s="33"/>
      <c r="F73" s="34"/>
      <c r="G73" s="34"/>
      <c r="H73" s="34"/>
      <c r="I73" s="34"/>
      <c r="J73" s="34"/>
      <c r="K73" s="34"/>
      <c r="L73" s="34"/>
      <c r="M73" s="34"/>
      <c r="N73" s="34"/>
      <c r="O73" s="35"/>
      <c r="P73" s="35"/>
    </row>
    <row r="74" spans="1:16" s="30" customFormat="1" x14ac:dyDescent="0.2">
      <c r="A74" s="1"/>
      <c r="B74" s="58" t="s">
        <v>116</v>
      </c>
      <c r="C74" s="51"/>
      <c r="D74" s="52"/>
      <c r="E74" s="52"/>
      <c r="F74" s="53"/>
      <c r="G74" s="59">
        <v>25</v>
      </c>
      <c r="H74" s="60"/>
      <c r="I74" s="61"/>
      <c r="J74" s="60"/>
      <c r="K74" s="59"/>
      <c r="L74" s="62"/>
      <c r="M74" s="59"/>
      <c r="N74" s="60"/>
      <c r="O74" s="36">
        <f t="shared" ref="O74:O81" si="17">SUM(F74:N74)</f>
        <v>25</v>
      </c>
      <c r="P74" s="37">
        <f t="shared" ref="P74:P81" si="18">(F74*$F$3)+(G74*$G$3)+(H74*$H$3)+(I74*$I$3)+(J74*$J$3)+(K74*$K$3)+(L74*$L$3)+(M74*$M$3)+(N74*$N$3)</f>
        <v>6.25</v>
      </c>
    </row>
    <row r="75" spans="1:16" s="30" customFormat="1" x14ac:dyDescent="0.2">
      <c r="A75" s="1"/>
      <c r="B75" s="58" t="s">
        <v>117</v>
      </c>
      <c r="C75" s="51"/>
      <c r="D75" s="52"/>
      <c r="E75" s="52"/>
      <c r="F75" s="53"/>
      <c r="G75" s="59">
        <v>6</v>
      </c>
      <c r="H75" s="60"/>
      <c r="I75" s="61"/>
      <c r="J75" s="60"/>
      <c r="K75" s="59"/>
      <c r="L75" s="62"/>
      <c r="M75" s="59"/>
      <c r="N75" s="60"/>
      <c r="O75" s="36">
        <f t="shared" si="17"/>
        <v>6</v>
      </c>
      <c r="P75" s="37">
        <f t="shared" si="18"/>
        <v>1.5</v>
      </c>
    </row>
    <row r="76" spans="1:16" s="30" customFormat="1" x14ac:dyDescent="0.2">
      <c r="A76" s="1"/>
      <c r="B76" s="58" t="s">
        <v>118</v>
      </c>
      <c r="C76" s="51"/>
      <c r="D76" s="52"/>
      <c r="E76" s="52"/>
      <c r="F76" s="53"/>
      <c r="G76" s="59">
        <v>6</v>
      </c>
      <c r="H76" s="60"/>
      <c r="I76" s="61"/>
      <c r="J76" s="60"/>
      <c r="K76" s="59"/>
      <c r="L76" s="62"/>
      <c r="M76" s="59"/>
      <c r="N76" s="60"/>
      <c r="O76" s="36">
        <f t="shared" si="17"/>
        <v>6</v>
      </c>
      <c r="P76" s="37">
        <f t="shared" si="18"/>
        <v>1.5</v>
      </c>
    </row>
    <row r="77" spans="1:16" s="30" customFormat="1" x14ac:dyDescent="0.2">
      <c r="A77" s="1"/>
      <c r="B77" s="58" t="s">
        <v>119</v>
      </c>
      <c r="C77" s="51"/>
      <c r="D77" s="52"/>
      <c r="E77" s="52"/>
      <c r="F77" s="53"/>
      <c r="G77" s="59">
        <v>7</v>
      </c>
      <c r="H77" s="60"/>
      <c r="I77" s="61"/>
      <c r="J77" s="60"/>
      <c r="K77" s="59"/>
      <c r="L77" s="62"/>
      <c r="M77" s="59"/>
      <c r="N77" s="60"/>
      <c r="O77" s="36">
        <f t="shared" si="17"/>
        <v>7</v>
      </c>
      <c r="P77" s="37">
        <f t="shared" si="18"/>
        <v>1.75</v>
      </c>
    </row>
    <row r="78" spans="1:16" s="30" customFormat="1" x14ac:dyDescent="0.2">
      <c r="A78" s="1"/>
      <c r="B78" s="58" t="s">
        <v>120</v>
      </c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>
        <v>1</v>
      </c>
      <c r="N78" s="60"/>
      <c r="O78" s="36">
        <f t="shared" si="17"/>
        <v>1</v>
      </c>
      <c r="P78" s="37">
        <f t="shared" si="18"/>
        <v>2</v>
      </c>
    </row>
    <row r="79" spans="1:16" s="30" customFormat="1" x14ac:dyDescent="0.2">
      <c r="A79" s="1"/>
      <c r="B79" s="58" t="s">
        <v>121</v>
      </c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>
        <v>1</v>
      </c>
      <c r="N79" s="60"/>
      <c r="O79" s="36">
        <f t="shared" si="17"/>
        <v>1</v>
      </c>
      <c r="P79" s="37">
        <f t="shared" si="18"/>
        <v>2</v>
      </c>
    </row>
    <row r="80" spans="1:16" s="30" customFormat="1" x14ac:dyDescent="0.2">
      <c r="A80" s="1"/>
      <c r="B80" s="58" t="s">
        <v>122</v>
      </c>
      <c r="C80" s="51"/>
      <c r="D80" s="52"/>
      <c r="E80" s="52"/>
      <c r="F80" s="53"/>
      <c r="G80" s="59">
        <v>8</v>
      </c>
      <c r="H80" s="60"/>
      <c r="I80" s="61"/>
      <c r="J80" s="60"/>
      <c r="K80" s="59"/>
      <c r="L80" s="62"/>
      <c r="M80" s="59">
        <v>1</v>
      </c>
      <c r="N80" s="60"/>
      <c r="O80" s="36">
        <f t="shared" si="17"/>
        <v>9</v>
      </c>
      <c r="P80" s="37">
        <f t="shared" si="18"/>
        <v>4</v>
      </c>
    </row>
    <row r="81" spans="1:16" s="30" customFormat="1" x14ac:dyDescent="0.2">
      <c r="A81" s="1"/>
      <c r="B81" s="58"/>
      <c r="C81" s="51"/>
      <c r="D81" s="52"/>
      <c r="E81" s="52"/>
      <c r="F81" s="53"/>
      <c r="G81" s="59"/>
      <c r="H81" s="60"/>
      <c r="I81" s="61"/>
      <c r="J81" s="60"/>
      <c r="K81" s="59"/>
      <c r="L81" s="62"/>
      <c r="M81" s="59"/>
      <c r="N81" s="60"/>
      <c r="O81" s="36">
        <f t="shared" si="17"/>
        <v>0</v>
      </c>
      <c r="P81" s="37">
        <f t="shared" si="18"/>
        <v>0</v>
      </c>
    </row>
    <row r="82" spans="1:16" ht="12" thickBot="1" x14ac:dyDescent="0.25">
      <c r="A82" s="38"/>
      <c r="B82" s="39" t="s">
        <v>21</v>
      </c>
      <c r="C82" s="39">
        <f t="shared" ref="C82:O82" si="19">SUM(C74:C81)</f>
        <v>0</v>
      </c>
      <c r="D82" s="39">
        <f t="shared" si="19"/>
        <v>0</v>
      </c>
      <c r="E82" s="39">
        <f t="shared" si="19"/>
        <v>0</v>
      </c>
      <c r="F82" s="39">
        <f t="shared" si="19"/>
        <v>0</v>
      </c>
      <c r="G82" s="43">
        <f t="shared" si="19"/>
        <v>52</v>
      </c>
      <c r="H82" s="43">
        <f t="shared" si="19"/>
        <v>0</v>
      </c>
      <c r="I82" s="43">
        <f t="shared" si="19"/>
        <v>0</v>
      </c>
      <c r="J82" s="43">
        <f t="shared" si="19"/>
        <v>0</v>
      </c>
      <c r="K82" s="43">
        <f t="shared" si="19"/>
        <v>0</v>
      </c>
      <c r="L82" s="43">
        <f t="shared" si="19"/>
        <v>0</v>
      </c>
      <c r="M82" s="43">
        <f t="shared" si="19"/>
        <v>3</v>
      </c>
      <c r="N82" s="43">
        <f t="shared" si="19"/>
        <v>0</v>
      </c>
      <c r="O82" s="44">
        <f t="shared" si="19"/>
        <v>55</v>
      </c>
      <c r="P82" s="45">
        <f>SUM(P74:P81)</f>
        <v>19</v>
      </c>
    </row>
    <row r="83" spans="1:16" ht="12.75" x14ac:dyDescent="0.2">
      <c r="B83" s="2"/>
      <c r="C83" s="2"/>
      <c r="D83" s="2"/>
      <c r="E83" s="2"/>
      <c r="F83" s="47"/>
      <c r="G83" s="47"/>
      <c r="H83" s="47"/>
      <c r="I83" s="47"/>
      <c r="J83" s="47"/>
      <c r="K83" s="47"/>
      <c r="L83" s="47"/>
      <c r="M83" s="47"/>
      <c r="N83" s="47"/>
      <c r="O83" s="2"/>
      <c r="P83" s="2"/>
    </row>
    <row r="84" spans="1:16" x14ac:dyDescent="0.2">
      <c r="M84" s="48" t="s">
        <v>21</v>
      </c>
      <c r="O84" s="49">
        <f>O82+O70+O63+O57+O48+O42+O35+O10</f>
        <v>5548</v>
      </c>
      <c r="P84" s="50">
        <f>P82+P70+P63+P57+P48+P42+P35+P10</f>
        <v>1506.4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9" sqref="B9:N13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77</v>
      </c>
    </row>
    <row r="3" spans="1:16" ht="12.75" x14ac:dyDescent="0.2">
      <c r="B3" s="2" t="s">
        <v>74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 x14ac:dyDescent="0.2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 x14ac:dyDescent="0.2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 x14ac:dyDescent="0.2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 x14ac:dyDescent="0.2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 x14ac:dyDescent="0.2">
      <c r="A14" s="1"/>
      <c r="B14" s="132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 x14ac:dyDescent="0.25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 x14ac:dyDescent="0.2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 x14ac:dyDescent="0.2"/>
    <row r="19" spans="13:16" x14ac:dyDescent="0.2">
      <c r="M19" s="115"/>
      <c r="N19" s="115"/>
      <c r="O19" s="115"/>
      <c r="P19" s="115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1"/>
  <sheetViews>
    <sheetView workbookViewId="0">
      <selection activeCell="B9" sqref="B9:N19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75</v>
      </c>
    </row>
    <row r="3" spans="1:16" ht="12.75" x14ac:dyDescent="0.2">
      <c r="B3" s="2" t="s">
        <v>74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08"/>
      <c r="D9" s="100"/>
      <c r="E9" s="100"/>
      <c r="F9" s="117"/>
      <c r="G9" s="118"/>
      <c r="H9" s="119"/>
      <c r="I9" s="104"/>
      <c r="J9" s="119"/>
      <c r="K9" s="118"/>
      <c r="L9" s="105"/>
      <c r="M9" s="118"/>
      <c r="N9" s="119"/>
      <c r="O9" s="106">
        <f t="shared" ref="O9:O20" si="0">SUM(F9:N9)</f>
        <v>0</v>
      </c>
      <c r="P9" s="107">
        <f t="shared" ref="P9:P20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17"/>
      <c r="G10" s="118"/>
      <c r="H10" s="119"/>
      <c r="I10" s="104"/>
      <c r="J10" s="119"/>
      <c r="K10" s="118"/>
      <c r="L10" s="105"/>
      <c r="M10" s="118"/>
      <c r="N10" s="119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17"/>
      <c r="G11" s="118"/>
      <c r="H11" s="119"/>
      <c r="I11" s="104"/>
      <c r="J11" s="119"/>
      <c r="K11" s="118"/>
      <c r="L11" s="105"/>
      <c r="M11" s="118"/>
      <c r="N11" s="119"/>
      <c r="O11" s="106">
        <f t="shared" si="0"/>
        <v>0</v>
      </c>
      <c r="P11" s="107">
        <f t="shared" si="1"/>
        <v>0</v>
      </c>
    </row>
    <row r="12" spans="1:16" s="30" customFormat="1" x14ac:dyDescent="0.2">
      <c r="A12" s="1"/>
      <c r="B12" s="99"/>
      <c r="C12" s="108"/>
      <c r="D12" s="100"/>
      <c r="E12" s="100"/>
      <c r="F12" s="117"/>
      <c r="G12" s="118"/>
      <c r="H12" s="119"/>
      <c r="I12" s="104"/>
      <c r="J12" s="119"/>
      <c r="K12" s="118"/>
      <c r="L12" s="105"/>
      <c r="M12" s="118"/>
      <c r="N12" s="119"/>
      <c r="O12" s="106">
        <f t="shared" si="0"/>
        <v>0</v>
      </c>
      <c r="P12" s="107">
        <f t="shared" si="1"/>
        <v>0</v>
      </c>
    </row>
    <row r="13" spans="1:16" s="30" customFormat="1" x14ac:dyDescent="0.2">
      <c r="A13" s="1"/>
      <c r="B13" s="99"/>
      <c r="C13" s="108"/>
      <c r="D13" s="100"/>
      <c r="E13" s="100"/>
      <c r="F13" s="117"/>
      <c r="G13" s="118"/>
      <c r="H13" s="119"/>
      <c r="I13" s="104"/>
      <c r="J13" s="119"/>
      <c r="K13" s="118"/>
      <c r="L13" s="105"/>
      <c r="M13" s="118"/>
      <c r="N13" s="119"/>
      <c r="O13" s="106">
        <f t="shared" si="0"/>
        <v>0</v>
      </c>
      <c r="P13" s="107">
        <f t="shared" si="1"/>
        <v>0</v>
      </c>
    </row>
    <row r="14" spans="1:16" s="30" customFormat="1" x14ac:dyDescent="0.2">
      <c r="A14" s="1"/>
      <c r="B14" s="99"/>
      <c r="C14" s="108"/>
      <c r="D14" s="100"/>
      <c r="E14" s="100"/>
      <c r="F14" s="117"/>
      <c r="G14" s="118"/>
      <c r="H14" s="119"/>
      <c r="I14" s="104"/>
      <c r="J14" s="119"/>
      <c r="K14" s="118"/>
      <c r="L14" s="105"/>
      <c r="M14" s="118"/>
      <c r="N14" s="119"/>
      <c r="O14" s="106">
        <f t="shared" si="0"/>
        <v>0</v>
      </c>
      <c r="P14" s="107">
        <f t="shared" si="1"/>
        <v>0</v>
      </c>
    </row>
    <row r="15" spans="1:16" s="30" customFormat="1" x14ac:dyDescent="0.2">
      <c r="A15" s="1"/>
      <c r="B15" s="99"/>
      <c r="C15" s="108"/>
      <c r="D15" s="100"/>
      <c r="E15" s="100"/>
      <c r="F15" s="117"/>
      <c r="G15" s="118"/>
      <c r="H15" s="119"/>
      <c r="I15" s="104"/>
      <c r="J15" s="119"/>
      <c r="K15" s="118"/>
      <c r="L15" s="105"/>
      <c r="M15" s="118"/>
      <c r="N15" s="119"/>
      <c r="O15" s="106">
        <f t="shared" si="0"/>
        <v>0</v>
      </c>
      <c r="P15" s="107">
        <f t="shared" si="1"/>
        <v>0</v>
      </c>
    </row>
    <row r="16" spans="1:16" s="30" customFormat="1" x14ac:dyDescent="0.2">
      <c r="A16" s="1"/>
      <c r="B16" s="99"/>
      <c r="C16" s="108"/>
      <c r="D16" s="100"/>
      <c r="E16" s="100"/>
      <c r="F16" s="117"/>
      <c r="G16" s="118"/>
      <c r="H16" s="119"/>
      <c r="I16" s="104"/>
      <c r="J16" s="119"/>
      <c r="K16" s="118"/>
      <c r="L16" s="105"/>
      <c r="M16" s="118"/>
      <c r="N16" s="119"/>
      <c r="O16" s="106">
        <f t="shared" si="0"/>
        <v>0</v>
      </c>
      <c r="P16" s="107">
        <f t="shared" si="1"/>
        <v>0</v>
      </c>
    </row>
    <row r="17" spans="1:16" s="30" customFormat="1" x14ac:dyDescent="0.2">
      <c r="A17" s="1"/>
      <c r="B17" s="99"/>
      <c r="C17" s="108"/>
      <c r="D17" s="100"/>
      <c r="E17" s="100"/>
      <c r="F17" s="117"/>
      <c r="G17" s="118"/>
      <c r="H17" s="119"/>
      <c r="I17" s="104"/>
      <c r="J17" s="119"/>
      <c r="K17" s="118"/>
      <c r="L17" s="105"/>
      <c r="M17" s="118"/>
      <c r="N17" s="119"/>
      <c r="O17" s="106">
        <f t="shared" si="0"/>
        <v>0</v>
      </c>
      <c r="P17" s="107">
        <f t="shared" si="1"/>
        <v>0</v>
      </c>
    </row>
    <row r="18" spans="1:16" s="30" customFormat="1" x14ac:dyDescent="0.2">
      <c r="A18" s="1"/>
      <c r="B18" s="99"/>
      <c r="C18" s="108"/>
      <c r="D18" s="100"/>
      <c r="E18" s="100"/>
      <c r="F18" s="117"/>
      <c r="G18" s="118"/>
      <c r="H18" s="119"/>
      <c r="I18" s="104"/>
      <c r="J18" s="119"/>
      <c r="K18" s="118"/>
      <c r="L18" s="105"/>
      <c r="M18" s="118"/>
      <c r="N18" s="119"/>
      <c r="O18" s="106">
        <f t="shared" si="0"/>
        <v>0</v>
      </c>
      <c r="P18" s="107">
        <f t="shared" si="1"/>
        <v>0</v>
      </c>
    </row>
    <row r="19" spans="1:16" s="30" customFormat="1" x14ac:dyDescent="0.2">
      <c r="A19" s="1"/>
      <c r="B19" s="99"/>
      <c r="C19" s="108"/>
      <c r="D19" s="100"/>
      <c r="E19" s="100"/>
      <c r="F19" s="117"/>
      <c r="G19" s="118"/>
      <c r="H19" s="119"/>
      <c r="I19" s="104"/>
      <c r="J19" s="119"/>
      <c r="K19" s="118"/>
      <c r="L19" s="105"/>
      <c r="M19" s="118"/>
      <c r="N19" s="119"/>
      <c r="O19" s="106">
        <f t="shared" si="0"/>
        <v>0</v>
      </c>
      <c r="P19" s="107">
        <f t="shared" si="1"/>
        <v>0</v>
      </c>
    </row>
    <row r="20" spans="1:16" s="30" customFormat="1" x14ac:dyDescent="0.2">
      <c r="A20" s="1"/>
      <c r="B20" s="99"/>
      <c r="C20" s="108"/>
      <c r="D20" s="100"/>
      <c r="E20" s="100"/>
      <c r="F20" s="117"/>
      <c r="G20" s="118"/>
      <c r="H20" s="119"/>
      <c r="I20" s="104"/>
      <c r="J20" s="119"/>
      <c r="K20" s="118"/>
      <c r="L20" s="105"/>
      <c r="M20" s="118"/>
      <c r="N20" s="119"/>
      <c r="O20" s="106">
        <f t="shared" si="0"/>
        <v>0</v>
      </c>
      <c r="P20" s="107">
        <f t="shared" si="1"/>
        <v>0</v>
      </c>
    </row>
    <row r="21" spans="1:16" x14ac:dyDescent="0.2">
      <c r="A21" s="38"/>
      <c r="B21" s="109" t="s">
        <v>21</v>
      </c>
      <c r="C21" s="109">
        <f t="shared" ref="C21:P21" si="2">SUM(C9:C20)</f>
        <v>0</v>
      </c>
      <c r="D21" s="109">
        <f t="shared" si="2"/>
        <v>0</v>
      </c>
      <c r="E21" s="109">
        <f t="shared" si="2"/>
        <v>0</v>
      </c>
      <c r="F21" s="109">
        <f t="shared" si="2"/>
        <v>0</v>
      </c>
      <c r="G21" s="109">
        <f t="shared" si="2"/>
        <v>0</v>
      </c>
      <c r="H21" s="109">
        <f t="shared" si="2"/>
        <v>0</v>
      </c>
      <c r="I21" s="109">
        <f t="shared" si="2"/>
        <v>0</v>
      </c>
      <c r="J21" s="109">
        <f t="shared" si="2"/>
        <v>0</v>
      </c>
      <c r="K21" s="109">
        <f t="shared" si="2"/>
        <v>0</v>
      </c>
      <c r="L21" s="109">
        <f t="shared" si="2"/>
        <v>0</v>
      </c>
      <c r="M21" s="109">
        <f t="shared" si="2"/>
        <v>0</v>
      </c>
      <c r="N21" s="109">
        <f t="shared" si="2"/>
        <v>0</v>
      </c>
      <c r="O21" s="109">
        <f t="shared" si="2"/>
        <v>0</v>
      </c>
      <c r="P21" s="109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workbookViewId="0">
      <selection activeCell="C26" sqref="C26"/>
    </sheetView>
  </sheetViews>
  <sheetFormatPr defaultRowHeight="12.75" x14ac:dyDescent="0.2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 x14ac:dyDescent="0.2">
      <c r="A2" s="73" t="s">
        <v>38</v>
      </c>
      <c r="B2" s="73" t="s">
        <v>24</v>
      </c>
      <c r="C2" s="73" t="s">
        <v>25</v>
      </c>
    </row>
    <row r="4" spans="1:3" ht="15" x14ac:dyDescent="0.25">
      <c r="A4" s="75" t="s">
        <v>41</v>
      </c>
      <c r="B4" s="76">
        <f>SUM('Democratic Republic of Congo'!O18)</f>
        <v>578</v>
      </c>
      <c r="C4" s="142">
        <f>SUM('Democratic Republic of Congo'!P18)</f>
        <v>421</v>
      </c>
    </row>
    <row r="5" spans="1:3" ht="15" hidden="1" x14ac:dyDescent="0.25">
      <c r="A5" s="75" t="s">
        <v>43</v>
      </c>
      <c r="B5" s="76">
        <f>SUM(Ghana!O24)</f>
        <v>0</v>
      </c>
      <c r="C5" s="142">
        <f>SUM(Ghana!P24)</f>
        <v>0</v>
      </c>
    </row>
    <row r="6" spans="1:3" ht="15" x14ac:dyDescent="0.25">
      <c r="A6" s="75" t="s">
        <v>26</v>
      </c>
      <c r="B6" s="76">
        <f>SUM(Kenya!O15)</f>
        <v>1058</v>
      </c>
      <c r="C6" s="142">
        <f>SUM(Kenya!P15)</f>
        <v>561.54999999999995</v>
      </c>
    </row>
    <row r="7" spans="1:3" ht="15" hidden="1" x14ac:dyDescent="0.25">
      <c r="A7" s="75" t="s">
        <v>31</v>
      </c>
      <c r="B7" s="76">
        <f>SUM(Malawi!O12)</f>
        <v>0</v>
      </c>
      <c r="C7" s="142">
        <f>SUM(Malawi!P12)</f>
        <v>0</v>
      </c>
    </row>
    <row r="8" spans="1:3" ht="15" hidden="1" x14ac:dyDescent="0.25">
      <c r="A8" s="76" t="s">
        <v>27</v>
      </c>
      <c r="B8" s="141">
        <f>SUM(Mauritius!O36)</f>
        <v>0</v>
      </c>
      <c r="C8" s="142">
        <f>SUM(Mauritius!P36)</f>
        <v>0</v>
      </c>
    </row>
    <row r="9" spans="1:3" ht="15" hidden="1" x14ac:dyDescent="0.25">
      <c r="A9" s="76" t="s">
        <v>44</v>
      </c>
      <c r="B9" s="141">
        <f>SUM(Nigeria!O76)</f>
        <v>0</v>
      </c>
      <c r="C9" s="142">
        <f>SUM(Nigeria!P76)</f>
        <v>0</v>
      </c>
    </row>
    <row r="10" spans="1:3" ht="15" x14ac:dyDescent="0.25">
      <c r="A10" s="76" t="s">
        <v>28</v>
      </c>
      <c r="B10" s="141">
        <f>SUM('South Africa'!O84)</f>
        <v>5548</v>
      </c>
      <c r="C10" s="142">
        <f>SUM('South Africa'!P84)</f>
        <v>1506.4</v>
      </c>
    </row>
    <row r="11" spans="1:3" ht="15" hidden="1" x14ac:dyDescent="0.25">
      <c r="A11" s="76" t="s">
        <v>48</v>
      </c>
      <c r="B11" s="76">
        <f>SUM(Togo!O15)</f>
        <v>0</v>
      </c>
      <c r="C11" s="142">
        <f>SUM(Togo!P15)</f>
        <v>0</v>
      </c>
    </row>
    <row r="12" spans="1:3" ht="15" hidden="1" x14ac:dyDescent="0.25">
      <c r="A12" s="76" t="s">
        <v>78</v>
      </c>
      <c r="B12" s="76">
        <f>SUM(Zambia!O21)</f>
        <v>0</v>
      </c>
      <c r="C12" s="142">
        <f>SUM(Zambia!P21)</f>
        <v>0</v>
      </c>
    </row>
    <row r="13" spans="1:3" x14ac:dyDescent="0.2">
      <c r="A13" s="77"/>
      <c r="B13" s="77"/>
      <c r="C13" s="77"/>
    </row>
    <row r="14" spans="1:3" x14ac:dyDescent="0.2">
      <c r="A14" s="77" t="s">
        <v>29</v>
      </c>
      <c r="B14" s="77">
        <f>SUM(B4:B13)</f>
        <v>7184</v>
      </c>
      <c r="C14" s="143">
        <f>SUM(C4:C13)</f>
        <v>2488.9499999999998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DRC</vt:lpstr>
      <vt:lpstr>Ghana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2016-09-28T20:54:47Z</dcterms:modified>
</cp:coreProperties>
</file>