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95" windowWidth="14070" windowHeight="7275"/>
  </bookViews>
  <sheets>
    <sheet name="Democratic Republic of Congo" sheetId="16" r:id="rId1"/>
    <sheet name="Ghana" sheetId="14" state="hidden" r:id="rId2"/>
    <sheet name="Ivory Coast" sheetId="13" r:id="rId3"/>
    <sheet name="Kenya" sheetId="10" r:id="rId4"/>
    <sheet name="Malawi" sheetId="11" state="hidden" r:id="rId5"/>
    <sheet name="Mauritius" sheetId="8" state="hidden" r:id="rId6"/>
    <sheet name="Nigeria" sheetId="18" state="hidden" r:id="rId7"/>
    <sheet name="South Africa" sheetId="19" r:id="rId8"/>
    <sheet name="Togo" sheetId="12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P114" i="19" l="1"/>
  <c r="O114" i="19"/>
  <c r="P117" i="19"/>
  <c r="O117" i="19"/>
  <c r="P116" i="19"/>
  <c r="O116" i="19"/>
  <c r="P115" i="19"/>
  <c r="O115" i="19"/>
  <c r="P113" i="19"/>
  <c r="O113" i="19"/>
  <c r="P112" i="19"/>
  <c r="O112" i="19"/>
  <c r="P111" i="19"/>
  <c r="O111" i="19"/>
  <c r="P110" i="19"/>
  <c r="O110" i="19"/>
  <c r="N126" i="19"/>
  <c r="M126" i="19"/>
  <c r="L126" i="19"/>
  <c r="K126" i="19"/>
  <c r="J126" i="19"/>
  <c r="I126" i="19"/>
  <c r="H126" i="19"/>
  <c r="G126" i="19"/>
  <c r="F126" i="19"/>
  <c r="E126" i="19"/>
  <c r="D126" i="19"/>
  <c r="C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09" i="19"/>
  <c r="O109" i="19"/>
  <c r="O126" i="19" l="1"/>
  <c r="P126" i="19"/>
  <c r="N93" i="19"/>
  <c r="M93" i="19"/>
  <c r="L93" i="19"/>
  <c r="K93" i="19"/>
  <c r="J93" i="19"/>
  <c r="I93" i="19"/>
  <c r="H93" i="19"/>
  <c r="F93" i="19"/>
  <c r="E93" i="19"/>
  <c r="D93" i="19"/>
  <c r="C93" i="19"/>
  <c r="G93" i="19"/>
  <c r="P91" i="19"/>
  <c r="O91" i="19"/>
  <c r="P90" i="19"/>
  <c r="O90" i="19"/>
  <c r="P133" i="19" l="1"/>
  <c r="O133" i="19"/>
  <c r="P132" i="19"/>
  <c r="O132" i="19"/>
  <c r="P131" i="19"/>
  <c r="O131" i="19"/>
  <c r="P135" i="19"/>
  <c r="O135" i="19"/>
  <c r="P134" i="19"/>
  <c r="O134" i="19"/>
  <c r="P136" i="19"/>
  <c r="O136" i="19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P138" i="19"/>
  <c r="O138" i="19"/>
  <c r="P137" i="19"/>
  <c r="O137" i="19"/>
  <c r="P130" i="19"/>
  <c r="O130" i="19"/>
  <c r="O139" i="19" l="1"/>
  <c r="P139" i="19"/>
  <c r="P9" i="16"/>
  <c r="O9" i="16"/>
  <c r="P10" i="12" l="1"/>
  <c r="O10" i="12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P145" i="19"/>
  <c r="O145" i="19"/>
  <c r="P144" i="19"/>
  <c r="O144" i="19"/>
  <c r="P143" i="19"/>
  <c r="P146" i="19" s="1"/>
  <c r="O143" i="19"/>
  <c r="N105" i="19"/>
  <c r="M105" i="19"/>
  <c r="L105" i="19"/>
  <c r="K105" i="19"/>
  <c r="J105" i="19"/>
  <c r="I105" i="19"/>
  <c r="H105" i="19"/>
  <c r="G105" i="19"/>
  <c r="F105" i="19"/>
  <c r="E105" i="19"/>
  <c r="D105" i="19"/>
  <c r="C105" i="19"/>
  <c r="P104" i="19"/>
  <c r="O104" i="19"/>
  <c r="P103" i="19"/>
  <c r="O103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P98" i="19"/>
  <c r="O98" i="19"/>
  <c r="P97" i="19"/>
  <c r="O97" i="19"/>
  <c r="P92" i="19"/>
  <c r="P93" i="19" s="1"/>
  <c r="O92" i="19"/>
  <c r="O93" i="19" s="1"/>
  <c r="N86" i="19"/>
  <c r="M86" i="19"/>
  <c r="L86" i="19"/>
  <c r="K86" i="19"/>
  <c r="J86" i="19"/>
  <c r="I86" i="19"/>
  <c r="H86" i="19"/>
  <c r="G86" i="19"/>
  <c r="F86" i="19"/>
  <c r="E86" i="19"/>
  <c r="D86" i="19"/>
  <c r="C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N54" i="19"/>
  <c r="M54" i="19"/>
  <c r="L54" i="19"/>
  <c r="K54" i="19"/>
  <c r="J54" i="19"/>
  <c r="I54" i="19"/>
  <c r="H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P7" i="19"/>
  <c r="O7" i="19"/>
  <c r="O146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10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10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O10" i="17"/>
  <c r="P10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P21" i="17" s="1"/>
  <c r="C13" i="4" s="1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32" i="10"/>
  <c r="M32" i="10"/>
  <c r="L32" i="10"/>
  <c r="K32" i="10"/>
  <c r="J32" i="10"/>
  <c r="I32" i="10"/>
  <c r="H32" i="10"/>
  <c r="G32" i="10"/>
  <c r="F32" i="10"/>
  <c r="E32" i="10"/>
  <c r="D32" i="10"/>
  <c r="C32" i="10"/>
  <c r="N46" i="10"/>
  <c r="M46" i="10"/>
  <c r="L46" i="10"/>
  <c r="K46" i="10"/>
  <c r="J46" i="10"/>
  <c r="I46" i="10"/>
  <c r="H46" i="10"/>
  <c r="G46" i="10"/>
  <c r="F46" i="10"/>
  <c r="E46" i="10"/>
  <c r="D46" i="10"/>
  <c r="C46" i="10"/>
  <c r="P45" i="10"/>
  <c r="P44" i="10"/>
  <c r="O44" i="10"/>
  <c r="P43" i="10"/>
  <c r="O43" i="10"/>
  <c r="P42" i="10"/>
  <c r="O42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P19" i="10"/>
  <c r="O19" i="10"/>
  <c r="P18" i="10"/>
  <c r="O18" i="10"/>
  <c r="P17" i="10"/>
  <c r="O17" i="10"/>
  <c r="P23" i="10"/>
  <c r="O23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 s="1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P23" i="8"/>
  <c r="O23" i="8"/>
  <c r="P25" i="8"/>
  <c r="O25" i="8"/>
  <c r="O9" i="12"/>
  <c r="P9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38" i="10"/>
  <c r="M38" i="10"/>
  <c r="L38" i="10"/>
  <c r="K38" i="10"/>
  <c r="J38" i="10"/>
  <c r="I38" i="10"/>
  <c r="H38" i="10"/>
  <c r="G38" i="10"/>
  <c r="F38" i="10"/>
  <c r="E38" i="10"/>
  <c r="D38" i="10"/>
  <c r="C38" i="10"/>
  <c r="P37" i="10"/>
  <c r="O37" i="10"/>
  <c r="P36" i="10"/>
  <c r="O36" i="10"/>
  <c r="O38" i="10" s="1"/>
  <c r="P31" i="10"/>
  <c r="O31" i="10"/>
  <c r="P30" i="10"/>
  <c r="O30" i="10"/>
  <c r="P29" i="10"/>
  <c r="O29" i="10"/>
  <c r="P28" i="10"/>
  <c r="O28" i="10"/>
  <c r="P27" i="10"/>
  <c r="O27" i="10"/>
  <c r="P26" i="10"/>
  <c r="O26" i="10"/>
  <c r="P25" i="10"/>
  <c r="O25" i="10"/>
  <c r="P24" i="10"/>
  <c r="O24" i="10"/>
  <c r="O9" i="10"/>
  <c r="O32" i="10" s="1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O30" i="8"/>
  <c r="O33" i="8" s="1"/>
  <c r="N26" i="8"/>
  <c r="M26" i="8"/>
  <c r="L26" i="8"/>
  <c r="K26" i="8"/>
  <c r="J26" i="8"/>
  <c r="I26" i="8"/>
  <c r="H26" i="8"/>
  <c r="F26" i="8"/>
  <c r="E26" i="8"/>
  <c r="D26" i="8"/>
  <c r="C26" i="8"/>
  <c r="P7" i="8"/>
  <c r="P26" i="8" s="1"/>
  <c r="O7" i="8"/>
  <c r="O26" i="8" s="1"/>
  <c r="O72" i="18"/>
  <c r="P44" i="18"/>
  <c r="O21" i="17"/>
  <c r="B13" i="4" s="1"/>
  <c r="O99" i="19" l="1"/>
  <c r="P99" i="19"/>
  <c r="O105" i="19"/>
  <c r="O54" i="19"/>
  <c r="P86" i="19"/>
  <c r="P105" i="19"/>
  <c r="O46" i="10"/>
  <c r="O48" i="10" s="1"/>
  <c r="B7" i="4" s="1"/>
  <c r="P46" i="10"/>
  <c r="P38" i="10"/>
  <c r="P32" i="10"/>
  <c r="P12" i="12"/>
  <c r="C12" i="4" s="1"/>
  <c r="O12" i="12"/>
  <c r="B12" i="4" s="1"/>
  <c r="O19" i="13"/>
  <c r="B6" i="4" s="1"/>
  <c r="P19" i="13"/>
  <c r="C6" i="4" s="1"/>
  <c r="O10" i="19"/>
  <c r="P10" i="19"/>
  <c r="O86" i="19"/>
  <c r="P54" i="19"/>
  <c r="P36" i="8"/>
  <c r="C9" i="4" s="1"/>
  <c r="O36" i="8"/>
  <c r="B9" i="4" s="1"/>
  <c r="O12" i="11"/>
  <c r="B8" i="4" s="1"/>
  <c r="P12" i="11"/>
  <c r="C8" i="4" s="1"/>
  <c r="O148" i="19" l="1"/>
  <c r="B11" i="4" s="1"/>
  <c r="B15" i="4" s="1"/>
  <c r="P148" i="19"/>
  <c r="C11" i="4" s="1"/>
  <c r="P48" i="10"/>
  <c r="C7" i="4" s="1"/>
  <c r="C15" i="4" l="1"/>
</calcChain>
</file>

<file path=xl/sharedStrings.xml><?xml version="1.0" encoding="utf-8"?>
<sst xmlns="http://schemas.openxmlformats.org/spreadsheetml/2006/main" count="375" uniqueCount="164">
  <si>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</si>
  <si>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</si>
  <si>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</si>
  <si>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</si>
  <si>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</si>
  <si>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</si>
  <si>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</si>
  <si>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</si>
  <si>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</si>
  <si>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</si>
  <si>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</si>
  <si>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</si>
  <si>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</si>
  <si>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</si>
  <si>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</si>
  <si>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</si>
  <si>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</si>
  <si>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</si>
  <si>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</si>
  <si>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</si>
  <si>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</si>
  <si>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</si>
  <si>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</si>
  <si>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</si>
  <si>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</si>
  <si>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</si>
  <si>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</si>
  <si>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</si>
  <si>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</si>
  <si>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</si>
  <si>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</si>
  <si>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</si>
  <si>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</si>
  <si>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</si>
  <si>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</si>
  <si>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</si>
  <si>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</si>
  <si>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</si>
  <si>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DRC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</si>
  <si>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</si>
  <si>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</si>
  <si>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</si>
  <si>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</si>
  <si>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</si>
  <si>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</si>
  <si>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</si>
  <si>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</si>
  <si>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</si>
  <si>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</si>
  <si>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</si>
  <si>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</si>
  <si>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</si>
  <si>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</si>
  <si>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</si>
  <si>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</si>
  <si>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</si>
  <si>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</si>
  <si>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</si>
  <si>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</si>
  <si>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</si>
  <si>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</si>
  <si>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</si>
  <si>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</si>
  <si>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</si>
  <si>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</si>
  <si>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</si>
  <si>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</si>
  <si>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</si>
  <si>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</si>
  <si>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</si>
  <si>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</si>
  <si>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</si>
  <si>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</si>
  <si>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</si>
  <si>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</si>
  <si>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</si>
  <si>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</si>
  <si>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</t>
  </si>
  <si>
    <t>Book Counter</t>
  </si>
  <si>
    <t>Monthly Sankirtan Festival</t>
  </si>
  <si>
    <t>Bilvamangal Das</t>
  </si>
  <si>
    <t>Vibhu Caitanya Das</t>
  </si>
  <si>
    <t>Brahmacari Ashram</t>
  </si>
  <si>
    <t>Sarnia/Pinetown Namahatta</t>
  </si>
  <si>
    <t>Jagannath Priya Das</t>
  </si>
  <si>
    <t>Vasudha Devi Dasi</t>
  </si>
  <si>
    <t>Kulashekar Das</t>
  </si>
  <si>
    <t>Vidya Patti Das &amp; Shalendra Singh</t>
  </si>
  <si>
    <t>Travel Show Book Scores</t>
  </si>
  <si>
    <t>Nikunja Seva Dasi</t>
  </si>
  <si>
    <t>Anand Maharaj</t>
  </si>
  <si>
    <t>Divya Sakti Dasi</t>
  </si>
  <si>
    <t>Prema Alap Dd</t>
  </si>
  <si>
    <t>Varuni Dasi</t>
  </si>
  <si>
    <t>Rajiv Sewnarain</t>
  </si>
  <si>
    <t>Radha Vinod Dasi</t>
  </si>
  <si>
    <t>Kripamayi Dd</t>
  </si>
  <si>
    <t>Kripa Moiya Das</t>
  </si>
  <si>
    <t>Ekacakra Das</t>
  </si>
  <si>
    <t>Radha Bhav Dd</t>
  </si>
  <si>
    <t>Narahari Das</t>
  </si>
  <si>
    <t>Sad Goswami Das</t>
  </si>
  <si>
    <t>Madhuvisa Das</t>
  </si>
  <si>
    <t>Alanath Das</t>
  </si>
  <si>
    <t>Radhika Priya Dd</t>
  </si>
  <si>
    <t>Radha Giridhari Das</t>
  </si>
  <si>
    <t>Alan Parsotam</t>
  </si>
  <si>
    <t>Vidya Patti Das</t>
  </si>
  <si>
    <t>Lila Sukha Dd</t>
  </si>
  <si>
    <t>Aradhya Murti Dd &amp; Krsna Baladev</t>
  </si>
  <si>
    <t>Saci Mata</t>
  </si>
  <si>
    <t>Dukhi Radha Dd</t>
  </si>
  <si>
    <t>Pranisha Sewpersad</t>
  </si>
  <si>
    <t>Vrindavan Candra Das</t>
  </si>
  <si>
    <t>Kasavan Naicker</t>
  </si>
  <si>
    <t>Syama Rati, Kesighat &amp; Raghunath</t>
  </si>
  <si>
    <t>MONTH: July 2016</t>
  </si>
  <si>
    <t>ISKCON STELLENBOSCH</t>
  </si>
  <si>
    <t>Gopi Jivana dasa</t>
  </si>
  <si>
    <t>Gift shop</t>
  </si>
  <si>
    <t>Gopa Kumara Das</t>
  </si>
  <si>
    <t>TEMPLE: Ivory Coast</t>
  </si>
  <si>
    <t>MONTH : July 2016</t>
  </si>
  <si>
    <t>Ivory Coast</t>
  </si>
  <si>
    <t>Devotees</t>
  </si>
  <si>
    <t>Raga Bhakti dasa</t>
  </si>
  <si>
    <t>Bhakta Dezai</t>
  </si>
  <si>
    <t>Bhakti Carudesna Swami</t>
  </si>
  <si>
    <t>Harinam Party</t>
  </si>
  <si>
    <t>Temple Book Store</t>
  </si>
  <si>
    <t>Cumulative Scores</t>
  </si>
  <si>
    <t>Vaishnavi Sanga ( Team )</t>
  </si>
  <si>
    <t>Book Stands</t>
  </si>
  <si>
    <t>ISKCON SANDTON</t>
  </si>
  <si>
    <t>Mother Kalindi</t>
  </si>
  <si>
    <t>Dinesvara Krsna Prabhu</t>
  </si>
  <si>
    <t>Brijesh Prabhu</t>
  </si>
  <si>
    <t>Jai Radhe Syama Mataji</t>
  </si>
  <si>
    <t>Kesava Bharati Prabhu</t>
  </si>
  <si>
    <t>Rasa Sundari Mataji</t>
  </si>
  <si>
    <t>Dillon Prabhu</t>
  </si>
  <si>
    <t>Syama Kunda das</t>
  </si>
  <si>
    <t>Radhakund dd,  Bhakta Surendra, Damodar das</t>
  </si>
  <si>
    <t>Bhaktin Chevlika, Bhakta Surendra,  Radhakund dd,  Radhe Shyam das</t>
  </si>
  <si>
    <t>Jayadeva Dasa</t>
  </si>
  <si>
    <t>Bhakta Tankiso</t>
  </si>
  <si>
    <t>Bhakta Reggy</t>
  </si>
  <si>
    <t>ISKCON PHOENIX</t>
  </si>
  <si>
    <t>NJP BTG</t>
  </si>
  <si>
    <t>G Juhngbadhur</t>
  </si>
  <si>
    <t>Kas</t>
  </si>
  <si>
    <t>Denise</t>
  </si>
  <si>
    <t>Rikshana</t>
  </si>
  <si>
    <t>Sumalini DD JPS</t>
  </si>
  <si>
    <t>Sadhana Sidda</t>
  </si>
  <si>
    <t>Madhumangal Dasa</t>
  </si>
  <si>
    <t>Jalangi DD</t>
  </si>
  <si>
    <t>Gitesh</t>
  </si>
  <si>
    <t>Kusum Seva</t>
  </si>
  <si>
    <t>Prataparuda dasa</t>
  </si>
  <si>
    <t>Krsna Prasadh Ramburran</t>
  </si>
  <si>
    <t>Radhe Radhe</t>
  </si>
  <si>
    <t>Shakun Mataji</t>
  </si>
  <si>
    <t>Shian Saroop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</si>
</sst>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63"/>
      </left>
      <right/>
      <top/>
      <bottom style="hair">
        <color indexed="63"/>
      </bottom>
      <diagonal/>
    </border>
    <border>
      <left/>
      <right/>
      <top/>
      <bottom style="hair">
        <color indexed="63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85" applyNumberFormat="0" applyAlignment="0" applyProtection="0"/>
    <xf numFmtId="0" fontId="17" fillId="28" borderId="86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7" applyNumberFormat="0" applyFill="0" applyAlignment="0" applyProtection="0"/>
    <xf numFmtId="0" fontId="21" fillId="0" borderId="88" applyNumberFormat="0" applyFill="0" applyAlignment="0" applyProtection="0"/>
    <xf numFmtId="0" fontId="22" fillId="0" borderId="8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85" applyNumberFormat="0" applyAlignment="0" applyProtection="0"/>
    <xf numFmtId="0" fontId="24" fillId="0" borderId="90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91" applyNumberFormat="0" applyFont="0" applyAlignment="0" applyProtection="0"/>
    <xf numFmtId="0" fontId="27" fillId="27" borderId="92" applyNumberFormat="0" applyAlignment="0" applyProtection="0"/>
    <xf numFmtId="0" fontId="28" fillId="0" borderId="0" applyNumberFormat="0" applyFill="0" applyBorder="0" applyAlignment="0" applyProtection="0"/>
    <xf numFmtId="0" fontId="29" fillId="0" borderId="93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0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1" fillId="0" borderId="63" xfId="0" applyFont="1" applyBorder="1"/>
    <xf numFmtId="0" fontId="1" fillId="0" borderId="64" xfId="0" applyFont="1" applyBorder="1"/>
    <xf numFmtId="0" fontId="34" fillId="0" borderId="0" xfId="0" applyFont="1"/>
    <xf numFmtId="0" fontId="35" fillId="0" borderId="0" xfId="0" applyFont="1"/>
    <xf numFmtId="0" fontId="1" fillId="0" borderId="65" xfId="0" applyFont="1" applyBorder="1"/>
    <xf numFmtId="0" fontId="1" fillId="0" borderId="66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3" fillId="0" borderId="25" xfId="0" applyFont="1" applyBorder="1"/>
    <xf numFmtId="0" fontId="1" fillId="0" borderId="55" xfId="0" applyFont="1" applyBorder="1" applyAlignment="1">
      <alignment horizontal="right"/>
    </xf>
    <xf numFmtId="0" fontId="1" fillId="0" borderId="29" xfId="0" applyFont="1" applyBorder="1"/>
    <xf numFmtId="0" fontId="1" fillId="0" borderId="69" xfId="0" applyFont="1" applyBorder="1"/>
    <xf numFmtId="0" fontId="1" fillId="0" borderId="70" xfId="0" applyFont="1" applyBorder="1"/>
    <xf numFmtId="0" fontId="1" fillId="0" borderId="71" xfId="0" applyFont="1" applyBorder="1"/>
    <xf numFmtId="44" fontId="1" fillId="0" borderId="72" xfId="28" applyFont="1" applyBorder="1"/>
    <xf numFmtId="0" fontId="1" fillId="0" borderId="25" xfId="0" applyFont="1" applyFill="1" applyBorder="1"/>
    <xf numFmtId="0" fontId="1" fillId="0" borderId="73" xfId="0" applyFont="1" applyFill="1" applyBorder="1"/>
    <xf numFmtId="0" fontId="1" fillId="0" borderId="74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5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4" fillId="0" borderId="24" xfId="0" applyFont="1" applyBorder="1"/>
    <xf numFmtId="0" fontId="1" fillId="0" borderId="72" xfId="0" applyFont="1" applyBorder="1"/>
    <xf numFmtId="0" fontId="1" fillId="0" borderId="76" xfId="0" applyFont="1" applyBorder="1"/>
    <xf numFmtId="0" fontId="1" fillId="0" borderId="77" xfId="0" applyFont="1" applyBorder="1"/>
    <xf numFmtId="0" fontId="1" fillId="0" borderId="78" xfId="0" applyFont="1" applyBorder="1"/>
    <xf numFmtId="0" fontId="1" fillId="0" borderId="79" xfId="0" applyFont="1" applyBorder="1"/>
    <xf numFmtId="0" fontId="1" fillId="0" borderId="30" xfId="0" applyFont="1" applyBorder="1"/>
    <xf numFmtId="0" fontId="1" fillId="0" borderId="80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81" xfId="0" applyFont="1" applyBorder="1" applyAlignment="1">
      <alignment horizontal="center"/>
    </xf>
    <xf numFmtId="0" fontId="1" fillId="0" borderId="82" xfId="0" applyFont="1" applyBorder="1" applyAlignment="1">
      <alignment horizontal="center"/>
    </xf>
    <xf numFmtId="0" fontId="1" fillId="0" borderId="83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84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84" xfId="0" applyFont="1" applyBorder="1"/>
    <xf numFmtId="0" fontId="1" fillId="0" borderId="94" xfId="0" applyFont="1" applyBorder="1"/>
    <xf numFmtId="0" fontId="1" fillId="0" borderId="95" xfId="0" applyFont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4" sqref="B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73</v>
      </c>
    </row>
    <row r="3" spans="1:16" ht="12.75">
      <c r="B3" s="2" t="s">
        <v>122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130</v>
      </c>
      <c r="C9" s="108"/>
      <c r="D9" s="100"/>
      <c r="E9" s="100"/>
      <c r="F9" s="172"/>
      <c r="G9" s="173">
        <v>215</v>
      </c>
      <c r="H9" s="174"/>
      <c r="I9" s="175"/>
      <c r="J9" s="174"/>
      <c r="K9" s="173"/>
      <c r="L9" s="176">
        <v>45</v>
      </c>
      <c r="M9" s="173"/>
      <c r="N9" s="174">
        <v>118</v>
      </c>
      <c r="O9" s="106">
        <f t="shared" ref="O9:O17" si="0">SUM(F9:N9)</f>
        <v>378</v>
      </c>
      <c r="P9" s="107">
        <f t="shared" ref="P9:P17" si="1">(F9*$F$5)+(G9*$G$5)+(H9*$H$5)+(I9*$I$5)+(J9*$J$5)+(K9*$K$5)+(L9*$L$5)+(M9*$M$5)+(N9*$N$5)</f>
        <v>334.75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215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45</v>
      </c>
      <c r="M18" s="109">
        <f t="shared" si="2"/>
        <v>0</v>
      </c>
      <c r="N18" s="109">
        <f t="shared" si="2"/>
        <v>118</v>
      </c>
      <c r="O18" s="109">
        <f t="shared" si="2"/>
        <v>378</v>
      </c>
      <c r="P18" s="109">
        <f t="shared" si="2"/>
        <v>334.75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B9" sqref="B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39</v>
      </c>
    </row>
    <row r="3" spans="1:16" ht="12.75">
      <c r="B3" s="2" t="s">
        <v>71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96" t="s">
        <v>40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2"/>
        <v>0</v>
      </c>
      <c r="P17" s="107">
        <f t="shared" si="3"/>
        <v>0</v>
      </c>
    </row>
    <row r="18" spans="1:16" s="30" customFormat="1" hidden="1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 t="shared" si="2"/>
        <v>0</v>
      </c>
      <c r="P18" s="107">
        <f t="shared" si="3"/>
        <v>0</v>
      </c>
    </row>
    <row r="19" spans="1:16" s="30" customFormat="1" hidden="1">
      <c r="A19" s="1"/>
      <c r="B19" s="99"/>
      <c r="C19" s="108"/>
      <c r="D19" s="100"/>
      <c r="E19" s="100"/>
      <c r="F19" s="132"/>
      <c r="G19" s="133"/>
      <c r="H19" s="134"/>
      <c r="I19" s="104"/>
      <c r="J19" s="134"/>
      <c r="K19" s="133"/>
      <c r="L19" s="105"/>
      <c r="M19" s="133"/>
      <c r="N19" s="134"/>
      <c r="O19" s="106">
        <f t="shared" si="2"/>
        <v>0</v>
      </c>
      <c r="P19" s="107">
        <f t="shared" si="3"/>
        <v>0</v>
      </c>
    </row>
    <row r="20" spans="1:16" s="30" customFormat="1" hidden="1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2"/>
        <v>0</v>
      </c>
      <c r="P20" s="107">
        <f t="shared" si="3"/>
        <v>0</v>
      </c>
    </row>
    <row r="21" spans="1:16" s="30" customFormat="1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>
      <c r="A22" s="1"/>
      <c r="B22" s="99"/>
      <c r="C22" s="108"/>
      <c r="D22" s="100"/>
      <c r="E22" s="100"/>
      <c r="F22" s="132"/>
      <c r="G22" s="133"/>
      <c r="H22" s="134"/>
      <c r="I22" s="104"/>
      <c r="J22" s="134"/>
      <c r="K22" s="133"/>
      <c r="L22" s="105"/>
      <c r="M22" s="133"/>
      <c r="N22" s="134"/>
      <c r="O22" s="106">
        <f t="shared" si="2"/>
        <v>0</v>
      </c>
      <c r="P22" s="107">
        <f t="shared" si="3"/>
        <v>0</v>
      </c>
    </row>
    <row r="23" spans="1:16" s="30" customFormat="1">
      <c r="A23" s="1"/>
      <c r="B23" s="99"/>
      <c r="C23" s="108"/>
      <c r="D23" s="100"/>
      <c r="E23" s="100"/>
      <c r="F23" s="132"/>
      <c r="G23" s="133"/>
      <c r="H23" s="134"/>
      <c r="I23" s="104"/>
      <c r="J23" s="134"/>
      <c r="K23" s="133"/>
      <c r="L23" s="105"/>
      <c r="M23" s="133"/>
      <c r="N23" s="134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9" sqref="B1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121</v>
      </c>
    </row>
    <row r="3" spans="1:16" ht="12.75">
      <c r="B3" s="2" t="s">
        <v>122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124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200" t="s">
        <v>125</v>
      </c>
      <c r="C9" s="201"/>
      <c r="D9" s="202"/>
      <c r="E9" s="100"/>
      <c r="F9" s="132"/>
      <c r="G9" s="133"/>
      <c r="H9" s="134"/>
      <c r="I9" s="104">
        <v>7</v>
      </c>
      <c r="J9" s="134"/>
      <c r="K9" s="133"/>
      <c r="L9" s="105"/>
      <c r="M9" s="133"/>
      <c r="N9" s="134">
        <v>1</v>
      </c>
      <c r="O9" s="106">
        <f t="shared" ref="O9:O18" si="0">SUM(F9:N9)</f>
        <v>8</v>
      </c>
      <c r="P9" s="107">
        <f t="shared" ref="P9:P18" si="1">(F9*$F$5)+(G9*$G$5)+(H9*$H$5)+(I9*$I$5)+(J9*$J$5)+(K9*$K$5)+(L9*$L$5)+(M9*$M$5)+(N9*$N$5)</f>
        <v>5.5</v>
      </c>
    </row>
    <row r="10" spans="1:16" s="30" customFormat="1">
      <c r="A10" s="1"/>
      <c r="B10" s="99" t="s">
        <v>126</v>
      </c>
      <c r="C10" s="108"/>
      <c r="D10" s="100"/>
      <c r="E10" s="100"/>
      <c r="F10" s="132"/>
      <c r="G10" s="133"/>
      <c r="H10" s="134"/>
      <c r="I10" s="104">
        <v>13</v>
      </c>
      <c r="J10" s="134"/>
      <c r="K10" s="133"/>
      <c r="L10" s="105"/>
      <c r="M10" s="133"/>
      <c r="N10" s="134"/>
      <c r="O10" s="106">
        <f t="shared" si="0"/>
        <v>13</v>
      </c>
      <c r="P10" s="107">
        <f t="shared" si="1"/>
        <v>6.5</v>
      </c>
    </row>
    <row r="11" spans="1:16" s="30" customFormat="1">
      <c r="A11" s="1"/>
      <c r="B11" s="99" t="s">
        <v>127</v>
      </c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>
        <v>10</v>
      </c>
      <c r="O11" s="106">
        <f t="shared" si="0"/>
        <v>10</v>
      </c>
      <c r="P11" s="107">
        <f t="shared" si="1"/>
        <v>20</v>
      </c>
    </row>
    <row r="12" spans="1:16" s="30" customFormat="1" hidden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 hidden="1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20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11</v>
      </c>
      <c r="O19" s="109">
        <f t="shared" si="2"/>
        <v>31</v>
      </c>
      <c r="P19" s="109">
        <f t="shared" si="2"/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50"/>
  <sheetViews>
    <sheetView workbookViewId="0">
      <selection activeCell="B72" sqref="B7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34</v>
      </c>
      <c r="C2" s="112" t="s">
        <v>35</v>
      </c>
    </row>
    <row r="3" spans="1:16" ht="12.75">
      <c r="B3" s="2" t="s">
        <v>122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43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131</v>
      </c>
      <c r="C9" s="167"/>
      <c r="D9" s="51"/>
      <c r="E9" s="52"/>
      <c r="F9" s="53"/>
      <c r="G9" s="59">
        <v>168</v>
      </c>
      <c r="H9" s="60"/>
      <c r="I9" s="61">
        <v>10</v>
      </c>
      <c r="J9" s="60"/>
      <c r="K9" s="59">
        <v>11</v>
      </c>
      <c r="L9" s="62"/>
      <c r="M9" s="59"/>
      <c r="N9" s="60">
        <v>18</v>
      </c>
      <c r="O9" s="126">
        <f>SUM(C9:N9)</f>
        <v>207</v>
      </c>
      <c r="P9" s="37">
        <f>(C9*$C$5)+(F9*$F$5)+(G9*$G$5)+(H9*$H$5)+(I9*$I$5)+(J9*$J$5)+(K9*$K$5)+(L9*$L$5)+(M9*$M$5)+(N9*$N$5)</f>
        <v>94</v>
      </c>
    </row>
    <row r="10" spans="1:16">
      <c r="B10" s="58" t="s">
        <v>132</v>
      </c>
      <c r="C10" s="167"/>
      <c r="D10" s="51"/>
      <c r="E10" s="52"/>
      <c r="F10" s="53"/>
      <c r="G10" s="59">
        <v>200</v>
      </c>
      <c r="H10" s="60"/>
      <c r="I10" s="61"/>
      <c r="J10" s="60"/>
      <c r="K10" s="59"/>
      <c r="L10" s="62"/>
      <c r="M10" s="59"/>
      <c r="N10" s="60"/>
      <c r="O10" s="126">
        <f t="shared" ref="O10:O16" si="0">SUM(F10:N10)</f>
        <v>200</v>
      </c>
      <c r="P10" s="37">
        <f t="shared" ref="P10:P16" si="1">(F10*$F$5)+(G10*$G$5)+(H10*$H$5)+(I10*$I$5)+(J10*$J$5)+(K10*$K$5)+(L10*$L$5)+(M10*$M$5)+(N10*$N$5)</f>
        <v>50</v>
      </c>
    </row>
    <row r="11" spans="1:16" hidden="1">
      <c r="B11" s="58"/>
      <c r="C11" s="167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 hidden="1">
      <c r="B12" s="58"/>
      <c r="C12" s="167"/>
      <c r="D12" s="51"/>
      <c r="E12" s="52"/>
      <c r="F12" s="53"/>
      <c r="G12" s="59"/>
      <c r="H12" s="60"/>
      <c r="I12" s="170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 hidden="1">
      <c r="B13" s="58"/>
      <c r="C13" s="167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 hidden="1">
      <c r="B14" s="58"/>
      <c r="C14" s="167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 hidden="1">
      <c r="B15" s="58"/>
      <c r="C15" s="167"/>
      <c r="D15" s="51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 hidden="1">
      <c r="B16" s="58"/>
      <c r="C16" s="167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 hidden="1">
      <c r="B17" s="58"/>
      <c r="C17" s="167"/>
      <c r="D17" s="51"/>
      <c r="E17" s="52"/>
      <c r="F17" s="53"/>
      <c r="G17" s="59"/>
      <c r="H17" s="60"/>
      <c r="I17" s="170"/>
      <c r="J17" s="60"/>
      <c r="K17" s="59"/>
      <c r="L17" s="62"/>
      <c r="M17" s="59"/>
      <c r="N17" s="60"/>
      <c r="O17" s="126">
        <f t="shared" ref="O17:O23" si="2">SUM(F17:N17)</f>
        <v>0</v>
      </c>
      <c r="P17" s="37">
        <f t="shared" ref="P17:P23" si="3">(F17*$F$5)+(G17*$G$5)+(H17*$H$5)+(I17*$I$5)+(J17*$J$5)+(K17*$K$5)+(L17*$L$5)+(M17*$M$5)+(N17*$N$5)</f>
        <v>0</v>
      </c>
    </row>
    <row r="18" spans="1:16" hidden="1">
      <c r="B18" s="58"/>
      <c r="C18" s="167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2"/>
        <v>0</v>
      </c>
      <c r="P18" s="37">
        <f t="shared" si="3"/>
        <v>0</v>
      </c>
    </row>
    <row r="19" spans="1:16" hidden="1">
      <c r="B19" s="58"/>
      <c r="C19" s="167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2"/>
        <v>0</v>
      </c>
      <c r="P19" s="37">
        <f t="shared" si="3"/>
        <v>0</v>
      </c>
    </row>
    <row r="20" spans="1:16" hidden="1">
      <c r="B20" s="58"/>
      <c r="C20" s="167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6">
        <f t="shared" si="2"/>
        <v>0</v>
      </c>
      <c r="P20" s="37">
        <f t="shared" si="3"/>
        <v>0</v>
      </c>
    </row>
    <row r="21" spans="1:16" hidden="1">
      <c r="B21" s="58"/>
      <c r="C21" s="167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idden="1">
      <c r="B22" s="58"/>
      <c r="C22" s="167"/>
      <c r="D22" s="16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6">
        <f t="shared" si="2"/>
        <v>0</v>
      </c>
      <c r="P22" s="37">
        <f t="shared" si="3"/>
        <v>0</v>
      </c>
    </row>
    <row r="23" spans="1:16" hidden="1">
      <c r="B23" s="58"/>
      <c r="C23" s="167"/>
      <c r="D23" s="51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126">
        <f t="shared" si="2"/>
        <v>0</v>
      </c>
      <c r="P23" s="37">
        <f t="shared" si="3"/>
        <v>0</v>
      </c>
    </row>
    <row r="24" spans="1:16" hidden="1">
      <c r="B24" s="58"/>
      <c r="C24" s="167"/>
      <c r="D24" s="51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126">
        <f t="shared" ref="O24:O31" si="4">SUM(F24:N24)</f>
        <v>0</v>
      </c>
      <c r="P24" s="37">
        <f t="shared" ref="P24:P31" si="5">(F24*$F$5)+(G24*$G$5)+(H24*$H$5)+(I24*$I$5)+(J24*$J$5)+(K24*$K$5)+(L24*$L$5)+(M24*$M$5)+(N24*$N$5)</f>
        <v>0</v>
      </c>
    </row>
    <row r="25" spans="1:16" hidden="1">
      <c r="B25" s="163"/>
      <c r="C25" s="167"/>
      <c r="D25" s="164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126">
        <f t="shared" si="4"/>
        <v>0</v>
      </c>
      <c r="P25" s="37">
        <f t="shared" si="5"/>
        <v>0</v>
      </c>
    </row>
    <row r="26" spans="1:16" hidden="1">
      <c r="B26" s="163"/>
      <c r="C26" s="168"/>
      <c r="D26" s="164"/>
      <c r="E26" s="52"/>
      <c r="F26" s="53"/>
      <c r="G26" s="59"/>
      <c r="H26" s="60"/>
      <c r="I26" s="170"/>
      <c r="J26" s="60"/>
      <c r="K26" s="59"/>
      <c r="L26" s="62"/>
      <c r="M26" s="59"/>
      <c r="N26" s="60"/>
      <c r="O26" s="126">
        <f t="shared" si="4"/>
        <v>0</v>
      </c>
      <c r="P26" s="37">
        <f t="shared" si="5"/>
        <v>0</v>
      </c>
    </row>
    <row r="27" spans="1:16" s="30" customFormat="1" hidden="1">
      <c r="A27" s="1"/>
      <c r="B27" s="165"/>
      <c r="C27" s="169"/>
      <c r="D27" s="166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126">
        <f t="shared" si="4"/>
        <v>0</v>
      </c>
      <c r="P27" s="37">
        <f t="shared" si="5"/>
        <v>0</v>
      </c>
    </row>
    <row r="28" spans="1:16" s="30" customFormat="1" hidden="1">
      <c r="A28" s="1"/>
      <c r="B28" s="137"/>
      <c r="C28" s="52"/>
      <c r="D28" s="58"/>
      <c r="E28" s="139"/>
      <c r="F28" s="115"/>
      <c r="G28" s="115"/>
      <c r="H28" s="116"/>
      <c r="I28" s="117"/>
      <c r="J28" s="118"/>
      <c r="K28" s="117"/>
      <c r="L28" s="118"/>
      <c r="M28" s="119"/>
      <c r="N28" s="114"/>
      <c r="O28" s="127">
        <f t="shared" si="4"/>
        <v>0</v>
      </c>
      <c r="P28" s="37">
        <f t="shared" si="5"/>
        <v>0</v>
      </c>
    </row>
    <row r="29" spans="1:16" s="30" customFormat="1" hidden="1">
      <c r="A29" s="1"/>
      <c r="B29" s="137"/>
      <c r="C29" s="52"/>
      <c r="D29" s="58"/>
      <c r="E29" s="139"/>
      <c r="F29" s="115"/>
      <c r="G29" s="115"/>
      <c r="H29" s="118"/>
      <c r="I29" s="117"/>
      <c r="J29" s="118"/>
      <c r="K29" s="117"/>
      <c r="L29" s="118"/>
      <c r="M29" s="59"/>
      <c r="N29" s="138"/>
      <c r="O29" s="36">
        <f t="shared" si="4"/>
        <v>0</v>
      </c>
      <c r="P29" s="37">
        <f t="shared" si="5"/>
        <v>0</v>
      </c>
    </row>
    <row r="30" spans="1:16" s="30" customFormat="1" hidden="1">
      <c r="A30" s="1"/>
      <c r="B30" s="13"/>
      <c r="C30" s="38"/>
      <c r="D30" s="125"/>
      <c r="E30" s="128"/>
      <c r="F30" s="120"/>
      <c r="G30" s="120"/>
      <c r="H30" s="121"/>
      <c r="I30" s="122"/>
      <c r="J30" s="121"/>
      <c r="K30" s="122"/>
      <c r="L30" s="121"/>
      <c r="M30" s="122"/>
      <c r="N30" s="123"/>
      <c r="O30" s="36">
        <f t="shared" si="4"/>
        <v>0</v>
      </c>
      <c r="P30" s="37">
        <f t="shared" si="5"/>
        <v>0</v>
      </c>
    </row>
    <row r="31" spans="1:16" s="30" customFormat="1">
      <c r="A31" s="1"/>
      <c r="B31" s="165"/>
      <c r="C31" s="169"/>
      <c r="D31" s="166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4"/>
        <v>0</v>
      </c>
      <c r="P31" s="37">
        <f t="shared" si="5"/>
        <v>0</v>
      </c>
    </row>
    <row r="32" spans="1:16" ht="12" thickBot="1">
      <c r="A32" s="38"/>
      <c r="B32" s="39" t="s">
        <v>21</v>
      </c>
      <c r="C32" s="39">
        <f t="shared" ref="C32:P32" si="6">SUM(C9:C31)</f>
        <v>0</v>
      </c>
      <c r="D32" s="39">
        <f t="shared" si="6"/>
        <v>0</v>
      </c>
      <c r="E32" s="39">
        <f t="shared" si="6"/>
        <v>0</v>
      </c>
      <c r="F32" s="39">
        <f t="shared" si="6"/>
        <v>0</v>
      </c>
      <c r="G32" s="39">
        <f t="shared" si="6"/>
        <v>368</v>
      </c>
      <c r="H32" s="39">
        <f t="shared" si="6"/>
        <v>0</v>
      </c>
      <c r="I32" s="39">
        <f t="shared" si="6"/>
        <v>10</v>
      </c>
      <c r="J32" s="39">
        <f t="shared" si="6"/>
        <v>0</v>
      </c>
      <c r="K32" s="39">
        <f t="shared" si="6"/>
        <v>11</v>
      </c>
      <c r="L32" s="39">
        <f t="shared" si="6"/>
        <v>0</v>
      </c>
      <c r="M32" s="39">
        <f t="shared" si="6"/>
        <v>0</v>
      </c>
      <c r="N32" s="39">
        <f t="shared" si="6"/>
        <v>18</v>
      </c>
      <c r="O32" s="39">
        <f t="shared" si="6"/>
        <v>407</v>
      </c>
      <c r="P32" s="39">
        <f t="shared" si="6"/>
        <v>144</v>
      </c>
    </row>
    <row r="33" spans="2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2:16" hidden="1">
      <c r="O34" s="38"/>
    </row>
    <row r="35" spans="2:16" ht="12" hidden="1" thickBot="1">
      <c r="B35" s="33" t="s">
        <v>44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2:16" ht="12" hidden="1" customHeight="1">
      <c r="B36" s="186"/>
      <c r="C36" s="51"/>
      <c r="D36" s="52"/>
      <c r="E36" s="52"/>
      <c r="F36" s="190"/>
      <c r="G36" s="187"/>
      <c r="H36" s="60"/>
      <c r="I36" s="188"/>
      <c r="J36" s="60"/>
      <c r="K36" s="187"/>
      <c r="L36" s="189"/>
      <c r="M36" s="59"/>
      <c r="N36" s="114"/>
      <c r="O36" s="36">
        <f>SUM(F36:N36)</f>
        <v>0</v>
      </c>
      <c r="P36" s="37">
        <f>(F36*$F$5)+(G36*$G$5)+(H36*$H$5)+(I36*$I$5)+(J36*$J$5)+(K36*$K$5)+(L36*$L$5)+(M36*$M$5)+(N36*$N$5)</f>
        <v>0</v>
      </c>
    </row>
    <row r="37" spans="2:16" hidden="1">
      <c r="B37" s="58"/>
      <c r="C37" s="52"/>
      <c r="D37" s="52"/>
      <c r="E37" s="52"/>
      <c r="F37" s="115"/>
      <c r="G37" s="117"/>
      <c r="H37" s="116"/>
      <c r="I37" s="117"/>
      <c r="J37" s="118"/>
      <c r="K37" s="117"/>
      <c r="L37" s="118"/>
      <c r="M37" s="119"/>
      <c r="N37" s="114"/>
      <c r="O37" s="36">
        <f>SUM(F37:N37)</f>
        <v>0</v>
      </c>
      <c r="P37" s="37">
        <f>(F37*$F$5)+(G37*$G$5)+(H37*$H$5)+(I37*$I$5)+(J37*$J$5)+(K37*$K$5)+(L37*$L$5)+(M37*$M$5)+(N37*$N$5)</f>
        <v>0</v>
      </c>
    </row>
    <row r="38" spans="2:16" ht="12" hidden="1" thickBot="1">
      <c r="B38" s="39" t="s">
        <v>21</v>
      </c>
      <c r="C38" s="39">
        <f t="shared" ref="C38:P38" si="7">SUM(C36:C37)</f>
        <v>0</v>
      </c>
      <c r="D38" s="39">
        <f t="shared" si="7"/>
        <v>0</v>
      </c>
      <c r="E38" s="39">
        <f t="shared" si="7"/>
        <v>0</v>
      </c>
      <c r="F38" s="39">
        <f t="shared" si="7"/>
        <v>0</v>
      </c>
      <c r="G38" s="39">
        <f t="shared" si="7"/>
        <v>0</v>
      </c>
      <c r="H38" s="39">
        <f t="shared" si="7"/>
        <v>0</v>
      </c>
      <c r="I38" s="39">
        <f t="shared" si="7"/>
        <v>0</v>
      </c>
      <c r="J38" s="39">
        <f t="shared" si="7"/>
        <v>0</v>
      </c>
      <c r="K38" s="39">
        <f t="shared" si="7"/>
        <v>0</v>
      </c>
      <c r="L38" s="39">
        <f t="shared" si="7"/>
        <v>0</v>
      </c>
      <c r="M38" s="39">
        <f t="shared" si="7"/>
        <v>0</v>
      </c>
      <c r="N38" s="39">
        <f t="shared" si="7"/>
        <v>0</v>
      </c>
      <c r="O38" s="39">
        <f t="shared" si="7"/>
        <v>0</v>
      </c>
      <c r="P38" s="124">
        <f t="shared" si="7"/>
        <v>0</v>
      </c>
    </row>
    <row r="39" spans="2:16" hidden="1"/>
    <row r="40" spans="2:16" hidden="1"/>
    <row r="41" spans="2:16" ht="12" hidden="1" thickBot="1">
      <c r="B41" s="33" t="s">
        <v>45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2:16" hidden="1">
      <c r="B42" s="58"/>
      <c r="C42" s="63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>SUM(F42:N42)</f>
        <v>0</v>
      </c>
      <c r="P42" s="37">
        <f>(F42*$F$5)+(G42*$G$5)+(H42*$H$5)+(I42*$I$5)+(J42*$J$5)+(K42*$K$5)+(L42*$L$5)+(M42*$M$5)+(N42*$N$5)</f>
        <v>0</v>
      </c>
    </row>
    <row r="43" spans="2:16" hidden="1"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(F43*$F$5)+(G43*$G$5)+(H43*$H$5)+(I43*$I$5)+(J43*$J$5)+(K43*$K$5)+(L43*$L$5)+(M43*$M$5)+(N43*$N$5)</f>
        <v>0</v>
      </c>
    </row>
    <row r="44" spans="2:16" hidden="1"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SUM(C44:N44)</f>
        <v>0</v>
      </c>
      <c r="P44" s="37">
        <f>(C44*$C$5)+(G44*$G$5)+(H44*$H$5)+(I44*$I$5)+(J44*$J$5)+(K44*$K$5)+(L44*$L$5)+(M44*$M$5)+(N44*$N$5)</f>
        <v>0</v>
      </c>
    </row>
    <row r="45" spans="2:16" hidden="1">
      <c r="B45" s="125"/>
      <c r="C45" s="38"/>
      <c r="D45" s="38"/>
      <c r="E45" s="38"/>
      <c r="F45" s="120"/>
      <c r="G45" s="122"/>
      <c r="H45" s="121"/>
      <c r="I45" s="122"/>
      <c r="J45" s="121"/>
      <c r="K45" s="122"/>
      <c r="L45" s="121"/>
      <c r="M45" s="122"/>
      <c r="N45" s="123"/>
      <c r="O45" s="36"/>
      <c r="P45" s="37">
        <f>(F45*$F$5)+(G45*$G$5)+(H45*$H$5)+(I45*$I$5)+(J45*$J$5)+(K45*$K$5)+(L45*$L$5)+(M45*$M$5)+(N45*$N$5)</f>
        <v>0</v>
      </c>
    </row>
    <row r="46" spans="2:16" ht="12" hidden="1" thickBot="1">
      <c r="B46" s="39" t="s">
        <v>21</v>
      </c>
      <c r="C46" s="39">
        <f>SUM(C42:C43)</f>
        <v>0</v>
      </c>
      <c r="D46" s="39">
        <f>SUM(D42:D43)</f>
        <v>0</v>
      </c>
      <c r="E46" s="39">
        <f>SUM(E42:E43)</f>
        <v>0</v>
      </c>
      <c r="F46" s="39">
        <f>SUM(F42:F45)</f>
        <v>0</v>
      </c>
      <c r="G46" s="39">
        <f t="shared" ref="G46:O46" si="8">SUM(G42:G45)</f>
        <v>0</v>
      </c>
      <c r="H46" s="39">
        <f t="shared" si="8"/>
        <v>0</v>
      </c>
      <c r="I46" s="39">
        <f t="shared" si="8"/>
        <v>0</v>
      </c>
      <c r="J46" s="39">
        <f t="shared" si="8"/>
        <v>0</v>
      </c>
      <c r="K46" s="39">
        <f t="shared" si="8"/>
        <v>0</v>
      </c>
      <c r="L46" s="39">
        <f t="shared" si="8"/>
        <v>0</v>
      </c>
      <c r="M46" s="39">
        <f t="shared" si="8"/>
        <v>0</v>
      </c>
      <c r="N46" s="39">
        <f t="shared" si="8"/>
        <v>0</v>
      </c>
      <c r="O46" s="39">
        <f t="shared" si="8"/>
        <v>0</v>
      </c>
      <c r="P46" s="124">
        <f>SUM(P42:P45)</f>
        <v>0</v>
      </c>
    </row>
    <row r="47" spans="2:16" hidden="1"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171"/>
    </row>
    <row r="48" spans="2:16" hidden="1">
      <c r="N48" s="130" t="s">
        <v>29</v>
      </c>
      <c r="O48" s="129">
        <f>SUM(O32+O38+O46)</f>
        <v>407</v>
      </c>
      <c r="P48" s="129">
        <f>SUM(P32+P38+P46)</f>
        <v>144</v>
      </c>
    </row>
    <row r="49" hidden="1"/>
    <row r="50" hidden="1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36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0" sqref="B30:N30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47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7"/>
      <c r="C7" s="178"/>
      <c r="D7" s="179"/>
      <c r="E7" s="179"/>
      <c r="F7" s="180"/>
      <c r="G7" s="181"/>
      <c r="H7" s="182"/>
      <c r="I7" s="183"/>
      <c r="J7" s="182"/>
      <c r="K7" s="181"/>
      <c r="L7" s="184"/>
      <c r="M7" s="181"/>
      <c r="N7" s="182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77"/>
      <c r="C8" s="185"/>
      <c r="D8" s="179"/>
      <c r="E8" s="179"/>
      <c r="F8" s="180"/>
      <c r="G8" s="181"/>
      <c r="H8" s="182"/>
      <c r="I8" s="183"/>
      <c r="J8" s="182"/>
      <c r="K8" s="181"/>
      <c r="L8" s="184"/>
      <c r="M8" s="181"/>
      <c r="N8" s="182"/>
      <c r="O8" s="36">
        <f t="shared" si="0"/>
        <v>0</v>
      </c>
      <c r="P8" s="37">
        <f t="shared" si="1"/>
        <v>0</v>
      </c>
    </row>
    <row r="9" spans="1:16" s="30" customFormat="1">
      <c r="A9" s="1"/>
      <c r="B9" s="177"/>
      <c r="C9" s="185"/>
      <c r="D9" s="179"/>
      <c r="E9" s="179"/>
      <c r="F9" s="180"/>
      <c r="G9" s="181"/>
      <c r="H9" s="182"/>
      <c r="I9" s="183"/>
      <c r="J9" s="182"/>
      <c r="K9" s="181"/>
      <c r="L9" s="184"/>
      <c r="M9" s="181"/>
      <c r="N9" s="182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77"/>
      <c r="C10" s="185"/>
      <c r="D10" s="179"/>
      <c r="E10" s="179"/>
      <c r="F10" s="180"/>
      <c r="G10" s="181"/>
      <c r="H10" s="182"/>
      <c r="I10" s="183"/>
      <c r="J10" s="182"/>
      <c r="K10" s="181"/>
      <c r="L10" s="184"/>
      <c r="M10" s="181"/>
      <c r="N10" s="182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77"/>
      <c r="C11" s="185"/>
      <c r="D11" s="179"/>
      <c r="E11" s="179"/>
      <c r="F11" s="180"/>
      <c r="G11" s="181"/>
      <c r="H11" s="182"/>
      <c r="I11" s="183"/>
      <c r="J11" s="182"/>
      <c r="K11" s="181"/>
      <c r="L11" s="184"/>
      <c r="M11" s="181"/>
      <c r="N11" s="182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77"/>
      <c r="C12" s="185"/>
      <c r="D12" s="179"/>
      <c r="E12" s="179"/>
      <c r="F12" s="180"/>
      <c r="G12" s="181"/>
      <c r="H12" s="182"/>
      <c r="I12" s="183"/>
      <c r="J12" s="182"/>
      <c r="K12" s="181"/>
      <c r="L12" s="184"/>
      <c r="M12" s="181"/>
      <c r="N12" s="182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77"/>
      <c r="C13" s="185"/>
      <c r="D13" s="179"/>
      <c r="E13" s="179"/>
      <c r="F13" s="180"/>
      <c r="G13" s="181"/>
      <c r="H13" s="182"/>
      <c r="I13" s="183"/>
      <c r="J13" s="182"/>
      <c r="K13" s="181"/>
      <c r="L13" s="184"/>
      <c r="M13" s="181"/>
      <c r="N13" s="182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77"/>
      <c r="C14" s="185"/>
      <c r="D14" s="179"/>
      <c r="E14" s="179"/>
      <c r="F14" s="180"/>
      <c r="G14" s="181"/>
      <c r="H14" s="182"/>
      <c r="I14" s="183"/>
      <c r="J14" s="182"/>
      <c r="K14" s="181"/>
      <c r="L14" s="184"/>
      <c r="M14" s="181"/>
      <c r="N14" s="182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77"/>
      <c r="C15" s="185"/>
      <c r="D15" s="179"/>
      <c r="E15" s="179"/>
      <c r="F15" s="180"/>
      <c r="G15" s="181"/>
      <c r="H15" s="182"/>
      <c r="I15" s="183"/>
      <c r="J15" s="182"/>
      <c r="K15" s="181"/>
      <c r="L15" s="184"/>
      <c r="M15" s="181"/>
      <c r="N15" s="182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77"/>
      <c r="C16" s="185"/>
      <c r="D16" s="179"/>
      <c r="E16" s="179"/>
      <c r="F16" s="180"/>
      <c r="G16" s="181"/>
      <c r="H16" s="182"/>
      <c r="I16" s="183"/>
      <c r="J16" s="182"/>
      <c r="K16" s="181"/>
      <c r="L16" s="184"/>
      <c r="M16" s="181"/>
      <c r="N16" s="182"/>
      <c r="O16" s="36">
        <f t="shared" ref="O16:O21" si="2">SUM(F16:N16)</f>
        <v>0</v>
      </c>
      <c r="P16" s="37">
        <f t="shared" ref="P16:P21" si="3">(F16*$F$3)+(G16*$G$3)+(H16*$H$3)+(I16*$I$3)+(J16*$J$3)+(K16*$K$3)+(L16*$L$3)+(M16*$M$3)+(N16*$N$3)</f>
        <v>0</v>
      </c>
    </row>
    <row r="17" spans="1:16" s="30" customFormat="1">
      <c r="A17" s="1"/>
      <c r="B17" s="177"/>
      <c r="C17" s="185"/>
      <c r="D17" s="179"/>
      <c r="E17" s="179"/>
      <c r="F17" s="180"/>
      <c r="G17" s="181"/>
      <c r="H17" s="182"/>
      <c r="I17" s="183"/>
      <c r="J17" s="182"/>
      <c r="K17" s="181"/>
      <c r="L17" s="184"/>
      <c r="M17" s="181"/>
      <c r="N17" s="182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77"/>
      <c r="C18" s="185"/>
      <c r="D18" s="179"/>
      <c r="E18" s="179"/>
      <c r="F18" s="180"/>
      <c r="G18" s="181"/>
      <c r="H18" s="182"/>
      <c r="I18" s="183"/>
      <c r="J18" s="182"/>
      <c r="K18" s="181"/>
      <c r="L18" s="184"/>
      <c r="M18" s="181"/>
      <c r="N18" s="182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77"/>
      <c r="C19" s="185"/>
      <c r="D19" s="179"/>
      <c r="E19" s="179"/>
      <c r="F19" s="180"/>
      <c r="G19" s="181"/>
      <c r="H19" s="182"/>
      <c r="I19" s="183"/>
      <c r="J19" s="182"/>
      <c r="K19" s="181"/>
      <c r="L19" s="184"/>
      <c r="M19" s="181"/>
      <c r="N19" s="182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77"/>
      <c r="C20" s="185"/>
      <c r="D20" s="179"/>
      <c r="E20" s="179"/>
      <c r="F20" s="180"/>
      <c r="G20" s="181"/>
      <c r="H20" s="182"/>
      <c r="I20" s="183"/>
      <c r="J20" s="182"/>
      <c r="K20" s="181"/>
      <c r="L20" s="184"/>
      <c r="M20" s="181"/>
      <c r="N20" s="182"/>
      <c r="O20" s="36">
        <f t="shared" si="2"/>
        <v>0</v>
      </c>
      <c r="P20" s="37">
        <f t="shared" si="3"/>
        <v>0</v>
      </c>
    </row>
    <row r="21" spans="1:16" s="30" customFormat="1">
      <c r="A21" s="1"/>
      <c r="B21" s="177"/>
      <c r="C21" s="185"/>
      <c r="D21" s="179"/>
      <c r="E21" s="179"/>
      <c r="F21" s="180"/>
      <c r="G21" s="181"/>
      <c r="H21" s="182"/>
      <c r="I21" s="183"/>
      <c r="J21" s="182"/>
      <c r="K21" s="181"/>
      <c r="L21" s="184"/>
      <c r="M21" s="181"/>
      <c r="N21" s="182"/>
      <c r="O21" s="36">
        <f t="shared" si="2"/>
        <v>0</v>
      </c>
      <c r="P21" s="37">
        <f t="shared" si="3"/>
        <v>0</v>
      </c>
    </row>
    <row r="22" spans="1:16" s="30" customFormat="1">
      <c r="A22" s="1"/>
      <c r="B22" s="177"/>
      <c r="C22" s="185"/>
      <c r="D22" s="179"/>
      <c r="E22" s="179"/>
      <c r="F22" s="180"/>
      <c r="G22" s="181"/>
      <c r="H22" s="182"/>
      <c r="I22" s="183"/>
      <c r="J22" s="182"/>
      <c r="K22" s="181"/>
      <c r="L22" s="184"/>
      <c r="M22" s="181"/>
      <c r="N22" s="182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>
      <c r="A23" s="1"/>
      <c r="B23" s="177"/>
      <c r="C23" s="185"/>
      <c r="D23" s="179"/>
      <c r="E23" s="179"/>
      <c r="F23" s="180"/>
      <c r="G23" s="181"/>
      <c r="H23" s="182"/>
      <c r="I23" s="183"/>
      <c r="J23" s="182"/>
      <c r="K23" s="181"/>
      <c r="L23" s="184"/>
      <c r="M23" s="181"/>
      <c r="N23" s="182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>
      <c r="A24" s="1"/>
      <c r="B24" s="177"/>
      <c r="C24" s="185"/>
      <c r="D24" s="179"/>
      <c r="E24" s="179"/>
      <c r="F24" s="180"/>
      <c r="G24" s="181"/>
      <c r="H24" s="182"/>
      <c r="I24" s="183"/>
      <c r="J24" s="182"/>
      <c r="K24" s="181"/>
      <c r="L24" s="184"/>
      <c r="M24" s="181"/>
      <c r="N24" s="182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>
      <c r="A25" s="1"/>
      <c r="B25" s="151"/>
      <c r="C25" s="158"/>
      <c r="D25" s="152"/>
      <c r="E25" s="152"/>
      <c r="F25" s="153"/>
      <c r="G25" s="154"/>
      <c r="H25" s="155"/>
      <c r="I25" s="156"/>
      <c r="J25" s="155"/>
      <c r="K25" s="154"/>
      <c r="L25" s="157"/>
      <c r="M25" s="154"/>
      <c r="N25" s="155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39">
        <f t="shared" si="4"/>
        <v>0</v>
      </c>
    </row>
    <row r="27" spans="1:16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31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>
      <c r="A30" s="1"/>
      <c r="B30" s="58"/>
      <c r="C30" s="63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(C30*$C$3)+(F30*$F$3)+(G30*$G$3)+(H30*$H$3)+(I30*$I$3)+(J30*$J$3)+(K30*$K$3)+(L30*$L$3)+(M30*$M$3)+(N30*$N$3)</f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0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0</v>
      </c>
      <c r="M33" s="39">
        <f t="shared" si="5"/>
        <v>0</v>
      </c>
      <c r="N33" s="39">
        <f t="shared" si="5"/>
        <v>0</v>
      </c>
      <c r="O33" s="41">
        <f t="shared" si="5"/>
        <v>0</v>
      </c>
      <c r="P33" s="41">
        <f t="shared" si="5"/>
        <v>0</v>
      </c>
    </row>
    <row r="34" spans="1:16">
      <c r="G34" s="42"/>
    </row>
    <row r="35" spans="1:16" ht="12.75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>
      <c r="M36" s="48" t="s">
        <v>21</v>
      </c>
      <c r="O36" s="49">
        <f>+O33+O26</f>
        <v>0</v>
      </c>
      <c r="P36" s="50">
        <f>+P33+P26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F101" sqref="F10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47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42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67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66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65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64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63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62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61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60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59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58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57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56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55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54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53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52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51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50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49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48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8"/>
  <sheetViews>
    <sheetView zoomScaleNormal="100" workbookViewId="0">
      <pane xSplit="2" ySplit="4" topLeftCell="C127" activePane="bottomRight" state="frozen"/>
      <selection pane="topRight" activeCell="C1" sqref="C1"/>
      <selection pane="bottomLeft" activeCell="A5" sqref="A5"/>
      <selection pane="bottomRight" activeCell="Q93" sqref="Q93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1" t="s">
        <v>119</v>
      </c>
      <c r="C7" s="192"/>
      <c r="D7" s="193"/>
      <c r="E7" s="193"/>
      <c r="F7" s="194">
        <v>30</v>
      </c>
      <c r="G7" s="195">
        <v>16</v>
      </c>
      <c r="H7" s="196"/>
      <c r="I7" s="197">
        <v>4</v>
      </c>
      <c r="J7" s="196"/>
      <c r="K7" s="195">
        <v>3</v>
      </c>
      <c r="L7" s="198"/>
      <c r="M7" s="195">
        <v>1</v>
      </c>
      <c r="N7" s="196"/>
      <c r="O7" s="36">
        <f>SUM(C7:N7)</f>
        <v>54</v>
      </c>
      <c r="P7" s="37">
        <f>(C7*$C$3)+(F7*$F$3)+(G7*$G$3)+(H7*$H$3)+(I7*$I$3)+(J7*$J$3)+(K7*$K$3)+(L7*$L$3)+(M7*$M$3)+(N7*$N$3)</f>
        <v>14</v>
      </c>
    </row>
    <row r="8" spans="1:16" s="30" customFormat="1">
      <c r="A8" s="1"/>
      <c r="B8" s="191" t="s">
        <v>120</v>
      </c>
      <c r="C8" s="199"/>
      <c r="D8" s="193"/>
      <c r="E8" s="193"/>
      <c r="F8" s="194"/>
      <c r="G8" s="195">
        <v>430</v>
      </c>
      <c r="H8" s="196"/>
      <c r="I8" s="197">
        <v>8</v>
      </c>
      <c r="J8" s="196"/>
      <c r="K8" s="195"/>
      <c r="L8" s="198"/>
      <c r="M8" s="195">
        <v>6</v>
      </c>
      <c r="N8" s="196"/>
      <c r="O8" s="36">
        <f>SUM(F8:N8)</f>
        <v>444</v>
      </c>
      <c r="P8" s="37">
        <f>(F8*$F$3)+(G8*$G$3)+(H8*$H$3)+(I8*$I$3)+(J8*$J$3)+(K8*$K$3)+(L8*$L$3)+(M8*$M$3)+(N8*$N$3)</f>
        <v>123.5</v>
      </c>
    </row>
    <row r="9" spans="1:16" s="30" customFormat="1">
      <c r="A9" s="1"/>
      <c r="B9" s="177"/>
      <c r="C9" s="185"/>
      <c r="D9" s="179"/>
      <c r="E9" s="179"/>
      <c r="F9" s="180"/>
      <c r="G9" s="181"/>
      <c r="H9" s="182"/>
      <c r="I9" s="183"/>
      <c r="J9" s="182"/>
      <c r="K9" s="181"/>
      <c r="L9" s="184"/>
      <c r="M9" s="181"/>
      <c r="N9" s="182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30</v>
      </c>
      <c r="G10" s="39">
        <f t="shared" si="0"/>
        <v>446</v>
      </c>
      <c r="H10" s="39">
        <f t="shared" si="0"/>
        <v>0</v>
      </c>
      <c r="I10" s="39">
        <f t="shared" si="0"/>
        <v>12</v>
      </c>
      <c r="J10" s="39">
        <f t="shared" si="0"/>
        <v>0</v>
      </c>
      <c r="K10" s="39">
        <f t="shared" si="0"/>
        <v>3</v>
      </c>
      <c r="L10" s="39">
        <f t="shared" si="0"/>
        <v>0</v>
      </c>
      <c r="M10" s="39">
        <f t="shared" si="0"/>
        <v>7</v>
      </c>
      <c r="N10" s="39">
        <f t="shared" si="0"/>
        <v>0</v>
      </c>
      <c r="O10" s="110">
        <f t="shared" si="0"/>
        <v>498</v>
      </c>
      <c r="P10" s="39">
        <f t="shared" si="0"/>
        <v>137.5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>
      <c r="B13" s="33" t="s">
        <v>22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42"/>
      <c r="B14" s="143" t="s">
        <v>78</v>
      </c>
      <c r="C14" s="64"/>
      <c r="D14" s="52"/>
      <c r="E14" s="52"/>
      <c r="F14" s="53">
        <v>30</v>
      </c>
      <c r="G14" s="135">
        <v>232</v>
      </c>
      <c r="H14" s="136"/>
      <c r="I14" s="135">
        <v>24</v>
      </c>
      <c r="J14" s="144"/>
      <c r="K14" s="135">
        <v>108</v>
      </c>
      <c r="L14" s="136"/>
      <c r="M14" s="135"/>
      <c r="N14" s="145">
        <v>62</v>
      </c>
      <c r="O14" s="36">
        <f t="shared" ref="O14:O52" si="1">SUM(F14:N14)</f>
        <v>456</v>
      </c>
      <c r="P14" s="37">
        <f>(F14*$F$3)+(G14*$G$3)+(H14*$H$3)+(I14*$I$3)+(J14*$J$3)+(K14*$K$3)+(L14*$L$3)+(M14*$M$3)+(N14*$N$3)</f>
        <v>305</v>
      </c>
    </row>
    <row r="15" spans="1:16" s="30" customFormat="1">
      <c r="A15" s="142"/>
      <c r="B15" s="65" t="s">
        <v>79</v>
      </c>
      <c r="C15" s="64"/>
      <c r="D15" s="52"/>
      <c r="E15" s="52"/>
      <c r="F15" s="53"/>
      <c r="G15" s="135">
        <v>465</v>
      </c>
      <c r="H15" s="136"/>
      <c r="I15" s="135">
        <v>28</v>
      </c>
      <c r="J15" s="144"/>
      <c r="K15" s="135">
        <v>68</v>
      </c>
      <c r="L15" s="136"/>
      <c r="M15" s="135"/>
      <c r="N15" s="145">
        <v>29</v>
      </c>
      <c r="O15" s="36">
        <f t="shared" si="1"/>
        <v>590</v>
      </c>
      <c r="P15" s="37">
        <f t="shared" ref="P15:P52" si="2">(F15*$F$3)+(G15*$G$3)+(H15*$H$3)+(I15*$I$3)+(J15*$J$3)+(K15*$K$3)+(L15*$L$3)+(M15*$M$3)+(N15*$N$3)</f>
        <v>256.25</v>
      </c>
    </row>
    <row r="16" spans="1:16" s="30" customFormat="1">
      <c r="A16" s="142"/>
      <c r="B16" s="143" t="s">
        <v>80</v>
      </c>
      <c r="C16" s="64"/>
      <c r="D16" s="52"/>
      <c r="E16" s="52"/>
      <c r="F16" s="53"/>
      <c r="G16" s="135"/>
      <c r="H16" s="136"/>
      <c r="I16" s="135"/>
      <c r="J16" s="144"/>
      <c r="K16" s="135"/>
      <c r="L16" s="136"/>
      <c r="M16" s="135"/>
      <c r="N16" s="145">
        <v>60</v>
      </c>
      <c r="O16" s="36">
        <f t="shared" si="1"/>
        <v>60</v>
      </c>
      <c r="P16" s="37">
        <f t="shared" si="2"/>
        <v>120</v>
      </c>
    </row>
    <row r="17" spans="1:16" s="30" customFormat="1">
      <c r="A17" s="142"/>
      <c r="B17" s="65" t="s">
        <v>81</v>
      </c>
      <c r="C17" s="64"/>
      <c r="D17" s="52"/>
      <c r="E17" s="52"/>
      <c r="F17" s="53"/>
      <c r="G17" s="135">
        <v>80</v>
      </c>
      <c r="H17" s="136"/>
      <c r="I17" s="135">
        <v>10</v>
      </c>
      <c r="J17" s="144"/>
      <c r="K17" s="135">
        <v>36</v>
      </c>
      <c r="L17" s="136"/>
      <c r="M17" s="135"/>
      <c r="N17" s="145">
        <v>2</v>
      </c>
      <c r="O17" s="36">
        <f t="shared" si="1"/>
        <v>128</v>
      </c>
      <c r="P17" s="37">
        <f t="shared" si="2"/>
        <v>65</v>
      </c>
    </row>
    <row r="18" spans="1:16" s="30" customFormat="1">
      <c r="A18" s="142"/>
      <c r="B18" s="143" t="s">
        <v>82</v>
      </c>
      <c r="C18" s="64"/>
      <c r="D18" s="52"/>
      <c r="E18" s="52"/>
      <c r="F18" s="53"/>
      <c r="G18" s="135">
        <v>80</v>
      </c>
      <c r="H18" s="136"/>
      <c r="I18" s="135">
        <v>20</v>
      </c>
      <c r="J18" s="144"/>
      <c r="K18" s="135">
        <v>20</v>
      </c>
      <c r="L18" s="136"/>
      <c r="M18" s="135"/>
      <c r="N18" s="145">
        <v>4</v>
      </c>
      <c r="O18" s="36">
        <f t="shared" si="1"/>
        <v>124</v>
      </c>
      <c r="P18" s="37">
        <f t="shared" si="2"/>
        <v>58</v>
      </c>
    </row>
    <row r="19" spans="1:16" s="30" customFormat="1">
      <c r="A19" s="142"/>
      <c r="B19" s="65" t="s">
        <v>83</v>
      </c>
      <c r="C19" s="64"/>
      <c r="D19" s="52"/>
      <c r="E19" s="52"/>
      <c r="F19" s="53"/>
      <c r="G19" s="135">
        <v>100</v>
      </c>
      <c r="H19" s="136"/>
      <c r="I19" s="135"/>
      <c r="J19" s="144"/>
      <c r="K19" s="135"/>
      <c r="L19" s="136"/>
      <c r="M19" s="135"/>
      <c r="N19" s="145"/>
      <c r="O19" s="36">
        <f t="shared" si="1"/>
        <v>100</v>
      </c>
      <c r="P19" s="37">
        <f t="shared" si="2"/>
        <v>25</v>
      </c>
    </row>
    <row r="20" spans="1:16" s="30" customFormat="1">
      <c r="A20" s="142"/>
      <c r="B20" s="143" t="s">
        <v>84</v>
      </c>
      <c r="C20" s="64"/>
      <c r="D20" s="52"/>
      <c r="E20" s="52"/>
      <c r="F20" s="53"/>
      <c r="G20" s="135">
        <v>55</v>
      </c>
      <c r="H20" s="136"/>
      <c r="I20" s="135"/>
      <c r="J20" s="144"/>
      <c r="K20" s="135">
        <v>5</v>
      </c>
      <c r="L20" s="136"/>
      <c r="M20" s="135"/>
      <c r="N20" s="145">
        <v>3</v>
      </c>
      <c r="O20" s="36">
        <f t="shared" si="1"/>
        <v>63</v>
      </c>
      <c r="P20" s="37">
        <f t="shared" si="2"/>
        <v>24.75</v>
      </c>
    </row>
    <row r="21" spans="1:16" s="30" customFormat="1">
      <c r="A21" s="142"/>
      <c r="B21" s="65" t="s">
        <v>85</v>
      </c>
      <c r="C21" s="64"/>
      <c r="D21" s="52"/>
      <c r="E21" s="52"/>
      <c r="F21" s="53"/>
      <c r="G21" s="135">
        <v>13</v>
      </c>
      <c r="H21" s="136"/>
      <c r="I21" s="135">
        <v>2</v>
      </c>
      <c r="J21" s="144"/>
      <c r="K21" s="135"/>
      <c r="L21" s="136"/>
      <c r="M21" s="135"/>
      <c r="N21" s="145">
        <v>10</v>
      </c>
      <c r="O21" s="36">
        <f t="shared" si="1"/>
        <v>25</v>
      </c>
      <c r="P21" s="37">
        <f t="shared" si="2"/>
        <v>24.25</v>
      </c>
    </row>
    <row r="22" spans="1:16" s="30" customFormat="1" ht="11.25" customHeight="1">
      <c r="A22" s="142"/>
      <c r="B22" s="143" t="s">
        <v>86</v>
      </c>
      <c r="C22" s="64"/>
      <c r="D22" s="52"/>
      <c r="E22" s="52"/>
      <c r="F22" s="53"/>
      <c r="G22" s="135">
        <v>70</v>
      </c>
      <c r="H22" s="136"/>
      <c r="I22" s="135"/>
      <c r="J22" s="144"/>
      <c r="K22" s="135"/>
      <c r="L22" s="136"/>
      <c r="M22" s="135"/>
      <c r="N22" s="145">
        <v>3</v>
      </c>
      <c r="O22" s="36">
        <f t="shared" si="1"/>
        <v>73</v>
      </c>
      <c r="P22" s="37">
        <f t="shared" si="2"/>
        <v>23.5</v>
      </c>
    </row>
    <row r="23" spans="1:16" s="30" customFormat="1" ht="11.25" customHeight="1">
      <c r="A23" s="142"/>
      <c r="B23" s="65" t="s">
        <v>87</v>
      </c>
      <c r="C23" s="64"/>
      <c r="D23" s="52"/>
      <c r="E23" s="52"/>
      <c r="F23" s="53"/>
      <c r="G23" s="135">
        <v>49</v>
      </c>
      <c r="H23" s="136"/>
      <c r="I23" s="135"/>
      <c r="J23" s="144"/>
      <c r="K23" s="135">
        <v>10</v>
      </c>
      <c r="L23" s="136"/>
      <c r="M23" s="135"/>
      <c r="N23" s="145"/>
      <c r="O23" s="36">
        <f t="shared" si="1"/>
        <v>59</v>
      </c>
      <c r="P23" s="37">
        <f t="shared" si="2"/>
        <v>22.25</v>
      </c>
    </row>
    <row r="24" spans="1:16" s="30" customFormat="1" ht="11.25" customHeight="1">
      <c r="A24" s="142"/>
      <c r="B24" s="143" t="s">
        <v>88</v>
      </c>
      <c r="C24" s="64"/>
      <c r="D24" s="52"/>
      <c r="E24" s="52"/>
      <c r="F24" s="53"/>
      <c r="G24" s="135">
        <v>15</v>
      </c>
      <c r="H24" s="136"/>
      <c r="I24" s="135">
        <v>3</v>
      </c>
      <c r="J24" s="144"/>
      <c r="K24" s="135">
        <v>5</v>
      </c>
      <c r="L24" s="136"/>
      <c r="M24" s="135"/>
      <c r="N24" s="145">
        <v>4</v>
      </c>
      <c r="O24" s="36">
        <f t="shared" si="1"/>
        <v>27</v>
      </c>
      <c r="P24" s="37">
        <f t="shared" si="2"/>
        <v>18.25</v>
      </c>
    </row>
    <row r="25" spans="1:16" s="30" customFormat="1" ht="11.25" customHeight="1">
      <c r="A25" s="142"/>
      <c r="B25" s="65" t="s">
        <v>89</v>
      </c>
      <c r="C25" s="64"/>
      <c r="D25" s="52"/>
      <c r="E25" s="52"/>
      <c r="F25" s="53"/>
      <c r="G25" s="135">
        <v>5</v>
      </c>
      <c r="H25" s="136"/>
      <c r="I25" s="135">
        <v>5</v>
      </c>
      <c r="J25" s="144"/>
      <c r="K25" s="135">
        <v>3</v>
      </c>
      <c r="L25" s="136"/>
      <c r="M25" s="135"/>
      <c r="N25" s="145">
        <v>4</v>
      </c>
      <c r="O25" s="36">
        <f t="shared" si="1"/>
        <v>17</v>
      </c>
      <c r="P25" s="37">
        <f t="shared" si="2"/>
        <v>14.75</v>
      </c>
    </row>
    <row r="26" spans="1:16" s="30" customFormat="1" ht="11.25" customHeight="1">
      <c r="A26" s="142"/>
      <c r="B26" s="143" t="s">
        <v>90</v>
      </c>
      <c r="C26" s="64"/>
      <c r="D26" s="52"/>
      <c r="E26" s="52"/>
      <c r="F26" s="53"/>
      <c r="G26" s="135">
        <v>50</v>
      </c>
      <c r="H26" s="136"/>
      <c r="I26" s="135"/>
      <c r="J26" s="144"/>
      <c r="K26" s="135"/>
      <c r="L26" s="136"/>
      <c r="M26" s="135"/>
      <c r="N26" s="145"/>
      <c r="O26" s="36">
        <f t="shared" si="1"/>
        <v>50</v>
      </c>
      <c r="P26" s="37">
        <f t="shared" si="2"/>
        <v>12.5</v>
      </c>
    </row>
    <row r="27" spans="1:16" s="30" customFormat="1" ht="11.25" customHeight="1">
      <c r="A27" s="142"/>
      <c r="B27" s="65" t="s">
        <v>91</v>
      </c>
      <c r="C27" s="64"/>
      <c r="D27" s="52"/>
      <c r="E27" s="52"/>
      <c r="F27" s="53"/>
      <c r="G27" s="135">
        <v>31</v>
      </c>
      <c r="H27" s="136"/>
      <c r="I27" s="135"/>
      <c r="J27" s="144"/>
      <c r="K27" s="135"/>
      <c r="L27" s="136"/>
      <c r="M27" s="135"/>
      <c r="N27" s="145">
        <v>2</v>
      </c>
      <c r="O27" s="36">
        <f t="shared" si="1"/>
        <v>33</v>
      </c>
      <c r="P27" s="37">
        <f t="shared" si="2"/>
        <v>11.75</v>
      </c>
    </row>
    <row r="28" spans="1:16" s="30" customFormat="1" ht="11.25" customHeight="1">
      <c r="A28" s="142"/>
      <c r="B28" s="143" t="s">
        <v>92</v>
      </c>
      <c r="C28" s="64"/>
      <c r="D28" s="52"/>
      <c r="E28" s="52"/>
      <c r="F28" s="53"/>
      <c r="G28" s="135">
        <v>25</v>
      </c>
      <c r="H28" s="136"/>
      <c r="I28" s="135"/>
      <c r="J28" s="144"/>
      <c r="K28" s="135"/>
      <c r="L28" s="136"/>
      <c r="M28" s="135"/>
      <c r="N28" s="145">
        <v>2</v>
      </c>
      <c r="O28" s="36">
        <f t="shared" si="1"/>
        <v>27</v>
      </c>
      <c r="P28" s="37">
        <f t="shared" si="2"/>
        <v>10.25</v>
      </c>
    </row>
    <row r="29" spans="1:16" s="30" customFormat="1" ht="11.25" customHeight="1">
      <c r="A29" s="142"/>
      <c r="B29" s="65" t="s">
        <v>93</v>
      </c>
      <c r="C29" s="64"/>
      <c r="D29" s="52"/>
      <c r="E29" s="52"/>
      <c r="F29" s="53"/>
      <c r="G29" s="135">
        <v>26</v>
      </c>
      <c r="H29" s="136"/>
      <c r="I29" s="135"/>
      <c r="J29" s="144"/>
      <c r="K29" s="135"/>
      <c r="L29" s="136"/>
      <c r="M29" s="135"/>
      <c r="N29" s="145">
        <v>1</v>
      </c>
      <c r="O29" s="36">
        <f t="shared" si="1"/>
        <v>27</v>
      </c>
      <c r="P29" s="37">
        <f t="shared" si="2"/>
        <v>8.5</v>
      </c>
    </row>
    <row r="30" spans="1:16" s="30" customFormat="1" ht="11.25" customHeight="1">
      <c r="A30" s="142"/>
      <c r="B30" s="143" t="s">
        <v>94</v>
      </c>
      <c r="C30" s="64"/>
      <c r="D30" s="52"/>
      <c r="E30" s="52"/>
      <c r="F30" s="53"/>
      <c r="G30" s="135">
        <v>25</v>
      </c>
      <c r="H30" s="136"/>
      <c r="I30" s="135">
        <v>1</v>
      </c>
      <c r="J30" s="144"/>
      <c r="K30" s="135">
        <v>1</v>
      </c>
      <c r="L30" s="136"/>
      <c r="M30" s="135"/>
      <c r="N30" s="145"/>
      <c r="O30" s="36">
        <f t="shared" si="1"/>
        <v>27</v>
      </c>
      <c r="P30" s="37">
        <f t="shared" si="2"/>
        <v>7.75</v>
      </c>
    </row>
    <row r="31" spans="1:16" s="30" customFormat="1" ht="11.25" customHeight="1">
      <c r="A31" s="142"/>
      <c r="B31" s="65" t="s">
        <v>95</v>
      </c>
      <c r="C31" s="64"/>
      <c r="D31" s="52"/>
      <c r="E31" s="52"/>
      <c r="F31" s="53"/>
      <c r="G31" s="135">
        <v>20</v>
      </c>
      <c r="H31" s="136"/>
      <c r="I31" s="135"/>
      <c r="J31" s="144"/>
      <c r="K31" s="135"/>
      <c r="L31" s="136"/>
      <c r="M31" s="135"/>
      <c r="N31" s="145">
        <v>1</v>
      </c>
      <c r="O31" s="36">
        <f t="shared" si="1"/>
        <v>21</v>
      </c>
      <c r="P31" s="37">
        <f t="shared" si="2"/>
        <v>7</v>
      </c>
    </row>
    <row r="32" spans="1:16" s="30" customFormat="1" ht="11.25" customHeight="1">
      <c r="A32" s="142"/>
      <c r="B32" s="143" t="s">
        <v>96</v>
      </c>
      <c r="C32" s="64"/>
      <c r="D32" s="52"/>
      <c r="E32" s="52"/>
      <c r="F32" s="53"/>
      <c r="G32" s="135">
        <v>24</v>
      </c>
      <c r="H32" s="136"/>
      <c r="I32" s="135"/>
      <c r="J32" s="144"/>
      <c r="K32" s="135">
        <v>1</v>
      </c>
      <c r="L32" s="136"/>
      <c r="M32" s="135"/>
      <c r="N32" s="145"/>
      <c r="O32" s="36">
        <f t="shared" si="1"/>
        <v>25</v>
      </c>
      <c r="P32" s="37">
        <f t="shared" si="2"/>
        <v>7</v>
      </c>
    </row>
    <row r="33" spans="1:16" s="30" customFormat="1" ht="11.25" customHeight="1">
      <c r="A33" s="142"/>
      <c r="B33" s="65" t="s">
        <v>97</v>
      </c>
      <c r="C33" s="64"/>
      <c r="D33" s="52"/>
      <c r="E33" s="52"/>
      <c r="F33" s="53"/>
      <c r="G33" s="135">
        <v>24</v>
      </c>
      <c r="H33" s="136"/>
      <c r="I33" s="135"/>
      <c r="J33" s="144"/>
      <c r="K33" s="135">
        <v>1</v>
      </c>
      <c r="L33" s="136"/>
      <c r="M33" s="135"/>
      <c r="N33" s="145"/>
      <c r="O33" s="36">
        <f t="shared" si="1"/>
        <v>25</v>
      </c>
      <c r="P33" s="37">
        <f t="shared" si="2"/>
        <v>7</v>
      </c>
    </row>
    <row r="34" spans="1:16" s="30" customFormat="1" ht="11.25" customHeight="1">
      <c r="A34" s="142"/>
      <c r="B34" s="143" t="s">
        <v>98</v>
      </c>
      <c r="C34" s="64"/>
      <c r="D34" s="52"/>
      <c r="E34" s="52"/>
      <c r="F34" s="53"/>
      <c r="G34" s="135">
        <v>24</v>
      </c>
      <c r="H34" s="136"/>
      <c r="I34" s="135"/>
      <c r="J34" s="144"/>
      <c r="K34" s="135">
        <v>1</v>
      </c>
      <c r="L34" s="136"/>
      <c r="M34" s="135"/>
      <c r="N34" s="145"/>
      <c r="O34" s="36">
        <f t="shared" si="1"/>
        <v>25</v>
      </c>
      <c r="P34" s="37">
        <f t="shared" si="2"/>
        <v>7</v>
      </c>
    </row>
    <row r="35" spans="1:16" s="30" customFormat="1" ht="11.25" customHeight="1">
      <c r="A35" s="142"/>
      <c r="B35" s="65" t="s">
        <v>99</v>
      </c>
      <c r="C35" s="64"/>
      <c r="D35" s="52"/>
      <c r="E35" s="52"/>
      <c r="F35" s="53"/>
      <c r="G35" s="135">
        <v>25</v>
      </c>
      <c r="H35" s="136"/>
      <c r="I35" s="135"/>
      <c r="J35" s="144"/>
      <c r="K35" s="135"/>
      <c r="L35" s="136"/>
      <c r="M35" s="135"/>
      <c r="N35" s="145"/>
      <c r="O35" s="36">
        <f t="shared" si="1"/>
        <v>25</v>
      </c>
      <c r="P35" s="37">
        <f t="shared" si="2"/>
        <v>6.25</v>
      </c>
    </row>
    <row r="36" spans="1:16" s="30" customFormat="1" ht="11.25" customHeight="1">
      <c r="A36" s="142"/>
      <c r="B36" s="143" t="s">
        <v>100</v>
      </c>
      <c r="C36" s="64"/>
      <c r="D36" s="52"/>
      <c r="E36" s="52"/>
      <c r="F36" s="53"/>
      <c r="G36" s="135">
        <v>25</v>
      </c>
      <c r="H36" s="136"/>
      <c r="I36" s="135"/>
      <c r="J36" s="144"/>
      <c r="K36" s="135"/>
      <c r="L36" s="136"/>
      <c r="M36" s="135"/>
      <c r="N36" s="145"/>
      <c r="O36" s="36">
        <f t="shared" si="1"/>
        <v>25</v>
      </c>
      <c r="P36" s="37">
        <f t="shared" si="2"/>
        <v>6.25</v>
      </c>
    </row>
    <row r="37" spans="1:16" s="30" customFormat="1" ht="11.25" customHeight="1">
      <c r="A37" s="142"/>
      <c r="B37" s="65" t="s">
        <v>101</v>
      </c>
      <c r="C37" s="64"/>
      <c r="D37" s="52"/>
      <c r="E37" s="52"/>
      <c r="F37" s="53"/>
      <c r="G37" s="135">
        <v>25</v>
      </c>
      <c r="H37" s="136"/>
      <c r="I37" s="135"/>
      <c r="J37" s="144"/>
      <c r="K37" s="135"/>
      <c r="L37" s="136"/>
      <c r="M37" s="135"/>
      <c r="N37" s="145"/>
      <c r="O37" s="36">
        <f t="shared" si="1"/>
        <v>25</v>
      </c>
      <c r="P37" s="37">
        <f t="shared" si="2"/>
        <v>6.25</v>
      </c>
    </row>
    <row r="38" spans="1:16" s="30" customFormat="1" ht="11.25" customHeight="1">
      <c r="A38" s="142"/>
      <c r="B38" s="143" t="s">
        <v>102</v>
      </c>
      <c r="C38" s="64"/>
      <c r="D38" s="52"/>
      <c r="E38" s="52"/>
      <c r="F38" s="53"/>
      <c r="G38" s="135">
        <v>25</v>
      </c>
      <c r="H38" s="136"/>
      <c r="I38" s="135"/>
      <c r="J38" s="144"/>
      <c r="K38" s="135"/>
      <c r="L38" s="136"/>
      <c r="M38" s="135"/>
      <c r="N38" s="145"/>
      <c r="O38" s="36">
        <f t="shared" si="1"/>
        <v>25</v>
      </c>
      <c r="P38" s="37">
        <f t="shared" si="2"/>
        <v>6.25</v>
      </c>
    </row>
    <row r="39" spans="1:16" s="30" customFormat="1" ht="11.25" customHeight="1">
      <c r="A39" s="142"/>
      <c r="B39" s="65" t="s">
        <v>103</v>
      </c>
      <c r="C39" s="64"/>
      <c r="D39" s="52"/>
      <c r="E39" s="52"/>
      <c r="F39" s="53"/>
      <c r="G39" s="135">
        <v>25</v>
      </c>
      <c r="H39" s="136"/>
      <c r="I39" s="135"/>
      <c r="J39" s="144"/>
      <c r="K39" s="135"/>
      <c r="L39" s="136"/>
      <c r="M39" s="135"/>
      <c r="N39" s="145"/>
      <c r="O39" s="36">
        <f t="shared" si="1"/>
        <v>25</v>
      </c>
      <c r="P39" s="37">
        <f t="shared" si="2"/>
        <v>6.25</v>
      </c>
    </row>
    <row r="40" spans="1:16" s="30" customFormat="1" ht="11.25" customHeight="1">
      <c r="A40" s="142"/>
      <c r="B40" s="143" t="s">
        <v>104</v>
      </c>
      <c r="C40" s="64"/>
      <c r="D40" s="52"/>
      <c r="E40" s="52"/>
      <c r="F40" s="53"/>
      <c r="G40" s="135">
        <v>25</v>
      </c>
      <c r="H40" s="136"/>
      <c r="I40" s="135"/>
      <c r="J40" s="144"/>
      <c r="K40" s="135"/>
      <c r="L40" s="136"/>
      <c r="M40" s="135"/>
      <c r="N40" s="145"/>
      <c r="O40" s="36">
        <f t="shared" si="1"/>
        <v>25</v>
      </c>
      <c r="P40" s="37">
        <f t="shared" si="2"/>
        <v>6.25</v>
      </c>
    </row>
    <row r="41" spans="1:16" s="30" customFormat="1" ht="11.25" customHeight="1">
      <c r="A41" s="142"/>
      <c r="B41" s="65" t="s">
        <v>105</v>
      </c>
      <c r="C41" s="64"/>
      <c r="D41" s="52"/>
      <c r="E41" s="52"/>
      <c r="F41" s="53"/>
      <c r="G41" s="135">
        <v>25</v>
      </c>
      <c r="H41" s="136"/>
      <c r="I41" s="135"/>
      <c r="J41" s="144"/>
      <c r="K41" s="135"/>
      <c r="L41" s="136"/>
      <c r="M41" s="135"/>
      <c r="N41" s="145"/>
      <c r="O41" s="36">
        <f t="shared" si="1"/>
        <v>25</v>
      </c>
      <c r="P41" s="37">
        <f t="shared" si="2"/>
        <v>6.25</v>
      </c>
    </row>
    <row r="42" spans="1:16" s="30" customFormat="1" ht="11.25" customHeight="1">
      <c r="A42" s="142"/>
      <c r="B42" s="143" t="s">
        <v>106</v>
      </c>
      <c r="C42" s="64"/>
      <c r="D42" s="52"/>
      <c r="E42" s="52"/>
      <c r="F42" s="53"/>
      <c r="G42" s="135">
        <v>25</v>
      </c>
      <c r="H42" s="136"/>
      <c r="I42" s="135"/>
      <c r="J42" s="144"/>
      <c r="K42" s="135"/>
      <c r="L42" s="136"/>
      <c r="M42" s="135"/>
      <c r="N42" s="145"/>
      <c r="O42" s="36">
        <f t="shared" si="1"/>
        <v>25</v>
      </c>
      <c r="P42" s="37">
        <f t="shared" si="2"/>
        <v>6.25</v>
      </c>
    </row>
    <row r="43" spans="1:16" s="30" customFormat="1" ht="11.25" customHeight="1">
      <c r="A43" s="142"/>
      <c r="B43" s="65" t="s">
        <v>107</v>
      </c>
      <c r="C43" s="64"/>
      <c r="D43" s="52"/>
      <c r="E43" s="52"/>
      <c r="F43" s="53"/>
      <c r="G43" s="135">
        <v>25</v>
      </c>
      <c r="H43" s="136"/>
      <c r="I43" s="135"/>
      <c r="J43" s="144"/>
      <c r="K43" s="135"/>
      <c r="L43" s="136"/>
      <c r="M43" s="135"/>
      <c r="N43" s="145"/>
      <c r="O43" s="36">
        <f t="shared" si="1"/>
        <v>25</v>
      </c>
      <c r="P43" s="37">
        <f t="shared" si="2"/>
        <v>6.25</v>
      </c>
    </row>
    <row r="44" spans="1:16" s="30" customFormat="1" ht="11.25" customHeight="1">
      <c r="A44" s="142"/>
      <c r="B44" s="143" t="s">
        <v>108</v>
      </c>
      <c r="C44" s="64"/>
      <c r="D44" s="52"/>
      <c r="E44" s="52"/>
      <c r="F44" s="53"/>
      <c r="G44" s="135">
        <v>25</v>
      </c>
      <c r="H44" s="136"/>
      <c r="I44" s="135"/>
      <c r="J44" s="144"/>
      <c r="K44" s="135"/>
      <c r="L44" s="136"/>
      <c r="M44" s="135"/>
      <c r="N44" s="145"/>
      <c r="O44" s="36">
        <f t="shared" si="1"/>
        <v>25</v>
      </c>
      <c r="P44" s="37">
        <f t="shared" si="2"/>
        <v>6.25</v>
      </c>
    </row>
    <row r="45" spans="1:16" s="30" customFormat="1" ht="11.25" customHeight="1">
      <c r="A45" s="142"/>
      <c r="B45" s="65" t="s">
        <v>109</v>
      </c>
      <c r="C45" s="64"/>
      <c r="D45" s="52"/>
      <c r="E45" s="52"/>
      <c r="F45" s="53"/>
      <c r="G45" s="135"/>
      <c r="H45" s="136"/>
      <c r="I45" s="135"/>
      <c r="J45" s="144"/>
      <c r="K45" s="135">
        <v>5</v>
      </c>
      <c r="L45" s="136"/>
      <c r="M45" s="135"/>
      <c r="N45" s="145"/>
      <c r="O45" s="36">
        <f t="shared" si="1"/>
        <v>5</v>
      </c>
      <c r="P45" s="37">
        <f t="shared" si="2"/>
        <v>5</v>
      </c>
    </row>
    <row r="46" spans="1:16" s="30" customFormat="1" ht="11.25" customHeight="1">
      <c r="A46" s="142"/>
      <c r="B46" s="143" t="s">
        <v>110</v>
      </c>
      <c r="C46" s="64"/>
      <c r="D46" s="52"/>
      <c r="E46" s="52"/>
      <c r="F46" s="53"/>
      <c r="G46" s="135"/>
      <c r="H46" s="136"/>
      <c r="I46" s="135"/>
      <c r="J46" s="144"/>
      <c r="K46" s="135"/>
      <c r="L46" s="136"/>
      <c r="M46" s="135"/>
      <c r="N46" s="145">
        <v>2</v>
      </c>
      <c r="O46" s="36">
        <f t="shared" si="1"/>
        <v>2</v>
      </c>
      <c r="P46" s="37">
        <f t="shared" si="2"/>
        <v>4</v>
      </c>
    </row>
    <row r="47" spans="1:16" s="30" customFormat="1" ht="11.25" customHeight="1">
      <c r="A47" s="142"/>
      <c r="B47" s="65" t="s">
        <v>111</v>
      </c>
      <c r="C47" s="64"/>
      <c r="D47" s="52"/>
      <c r="E47" s="52"/>
      <c r="F47" s="53"/>
      <c r="G47" s="135">
        <v>4</v>
      </c>
      <c r="H47" s="136"/>
      <c r="I47" s="135">
        <v>5</v>
      </c>
      <c r="J47" s="144"/>
      <c r="K47" s="135"/>
      <c r="L47" s="136"/>
      <c r="M47" s="135"/>
      <c r="N47" s="145"/>
      <c r="O47" s="36">
        <f t="shared" si="1"/>
        <v>9</v>
      </c>
      <c r="P47" s="37">
        <f t="shared" si="2"/>
        <v>3.5</v>
      </c>
    </row>
    <row r="48" spans="1:16" s="30" customFormat="1" ht="11.25" customHeight="1">
      <c r="A48" s="142"/>
      <c r="B48" s="143" t="s">
        <v>112</v>
      </c>
      <c r="C48" s="64"/>
      <c r="D48" s="52"/>
      <c r="E48" s="52"/>
      <c r="F48" s="53"/>
      <c r="G48" s="135"/>
      <c r="H48" s="136"/>
      <c r="I48" s="135"/>
      <c r="J48" s="144"/>
      <c r="K48" s="135"/>
      <c r="L48" s="136"/>
      <c r="M48" s="135"/>
      <c r="N48" s="145">
        <v>1</v>
      </c>
      <c r="O48" s="36">
        <f t="shared" si="1"/>
        <v>1</v>
      </c>
      <c r="P48" s="37">
        <f t="shared" si="2"/>
        <v>2</v>
      </c>
    </row>
    <row r="49" spans="1:16" s="30" customFormat="1" ht="11.25" customHeight="1">
      <c r="A49" s="142"/>
      <c r="B49" s="65" t="s">
        <v>113</v>
      </c>
      <c r="C49" s="64"/>
      <c r="D49" s="52"/>
      <c r="E49" s="52"/>
      <c r="F49" s="53"/>
      <c r="G49" s="135"/>
      <c r="H49" s="136"/>
      <c r="I49" s="135"/>
      <c r="J49" s="144"/>
      <c r="K49" s="135"/>
      <c r="L49" s="136"/>
      <c r="M49" s="135"/>
      <c r="N49" s="145">
        <v>1</v>
      </c>
      <c r="O49" s="36">
        <f t="shared" si="1"/>
        <v>1</v>
      </c>
      <c r="P49" s="37">
        <f t="shared" si="2"/>
        <v>2</v>
      </c>
    </row>
    <row r="50" spans="1:16" s="30" customFormat="1" ht="11.25" customHeight="1">
      <c r="A50" s="142"/>
      <c r="B50" s="143" t="s">
        <v>114</v>
      </c>
      <c r="C50" s="64"/>
      <c r="D50" s="52"/>
      <c r="E50" s="52"/>
      <c r="F50" s="53"/>
      <c r="G50" s="135"/>
      <c r="H50" s="136"/>
      <c r="I50" s="135"/>
      <c r="J50" s="144"/>
      <c r="K50" s="135"/>
      <c r="L50" s="136"/>
      <c r="M50" s="135"/>
      <c r="N50" s="145">
        <v>1</v>
      </c>
      <c r="O50" s="36">
        <f t="shared" si="1"/>
        <v>1</v>
      </c>
      <c r="P50" s="37">
        <f t="shared" si="2"/>
        <v>2</v>
      </c>
    </row>
    <row r="51" spans="1:16" s="30" customFormat="1" ht="11.25" customHeight="1">
      <c r="A51" s="142"/>
      <c r="B51" s="65" t="s">
        <v>115</v>
      </c>
      <c r="C51" s="64"/>
      <c r="D51" s="52"/>
      <c r="E51" s="52"/>
      <c r="F51" s="53"/>
      <c r="G51" s="135">
        <v>7</v>
      </c>
      <c r="H51" s="136"/>
      <c r="I51" s="135"/>
      <c r="J51" s="144"/>
      <c r="K51" s="135"/>
      <c r="L51" s="136"/>
      <c r="M51" s="135"/>
      <c r="N51" s="145"/>
      <c r="O51" s="36">
        <f t="shared" si="1"/>
        <v>7</v>
      </c>
      <c r="P51" s="37">
        <f t="shared" si="2"/>
        <v>1.75</v>
      </c>
    </row>
    <row r="52" spans="1:16" s="30" customFormat="1" ht="11.25" customHeight="1">
      <c r="A52" s="142"/>
      <c r="B52" s="143"/>
      <c r="C52" s="64"/>
      <c r="D52" s="52"/>
      <c r="E52" s="52"/>
      <c r="F52" s="53"/>
      <c r="G52" s="135"/>
      <c r="H52" s="136"/>
      <c r="I52" s="135"/>
      <c r="J52" s="144"/>
      <c r="K52" s="135"/>
      <c r="L52" s="136"/>
      <c r="M52" s="135"/>
      <c r="N52" s="145"/>
      <c r="O52" s="36">
        <f t="shared" si="1"/>
        <v>0</v>
      </c>
      <c r="P52" s="37">
        <f t="shared" si="2"/>
        <v>0</v>
      </c>
    </row>
    <row r="53" spans="1:16" s="30" customFormat="1">
      <c r="A53" s="142"/>
      <c r="B53" s="65"/>
      <c r="C53" s="64"/>
      <c r="D53" s="52"/>
      <c r="E53" s="52"/>
      <c r="F53" s="53"/>
      <c r="G53" s="148"/>
      <c r="H53" s="149"/>
      <c r="I53" s="146"/>
      <c r="J53" s="1"/>
      <c r="K53" s="146"/>
      <c r="L53" s="111"/>
      <c r="M53" s="146"/>
      <c r="N53" s="1"/>
      <c r="O53" s="141">
        <f t="shared" ref="O53" si="3">SUM(F53:N53)</f>
        <v>0</v>
      </c>
      <c r="P53" s="37">
        <f t="shared" ref="P53" si="4">(F53*$F$3)+(G53*$G$3)+(H53*$H$3)+(I53*$I$3)+(J53*$J$3)+(K53*$K$3)+(L53*$L$3)+(M53*$M$3)+(N53*$N$3)</f>
        <v>0</v>
      </c>
    </row>
    <row r="54" spans="1:16" ht="12" thickBot="1">
      <c r="A54" s="38"/>
      <c r="B54" s="39"/>
      <c r="C54" s="39"/>
      <c r="D54" s="39"/>
      <c r="E54" s="39"/>
      <c r="F54" s="39"/>
      <c r="G54" s="147"/>
      <c r="H54" s="147">
        <f t="shared" ref="H54:P54" si="5">SUM(H14:H53)</f>
        <v>0</v>
      </c>
      <c r="I54" s="43">
        <f t="shared" si="5"/>
        <v>98</v>
      </c>
      <c r="J54" s="43">
        <f t="shared" si="5"/>
        <v>0</v>
      </c>
      <c r="K54" s="43">
        <f t="shared" si="5"/>
        <v>264</v>
      </c>
      <c r="L54" s="43">
        <f t="shared" si="5"/>
        <v>0</v>
      </c>
      <c r="M54" s="43">
        <f t="shared" si="5"/>
        <v>0</v>
      </c>
      <c r="N54" s="43">
        <f t="shared" si="5"/>
        <v>192</v>
      </c>
      <c r="O54" s="44">
        <f t="shared" si="5"/>
        <v>2258</v>
      </c>
      <c r="P54" s="45">
        <f t="shared" si="5"/>
        <v>1118.5</v>
      </c>
    </row>
    <row r="55" spans="1:16">
      <c r="G55" s="42"/>
    </row>
    <row r="56" spans="1:16" hidden="1">
      <c r="G56" s="42"/>
    </row>
    <row r="57" spans="1:16" ht="12" hidden="1" thickBot="1">
      <c r="B57" s="33" t="s">
        <v>76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 hidden="1">
      <c r="A58" s="142"/>
      <c r="B58" s="143"/>
      <c r="C58" s="64"/>
      <c r="D58" s="52"/>
      <c r="E58" s="52"/>
      <c r="F58" s="53"/>
      <c r="G58" s="135"/>
      <c r="H58" s="136"/>
      <c r="I58" s="135"/>
      <c r="J58" s="144"/>
      <c r="K58" s="135"/>
      <c r="L58" s="136"/>
      <c r="M58" s="135"/>
      <c r="N58" s="145"/>
      <c r="O58" s="140">
        <f t="shared" ref="O58:O85" si="6">SUM(F58:N58)</f>
        <v>0</v>
      </c>
      <c r="P58" s="37">
        <f t="shared" ref="P58:P85" si="7">(F58*$F$3)+(G58*$G$3)+(H58*$H$3)+(I58*$I$3)+(J58*$J$3)+(K58*$K$3)+(L58*$L$3)+(M58*$M$3)+(N58*$N$3)</f>
        <v>0</v>
      </c>
    </row>
    <row r="59" spans="1:16" s="30" customFormat="1" hidden="1">
      <c r="A59" s="142"/>
      <c r="B59" s="65"/>
      <c r="C59" s="64"/>
      <c r="D59" s="52"/>
      <c r="E59" s="52"/>
      <c r="F59" s="53"/>
      <c r="G59" s="135"/>
      <c r="H59" s="136"/>
      <c r="I59" s="135"/>
      <c r="J59" s="144"/>
      <c r="K59" s="135"/>
      <c r="L59" s="136"/>
      <c r="M59" s="135"/>
      <c r="N59" s="145"/>
      <c r="O59" s="140">
        <f t="shared" si="6"/>
        <v>0</v>
      </c>
      <c r="P59" s="37">
        <f t="shared" si="7"/>
        <v>0</v>
      </c>
    </row>
    <row r="60" spans="1:16" s="30" customFormat="1" hidden="1">
      <c r="A60" s="142"/>
      <c r="B60" s="143"/>
      <c r="C60" s="64"/>
      <c r="D60" s="52"/>
      <c r="E60" s="52"/>
      <c r="F60" s="53"/>
      <c r="G60" s="135"/>
      <c r="H60" s="136"/>
      <c r="I60" s="135"/>
      <c r="J60" s="144"/>
      <c r="K60" s="135"/>
      <c r="L60" s="136"/>
      <c r="M60" s="135"/>
      <c r="N60" s="145"/>
      <c r="O60" s="140">
        <f t="shared" si="6"/>
        <v>0</v>
      </c>
      <c r="P60" s="37">
        <f t="shared" si="7"/>
        <v>0</v>
      </c>
    </row>
    <row r="61" spans="1:16" s="30" customFormat="1" hidden="1">
      <c r="A61" s="142"/>
      <c r="B61" s="65"/>
      <c r="C61" s="64"/>
      <c r="D61" s="52"/>
      <c r="E61" s="52"/>
      <c r="F61" s="53"/>
      <c r="G61" s="135"/>
      <c r="H61" s="136"/>
      <c r="I61" s="135"/>
      <c r="J61" s="144"/>
      <c r="K61" s="135"/>
      <c r="L61" s="136"/>
      <c r="M61" s="135"/>
      <c r="N61" s="145"/>
      <c r="O61" s="140">
        <f t="shared" si="6"/>
        <v>0</v>
      </c>
      <c r="P61" s="37">
        <f t="shared" si="7"/>
        <v>0</v>
      </c>
    </row>
    <row r="62" spans="1:16" s="30" customFormat="1" hidden="1">
      <c r="A62" s="142"/>
      <c r="B62" s="143"/>
      <c r="C62" s="64"/>
      <c r="D62" s="52"/>
      <c r="E62" s="52"/>
      <c r="F62" s="53"/>
      <c r="G62" s="135"/>
      <c r="H62" s="136"/>
      <c r="I62" s="135"/>
      <c r="J62" s="144"/>
      <c r="K62" s="135"/>
      <c r="L62" s="136"/>
      <c r="M62" s="135"/>
      <c r="N62" s="145"/>
      <c r="O62" s="140">
        <f t="shared" si="6"/>
        <v>0</v>
      </c>
      <c r="P62" s="37">
        <f t="shared" si="7"/>
        <v>0</v>
      </c>
    </row>
    <row r="63" spans="1:16" s="30" customFormat="1" hidden="1">
      <c r="A63" s="142"/>
      <c r="B63" s="65"/>
      <c r="C63" s="64"/>
      <c r="D63" s="52"/>
      <c r="E63" s="52"/>
      <c r="F63" s="53"/>
      <c r="G63" s="135"/>
      <c r="H63" s="136"/>
      <c r="I63" s="135"/>
      <c r="J63" s="144"/>
      <c r="K63" s="135"/>
      <c r="L63" s="136"/>
      <c r="M63" s="135"/>
      <c r="N63" s="145"/>
      <c r="O63" s="140">
        <f t="shared" si="6"/>
        <v>0</v>
      </c>
      <c r="P63" s="37">
        <f t="shared" si="7"/>
        <v>0</v>
      </c>
    </row>
    <row r="64" spans="1:16" s="30" customFormat="1" hidden="1">
      <c r="A64" s="142"/>
      <c r="B64" s="143"/>
      <c r="C64" s="64"/>
      <c r="D64" s="52"/>
      <c r="E64" s="52"/>
      <c r="F64" s="53"/>
      <c r="G64" s="135"/>
      <c r="H64" s="136"/>
      <c r="I64" s="135"/>
      <c r="J64" s="144"/>
      <c r="K64" s="135"/>
      <c r="L64" s="136"/>
      <c r="M64" s="135"/>
      <c r="N64" s="145"/>
      <c r="O64" s="140">
        <f t="shared" si="6"/>
        <v>0</v>
      </c>
      <c r="P64" s="37">
        <f t="shared" si="7"/>
        <v>0</v>
      </c>
    </row>
    <row r="65" spans="1:16" s="30" customFormat="1" hidden="1">
      <c r="A65" s="142"/>
      <c r="B65" s="65"/>
      <c r="C65" s="64"/>
      <c r="D65" s="52"/>
      <c r="E65" s="52"/>
      <c r="F65" s="53"/>
      <c r="G65" s="135"/>
      <c r="H65" s="136"/>
      <c r="I65" s="135"/>
      <c r="J65" s="144"/>
      <c r="K65" s="135"/>
      <c r="L65" s="136"/>
      <c r="M65" s="135"/>
      <c r="N65" s="145"/>
      <c r="O65" s="140">
        <f t="shared" si="6"/>
        <v>0</v>
      </c>
      <c r="P65" s="37">
        <f t="shared" si="7"/>
        <v>0</v>
      </c>
    </row>
    <row r="66" spans="1:16" s="30" customFormat="1" hidden="1">
      <c r="A66" s="142"/>
      <c r="B66" s="143"/>
      <c r="C66" s="64"/>
      <c r="D66" s="52"/>
      <c r="E66" s="52"/>
      <c r="F66" s="53"/>
      <c r="G66" s="135"/>
      <c r="H66" s="136"/>
      <c r="I66" s="135"/>
      <c r="J66" s="144"/>
      <c r="K66" s="135"/>
      <c r="L66" s="136"/>
      <c r="M66" s="135"/>
      <c r="N66" s="145"/>
      <c r="O66" s="140">
        <f t="shared" si="6"/>
        <v>0</v>
      </c>
      <c r="P66" s="37">
        <f t="shared" si="7"/>
        <v>0</v>
      </c>
    </row>
    <row r="67" spans="1:16" s="30" customFormat="1" hidden="1">
      <c r="A67" s="142"/>
      <c r="B67" s="65"/>
      <c r="C67" s="64"/>
      <c r="D67" s="52"/>
      <c r="E67" s="52"/>
      <c r="F67" s="53"/>
      <c r="G67" s="135"/>
      <c r="H67" s="136"/>
      <c r="I67" s="135"/>
      <c r="J67" s="144"/>
      <c r="K67" s="135"/>
      <c r="L67" s="136"/>
      <c r="M67" s="135"/>
      <c r="N67" s="145"/>
      <c r="O67" s="140">
        <f t="shared" si="6"/>
        <v>0</v>
      </c>
      <c r="P67" s="37">
        <f t="shared" si="7"/>
        <v>0</v>
      </c>
    </row>
    <row r="68" spans="1:16" s="30" customFormat="1" hidden="1">
      <c r="A68" s="142"/>
      <c r="B68" s="143"/>
      <c r="C68" s="64"/>
      <c r="D68" s="52"/>
      <c r="E68" s="52"/>
      <c r="F68" s="53"/>
      <c r="G68" s="135"/>
      <c r="H68" s="136"/>
      <c r="I68" s="135"/>
      <c r="J68" s="144"/>
      <c r="K68" s="135"/>
      <c r="L68" s="136"/>
      <c r="M68" s="135"/>
      <c r="N68" s="145"/>
      <c r="O68" s="140">
        <f t="shared" si="6"/>
        <v>0</v>
      </c>
      <c r="P68" s="37">
        <f t="shared" si="7"/>
        <v>0</v>
      </c>
    </row>
    <row r="69" spans="1:16" s="30" customFormat="1" hidden="1">
      <c r="A69" s="142"/>
      <c r="B69" s="65"/>
      <c r="C69" s="64"/>
      <c r="D69" s="52"/>
      <c r="E69" s="52"/>
      <c r="F69" s="53"/>
      <c r="G69" s="135"/>
      <c r="H69" s="136"/>
      <c r="I69" s="135"/>
      <c r="J69" s="144"/>
      <c r="K69" s="135"/>
      <c r="L69" s="136"/>
      <c r="M69" s="135"/>
      <c r="N69" s="145"/>
      <c r="O69" s="140">
        <f t="shared" si="6"/>
        <v>0</v>
      </c>
      <c r="P69" s="37">
        <f t="shared" si="7"/>
        <v>0</v>
      </c>
    </row>
    <row r="70" spans="1:16" s="30" customFormat="1" hidden="1">
      <c r="A70" s="142"/>
      <c r="B70" s="143"/>
      <c r="C70" s="64"/>
      <c r="D70" s="52"/>
      <c r="E70" s="52"/>
      <c r="F70" s="53"/>
      <c r="G70" s="135"/>
      <c r="H70" s="136"/>
      <c r="I70" s="135"/>
      <c r="J70" s="144"/>
      <c r="K70" s="135"/>
      <c r="L70" s="136"/>
      <c r="M70" s="135"/>
      <c r="N70" s="145"/>
      <c r="O70" s="140">
        <f t="shared" si="6"/>
        <v>0</v>
      </c>
      <c r="P70" s="37">
        <f t="shared" si="7"/>
        <v>0</v>
      </c>
    </row>
    <row r="71" spans="1:16" s="30" customFormat="1" hidden="1">
      <c r="A71" s="142"/>
      <c r="B71" s="65"/>
      <c r="C71" s="64"/>
      <c r="D71" s="52"/>
      <c r="E71" s="52"/>
      <c r="F71" s="53"/>
      <c r="G71" s="135"/>
      <c r="H71" s="136"/>
      <c r="I71" s="135"/>
      <c r="J71" s="144"/>
      <c r="K71" s="135"/>
      <c r="L71" s="136"/>
      <c r="M71" s="135"/>
      <c r="N71" s="145"/>
      <c r="O71" s="140">
        <f t="shared" si="6"/>
        <v>0</v>
      </c>
      <c r="P71" s="37">
        <f t="shared" si="7"/>
        <v>0</v>
      </c>
    </row>
    <row r="72" spans="1:16" s="30" customFormat="1" hidden="1">
      <c r="A72" s="142"/>
      <c r="B72" s="143"/>
      <c r="C72" s="64"/>
      <c r="D72" s="52"/>
      <c r="E72" s="52"/>
      <c r="F72" s="53"/>
      <c r="G72" s="135"/>
      <c r="H72" s="136"/>
      <c r="I72" s="135"/>
      <c r="J72" s="144"/>
      <c r="K72" s="135"/>
      <c r="L72" s="136"/>
      <c r="M72" s="135"/>
      <c r="N72" s="145"/>
      <c r="O72" s="140">
        <f t="shared" si="6"/>
        <v>0</v>
      </c>
      <c r="P72" s="37">
        <f t="shared" si="7"/>
        <v>0</v>
      </c>
    </row>
    <row r="73" spans="1:16" s="30" customFormat="1" hidden="1">
      <c r="A73" s="142"/>
      <c r="B73" s="65"/>
      <c r="C73" s="64"/>
      <c r="D73" s="52"/>
      <c r="E73" s="52"/>
      <c r="F73" s="53"/>
      <c r="G73" s="135"/>
      <c r="H73" s="136"/>
      <c r="I73" s="135"/>
      <c r="J73" s="144"/>
      <c r="K73" s="135"/>
      <c r="L73" s="136"/>
      <c r="M73" s="135"/>
      <c r="N73" s="145"/>
      <c r="O73" s="140">
        <f t="shared" si="6"/>
        <v>0</v>
      </c>
      <c r="P73" s="37">
        <f t="shared" si="7"/>
        <v>0</v>
      </c>
    </row>
    <row r="74" spans="1:16" s="30" customFormat="1" hidden="1">
      <c r="A74" s="142"/>
      <c r="B74" s="143"/>
      <c r="C74" s="64"/>
      <c r="D74" s="52"/>
      <c r="E74" s="52"/>
      <c r="F74" s="53"/>
      <c r="G74" s="135"/>
      <c r="H74" s="136"/>
      <c r="I74" s="135"/>
      <c r="J74" s="144"/>
      <c r="K74" s="135"/>
      <c r="L74" s="136"/>
      <c r="M74" s="135"/>
      <c r="N74" s="145"/>
      <c r="O74" s="140">
        <f t="shared" si="6"/>
        <v>0</v>
      </c>
      <c r="P74" s="37">
        <f t="shared" si="7"/>
        <v>0</v>
      </c>
    </row>
    <row r="75" spans="1:16" s="30" customFormat="1" hidden="1">
      <c r="A75" s="142"/>
      <c r="B75" s="65"/>
      <c r="C75" s="64"/>
      <c r="D75" s="52"/>
      <c r="E75" s="52"/>
      <c r="F75" s="53"/>
      <c r="G75" s="135"/>
      <c r="H75" s="136"/>
      <c r="I75" s="135"/>
      <c r="J75" s="144"/>
      <c r="K75" s="135"/>
      <c r="L75" s="136"/>
      <c r="M75" s="135"/>
      <c r="N75" s="145"/>
      <c r="O75" s="140">
        <f t="shared" si="6"/>
        <v>0</v>
      </c>
      <c r="P75" s="37">
        <f t="shared" si="7"/>
        <v>0</v>
      </c>
    </row>
    <row r="76" spans="1:16" s="30" customFormat="1" hidden="1">
      <c r="A76" s="142"/>
      <c r="B76" s="143"/>
      <c r="C76" s="64"/>
      <c r="D76" s="52"/>
      <c r="E76" s="52"/>
      <c r="F76" s="53"/>
      <c r="G76" s="135"/>
      <c r="H76" s="136"/>
      <c r="I76" s="135"/>
      <c r="J76" s="144"/>
      <c r="K76" s="135"/>
      <c r="L76" s="136"/>
      <c r="M76" s="135"/>
      <c r="N76" s="145"/>
      <c r="O76" s="140">
        <f t="shared" si="6"/>
        <v>0</v>
      </c>
      <c r="P76" s="37">
        <f t="shared" si="7"/>
        <v>0</v>
      </c>
    </row>
    <row r="77" spans="1:16" s="30" customFormat="1" hidden="1">
      <c r="A77" s="142"/>
      <c r="B77" s="65"/>
      <c r="C77" s="64"/>
      <c r="D77" s="52"/>
      <c r="E77" s="52"/>
      <c r="F77" s="53"/>
      <c r="G77" s="135"/>
      <c r="H77" s="136"/>
      <c r="I77" s="135"/>
      <c r="J77" s="144"/>
      <c r="K77" s="135"/>
      <c r="L77" s="136"/>
      <c r="M77" s="135"/>
      <c r="N77" s="145"/>
      <c r="O77" s="140">
        <f t="shared" si="6"/>
        <v>0</v>
      </c>
      <c r="P77" s="37">
        <f t="shared" si="7"/>
        <v>0</v>
      </c>
    </row>
    <row r="78" spans="1:16" s="30" customFormat="1" hidden="1">
      <c r="A78" s="142"/>
      <c r="B78" s="143"/>
      <c r="C78" s="64"/>
      <c r="D78" s="52"/>
      <c r="E78" s="52"/>
      <c r="F78" s="53"/>
      <c r="G78" s="135"/>
      <c r="H78" s="136"/>
      <c r="I78" s="135"/>
      <c r="J78" s="144"/>
      <c r="K78" s="135"/>
      <c r="L78" s="136"/>
      <c r="M78" s="135"/>
      <c r="N78" s="145"/>
      <c r="O78" s="140">
        <f t="shared" si="6"/>
        <v>0</v>
      </c>
      <c r="P78" s="37">
        <f t="shared" si="7"/>
        <v>0</v>
      </c>
    </row>
    <row r="79" spans="1:16" s="30" customFormat="1" hidden="1">
      <c r="A79" s="142"/>
      <c r="B79" s="65"/>
      <c r="C79" s="64"/>
      <c r="D79" s="52"/>
      <c r="E79" s="52"/>
      <c r="F79" s="53"/>
      <c r="G79" s="135"/>
      <c r="H79" s="136"/>
      <c r="I79" s="135"/>
      <c r="J79" s="144"/>
      <c r="K79" s="135"/>
      <c r="L79" s="136"/>
      <c r="M79" s="135"/>
      <c r="N79" s="145"/>
      <c r="O79" s="140">
        <f t="shared" si="6"/>
        <v>0</v>
      </c>
      <c r="P79" s="37">
        <f t="shared" si="7"/>
        <v>0</v>
      </c>
    </row>
    <row r="80" spans="1:16" s="30" customFormat="1" hidden="1">
      <c r="A80" s="142"/>
      <c r="B80" s="143"/>
      <c r="C80" s="64"/>
      <c r="D80" s="52"/>
      <c r="E80" s="52"/>
      <c r="F80" s="53"/>
      <c r="G80" s="135"/>
      <c r="H80" s="136"/>
      <c r="I80" s="135"/>
      <c r="J80" s="144"/>
      <c r="K80" s="135"/>
      <c r="L80" s="136"/>
      <c r="M80" s="135"/>
      <c r="N80" s="145"/>
      <c r="O80" s="140">
        <f t="shared" si="6"/>
        <v>0</v>
      </c>
      <c r="P80" s="37">
        <f t="shared" si="7"/>
        <v>0</v>
      </c>
    </row>
    <row r="81" spans="1:16" s="30" customFormat="1" hidden="1">
      <c r="A81" s="142"/>
      <c r="B81" s="65"/>
      <c r="C81" s="64"/>
      <c r="D81" s="52"/>
      <c r="E81" s="52"/>
      <c r="F81" s="53"/>
      <c r="G81" s="135"/>
      <c r="H81" s="136"/>
      <c r="I81" s="135"/>
      <c r="J81" s="144"/>
      <c r="K81" s="135"/>
      <c r="L81" s="136"/>
      <c r="M81" s="135"/>
      <c r="N81" s="145"/>
      <c r="O81" s="140">
        <f t="shared" si="6"/>
        <v>0</v>
      </c>
      <c r="P81" s="37">
        <f t="shared" si="7"/>
        <v>0</v>
      </c>
    </row>
    <row r="82" spans="1:16" s="30" customFormat="1" hidden="1">
      <c r="A82" s="142"/>
      <c r="B82" s="143"/>
      <c r="C82" s="64"/>
      <c r="D82" s="52"/>
      <c r="E82" s="52"/>
      <c r="F82" s="53"/>
      <c r="G82" s="135"/>
      <c r="H82" s="136"/>
      <c r="I82" s="135"/>
      <c r="J82" s="144"/>
      <c r="K82" s="135"/>
      <c r="L82" s="136"/>
      <c r="M82" s="135"/>
      <c r="N82" s="145"/>
      <c r="O82" s="140">
        <f t="shared" si="6"/>
        <v>0</v>
      </c>
      <c r="P82" s="37">
        <f t="shared" si="7"/>
        <v>0</v>
      </c>
    </row>
    <row r="83" spans="1:16" s="30" customFormat="1" hidden="1">
      <c r="A83" s="142"/>
      <c r="B83" s="65"/>
      <c r="C83" s="64"/>
      <c r="D83" s="52"/>
      <c r="E83" s="52"/>
      <c r="F83" s="53"/>
      <c r="G83" s="135"/>
      <c r="H83" s="136"/>
      <c r="I83" s="135"/>
      <c r="J83" s="144"/>
      <c r="K83" s="135"/>
      <c r="L83" s="136"/>
      <c r="M83" s="135"/>
      <c r="N83" s="145"/>
      <c r="O83" s="140">
        <f t="shared" si="6"/>
        <v>0</v>
      </c>
      <c r="P83" s="37">
        <f t="shared" si="7"/>
        <v>0</v>
      </c>
    </row>
    <row r="84" spans="1:16" s="30" customFormat="1" ht="12.75" hidden="1" customHeight="1">
      <c r="A84" s="142"/>
      <c r="B84" s="143"/>
      <c r="C84" s="64"/>
      <c r="D84" s="52"/>
      <c r="E84" s="52"/>
      <c r="F84" s="53"/>
      <c r="G84" s="135"/>
      <c r="H84" s="136"/>
      <c r="I84" s="135"/>
      <c r="J84" s="144"/>
      <c r="K84" s="135"/>
      <c r="L84" s="136"/>
      <c r="M84" s="135"/>
      <c r="N84" s="145"/>
      <c r="O84" s="140">
        <f t="shared" si="6"/>
        <v>0</v>
      </c>
      <c r="P84" s="37">
        <f t="shared" si="7"/>
        <v>0</v>
      </c>
    </row>
    <row r="85" spans="1:16" s="30" customFormat="1" ht="12.75" hidden="1" customHeight="1">
      <c r="A85" s="142"/>
      <c r="B85" s="65"/>
      <c r="C85" s="64"/>
      <c r="D85" s="52"/>
      <c r="E85" s="52"/>
      <c r="F85" s="53"/>
      <c r="G85" s="148"/>
      <c r="H85" s="149"/>
      <c r="I85" s="146"/>
      <c r="J85" s="1"/>
      <c r="K85" s="146"/>
      <c r="L85" s="111"/>
      <c r="M85" s="146"/>
      <c r="N85" s="1"/>
      <c r="O85" s="141">
        <f t="shared" si="6"/>
        <v>0</v>
      </c>
      <c r="P85" s="37">
        <f t="shared" si="7"/>
        <v>0</v>
      </c>
    </row>
    <row r="86" spans="1:16" ht="12" hidden="1" thickBot="1">
      <c r="A86" s="38"/>
      <c r="B86" s="39" t="s">
        <v>21</v>
      </c>
      <c r="C86" s="39">
        <f t="shared" ref="C86:P86" si="8">SUM(C58:C85)</f>
        <v>0</v>
      </c>
      <c r="D86" s="39">
        <f t="shared" si="8"/>
        <v>0</v>
      </c>
      <c r="E86" s="39">
        <f t="shared" si="8"/>
        <v>0</v>
      </c>
      <c r="F86" s="39">
        <f t="shared" si="8"/>
        <v>0</v>
      </c>
      <c r="G86" s="147">
        <f t="shared" si="8"/>
        <v>0</v>
      </c>
      <c r="H86" s="147">
        <f t="shared" si="8"/>
        <v>0</v>
      </c>
      <c r="I86" s="43">
        <f t="shared" si="8"/>
        <v>0</v>
      </c>
      <c r="J86" s="43">
        <f t="shared" si="8"/>
        <v>0</v>
      </c>
      <c r="K86" s="43">
        <f t="shared" si="8"/>
        <v>0</v>
      </c>
      <c r="L86" s="43">
        <f t="shared" si="8"/>
        <v>0</v>
      </c>
      <c r="M86" s="43">
        <f t="shared" si="8"/>
        <v>0</v>
      </c>
      <c r="N86" s="43">
        <f t="shared" si="8"/>
        <v>0</v>
      </c>
      <c r="O86" s="44">
        <f t="shared" si="8"/>
        <v>0</v>
      </c>
      <c r="P86" s="45">
        <f t="shared" si="8"/>
        <v>0</v>
      </c>
    </row>
    <row r="87" spans="1:16" hidden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t="12" thickBot="1">
      <c r="B89" s="33" t="s">
        <v>23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>
      <c r="A90" s="1"/>
      <c r="B90" s="58" t="s">
        <v>144</v>
      </c>
      <c r="C90" s="51"/>
      <c r="D90" s="52"/>
      <c r="E90" s="52"/>
      <c r="F90" s="53"/>
      <c r="G90" s="59">
        <v>99</v>
      </c>
      <c r="H90" s="60"/>
      <c r="I90" s="61">
        <v>61</v>
      </c>
      <c r="J90" s="60"/>
      <c r="K90" s="59">
        <v>3</v>
      </c>
      <c r="L90" s="62"/>
      <c r="M90" s="59"/>
      <c r="N90" s="60"/>
      <c r="O90" s="36">
        <f>SUM(F90:N90)</f>
        <v>163</v>
      </c>
      <c r="P90" s="37">
        <f>(F90*$F$3)+(G90*$G$3)+(H90*$H$3)+(I90*$I$3)+(J90*$J$3)+(K90*$K$3)+(L90*$L$3)+(M90*$M$3)+(N90*$N$3)</f>
        <v>58.25</v>
      </c>
    </row>
    <row r="91" spans="1:16" s="30" customFormat="1">
      <c r="A91" s="1"/>
      <c r="B91" s="58" t="s">
        <v>145</v>
      </c>
      <c r="C91" s="51"/>
      <c r="D91" s="52"/>
      <c r="E91" s="52"/>
      <c r="F91" s="53"/>
      <c r="G91" s="59">
        <v>48</v>
      </c>
      <c r="H91" s="60"/>
      <c r="I91" s="61">
        <v>27</v>
      </c>
      <c r="J91" s="60"/>
      <c r="K91" s="59">
        <v>11</v>
      </c>
      <c r="L91" s="62"/>
      <c r="M91" s="59"/>
      <c r="N91" s="60"/>
      <c r="O91" s="36">
        <f>SUM(F91:N91)</f>
        <v>86</v>
      </c>
      <c r="P91" s="37">
        <f>(F91*$F$3)+(G91*$G$3)+(H91*$H$3)+(I91*$I$3)+(J91*$J$3)+(K91*$K$3)+(L91*$L$3)+(M91*$M$3)+(N91*$N$3)</f>
        <v>36.5</v>
      </c>
    </row>
    <row r="92" spans="1:16" s="30" customFormat="1">
      <c r="A92" s="1"/>
      <c r="B92" s="58" t="s">
        <v>146</v>
      </c>
      <c r="C92" s="51"/>
      <c r="D92" s="52"/>
      <c r="E92" s="52"/>
      <c r="F92" s="53"/>
      <c r="G92" s="59">
        <v>11</v>
      </c>
      <c r="H92" s="60"/>
      <c r="I92" s="61">
        <v>14</v>
      </c>
      <c r="J92" s="60"/>
      <c r="K92" s="59">
        <v>11</v>
      </c>
      <c r="L92" s="62"/>
      <c r="M92" s="59"/>
      <c r="N92" s="60"/>
      <c r="O92" s="36">
        <f>SUM(F92:N92)</f>
        <v>36</v>
      </c>
      <c r="P92" s="37">
        <f>(F92*$F$3)+(G92*$G$3)+(H92*$H$3)+(I92*$I$3)+(J92*$J$3)+(K92*$K$3)+(L92*$L$3)+(M92*$M$3)+(N92*$N$3)</f>
        <v>20.75</v>
      </c>
    </row>
    <row r="93" spans="1:16" ht="12" thickBot="1">
      <c r="A93" s="38"/>
      <c r="B93" s="39" t="s">
        <v>21</v>
      </c>
      <c r="C93" s="43">
        <f t="shared" ref="C93:F93" si="9">SUM(C90:C92)</f>
        <v>0</v>
      </c>
      <c r="D93" s="43">
        <f t="shared" si="9"/>
        <v>0</v>
      </c>
      <c r="E93" s="43">
        <f t="shared" si="9"/>
        <v>0</v>
      </c>
      <c r="F93" s="43">
        <f t="shared" si="9"/>
        <v>0</v>
      </c>
      <c r="G93" s="43">
        <f>SUM(G90:G92)</f>
        <v>158</v>
      </c>
      <c r="H93" s="43">
        <f t="shared" ref="H93:N93" si="10">SUM(H90:H92)</f>
        <v>0</v>
      </c>
      <c r="I93" s="43">
        <f t="shared" si="10"/>
        <v>102</v>
      </c>
      <c r="J93" s="43">
        <f t="shared" si="10"/>
        <v>0</v>
      </c>
      <c r="K93" s="43">
        <f t="shared" si="10"/>
        <v>25</v>
      </c>
      <c r="L93" s="43">
        <f t="shared" si="10"/>
        <v>0</v>
      </c>
      <c r="M93" s="43">
        <f t="shared" si="10"/>
        <v>0</v>
      </c>
      <c r="N93" s="43">
        <f t="shared" si="10"/>
        <v>0</v>
      </c>
      <c r="O93" s="43">
        <f>SUM(O90:O92)</f>
        <v>285</v>
      </c>
      <c r="P93" s="43">
        <f>SUM(P90:P92)</f>
        <v>115.5</v>
      </c>
    </row>
    <row r="94" spans="1:16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6" spans="1:16" ht="12" thickBot="1">
      <c r="B96" s="33" t="s">
        <v>69</v>
      </c>
      <c r="C96" s="33"/>
      <c r="D96" s="33"/>
      <c r="E96" s="33"/>
      <c r="F96" s="34"/>
      <c r="G96" s="34"/>
      <c r="H96" s="34"/>
      <c r="I96" s="34"/>
      <c r="J96" s="34"/>
      <c r="K96" s="34"/>
      <c r="L96" s="34"/>
      <c r="M96" s="34"/>
      <c r="N96" s="34"/>
      <c r="O96" s="35"/>
      <c r="P96" s="35"/>
    </row>
    <row r="97" spans="1:16" s="30" customFormat="1" ht="11.25" customHeight="1">
      <c r="A97" s="1"/>
      <c r="B97" s="58" t="s">
        <v>142</v>
      </c>
      <c r="C97" s="51"/>
      <c r="D97" s="52"/>
      <c r="E97" s="52"/>
      <c r="F97" s="53">
        <v>81</v>
      </c>
      <c r="G97" s="59"/>
      <c r="H97" s="60"/>
      <c r="I97" s="61"/>
      <c r="J97" s="60"/>
      <c r="K97" s="59"/>
      <c r="L97" s="62"/>
      <c r="M97" s="59"/>
      <c r="N97" s="60"/>
      <c r="O97" s="36">
        <f>SUM(F97:N97)</f>
        <v>81</v>
      </c>
      <c r="P97" s="37">
        <f>(F97*$F$3)+(G97*$G$3)+(H97*$H$3)+(I97*$I$3)+(J97*$J$3)+(K97*$K$3)+(L97*$L$3)+(M97*$M$3)+(N97*$N$3)</f>
        <v>8.1</v>
      </c>
    </row>
    <row r="98" spans="1:16" s="30" customFormat="1" ht="11.25" customHeight="1">
      <c r="A98" s="1"/>
      <c r="B98" s="58" t="s">
        <v>143</v>
      </c>
      <c r="C98" s="51"/>
      <c r="D98" s="52"/>
      <c r="E98" s="52"/>
      <c r="F98" s="53"/>
      <c r="G98" s="59">
        <v>50</v>
      </c>
      <c r="H98" s="60"/>
      <c r="I98" s="61"/>
      <c r="J98" s="60">
        <v>1</v>
      </c>
      <c r="K98" s="59"/>
      <c r="L98" s="62">
        <v>26</v>
      </c>
      <c r="M98" s="59"/>
      <c r="N98" s="60">
        <v>1</v>
      </c>
      <c r="O98" s="36">
        <f>SUM(F98:N98)</f>
        <v>78</v>
      </c>
      <c r="P98" s="37">
        <f>(F98*$F$3)+(G98*$G$3)+(H98*$H$3)+(I98*$I$3)+(J98*$J$3)+(K98*$K$3)+(L98*$L$3)+(M98*$M$3)+(N98*$N$3)</f>
        <v>41</v>
      </c>
    </row>
    <row r="99" spans="1:16" ht="12" thickBot="1">
      <c r="A99" s="38"/>
      <c r="B99" s="39" t="s">
        <v>21</v>
      </c>
      <c r="C99" s="39">
        <f t="shared" ref="C99:P99" si="11">SUM(C97:C98)</f>
        <v>0</v>
      </c>
      <c r="D99" s="39">
        <f t="shared" si="11"/>
        <v>0</v>
      </c>
      <c r="E99" s="39">
        <f t="shared" si="11"/>
        <v>0</v>
      </c>
      <c r="F99" s="39">
        <f t="shared" si="11"/>
        <v>81</v>
      </c>
      <c r="G99" s="43">
        <f t="shared" si="11"/>
        <v>50</v>
      </c>
      <c r="H99" s="43">
        <f t="shared" si="11"/>
        <v>0</v>
      </c>
      <c r="I99" s="43">
        <f t="shared" si="11"/>
        <v>0</v>
      </c>
      <c r="J99" s="43">
        <f t="shared" si="11"/>
        <v>1</v>
      </c>
      <c r="K99" s="43">
        <f t="shared" si="11"/>
        <v>0</v>
      </c>
      <c r="L99" s="43">
        <f t="shared" si="11"/>
        <v>26</v>
      </c>
      <c r="M99" s="43">
        <f t="shared" si="11"/>
        <v>0</v>
      </c>
      <c r="N99" s="43">
        <f t="shared" si="11"/>
        <v>1</v>
      </c>
      <c r="O99" s="44">
        <f t="shared" si="11"/>
        <v>159</v>
      </c>
      <c r="P99" s="45">
        <f t="shared" si="11"/>
        <v>49.1</v>
      </c>
    </row>
    <row r="100" spans="1:16" ht="11.25" customHeight="1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2" spans="1:16" ht="12" thickBot="1">
      <c r="B102" s="33" t="s">
        <v>70</v>
      </c>
      <c r="C102" s="33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30" customFormat="1">
      <c r="A103" s="1"/>
      <c r="B103" s="58" t="s">
        <v>130</v>
      </c>
      <c r="C103" s="63"/>
      <c r="D103" s="52"/>
      <c r="E103" s="52">
        <v>1</v>
      </c>
      <c r="F103" s="53"/>
      <c r="G103" s="59">
        <v>301</v>
      </c>
      <c r="H103" s="60"/>
      <c r="I103" s="61">
        <v>3</v>
      </c>
      <c r="J103" s="60"/>
      <c r="K103" s="59">
        <v>33</v>
      </c>
      <c r="L103" s="62"/>
      <c r="M103" s="59"/>
      <c r="N103" s="60">
        <v>36</v>
      </c>
      <c r="O103" s="36">
        <f t="shared" ref="O103:O104" si="12">SUM(F103:N103)</f>
        <v>373</v>
      </c>
      <c r="P103" s="37">
        <f t="shared" ref="P103:P104" si="13">(F103*$F$3)+(G103*$G$3)+(H103*$H$3)+(I103*$I$3)+(J103*$J$3)+(K103*$K$3)+(L103*$L$3)+(M103*$M$3)+(N103*$N$3)</f>
        <v>181.75</v>
      </c>
    </row>
    <row r="104" spans="1:16" s="30" customFormat="1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 t="shared" si="12"/>
        <v>0</v>
      </c>
      <c r="P104" s="37">
        <f t="shared" si="13"/>
        <v>0</v>
      </c>
    </row>
    <row r="105" spans="1:16" ht="12" thickBot="1">
      <c r="A105" s="38"/>
      <c r="B105" s="39" t="s">
        <v>21</v>
      </c>
      <c r="C105" s="39">
        <f>SUM(C104:C104)</f>
        <v>0</v>
      </c>
      <c r="D105" s="39">
        <f>SUM(D103:D104)</f>
        <v>0</v>
      </c>
      <c r="E105" s="39">
        <f>SUM(E103:E104)</f>
        <v>1</v>
      </c>
      <c r="F105" s="39">
        <f>SUM(F104:F104)</f>
        <v>0</v>
      </c>
      <c r="G105" s="43">
        <f t="shared" ref="G105:P105" si="14">SUM(G103:G104)</f>
        <v>301</v>
      </c>
      <c r="H105" s="43">
        <f t="shared" si="14"/>
        <v>0</v>
      </c>
      <c r="I105" s="43">
        <f t="shared" si="14"/>
        <v>3</v>
      </c>
      <c r="J105" s="43">
        <f t="shared" si="14"/>
        <v>0</v>
      </c>
      <c r="K105" s="43">
        <f t="shared" si="14"/>
        <v>33</v>
      </c>
      <c r="L105" s="43">
        <f t="shared" si="14"/>
        <v>0</v>
      </c>
      <c r="M105" s="43">
        <f t="shared" si="14"/>
        <v>0</v>
      </c>
      <c r="N105" s="43">
        <f t="shared" si="14"/>
        <v>36</v>
      </c>
      <c r="O105" s="44">
        <f t="shared" si="14"/>
        <v>373</v>
      </c>
      <c r="P105" s="45">
        <f t="shared" si="14"/>
        <v>181.75</v>
      </c>
    </row>
    <row r="107" spans="1:16" ht="11.25" customHeight="1"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</row>
    <row r="108" spans="1:16" ht="12" thickBot="1">
      <c r="B108" s="33" t="s">
        <v>147</v>
      </c>
      <c r="C108" s="33"/>
      <c r="D108" s="33"/>
      <c r="E108" s="33"/>
      <c r="F108" s="34"/>
      <c r="G108" s="34"/>
      <c r="H108" s="34"/>
      <c r="I108" s="34"/>
      <c r="J108" s="34"/>
      <c r="K108" s="34"/>
      <c r="L108" s="34"/>
      <c r="M108" s="34"/>
      <c r="N108" s="34"/>
      <c r="O108" s="35"/>
      <c r="P108" s="35"/>
    </row>
    <row r="109" spans="1:16" s="30" customFormat="1">
      <c r="A109" s="1"/>
      <c r="B109" s="58" t="s">
        <v>148</v>
      </c>
      <c r="C109" s="51"/>
      <c r="D109" s="52"/>
      <c r="E109" s="52"/>
      <c r="F109" s="53">
        <v>425</v>
      </c>
      <c r="G109" s="59"/>
      <c r="H109" s="60"/>
      <c r="I109" s="61"/>
      <c r="J109" s="60"/>
      <c r="K109" s="59"/>
      <c r="L109" s="62"/>
      <c r="M109" s="59"/>
      <c r="N109" s="60"/>
      <c r="O109" s="36">
        <f t="shared" ref="O109:O125" si="15">SUM(F109:N109)</f>
        <v>425</v>
      </c>
      <c r="P109" s="37">
        <f t="shared" ref="P109:P125" si="16">(F109*$F$3)+(G109*$G$3)+(H109*$H$3)+(I109*$I$3)+(J109*$J$3)+(K109*$K$3)+(L109*$L$3)+(M109*$M$3)+(N109*$N$3)</f>
        <v>42.5</v>
      </c>
    </row>
    <row r="110" spans="1:16" s="30" customFormat="1">
      <c r="A110" s="1"/>
      <c r="B110" s="58" t="s">
        <v>149</v>
      </c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>
        <v>1</v>
      </c>
      <c r="O110" s="36">
        <f t="shared" si="15"/>
        <v>1</v>
      </c>
      <c r="P110" s="37">
        <f t="shared" si="16"/>
        <v>2</v>
      </c>
    </row>
    <row r="111" spans="1:16" s="30" customFormat="1">
      <c r="A111" s="1"/>
      <c r="B111" s="58" t="s">
        <v>150</v>
      </c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>
        <v>1</v>
      </c>
      <c r="O111" s="36">
        <f t="shared" si="15"/>
        <v>1</v>
      </c>
      <c r="P111" s="37">
        <f t="shared" si="16"/>
        <v>2</v>
      </c>
    </row>
    <row r="112" spans="1:16" s="30" customFormat="1">
      <c r="A112" s="1"/>
      <c r="B112" s="58" t="s">
        <v>151</v>
      </c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>
        <v>1</v>
      </c>
      <c r="O112" s="36">
        <f t="shared" si="15"/>
        <v>1</v>
      </c>
      <c r="P112" s="37">
        <f t="shared" si="16"/>
        <v>2</v>
      </c>
    </row>
    <row r="113" spans="1:16" s="30" customFormat="1">
      <c r="A113" s="1"/>
      <c r="B113" s="58" t="s">
        <v>152</v>
      </c>
      <c r="C113" s="51"/>
      <c r="D113" s="52"/>
      <c r="E113" s="52"/>
      <c r="F113" s="53"/>
      <c r="G113" s="59">
        <v>5</v>
      </c>
      <c r="H113" s="60"/>
      <c r="I113" s="61">
        <v>4</v>
      </c>
      <c r="J113" s="60"/>
      <c r="K113" s="59"/>
      <c r="L113" s="62"/>
      <c r="M113" s="59"/>
      <c r="N113" s="60">
        <v>3</v>
      </c>
      <c r="O113" s="36">
        <f t="shared" si="15"/>
        <v>12</v>
      </c>
      <c r="P113" s="37">
        <f t="shared" si="16"/>
        <v>9.25</v>
      </c>
    </row>
    <row r="114" spans="1:16" s="30" customFormat="1">
      <c r="A114" s="1"/>
      <c r="B114" s="58" t="s">
        <v>153</v>
      </c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>
        <v>8</v>
      </c>
      <c r="O114" s="36">
        <f t="shared" si="15"/>
        <v>8</v>
      </c>
      <c r="P114" s="37">
        <f t="shared" si="16"/>
        <v>16</v>
      </c>
    </row>
    <row r="115" spans="1:16" s="30" customFormat="1">
      <c r="A115" s="1"/>
      <c r="B115" s="58" t="s">
        <v>154</v>
      </c>
      <c r="C115" s="51"/>
      <c r="D115" s="52"/>
      <c r="E115" s="52"/>
      <c r="F115" s="53"/>
      <c r="G115" s="59"/>
      <c r="H115" s="60"/>
      <c r="I115" s="61"/>
      <c r="J115" s="60"/>
      <c r="K115" s="59"/>
      <c r="L115" s="62">
        <v>7</v>
      </c>
      <c r="M115" s="59"/>
      <c r="N115" s="60"/>
      <c r="O115" s="36">
        <f t="shared" si="15"/>
        <v>7</v>
      </c>
      <c r="P115" s="37">
        <f t="shared" si="16"/>
        <v>7</v>
      </c>
    </row>
    <row r="116" spans="1:16" s="30" customFormat="1">
      <c r="A116" s="1"/>
      <c r="B116" s="58" t="s">
        <v>155</v>
      </c>
      <c r="C116" s="51"/>
      <c r="D116" s="52"/>
      <c r="E116" s="52"/>
      <c r="F116" s="53"/>
      <c r="G116" s="59">
        <v>15</v>
      </c>
      <c r="H116" s="60"/>
      <c r="I116" s="61"/>
      <c r="J116" s="60"/>
      <c r="K116" s="59"/>
      <c r="L116" s="62"/>
      <c r="M116" s="59"/>
      <c r="N116" s="60">
        <v>1</v>
      </c>
      <c r="O116" s="36">
        <f t="shared" si="15"/>
        <v>16</v>
      </c>
      <c r="P116" s="37">
        <f t="shared" si="16"/>
        <v>5.75</v>
      </c>
    </row>
    <row r="117" spans="1:16" s="30" customFormat="1">
      <c r="A117" s="1"/>
      <c r="B117" s="58" t="s">
        <v>156</v>
      </c>
      <c r="C117" s="51"/>
      <c r="D117" s="52"/>
      <c r="E117" s="52"/>
      <c r="F117" s="53"/>
      <c r="G117" s="59">
        <v>21</v>
      </c>
      <c r="H117" s="60"/>
      <c r="I117" s="61">
        <v>6</v>
      </c>
      <c r="J117" s="60"/>
      <c r="K117" s="59">
        <v>10</v>
      </c>
      <c r="L117" s="62"/>
      <c r="M117" s="59"/>
      <c r="N117" s="60">
        <v>3</v>
      </c>
      <c r="O117" s="36">
        <f t="shared" si="15"/>
        <v>40</v>
      </c>
      <c r="P117" s="37">
        <f t="shared" si="16"/>
        <v>24.25</v>
      </c>
    </row>
    <row r="118" spans="1:16" s="30" customFormat="1">
      <c r="A118" s="1"/>
      <c r="B118" s="58" t="s">
        <v>157</v>
      </c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>
        <v>1</v>
      </c>
      <c r="O118" s="36">
        <f t="shared" si="15"/>
        <v>1</v>
      </c>
      <c r="P118" s="37">
        <f t="shared" si="16"/>
        <v>2</v>
      </c>
    </row>
    <row r="119" spans="1:16" s="30" customFormat="1">
      <c r="A119" s="1"/>
      <c r="B119" s="58" t="s">
        <v>158</v>
      </c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>
        <v>2</v>
      </c>
      <c r="O119" s="36">
        <f t="shared" si="15"/>
        <v>2</v>
      </c>
      <c r="P119" s="37">
        <f t="shared" si="16"/>
        <v>4</v>
      </c>
    </row>
    <row r="120" spans="1:16" s="30" customFormat="1">
      <c r="A120" s="1"/>
      <c r="B120" s="58" t="s">
        <v>159</v>
      </c>
      <c r="C120" s="51"/>
      <c r="D120" s="52"/>
      <c r="E120" s="52"/>
      <c r="F120" s="53"/>
      <c r="G120" s="59"/>
      <c r="H120" s="60"/>
      <c r="I120" s="61"/>
      <c r="J120" s="60"/>
      <c r="K120" s="59"/>
      <c r="L120" s="62"/>
      <c r="M120" s="59"/>
      <c r="N120" s="60">
        <v>5</v>
      </c>
      <c r="O120" s="36">
        <f t="shared" si="15"/>
        <v>5</v>
      </c>
      <c r="P120" s="37">
        <f t="shared" si="16"/>
        <v>10</v>
      </c>
    </row>
    <row r="121" spans="1:16" s="30" customFormat="1">
      <c r="A121" s="1"/>
      <c r="B121" s="58" t="s">
        <v>160</v>
      </c>
      <c r="C121" s="51"/>
      <c r="D121" s="52"/>
      <c r="E121" s="52"/>
      <c r="F121" s="53"/>
      <c r="G121" s="59">
        <v>208</v>
      </c>
      <c r="H121" s="60"/>
      <c r="I121" s="61"/>
      <c r="J121" s="60"/>
      <c r="K121" s="59"/>
      <c r="L121" s="62"/>
      <c r="M121" s="59"/>
      <c r="N121" s="60"/>
      <c r="O121" s="36">
        <f t="shared" si="15"/>
        <v>208</v>
      </c>
      <c r="P121" s="37">
        <f t="shared" si="16"/>
        <v>52</v>
      </c>
    </row>
    <row r="122" spans="1:16" s="30" customFormat="1">
      <c r="A122" s="1"/>
      <c r="B122" s="58" t="s">
        <v>161</v>
      </c>
      <c r="C122" s="51"/>
      <c r="D122" s="52"/>
      <c r="E122" s="52"/>
      <c r="F122" s="53"/>
      <c r="G122" s="59">
        <v>1</v>
      </c>
      <c r="H122" s="60"/>
      <c r="I122" s="61">
        <v>1</v>
      </c>
      <c r="J122" s="60"/>
      <c r="K122" s="59"/>
      <c r="L122" s="62"/>
      <c r="M122" s="59"/>
      <c r="N122" s="60"/>
      <c r="O122" s="36">
        <f t="shared" si="15"/>
        <v>2</v>
      </c>
      <c r="P122" s="37">
        <f t="shared" si="16"/>
        <v>0.75</v>
      </c>
    </row>
    <row r="123" spans="1:16" s="30" customFormat="1">
      <c r="A123" s="1"/>
      <c r="B123" s="58" t="s">
        <v>162</v>
      </c>
      <c r="C123" s="51"/>
      <c r="D123" s="52"/>
      <c r="E123" s="52"/>
      <c r="F123" s="53"/>
      <c r="G123" s="59"/>
      <c r="H123" s="60"/>
      <c r="I123" s="61"/>
      <c r="J123" s="60"/>
      <c r="K123" s="59"/>
      <c r="L123" s="62"/>
      <c r="M123" s="59"/>
      <c r="N123" s="60">
        <v>4</v>
      </c>
      <c r="O123" s="36">
        <f t="shared" si="15"/>
        <v>4</v>
      </c>
      <c r="P123" s="37">
        <f t="shared" si="16"/>
        <v>8</v>
      </c>
    </row>
    <row r="124" spans="1:16" s="30" customFormat="1">
      <c r="A124" s="1"/>
      <c r="B124" s="58" t="s">
        <v>163</v>
      </c>
      <c r="C124" s="51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>
        <v>125</v>
      </c>
      <c r="O124" s="36">
        <f t="shared" si="15"/>
        <v>125</v>
      </c>
      <c r="P124" s="37">
        <f t="shared" si="16"/>
        <v>250</v>
      </c>
    </row>
    <row r="125" spans="1:16" s="30" customFormat="1">
      <c r="A125" s="1"/>
      <c r="B125" s="58"/>
      <c r="C125" s="51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 t="shared" si="15"/>
        <v>0</v>
      </c>
      <c r="P125" s="37">
        <f t="shared" si="16"/>
        <v>0</v>
      </c>
    </row>
    <row r="126" spans="1:16" ht="12" thickBot="1">
      <c r="A126" s="38"/>
      <c r="B126" s="39" t="s">
        <v>21</v>
      </c>
      <c r="C126" s="39">
        <f t="shared" ref="C126:O126" si="17">SUM(C109:C125)</f>
        <v>0</v>
      </c>
      <c r="D126" s="39">
        <f t="shared" si="17"/>
        <v>0</v>
      </c>
      <c r="E126" s="39">
        <f t="shared" si="17"/>
        <v>0</v>
      </c>
      <c r="F126" s="39">
        <f t="shared" si="17"/>
        <v>425</v>
      </c>
      <c r="G126" s="43">
        <f t="shared" si="17"/>
        <v>250</v>
      </c>
      <c r="H126" s="43">
        <f t="shared" si="17"/>
        <v>0</v>
      </c>
      <c r="I126" s="43">
        <f t="shared" si="17"/>
        <v>11</v>
      </c>
      <c r="J126" s="43">
        <f t="shared" si="17"/>
        <v>0</v>
      </c>
      <c r="K126" s="43">
        <f t="shared" si="17"/>
        <v>10</v>
      </c>
      <c r="L126" s="43">
        <f t="shared" si="17"/>
        <v>7</v>
      </c>
      <c r="M126" s="43">
        <f t="shared" si="17"/>
        <v>0</v>
      </c>
      <c r="N126" s="43">
        <f t="shared" si="17"/>
        <v>155</v>
      </c>
      <c r="O126" s="44">
        <f t="shared" si="17"/>
        <v>858</v>
      </c>
      <c r="P126" s="45">
        <f>SUM(P109:P125)</f>
        <v>437.5</v>
      </c>
    </row>
    <row r="127" spans="1:16" ht="12.75">
      <c r="B127" s="2"/>
      <c r="C127" s="2"/>
      <c r="D127" s="2"/>
      <c r="E127" s="2"/>
      <c r="F127" s="47"/>
      <c r="G127" s="47"/>
      <c r="H127" s="47"/>
      <c r="I127" s="47"/>
      <c r="J127" s="47"/>
      <c r="K127" s="47"/>
      <c r="L127" s="47"/>
      <c r="M127" s="47"/>
      <c r="N127" s="47"/>
      <c r="O127" s="2"/>
      <c r="P127" s="2"/>
    </row>
    <row r="128" spans="1:16" ht="11.25" customHeight="1"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</row>
    <row r="129" spans="1:16" ht="12" thickBot="1">
      <c r="B129" s="33" t="s">
        <v>133</v>
      </c>
      <c r="C129" s="33"/>
      <c r="D129" s="33"/>
      <c r="E129" s="33"/>
      <c r="F129" s="34"/>
      <c r="G129" s="34"/>
      <c r="H129" s="34"/>
      <c r="I129" s="34"/>
      <c r="J129" s="34"/>
      <c r="K129" s="34"/>
      <c r="L129" s="34"/>
      <c r="M129" s="34"/>
      <c r="N129" s="34"/>
      <c r="O129" s="35"/>
      <c r="P129" s="35"/>
    </row>
    <row r="130" spans="1:16" s="30" customFormat="1">
      <c r="A130" s="1"/>
      <c r="B130" s="58" t="s">
        <v>134</v>
      </c>
      <c r="C130" s="51"/>
      <c r="D130" s="52"/>
      <c r="E130" s="52"/>
      <c r="F130" s="53"/>
      <c r="G130" s="59">
        <v>1</v>
      </c>
      <c r="H130" s="60"/>
      <c r="I130" s="61">
        <v>6</v>
      </c>
      <c r="J130" s="60"/>
      <c r="K130" s="59">
        <v>3</v>
      </c>
      <c r="L130" s="62"/>
      <c r="M130" s="59">
        <v>3</v>
      </c>
      <c r="N130" s="60"/>
      <c r="O130" s="36">
        <f t="shared" ref="O130:O138" si="18">SUM(F130:N130)</f>
        <v>13</v>
      </c>
      <c r="P130" s="37">
        <f t="shared" ref="P130:P138" si="19">(F130*$F$3)+(G130*$G$3)+(H130*$H$3)+(I130*$I$3)+(J130*$J$3)+(K130*$K$3)+(L130*$L$3)+(M130*$M$3)+(N130*$N$3)</f>
        <v>12.25</v>
      </c>
    </row>
    <row r="131" spans="1:16" s="30" customFormat="1">
      <c r="A131" s="1"/>
      <c r="B131" s="58" t="s">
        <v>135</v>
      </c>
      <c r="C131" s="51"/>
      <c r="D131" s="52"/>
      <c r="E131" s="52"/>
      <c r="F131" s="53"/>
      <c r="G131" s="59">
        <v>13</v>
      </c>
      <c r="H131" s="60"/>
      <c r="I131" s="61"/>
      <c r="J131" s="60"/>
      <c r="K131" s="59"/>
      <c r="L131" s="62"/>
      <c r="M131" s="59"/>
      <c r="N131" s="60"/>
      <c r="O131" s="36">
        <f t="shared" si="18"/>
        <v>13</v>
      </c>
      <c r="P131" s="37">
        <f t="shared" si="19"/>
        <v>3.25</v>
      </c>
    </row>
    <row r="132" spans="1:16" s="30" customFormat="1">
      <c r="A132" s="1"/>
      <c r="B132" s="58" t="s">
        <v>136</v>
      </c>
      <c r="C132" s="51"/>
      <c r="D132" s="52"/>
      <c r="E132" s="52"/>
      <c r="F132" s="53"/>
      <c r="G132" s="59">
        <v>1</v>
      </c>
      <c r="H132" s="60"/>
      <c r="I132" s="61"/>
      <c r="J132" s="60"/>
      <c r="K132" s="59"/>
      <c r="L132" s="62"/>
      <c r="M132" s="59"/>
      <c r="N132" s="60"/>
      <c r="O132" s="36">
        <f t="shared" si="18"/>
        <v>1</v>
      </c>
      <c r="P132" s="37">
        <f t="shared" si="19"/>
        <v>0.25</v>
      </c>
    </row>
    <row r="133" spans="1:16" s="30" customFormat="1">
      <c r="A133" s="1"/>
      <c r="B133" s="58" t="s">
        <v>137</v>
      </c>
      <c r="C133" s="51"/>
      <c r="D133" s="52"/>
      <c r="E133" s="52"/>
      <c r="F133" s="53"/>
      <c r="G133" s="59">
        <v>6</v>
      </c>
      <c r="H133" s="60"/>
      <c r="I133" s="61"/>
      <c r="J133" s="60"/>
      <c r="K133" s="59"/>
      <c r="L133" s="62"/>
      <c r="M133" s="59"/>
      <c r="N133" s="60"/>
      <c r="O133" s="36">
        <f t="shared" si="18"/>
        <v>6</v>
      </c>
      <c r="P133" s="37">
        <f t="shared" si="19"/>
        <v>1.5</v>
      </c>
    </row>
    <row r="134" spans="1:16" s="30" customFormat="1">
      <c r="A134" s="1"/>
      <c r="B134" s="58" t="s">
        <v>138</v>
      </c>
      <c r="C134" s="51"/>
      <c r="D134" s="52"/>
      <c r="E134" s="52"/>
      <c r="F134" s="53"/>
      <c r="G134" s="59">
        <v>7</v>
      </c>
      <c r="H134" s="60"/>
      <c r="I134" s="61"/>
      <c r="J134" s="60"/>
      <c r="K134" s="59"/>
      <c r="L134" s="62"/>
      <c r="M134" s="59"/>
      <c r="N134" s="60"/>
      <c r="O134" s="36">
        <f t="shared" si="18"/>
        <v>7</v>
      </c>
      <c r="P134" s="37">
        <f t="shared" si="19"/>
        <v>1.75</v>
      </c>
    </row>
    <row r="135" spans="1:16" s="30" customFormat="1">
      <c r="A135" s="1"/>
      <c r="B135" s="58" t="s">
        <v>139</v>
      </c>
      <c r="C135" s="51"/>
      <c r="D135" s="52"/>
      <c r="E135" s="52"/>
      <c r="F135" s="53"/>
      <c r="G135" s="59">
        <v>4</v>
      </c>
      <c r="H135" s="60"/>
      <c r="I135" s="61"/>
      <c r="J135" s="60"/>
      <c r="K135" s="59"/>
      <c r="L135" s="62"/>
      <c r="M135" s="59"/>
      <c r="N135" s="60"/>
      <c r="O135" s="36">
        <f t="shared" si="18"/>
        <v>4</v>
      </c>
      <c r="P135" s="37">
        <f t="shared" si="19"/>
        <v>1</v>
      </c>
    </row>
    <row r="136" spans="1:16" s="30" customFormat="1">
      <c r="A136" s="1"/>
      <c r="B136" s="58" t="s">
        <v>140</v>
      </c>
      <c r="C136" s="51"/>
      <c r="D136" s="52"/>
      <c r="E136" s="52"/>
      <c r="F136" s="53"/>
      <c r="G136" s="59">
        <v>7</v>
      </c>
      <c r="H136" s="60"/>
      <c r="I136" s="61"/>
      <c r="J136" s="60"/>
      <c r="K136" s="59"/>
      <c r="L136" s="62"/>
      <c r="M136" s="59"/>
      <c r="N136" s="60"/>
      <c r="O136" s="36">
        <f t="shared" si="18"/>
        <v>7</v>
      </c>
      <c r="P136" s="37">
        <f t="shared" si="19"/>
        <v>1.75</v>
      </c>
    </row>
    <row r="137" spans="1:16" s="30" customFormat="1">
      <c r="A137" s="1"/>
      <c r="B137" s="58" t="s">
        <v>141</v>
      </c>
      <c r="C137" s="51"/>
      <c r="D137" s="52"/>
      <c r="E137" s="52"/>
      <c r="F137" s="53"/>
      <c r="G137" s="59">
        <v>14</v>
      </c>
      <c r="H137" s="60"/>
      <c r="I137" s="61"/>
      <c r="J137" s="60"/>
      <c r="K137" s="59"/>
      <c r="L137" s="62"/>
      <c r="M137" s="59"/>
      <c r="N137" s="60"/>
      <c r="O137" s="36">
        <f t="shared" si="18"/>
        <v>14</v>
      </c>
      <c r="P137" s="37">
        <f t="shared" si="19"/>
        <v>3.5</v>
      </c>
    </row>
    <row r="138" spans="1:16" s="30" customFormat="1">
      <c r="A138" s="1"/>
      <c r="B138" s="58"/>
      <c r="C138" s="51"/>
      <c r="D138" s="52"/>
      <c r="E138" s="52"/>
      <c r="F138" s="53"/>
      <c r="G138" s="59"/>
      <c r="H138" s="60"/>
      <c r="I138" s="61"/>
      <c r="J138" s="60"/>
      <c r="K138" s="59"/>
      <c r="L138" s="62"/>
      <c r="M138" s="59"/>
      <c r="N138" s="60"/>
      <c r="O138" s="36">
        <f t="shared" si="18"/>
        <v>0</v>
      </c>
      <c r="P138" s="37">
        <f t="shared" si="19"/>
        <v>0</v>
      </c>
    </row>
    <row r="139" spans="1:16" ht="12" thickBot="1">
      <c r="A139" s="38"/>
      <c r="B139" s="39" t="s">
        <v>21</v>
      </c>
      <c r="C139" s="39">
        <f t="shared" ref="C139:O139" si="20">SUM(C130:C138)</f>
        <v>0</v>
      </c>
      <c r="D139" s="39">
        <f t="shared" si="20"/>
        <v>0</v>
      </c>
      <c r="E139" s="39">
        <f t="shared" si="20"/>
        <v>0</v>
      </c>
      <c r="F139" s="39">
        <f t="shared" si="20"/>
        <v>0</v>
      </c>
      <c r="G139" s="43">
        <f t="shared" si="20"/>
        <v>53</v>
      </c>
      <c r="H139" s="43">
        <f t="shared" si="20"/>
        <v>0</v>
      </c>
      <c r="I139" s="43">
        <f t="shared" si="20"/>
        <v>6</v>
      </c>
      <c r="J139" s="43">
        <f t="shared" si="20"/>
        <v>0</v>
      </c>
      <c r="K139" s="43">
        <f t="shared" si="20"/>
        <v>3</v>
      </c>
      <c r="L139" s="43">
        <f t="shared" si="20"/>
        <v>0</v>
      </c>
      <c r="M139" s="43">
        <f t="shared" si="20"/>
        <v>3</v>
      </c>
      <c r="N139" s="43">
        <f t="shared" si="20"/>
        <v>0</v>
      </c>
      <c r="O139" s="44">
        <f t="shared" si="20"/>
        <v>65</v>
      </c>
      <c r="P139" s="45">
        <f>SUM(P130:P138)</f>
        <v>25.25</v>
      </c>
    </row>
    <row r="140" spans="1:16" ht="12.75">
      <c r="B140" s="2"/>
      <c r="C140" s="2"/>
      <c r="D140" s="2"/>
      <c r="E140" s="2"/>
      <c r="F140" s="47"/>
      <c r="G140" s="47"/>
      <c r="H140" s="47"/>
      <c r="I140" s="47"/>
      <c r="J140" s="47"/>
      <c r="K140" s="47"/>
      <c r="L140" s="47"/>
      <c r="M140" s="47"/>
      <c r="N140" s="47"/>
      <c r="O140" s="2"/>
      <c r="P140" s="2"/>
    </row>
    <row r="141" spans="1:16" ht="11.25" customHeight="1"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</row>
    <row r="142" spans="1:16" ht="12" thickBot="1">
      <c r="B142" s="33" t="s">
        <v>117</v>
      </c>
      <c r="C142" s="3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30" customFormat="1">
      <c r="A143" s="1"/>
      <c r="B143" s="58" t="s">
        <v>118</v>
      </c>
      <c r="C143" s="51"/>
      <c r="D143" s="52"/>
      <c r="E143" s="52"/>
      <c r="F143" s="53"/>
      <c r="G143" s="59">
        <v>220</v>
      </c>
      <c r="H143" s="60"/>
      <c r="I143" s="61">
        <v>10</v>
      </c>
      <c r="J143" s="60"/>
      <c r="K143" s="59"/>
      <c r="L143" s="62">
        <v>6</v>
      </c>
      <c r="M143" s="59"/>
      <c r="N143" s="60"/>
      <c r="O143" s="36">
        <f>SUM(F143:N143)</f>
        <v>236</v>
      </c>
      <c r="P143" s="37">
        <f>(F143*$F$3)+(G143*$G$3)+(H143*$H$3)+(I143*$I$3)+(J143*$J$3)+(K143*$K$3)+(L143*$L$3)+(M143*$M$3)+(N143*$N$3)</f>
        <v>66</v>
      </c>
    </row>
    <row r="144" spans="1:16" s="30" customFormat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>SUM(F144:N144)</f>
        <v>0</v>
      </c>
      <c r="P144" s="37">
        <f>(F144*$F$3)+(G144*$G$3)+(H144*$H$3)+(I144*$I$3)+(J144*$J$3)+(K144*$K$3)+(L144*$L$3)+(M144*$M$3)+(N144*$N$3)</f>
        <v>0</v>
      </c>
    </row>
    <row r="145" spans="1:16" s="30" customFormat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>SUM(F145:N145)</f>
        <v>0</v>
      </c>
      <c r="P145" s="37">
        <f>(F145*$F$3)+(G145*$G$3)+(H145*$H$3)+(I145*$I$3)+(J145*$J$3)+(K145*$K$3)+(L145*$L$3)+(M145*$M$3)+(N145*$N$3)</f>
        <v>0</v>
      </c>
    </row>
    <row r="146" spans="1:16" ht="12" thickBot="1">
      <c r="A146" s="38"/>
      <c r="B146" s="39" t="s">
        <v>21</v>
      </c>
      <c r="C146" s="39">
        <f t="shared" ref="C146:O146" si="21">SUM(C143:C145)</f>
        <v>0</v>
      </c>
      <c r="D146" s="39">
        <f t="shared" si="21"/>
        <v>0</v>
      </c>
      <c r="E146" s="39">
        <f t="shared" si="21"/>
        <v>0</v>
      </c>
      <c r="F146" s="39">
        <f t="shared" si="21"/>
        <v>0</v>
      </c>
      <c r="G146" s="43">
        <f t="shared" si="21"/>
        <v>220</v>
      </c>
      <c r="H146" s="43">
        <f t="shared" si="21"/>
        <v>0</v>
      </c>
      <c r="I146" s="43">
        <f t="shared" si="21"/>
        <v>10</v>
      </c>
      <c r="J146" s="43">
        <f t="shared" si="21"/>
        <v>0</v>
      </c>
      <c r="K146" s="43">
        <f t="shared" si="21"/>
        <v>0</v>
      </c>
      <c r="L146" s="43">
        <f t="shared" si="21"/>
        <v>6</v>
      </c>
      <c r="M146" s="43">
        <f t="shared" si="21"/>
        <v>0</v>
      </c>
      <c r="N146" s="43">
        <f t="shared" si="21"/>
        <v>0</v>
      </c>
      <c r="O146" s="44">
        <f t="shared" si="21"/>
        <v>236</v>
      </c>
      <c r="P146" s="45">
        <f>SUM(P143:P145)</f>
        <v>66</v>
      </c>
    </row>
    <row r="147" spans="1:16" ht="12.75">
      <c r="B147" s="2"/>
      <c r="C147" s="2"/>
      <c r="D147" s="2"/>
      <c r="E147" s="2"/>
      <c r="F147" s="47"/>
      <c r="G147" s="47"/>
      <c r="H147" s="47"/>
      <c r="I147" s="47"/>
      <c r="J147" s="47"/>
      <c r="K147" s="47"/>
      <c r="L147" s="47"/>
      <c r="M147" s="47"/>
      <c r="N147" s="47"/>
      <c r="O147" s="2"/>
      <c r="P147" s="2"/>
    </row>
    <row r="148" spans="1:16">
      <c r="M148" s="48" t="s">
        <v>21</v>
      </c>
      <c r="O148" s="49">
        <f>O146+O139+O126+O105+O99+O93+O86+O54+O10</f>
        <v>4732</v>
      </c>
      <c r="P148" s="50">
        <f>P146+P139+P126+P105+P99+P93+P86+P54+P10</f>
        <v>2131.1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23" sqref="B2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122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128</v>
      </c>
      <c r="C9" s="63"/>
      <c r="D9" s="52"/>
      <c r="E9" s="52"/>
      <c r="F9" s="53"/>
      <c r="G9" s="59"/>
      <c r="H9" s="60"/>
      <c r="I9" s="61">
        <v>28</v>
      </c>
      <c r="J9" s="60"/>
      <c r="K9" s="59"/>
      <c r="L9" s="62">
        <v>25</v>
      </c>
      <c r="M9" s="59"/>
      <c r="N9" s="60"/>
      <c r="O9" s="36">
        <f t="shared" ref="O9:O11" si="0">SUM(F9:N9)</f>
        <v>53</v>
      </c>
      <c r="P9" s="37">
        <f t="shared" ref="P9:P11" si="1">(F9*$F$5)+(G9*$G$5)+(H9*$H$5)+(I9*$I$5)+(J9*$J$5)+(K9*$K$5)+(L9*$L$5)+(M9*$M$5)+(N9*$N$5)</f>
        <v>39</v>
      </c>
    </row>
    <row r="10" spans="1:16" s="30" customFormat="1">
      <c r="A10" s="1"/>
      <c r="B10" s="58" t="s">
        <v>129</v>
      </c>
      <c r="C10" s="72"/>
      <c r="D10" s="66"/>
      <c r="E10" s="66"/>
      <c r="F10" s="67"/>
      <c r="G10" s="68"/>
      <c r="H10" s="69"/>
      <c r="I10" s="70">
        <v>33</v>
      </c>
      <c r="J10" s="69"/>
      <c r="K10" s="68"/>
      <c r="L10" s="71">
        <v>32</v>
      </c>
      <c r="M10" s="68"/>
      <c r="N10" s="69"/>
      <c r="O10" s="36">
        <f t="shared" si="0"/>
        <v>65</v>
      </c>
      <c r="P10" s="37">
        <f t="shared" si="1"/>
        <v>48.5</v>
      </c>
    </row>
    <row r="11" spans="1:16" s="30" customFormat="1">
      <c r="A11" s="1"/>
      <c r="B11" s="150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61</v>
      </c>
      <c r="J12" s="39">
        <f t="shared" si="2"/>
        <v>0</v>
      </c>
      <c r="K12" s="39">
        <f t="shared" si="2"/>
        <v>0</v>
      </c>
      <c r="L12" s="39">
        <f t="shared" si="2"/>
        <v>57</v>
      </c>
      <c r="M12" s="39">
        <f t="shared" si="2"/>
        <v>0</v>
      </c>
      <c r="N12" s="39">
        <f t="shared" si="2"/>
        <v>0</v>
      </c>
      <c r="O12" s="39">
        <f t="shared" si="2"/>
        <v>118</v>
      </c>
      <c r="P12" s="39">
        <f t="shared" si="2"/>
        <v>87.5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9"/>
      <c r="N16" s="129"/>
      <c r="O16" s="129"/>
      <c r="P16" s="12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1"/>
  <sheetViews>
    <sheetView workbookViewId="0">
      <selection activeCell="B9" sqref="B9:N1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71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32"/>
      <c r="G9" s="133"/>
      <c r="H9" s="134"/>
      <c r="I9" s="104"/>
      <c r="J9" s="134"/>
      <c r="K9" s="133"/>
      <c r="L9" s="105"/>
      <c r="M9" s="133"/>
      <c r="N9" s="134"/>
      <c r="O9" s="106">
        <f t="shared" ref="O9:O20" si="0">SUM(F9:N9)</f>
        <v>0</v>
      </c>
      <c r="P9" s="107">
        <f t="shared" ref="P9:P20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 t="shared" si="0"/>
        <v>0</v>
      </c>
      <c r="P18" s="107">
        <f t="shared" si="1"/>
        <v>0</v>
      </c>
    </row>
    <row r="19" spans="1:16" s="30" customFormat="1">
      <c r="A19" s="1"/>
      <c r="B19" s="99"/>
      <c r="C19" s="108"/>
      <c r="D19" s="100"/>
      <c r="E19" s="100"/>
      <c r="F19" s="132"/>
      <c r="G19" s="133"/>
      <c r="H19" s="134"/>
      <c r="I19" s="104"/>
      <c r="J19" s="134"/>
      <c r="K19" s="133"/>
      <c r="L19" s="105"/>
      <c r="M19" s="133"/>
      <c r="N19" s="134"/>
      <c r="O19" s="106">
        <f t="shared" si="0"/>
        <v>0</v>
      </c>
      <c r="P19" s="107">
        <f t="shared" si="1"/>
        <v>0</v>
      </c>
    </row>
    <row r="20" spans="1:16" s="30" customFormat="1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0"/>
        <v>0</v>
      </c>
      <c r="P20" s="107">
        <f t="shared" si="1"/>
        <v>0</v>
      </c>
    </row>
    <row r="21" spans="1:16">
      <c r="A21" s="38"/>
      <c r="B21" s="109" t="s">
        <v>21</v>
      </c>
      <c r="C21" s="109">
        <f t="shared" ref="C21:P21" si="2">SUM(C9:C20)</f>
        <v>0</v>
      </c>
      <c r="D21" s="109">
        <f t="shared" si="2"/>
        <v>0</v>
      </c>
      <c r="E21" s="109">
        <f t="shared" si="2"/>
        <v>0</v>
      </c>
      <c r="F21" s="109">
        <f t="shared" si="2"/>
        <v>0</v>
      </c>
      <c r="G21" s="109">
        <f t="shared" si="2"/>
        <v>0</v>
      </c>
      <c r="H21" s="109">
        <f t="shared" si="2"/>
        <v>0</v>
      </c>
      <c r="I21" s="109">
        <f t="shared" si="2"/>
        <v>0</v>
      </c>
      <c r="J21" s="109">
        <f t="shared" si="2"/>
        <v>0</v>
      </c>
      <c r="K21" s="109">
        <f t="shared" si="2"/>
        <v>0</v>
      </c>
      <c r="L21" s="109">
        <f t="shared" si="2"/>
        <v>0</v>
      </c>
      <c r="M21" s="109">
        <f t="shared" si="2"/>
        <v>0</v>
      </c>
      <c r="N21" s="109">
        <f t="shared" si="2"/>
        <v>0</v>
      </c>
      <c r="O21" s="109">
        <f t="shared" si="2"/>
        <v>0</v>
      </c>
      <c r="P21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34" sqref="A34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37</v>
      </c>
      <c r="B2" s="73" t="s">
        <v>24</v>
      </c>
      <c r="C2" s="73" t="s">
        <v>25</v>
      </c>
    </row>
    <row r="4" spans="1:3" ht="15">
      <c r="A4" s="75" t="s">
        <v>38</v>
      </c>
      <c r="B4" s="76">
        <f>SUM('Democratic Republic of Congo'!O18)</f>
        <v>378</v>
      </c>
      <c r="C4" s="160">
        <f>SUM('Democratic Republic of Congo'!P18)</f>
        <v>334.75</v>
      </c>
    </row>
    <row r="5" spans="1:3" ht="15" hidden="1">
      <c r="A5" s="75" t="s">
        <v>40</v>
      </c>
      <c r="B5" s="76">
        <f>SUM(Ghana!O24)</f>
        <v>0</v>
      </c>
      <c r="C5" s="160">
        <f>SUM(Ghana!P24)</f>
        <v>0</v>
      </c>
    </row>
    <row r="6" spans="1:3" ht="15">
      <c r="A6" s="75" t="s">
        <v>123</v>
      </c>
      <c r="B6" s="76">
        <f>SUM('Ivory Coast'!O19)</f>
        <v>31</v>
      </c>
      <c r="C6" s="160">
        <f>SUM('Ivory Coast'!P19)</f>
        <v>32</v>
      </c>
    </row>
    <row r="7" spans="1:3" ht="15">
      <c r="A7" s="75" t="s">
        <v>26</v>
      </c>
      <c r="B7" s="76">
        <f>SUM(Kenya!O48)</f>
        <v>407</v>
      </c>
      <c r="C7" s="160">
        <f>SUM(Kenya!P48)</f>
        <v>144</v>
      </c>
    </row>
    <row r="8" spans="1:3" ht="15" hidden="1">
      <c r="A8" s="75" t="s">
        <v>30</v>
      </c>
      <c r="B8" s="76">
        <f>SUM(Malawi!O12)</f>
        <v>0</v>
      </c>
      <c r="C8" s="160">
        <f>SUM(Malawi!P12)</f>
        <v>0</v>
      </c>
    </row>
    <row r="9" spans="1:3" ht="15" hidden="1">
      <c r="A9" s="76" t="s">
        <v>27</v>
      </c>
      <c r="B9" s="159">
        <f>SUM(Mauritius!O36)</f>
        <v>0</v>
      </c>
      <c r="C9" s="160">
        <f>SUM(Mauritius!P36)</f>
        <v>0</v>
      </c>
    </row>
    <row r="10" spans="1:3" ht="15" hidden="1">
      <c r="A10" s="76" t="s">
        <v>41</v>
      </c>
      <c r="B10" s="159">
        <f>SUM(Nigeria!O76)</f>
        <v>0</v>
      </c>
      <c r="C10" s="160">
        <f>SUM(Nigeria!P76)</f>
        <v>0</v>
      </c>
    </row>
    <row r="11" spans="1:3" ht="15">
      <c r="A11" s="76" t="s">
        <v>28</v>
      </c>
      <c r="B11" s="159">
        <f>SUM('South Africa'!O148)</f>
        <v>4732</v>
      </c>
      <c r="C11" s="160">
        <f>SUM('South Africa'!P148)</f>
        <v>2131.1</v>
      </c>
    </row>
    <row r="12" spans="1:3" ht="15">
      <c r="A12" s="76" t="s">
        <v>46</v>
      </c>
      <c r="B12" s="76">
        <f>SUM(Togo!O12)</f>
        <v>118</v>
      </c>
      <c r="C12" s="160">
        <f>SUM(Togo!P12)</f>
        <v>87.5</v>
      </c>
    </row>
    <row r="13" spans="1:3" ht="15" hidden="1">
      <c r="A13" s="76" t="s">
        <v>75</v>
      </c>
      <c r="B13" s="76">
        <f>SUM(Zambia!O21)</f>
        <v>0</v>
      </c>
      <c r="C13" s="160">
        <f>SUM(Zambia!P21)</f>
        <v>0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5666</v>
      </c>
      <c r="C15" s="161">
        <f>SUM(C4:C14)</f>
        <v>2729.35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2016-08-27T20:05:48Z</dcterms:modified>
</cp:coreProperties>
</file>