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30" yWindow="1815" windowWidth="14070" windowHeight="7155" firstSheet="1" activeTab="1"/>
  </bookViews>
  <sheets>
    <sheet name="Democratic Republic of Congo" sheetId="16" r:id="rId1"/>
    <sheet name="Ivory Coast" sheetId="20" r:id="rId2"/>
    <sheet name="Ghana" sheetId="14" r:id="rId3"/>
    <sheet name="Kenya" sheetId="10" r:id="rId4"/>
    <sheet name="Malawi" sheetId="11" state="hidden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1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1">'Ivory Coast'!#REF!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N12" i="20" l="1"/>
  <c r="M12" i="20"/>
  <c r="L12" i="20"/>
  <c r="K12" i="20"/>
  <c r="J12" i="20"/>
  <c r="I12" i="20"/>
  <c r="H12" i="20"/>
  <c r="G12" i="20"/>
  <c r="F12" i="20"/>
  <c r="E12" i="20"/>
  <c r="D12" i="20"/>
  <c r="C12" i="20"/>
  <c r="P11" i="20"/>
  <c r="O11" i="20"/>
  <c r="P10" i="20"/>
  <c r="O10" i="20"/>
  <c r="P9" i="20"/>
  <c r="O9" i="20"/>
  <c r="O12" i="20" l="1"/>
  <c r="B4" i="4" s="1"/>
  <c r="P12" i="20"/>
  <c r="C4" i="4" s="1"/>
  <c r="N54" i="19"/>
  <c r="M54" i="19"/>
  <c r="L54" i="19"/>
  <c r="K54" i="19"/>
  <c r="J54" i="19"/>
  <c r="I54" i="19"/>
  <c r="H54" i="19"/>
  <c r="G54" i="19"/>
  <c r="F54" i="19"/>
  <c r="E54" i="19"/>
  <c r="D54" i="19"/>
  <c r="C54" i="19"/>
  <c r="P53" i="19"/>
  <c r="O53" i="19"/>
  <c r="P52" i="19"/>
  <c r="O52" i="19"/>
  <c r="P51" i="19"/>
  <c r="O51" i="19"/>
  <c r="P50" i="19"/>
  <c r="O50" i="19"/>
  <c r="O54" i="19" l="1"/>
  <c r="P54" i="19"/>
  <c r="P118" i="19"/>
  <c r="O118" i="19"/>
  <c r="P117" i="19"/>
  <c r="O117" i="19"/>
  <c r="P119" i="19"/>
  <c r="O119" i="19"/>
  <c r="N72" i="19" l="1"/>
  <c r="M72" i="19"/>
  <c r="L72" i="19"/>
  <c r="K72" i="19"/>
  <c r="J72" i="19"/>
  <c r="I72" i="19"/>
  <c r="H72" i="19"/>
  <c r="F72" i="19"/>
  <c r="E72" i="19"/>
  <c r="D72" i="19"/>
  <c r="C72" i="19"/>
  <c r="G72" i="19"/>
  <c r="P70" i="19"/>
  <c r="O70" i="19"/>
  <c r="H46" i="19" l="1"/>
  <c r="G46" i="19"/>
  <c r="F46" i="19"/>
  <c r="E46" i="19"/>
  <c r="P9" i="16" l="1"/>
  <c r="O9" i="16"/>
  <c r="P10" i="12" l="1"/>
  <c r="O10" i="12"/>
  <c r="N122" i="19"/>
  <c r="M122" i="19"/>
  <c r="L122" i="19"/>
  <c r="K122" i="19"/>
  <c r="J122" i="19"/>
  <c r="I122" i="19"/>
  <c r="H122" i="19"/>
  <c r="G122" i="19"/>
  <c r="F122" i="19"/>
  <c r="E122" i="19"/>
  <c r="D122" i="19"/>
  <c r="C122" i="19"/>
  <c r="P121" i="19"/>
  <c r="O121" i="19"/>
  <c r="P120" i="19"/>
  <c r="O120" i="19"/>
  <c r="P116" i="19"/>
  <c r="O116" i="19"/>
  <c r="O122" i="19" s="1"/>
  <c r="N112" i="19"/>
  <c r="M112" i="19"/>
  <c r="L112" i="19"/>
  <c r="K112" i="19"/>
  <c r="J112" i="19"/>
  <c r="I112" i="19"/>
  <c r="H112" i="19"/>
  <c r="G112" i="19"/>
  <c r="F112" i="19"/>
  <c r="E112" i="19"/>
  <c r="D112" i="19"/>
  <c r="C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N84" i="19"/>
  <c r="M84" i="19"/>
  <c r="L84" i="19"/>
  <c r="K84" i="19"/>
  <c r="J84" i="19"/>
  <c r="I84" i="19"/>
  <c r="H84" i="19"/>
  <c r="G84" i="19"/>
  <c r="F84" i="19"/>
  <c r="E84" i="19"/>
  <c r="D84" i="19"/>
  <c r="C84" i="19"/>
  <c r="P83" i="19"/>
  <c r="O83" i="19"/>
  <c r="P82" i="19"/>
  <c r="O82" i="19"/>
  <c r="O84" i="19" s="1"/>
  <c r="O124" i="19" s="1"/>
  <c r="N78" i="19"/>
  <c r="M78" i="19"/>
  <c r="L78" i="19"/>
  <c r="K78" i="19"/>
  <c r="J78" i="19"/>
  <c r="I78" i="19"/>
  <c r="H78" i="19"/>
  <c r="G78" i="19"/>
  <c r="F78" i="19"/>
  <c r="E78" i="19"/>
  <c r="D78" i="19"/>
  <c r="C78" i="19"/>
  <c r="P77" i="19"/>
  <c r="O77" i="19"/>
  <c r="P76" i="19"/>
  <c r="O76" i="19"/>
  <c r="P71" i="19"/>
  <c r="P72" i="19" s="1"/>
  <c r="O71" i="19"/>
  <c r="O72" i="19" s="1"/>
  <c r="N66" i="19"/>
  <c r="M66" i="19"/>
  <c r="L66" i="19"/>
  <c r="K66" i="19"/>
  <c r="J66" i="19"/>
  <c r="I66" i="19"/>
  <c r="H66" i="19"/>
  <c r="G66" i="19"/>
  <c r="F66" i="19"/>
  <c r="E66" i="19"/>
  <c r="D66" i="19"/>
  <c r="C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N46" i="19"/>
  <c r="M46" i="19"/>
  <c r="L46" i="19"/>
  <c r="K46" i="19"/>
  <c r="J46" i="19"/>
  <c r="I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N30" i="19"/>
  <c r="M30" i="19"/>
  <c r="L30" i="19"/>
  <c r="K30" i="19"/>
  <c r="J30" i="19"/>
  <c r="I30" i="19"/>
  <c r="H30" i="19"/>
  <c r="G30" i="19"/>
  <c r="F30" i="19"/>
  <c r="E30" i="19"/>
  <c r="D30" i="19"/>
  <c r="C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9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9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O10" i="17"/>
  <c r="P10" i="17"/>
  <c r="N21" i="17"/>
  <c r="M21" i="17"/>
  <c r="L21" i="17"/>
  <c r="K21" i="17"/>
  <c r="J21" i="17"/>
  <c r="I21" i="17"/>
  <c r="H21" i="17"/>
  <c r="G21" i="17"/>
  <c r="F21" i="17"/>
  <c r="E21" i="17"/>
  <c r="D21" i="17"/>
  <c r="C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P21" i="17" s="1"/>
  <c r="C12" i="4" s="1"/>
  <c r="O11" i="17"/>
  <c r="P9" i="17"/>
  <c r="O9" i="17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5" i="10"/>
  <c r="M15" i="10"/>
  <c r="L15" i="10"/>
  <c r="K15" i="10"/>
  <c r="J15" i="10"/>
  <c r="I15" i="10"/>
  <c r="H15" i="10"/>
  <c r="G15" i="10"/>
  <c r="F15" i="10"/>
  <c r="E15" i="10"/>
  <c r="D15" i="10"/>
  <c r="C15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P28" i="10"/>
  <c r="P27" i="10"/>
  <c r="O27" i="10"/>
  <c r="P26" i="10"/>
  <c r="O26" i="10"/>
  <c r="P25" i="10"/>
  <c r="O25" i="10"/>
  <c r="P14" i="10"/>
  <c r="O14" i="10"/>
  <c r="P13" i="10"/>
  <c r="O13" i="10"/>
  <c r="P12" i="10"/>
  <c r="O12" i="10"/>
  <c r="P11" i="10"/>
  <c r="O11" i="10"/>
  <c r="P10" i="10"/>
  <c r="O1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N11" i="14"/>
  <c r="M11" i="14"/>
  <c r="L11" i="14"/>
  <c r="K11" i="14"/>
  <c r="J11" i="14"/>
  <c r="I11" i="14"/>
  <c r="H11" i="14"/>
  <c r="G11" i="14"/>
  <c r="F11" i="14"/>
  <c r="E11" i="14"/>
  <c r="D11" i="14"/>
  <c r="C11" i="14"/>
  <c r="P10" i="14"/>
  <c r="O10" i="14"/>
  <c r="P9" i="14"/>
  <c r="O9" i="14"/>
  <c r="O11" i="14"/>
  <c r="B5" i="4" s="1"/>
  <c r="P23" i="8"/>
  <c r="O23" i="8"/>
  <c r="P25" i="8"/>
  <c r="O25" i="8"/>
  <c r="O9" i="12"/>
  <c r="P9" i="12"/>
  <c r="P12" i="12" s="1"/>
  <c r="C11" i="4" s="1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9" i="10"/>
  <c r="N21" i="10"/>
  <c r="M21" i="10"/>
  <c r="L21" i="10"/>
  <c r="K21" i="10"/>
  <c r="J21" i="10"/>
  <c r="I21" i="10"/>
  <c r="H21" i="10"/>
  <c r="G21" i="10"/>
  <c r="F21" i="10"/>
  <c r="E21" i="10"/>
  <c r="D21" i="10"/>
  <c r="C21" i="10"/>
  <c r="P20" i="10"/>
  <c r="O20" i="10"/>
  <c r="P19" i="10"/>
  <c r="O19" i="10"/>
  <c r="O9" i="10"/>
  <c r="O15" i="10" s="1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P33" i="8" s="1"/>
  <c r="O30" i="8"/>
  <c r="N26" i="8"/>
  <c r="M26" i="8"/>
  <c r="L26" i="8"/>
  <c r="K26" i="8"/>
  <c r="J26" i="8"/>
  <c r="I26" i="8"/>
  <c r="H26" i="8"/>
  <c r="F26" i="8"/>
  <c r="E26" i="8"/>
  <c r="D26" i="8"/>
  <c r="C26" i="8"/>
  <c r="P7" i="8"/>
  <c r="O7" i="8"/>
  <c r="O21" i="10"/>
  <c r="O72" i="18"/>
  <c r="P44" i="18"/>
  <c r="O21" i="17"/>
  <c r="B12" i="4" s="1"/>
  <c r="P11" i="14" l="1"/>
  <c r="C5" i="4" s="1"/>
  <c r="O12" i="12"/>
  <c r="B11" i="4" s="1"/>
  <c r="O26" i="8"/>
  <c r="P26" i="8"/>
  <c r="P36" i="8" s="1"/>
  <c r="C8" i="4" s="1"/>
  <c r="O29" i="10"/>
  <c r="O31" i="10"/>
  <c r="B6" i="4" s="1"/>
  <c r="P29" i="10"/>
  <c r="P21" i="10"/>
  <c r="P15" i="10"/>
  <c r="P66" i="19"/>
  <c r="O33" i="8"/>
  <c r="O78" i="19"/>
  <c r="O112" i="19"/>
  <c r="O46" i="19"/>
  <c r="P78" i="19"/>
  <c r="P84" i="19"/>
  <c r="P124" i="19" s="1"/>
  <c r="P112" i="19"/>
  <c r="P122" i="19"/>
  <c r="P30" i="19"/>
  <c r="O30" i="19"/>
  <c r="O66" i="19"/>
  <c r="P46" i="19"/>
  <c r="O12" i="11"/>
  <c r="B7" i="4" s="1"/>
  <c r="P12" i="11"/>
  <c r="C7" i="4" s="1"/>
  <c r="B10" i="4" l="1"/>
  <c r="O36" i="8"/>
  <c r="B8" i="4" s="1"/>
  <c r="P31" i="10"/>
  <c r="C6" i="4" s="1"/>
  <c r="C10" i="4"/>
  <c r="C14" i="4" s="1"/>
  <c r="B14" i="4" l="1"/>
</calcChain>
</file>

<file path=xl/sharedStrings.xml><?xml version="1.0" encoding="utf-8"?>
<sst xmlns="http://schemas.openxmlformats.org/spreadsheetml/2006/main" count="358" uniqueCount="148">
  <si>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</si>
  <si>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</si>
  <si>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</si>
  <si>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</si>
  <si>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</si>
  <si>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</si>
  <si>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</si>
  <si>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</si>
  <si>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</si>
  <si>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</si>
  <si>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</si>
  <si>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</si>
  <si>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</si>
  <si>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</si>
  <si>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</si>
  <si>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</si>
  <si>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</si>
  <si>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</si>
  <si>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</si>
  <si>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</si>
  <si>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</si>
  <si>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</si>
  <si>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</si>
  <si>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</si>
  <si>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</si>
  <si>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</si>
  <si>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</si>
  <si>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</si>
  <si>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</si>
  <si>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</si>
  <si>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</si>
  <si>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</si>
  <si>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</si>
  <si>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</si>
  <si>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</si>
  <si>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</si>
  <si>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</si>
  <si>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</si>
  <si>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</si>
  <si>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Cumulative Team scores</t>
  </si>
  <si>
    <t>Ghana</t>
  </si>
  <si>
    <t>Nigeria</t>
  </si>
  <si>
    <t>Temple Cumulative Scores</t>
  </si>
  <si>
    <t>Iskcon Nairobi</t>
  </si>
  <si>
    <t>Iskcon Kisumu</t>
  </si>
  <si>
    <t>Iskcon Mombassa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</si>
  <si>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</si>
  <si>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</si>
  <si>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</si>
  <si>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</si>
  <si>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</si>
  <si>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</si>
  <si>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</si>
  <si>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</si>
  <si>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</si>
  <si>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</si>
  <si>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</si>
  <si>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</si>
  <si>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</si>
  <si>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</si>
  <si>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</si>
  <si>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</si>
  <si>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</si>
  <si>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</si>
  <si>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</si>
  <si>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</si>
  <si>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</si>
  <si>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</si>
  <si>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</si>
  <si>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</si>
  <si>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</si>
  <si>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ISKCON SANDTON</t>
  </si>
  <si>
    <t>MONTH : January 2015</t>
  </si>
  <si>
    <t>TEMPLE: Zambia</t>
  </si>
  <si>
    <t>TEMPLE: Kinshasa</t>
  </si>
  <si>
    <t>TEMPLE: Togo</t>
  </si>
  <si>
    <t>Zambia</t>
  </si>
  <si>
    <t>ISKCON LENASIA</t>
  </si>
  <si>
    <t>MONTH : January</t>
  </si>
  <si>
    <t>MONTH: May 2016</t>
  </si>
  <si>
    <t xml:space="preserve">Book Counter </t>
  </si>
  <si>
    <t>Vibhu Caitanya Das</t>
  </si>
  <si>
    <t xml:space="preserve">Vidya Patti Das &amp; Shalendra Singh </t>
  </si>
  <si>
    <t xml:space="preserve">Doyal Caitanya Das </t>
  </si>
  <si>
    <t xml:space="preserve">Radha Giridhari And Team </t>
  </si>
  <si>
    <t xml:space="preserve">Radha Vinod Dasi </t>
  </si>
  <si>
    <t xml:space="preserve">Nikunja Seva Dasi </t>
  </si>
  <si>
    <t xml:space="preserve">Ananta Gauranga Das </t>
  </si>
  <si>
    <t xml:space="preserve">Adridharan Das </t>
  </si>
  <si>
    <t xml:space="preserve">Nischay Sewnarain </t>
  </si>
  <si>
    <t xml:space="preserve">Cunerl Nepaul </t>
  </si>
  <si>
    <t>Radhakund dd, Damodar das, Purnendu Krsna das</t>
  </si>
  <si>
    <t>Jayadeva Dasa</t>
  </si>
  <si>
    <t>Bhakta Tankiso</t>
  </si>
  <si>
    <t>Harinam Party</t>
  </si>
  <si>
    <t>Weekend Warriors</t>
  </si>
  <si>
    <t>Rukma Dasa</t>
  </si>
  <si>
    <t>Vedattatva Dasa</t>
  </si>
  <si>
    <t>Vaishnavi Sanga</t>
  </si>
  <si>
    <t>Book Stands</t>
  </si>
  <si>
    <t>MONTH : May 2016</t>
  </si>
  <si>
    <t>Mt Satyabhama/Vinata/Akuti</t>
  </si>
  <si>
    <t>Mt Sabari dd</t>
  </si>
  <si>
    <t>Pr Satrughna das</t>
  </si>
  <si>
    <t>Mt Sarvakanti dd</t>
  </si>
  <si>
    <t>Pr Ganessen</t>
  </si>
  <si>
    <t>Mt Sandy</t>
  </si>
  <si>
    <t>Pr Raghuvar das</t>
  </si>
  <si>
    <t>Pr Kris Govind</t>
  </si>
  <si>
    <t>Pr Ashiv/Jenishta</t>
  </si>
  <si>
    <t>Pr Mahajana das</t>
  </si>
  <si>
    <t>Pr Vinod</t>
  </si>
  <si>
    <t>Mt Soobhadra Boodhoo</t>
  </si>
  <si>
    <t>Pr Sunil</t>
  </si>
  <si>
    <t>Mt Sarojini</t>
  </si>
  <si>
    <t>Mt Shanti</t>
  </si>
  <si>
    <t>Mt Kaleeani</t>
  </si>
  <si>
    <t>Mt Vidya</t>
  </si>
  <si>
    <t>Mt Ojasvi dd</t>
  </si>
  <si>
    <t>Syama Kunda das</t>
  </si>
  <si>
    <t>Dinesvara Krsna das</t>
  </si>
  <si>
    <t>Kesava Bharati das</t>
  </si>
  <si>
    <t>Jai Radhe Syam devi dasi</t>
  </si>
  <si>
    <t>Rasa Sundari devi dasi</t>
  </si>
  <si>
    <t>Bhakta Clinton</t>
  </si>
  <si>
    <t>Vrajabasi das</t>
  </si>
  <si>
    <t>Bhakta Motlatsi</t>
  </si>
  <si>
    <t>Bhakta Lovuyu</t>
  </si>
  <si>
    <t>Bhakta Keshav</t>
  </si>
  <si>
    <t>Iskcon East London</t>
  </si>
  <si>
    <t>Gift shop</t>
  </si>
  <si>
    <t>Gopa Kumara Das</t>
  </si>
  <si>
    <t>Sankirtana Team Scores</t>
  </si>
  <si>
    <t>TEMPLE: Ivory Coast</t>
  </si>
  <si>
    <t>Ivory Coast</t>
  </si>
  <si>
    <t>Bhakta Séverin</t>
  </si>
  <si>
    <t>Bhaktin Huguete</t>
  </si>
  <si>
    <t>Bhaktin Julie</t>
  </si>
  <si>
    <t>Lenasia Gift Shop</t>
  </si>
  <si>
    <t>Mother Kani</t>
  </si>
  <si>
    <t>Amrita Radhika dd</t>
  </si>
  <si>
    <t>Braj mohan dasa</t>
  </si>
  <si>
    <t>Leanne Goondi</t>
  </si>
  <si>
    <t>Visaka dd</t>
  </si>
  <si>
    <t>BTG Mags</t>
  </si>
  <si>
    <t>TEMPLE: Kumasi -Ghana</t>
  </si>
  <si>
    <t>Iskcon Kumasi</t>
  </si>
  <si>
    <t>Team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</si>
</sst>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R&quot;\ * #,##0.00_ ;_ &quot;R&quot;\ * \-#,##0.00_ ;_ &quot;R&quot;\ * &quot;-&quot;??_ ;_ @_ "/>
    <numFmt numFmtId="164" formatCode="0.0"/>
  </numFmts>
  <fonts count="36" x14ac:knownFonts="1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9" applyNumberFormat="0" applyAlignment="0" applyProtection="0"/>
    <xf numFmtId="0" fontId="17" fillId="28" borderId="80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1" applyNumberFormat="0" applyFill="0" applyAlignment="0" applyProtection="0"/>
    <xf numFmtId="0" fontId="21" fillId="0" borderId="82" applyNumberFormat="0" applyFill="0" applyAlignment="0" applyProtection="0"/>
    <xf numFmtId="0" fontId="22" fillId="0" borderId="83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9" applyNumberFormat="0" applyAlignment="0" applyProtection="0"/>
    <xf numFmtId="0" fontId="24" fillId="0" borderId="84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5" applyNumberFormat="0" applyFont="0" applyAlignment="0" applyProtection="0"/>
    <xf numFmtId="0" fontId="27" fillId="27" borderId="86" applyNumberFormat="0" applyAlignment="0" applyProtection="0"/>
    <xf numFmtId="0" fontId="28" fillId="0" borderId="0" applyNumberFormat="0" applyFill="0" applyBorder="0" applyAlignment="0" applyProtection="0"/>
    <xf numFmtId="0" fontId="29" fillId="0" borderId="87" applyNumberFormat="0" applyFill="0" applyAlignment="0" applyProtection="0"/>
    <xf numFmtId="0" fontId="30" fillId="0" borderId="0" applyNumberFormat="0" applyFill="0" applyBorder="0" applyAlignment="0" applyProtection="0"/>
  </cellStyleXfs>
  <cellXfs count="19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/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66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7" xfId="0" applyFont="1" applyBorder="1"/>
    <xf numFmtId="0" fontId="1" fillId="0" borderId="68" xfId="0" applyFont="1" applyBorder="1"/>
    <xf numFmtId="0" fontId="1" fillId="0" borderId="69" xfId="0" applyFont="1" applyBorder="1"/>
    <xf numFmtId="44" fontId="1" fillId="0" borderId="70" xfId="28" applyFont="1" applyBorder="1"/>
    <xf numFmtId="0" fontId="1" fillId="0" borderId="25" xfId="0" applyFont="1" applyFill="1" applyBorder="1"/>
    <xf numFmtId="0" fontId="1" fillId="0" borderId="71" xfId="0" applyFont="1" applyFill="1" applyBorder="1"/>
    <xf numFmtId="0" fontId="1" fillId="0" borderId="72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3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4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8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</cellXfs>
  <cellStyles count="49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O24" sqref="O2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74</v>
      </c>
    </row>
    <row r="3" spans="1:16" ht="12.75" x14ac:dyDescent="0.2">
      <c r="B3" s="2" t="s">
        <v>72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99"/>
      <c r="C9" s="108"/>
      <c r="D9" s="100"/>
      <c r="E9" s="100"/>
      <c r="F9" s="160"/>
      <c r="G9" s="161"/>
      <c r="H9" s="162"/>
      <c r="I9" s="163"/>
      <c r="J9" s="162"/>
      <c r="K9" s="161"/>
      <c r="L9" s="164"/>
      <c r="M9" s="161"/>
      <c r="N9" s="162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s="30" customFormat="1" hidden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0"/>
      <c r="G12" s="131"/>
      <c r="H12" s="132"/>
      <c r="I12" s="104"/>
      <c r="J12" s="132"/>
      <c r="K12" s="131"/>
      <c r="L12" s="105"/>
      <c r="M12" s="131"/>
      <c r="N12" s="132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0"/>
      <c r="G13" s="131"/>
      <c r="H13" s="132"/>
      <c r="I13" s="104"/>
      <c r="J13" s="132"/>
      <c r="K13" s="131"/>
      <c r="L13" s="105"/>
      <c r="M13" s="131"/>
      <c r="N13" s="132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0"/>
      <c r="G14" s="131"/>
      <c r="H14" s="132"/>
      <c r="I14" s="104"/>
      <c r="J14" s="132"/>
      <c r="K14" s="131"/>
      <c r="L14" s="105"/>
      <c r="M14" s="131"/>
      <c r="N14" s="132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0"/>
      <c r="G15" s="131"/>
      <c r="H15" s="132"/>
      <c r="I15" s="104"/>
      <c r="J15" s="132"/>
      <c r="K15" s="131"/>
      <c r="L15" s="105"/>
      <c r="M15" s="131"/>
      <c r="N15" s="132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0"/>
      <c r="G16" s="131"/>
      <c r="H16" s="132"/>
      <c r="I16" s="104"/>
      <c r="J16" s="132"/>
      <c r="K16" s="131"/>
      <c r="L16" s="105"/>
      <c r="M16" s="131"/>
      <c r="N16" s="132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tabSelected="1" workbookViewId="0">
      <selection activeCell="B27" sqref="B27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133</v>
      </c>
    </row>
    <row r="3" spans="1:16" ht="12.75" x14ac:dyDescent="0.2">
      <c r="B3" s="2" t="s">
        <v>100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 t="s">
        <v>135</v>
      </c>
      <c r="C9" s="63"/>
      <c r="D9" s="52"/>
      <c r="E9" s="52"/>
      <c r="F9" s="53"/>
      <c r="G9" s="59">
        <v>2</v>
      </c>
      <c r="H9" s="60"/>
      <c r="I9" s="61"/>
      <c r="J9" s="60"/>
      <c r="K9" s="59"/>
      <c r="L9" s="62"/>
      <c r="M9" s="59"/>
      <c r="N9" s="60"/>
      <c r="O9" s="36">
        <f t="shared" ref="O9:O11" si="0">SUM(F9:N9)</f>
        <v>2</v>
      </c>
      <c r="P9" s="37">
        <f t="shared" ref="P9:P11" si="1">(F9*$F$5)+(G9*$G$5)+(H9*$H$5)+(I9*$I$5)+(J9*$J$5)+(K9*$K$5)+(L9*$L$5)+(M9*$M$5)+(N9*$N$5)</f>
        <v>0.5</v>
      </c>
    </row>
    <row r="10" spans="1:16" s="30" customFormat="1" x14ac:dyDescent="0.2">
      <c r="A10" s="1"/>
      <c r="B10" s="58" t="s">
        <v>136</v>
      </c>
      <c r="C10" s="72"/>
      <c r="D10" s="66"/>
      <c r="E10" s="66"/>
      <c r="F10" s="67"/>
      <c r="G10" s="68">
        <v>2</v>
      </c>
      <c r="H10" s="69"/>
      <c r="I10" s="70"/>
      <c r="J10" s="69"/>
      <c r="K10" s="68"/>
      <c r="L10" s="71"/>
      <c r="M10" s="68"/>
      <c r="N10" s="69"/>
      <c r="O10" s="36">
        <f t="shared" si="0"/>
        <v>2</v>
      </c>
      <c r="P10" s="37">
        <f t="shared" si="1"/>
        <v>0.5</v>
      </c>
    </row>
    <row r="11" spans="1:16" s="30" customFormat="1" x14ac:dyDescent="0.2">
      <c r="A11" s="1"/>
      <c r="B11" s="145" t="s">
        <v>137</v>
      </c>
      <c r="C11" s="72"/>
      <c r="D11" s="66"/>
      <c r="E11" s="66"/>
      <c r="F11" s="67"/>
      <c r="G11" s="68">
        <v>2</v>
      </c>
      <c r="H11" s="69"/>
      <c r="I11" s="70"/>
      <c r="J11" s="69"/>
      <c r="K11" s="68"/>
      <c r="L11" s="71"/>
      <c r="M11" s="68"/>
      <c r="N11" s="69"/>
      <c r="O11" s="36">
        <f t="shared" si="0"/>
        <v>2</v>
      </c>
      <c r="P11" s="37">
        <f t="shared" si="1"/>
        <v>0.5</v>
      </c>
    </row>
    <row r="12" spans="1:16" ht="12" thickBot="1" x14ac:dyDescent="0.25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6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6</v>
      </c>
      <c r="P12" s="39">
        <f t="shared" si="2"/>
        <v>1.5</v>
      </c>
    </row>
    <row r="13" spans="1:16" x14ac:dyDescent="0.2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 x14ac:dyDescent="0.2"/>
    <row r="16" spans="1:16" x14ac:dyDescent="0.2">
      <c r="M16" s="127"/>
      <c r="N16" s="127"/>
      <c r="O16" s="127"/>
      <c r="P16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0" sqref="B3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145</v>
      </c>
    </row>
    <row r="3" spans="1:16" ht="12.75" x14ac:dyDescent="0.2">
      <c r="B3" s="2" t="s">
        <v>100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 t="s">
        <v>146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147</v>
      </c>
      <c r="C9" s="108"/>
      <c r="D9" s="100"/>
      <c r="E9" s="100"/>
      <c r="F9" s="130"/>
      <c r="G9" s="131">
        <v>23</v>
      </c>
      <c r="H9" s="132"/>
      <c r="I9" s="104">
        <v>10</v>
      </c>
      <c r="J9" s="132"/>
      <c r="K9" s="131"/>
      <c r="L9" s="105"/>
      <c r="M9" s="131"/>
      <c r="N9" s="132"/>
      <c r="O9" s="106">
        <f t="shared" ref="O9:O10" si="0">SUM(F9:N9)</f>
        <v>33</v>
      </c>
      <c r="P9" s="107">
        <f t="shared" ref="P9:P10" si="1">(F9*$F$5)+(G9*$G$5)+(H9*$H$5)+(I9*$I$5)+(J9*$J$5)+(K9*$K$5)+(L9*$L$5)+(M9*$M$5)+(N9*$N$5)</f>
        <v>10.75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x14ac:dyDescent="0.2">
      <c r="A11" s="38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23</v>
      </c>
      <c r="H11" s="109">
        <f t="shared" si="2"/>
        <v>0</v>
      </c>
      <c r="I11" s="109">
        <f t="shared" si="2"/>
        <v>10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33</v>
      </c>
      <c r="P11" s="109">
        <f t="shared" si="2"/>
        <v>10.75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2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2" t="s">
        <v>36</v>
      </c>
    </row>
    <row r="3" spans="1:16" ht="12.75" x14ac:dyDescent="0.2">
      <c r="B3" s="2" t="s">
        <v>100</v>
      </c>
      <c r="C3" s="2"/>
      <c r="D3" s="113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43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58" t="s">
        <v>95</v>
      </c>
      <c r="C9" s="157"/>
      <c r="D9" s="51"/>
      <c r="E9" s="52"/>
      <c r="F9" s="53"/>
      <c r="G9" s="59">
        <v>320</v>
      </c>
      <c r="H9" s="60"/>
      <c r="I9" s="61">
        <v>20</v>
      </c>
      <c r="J9" s="60"/>
      <c r="K9" s="59"/>
      <c r="L9" s="62"/>
      <c r="M9" s="59"/>
      <c r="N9" s="60"/>
      <c r="O9" s="126">
        <f>SUM(C9:N9)</f>
        <v>340</v>
      </c>
      <c r="P9" s="37">
        <f>(C9*$C$5)+(F9*$F$5)+(G9*$G$5)+(H9*$H$5)+(I9*$I$5)+(J9*$J$5)+(K9*$K$5)+(L9*$L$5)+(M9*$M$5)+(N9*$N$5)</f>
        <v>90</v>
      </c>
    </row>
    <row r="10" spans="1:16" x14ac:dyDescent="0.2">
      <c r="B10" s="58" t="s">
        <v>96</v>
      </c>
      <c r="C10" s="157"/>
      <c r="D10" s="51"/>
      <c r="E10" s="52"/>
      <c r="F10" s="53"/>
      <c r="G10" s="59">
        <v>13</v>
      </c>
      <c r="H10" s="60"/>
      <c r="I10" s="61">
        <v>3</v>
      </c>
      <c r="J10" s="60"/>
      <c r="K10" s="59">
        <v>4</v>
      </c>
      <c r="L10" s="62"/>
      <c r="M10" s="59"/>
      <c r="N10" s="60">
        <v>8</v>
      </c>
      <c r="O10" s="126">
        <f t="shared" ref="O10:O14" si="0">SUM(F10:N10)</f>
        <v>28</v>
      </c>
      <c r="P10" s="37">
        <f t="shared" ref="P10:P14" si="1">(F10*$F$5)+(G10*$G$5)+(H10*$H$5)+(I10*$I$5)+(J10*$J$5)+(K10*$K$5)+(L10*$L$5)+(M10*$M$5)+(N10*$N$5)</f>
        <v>24.75</v>
      </c>
    </row>
    <row r="11" spans="1:16" x14ac:dyDescent="0.2">
      <c r="B11" s="58" t="s">
        <v>97</v>
      </c>
      <c r="C11" s="157"/>
      <c r="D11" s="51"/>
      <c r="E11" s="52"/>
      <c r="F11" s="53">
        <v>6</v>
      </c>
      <c r="G11" s="59">
        <v>8</v>
      </c>
      <c r="H11" s="60"/>
      <c r="I11" s="158"/>
      <c r="J11" s="60"/>
      <c r="K11" s="59">
        <v>2</v>
      </c>
      <c r="L11" s="62"/>
      <c r="M11" s="59"/>
      <c r="N11" s="60">
        <v>8</v>
      </c>
      <c r="O11" s="126">
        <f t="shared" si="0"/>
        <v>24</v>
      </c>
      <c r="P11" s="37">
        <f t="shared" si="1"/>
        <v>20.6</v>
      </c>
    </row>
    <row r="12" spans="1:16" x14ac:dyDescent="0.2">
      <c r="B12" s="58" t="s">
        <v>98</v>
      </c>
      <c r="C12" s="157"/>
      <c r="D12" s="51"/>
      <c r="E12" s="52"/>
      <c r="F12" s="53"/>
      <c r="G12" s="59">
        <v>252</v>
      </c>
      <c r="H12" s="60"/>
      <c r="I12" s="61">
        <v>7</v>
      </c>
      <c r="J12" s="60"/>
      <c r="K12" s="59">
        <v>9</v>
      </c>
      <c r="L12" s="62"/>
      <c r="M12" s="59"/>
      <c r="N12" s="60">
        <v>29</v>
      </c>
      <c r="O12" s="126">
        <f t="shared" si="0"/>
        <v>297</v>
      </c>
      <c r="P12" s="37">
        <f t="shared" si="1"/>
        <v>133.5</v>
      </c>
    </row>
    <row r="13" spans="1:16" x14ac:dyDescent="0.2">
      <c r="B13" s="58" t="s">
        <v>99</v>
      </c>
      <c r="C13" s="157"/>
      <c r="D13" s="51"/>
      <c r="E13" s="52"/>
      <c r="F13" s="53"/>
      <c r="G13" s="59">
        <v>100</v>
      </c>
      <c r="H13" s="60"/>
      <c r="I13" s="61"/>
      <c r="J13" s="60"/>
      <c r="K13" s="59"/>
      <c r="L13" s="62"/>
      <c r="M13" s="59"/>
      <c r="N13" s="60"/>
      <c r="O13" s="126">
        <f t="shared" si="0"/>
        <v>100</v>
      </c>
      <c r="P13" s="37">
        <f t="shared" si="1"/>
        <v>25</v>
      </c>
    </row>
    <row r="14" spans="1:16" x14ac:dyDescent="0.2">
      <c r="B14" s="58"/>
      <c r="C14" s="157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6">
        <f t="shared" si="0"/>
        <v>0</v>
      </c>
      <c r="P14" s="37">
        <f t="shared" si="1"/>
        <v>0</v>
      </c>
    </row>
    <row r="15" spans="1:16" ht="12" thickBot="1" x14ac:dyDescent="0.25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6</v>
      </c>
      <c r="G15" s="39">
        <f t="shared" si="2"/>
        <v>693</v>
      </c>
      <c r="H15" s="39">
        <f t="shared" si="2"/>
        <v>0</v>
      </c>
      <c r="I15" s="39">
        <f t="shared" si="2"/>
        <v>30</v>
      </c>
      <c r="J15" s="39">
        <f t="shared" si="2"/>
        <v>0</v>
      </c>
      <c r="K15" s="39">
        <f t="shared" si="2"/>
        <v>15</v>
      </c>
      <c r="L15" s="39">
        <f t="shared" si="2"/>
        <v>0</v>
      </c>
      <c r="M15" s="39">
        <f t="shared" si="2"/>
        <v>0</v>
      </c>
      <c r="N15" s="39">
        <f t="shared" si="2"/>
        <v>45</v>
      </c>
      <c r="O15" s="39">
        <f t="shared" si="2"/>
        <v>789</v>
      </c>
      <c r="P15" s="39">
        <f t="shared" si="2"/>
        <v>293.85000000000002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2:16" hidden="1" x14ac:dyDescent="0.2">
      <c r="O17" s="38"/>
    </row>
    <row r="18" spans="2:16" ht="12" hidden="1" thickBot="1" x14ac:dyDescent="0.25">
      <c r="B18" s="33" t="s">
        <v>44</v>
      </c>
      <c r="C18" s="33"/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4"/>
      <c r="O18" s="35"/>
      <c r="P18" s="35"/>
    </row>
    <row r="19" spans="2:16" ht="12" hidden="1" customHeight="1" x14ac:dyDescent="0.2">
      <c r="B19" s="174"/>
      <c r="C19" s="51"/>
      <c r="D19" s="52"/>
      <c r="E19" s="52"/>
      <c r="F19" s="178"/>
      <c r="G19" s="175"/>
      <c r="H19" s="60"/>
      <c r="I19" s="176"/>
      <c r="J19" s="60"/>
      <c r="K19" s="175"/>
      <c r="L19" s="177"/>
      <c r="M19" s="59"/>
      <c r="N19" s="114"/>
      <c r="O19" s="36">
        <f>SUM(F19:N19)</f>
        <v>0</v>
      </c>
      <c r="P19" s="37">
        <f>(F19*$F$5)+(G19*$G$5)+(H19*$H$5)+(I19*$I$5)+(J19*$J$5)+(K19*$K$5)+(L19*$L$5)+(M19*$M$5)+(N19*$N$5)</f>
        <v>0</v>
      </c>
    </row>
    <row r="20" spans="2:16" hidden="1" x14ac:dyDescent="0.2">
      <c r="B20" s="58"/>
      <c r="C20" s="52"/>
      <c r="D20" s="52"/>
      <c r="E20" s="52"/>
      <c r="F20" s="115"/>
      <c r="G20" s="117"/>
      <c r="H20" s="116"/>
      <c r="I20" s="117"/>
      <c r="J20" s="118"/>
      <c r="K20" s="117"/>
      <c r="L20" s="118"/>
      <c r="M20" s="119"/>
      <c r="N20" s="114"/>
      <c r="O20" s="36">
        <f>SUM(F20:N20)</f>
        <v>0</v>
      </c>
      <c r="P20" s="37">
        <f>(F20*$F$5)+(G20*$G$5)+(H20*$H$5)+(I20*$I$5)+(J20*$J$5)+(K20*$K$5)+(L20*$L$5)+(M20*$M$5)+(N20*$N$5)</f>
        <v>0</v>
      </c>
    </row>
    <row r="21" spans="2:16" ht="12" hidden="1" thickBot="1" x14ac:dyDescent="0.25">
      <c r="B21" s="39" t="s">
        <v>21</v>
      </c>
      <c r="C21" s="39">
        <f t="shared" ref="C21:P21" si="3">SUM(C19:C20)</f>
        <v>0</v>
      </c>
      <c r="D21" s="39">
        <f t="shared" si="3"/>
        <v>0</v>
      </c>
      <c r="E21" s="39">
        <f t="shared" si="3"/>
        <v>0</v>
      </c>
      <c r="F21" s="39">
        <f t="shared" si="3"/>
        <v>0</v>
      </c>
      <c r="G21" s="39">
        <f t="shared" si="3"/>
        <v>0</v>
      </c>
      <c r="H21" s="39">
        <f t="shared" si="3"/>
        <v>0</v>
      </c>
      <c r="I21" s="39">
        <f t="shared" si="3"/>
        <v>0</v>
      </c>
      <c r="J21" s="39">
        <f t="shared" si="3"/>
        <v>0</v>
      </c>
      <c r="K21" s="39">
        <f t="shared" si="3"/>
        <v>0</v>
      </c>
      <c r="L21" s="39">
        <f t="shared" si="3"/>
        <v>0</v>
      </c>
      <c r="M21" s="39">
        <f t="shared" si="3"/>
        <v>0</v>
      </c>
      <c r="N21" s="39">
        <f t="shared" si="3"/>
        <v>0</v>
      </c>
      <c r="O21" s="39">
        <f t="shared" si="3"/>
        <v>0</v>
      </c>
      <c r="P21" s="124">
        <f t="shared" si="3"/>
        <v>0</v>
      </c>
    </row>
    <row r="22" spans="2:16" hidden="1" x14ac:dyDescent="0.2"/>
    <row r="23" spans="2:16" hidden="1" x14ac:dyDescent="0.2"/>
    <row r="24" spans="2:16" ht="12" hidden="1" thickBot="1" x14ac:dyDescent="0.25">
      <c r="B24" s="33" t="s">
        <v>45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2:16" hidden="1" x14ac:dyDescent="0.2">
      <c r="B25" s="58"/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(F25*$F$5)+(G25*$G$5)+(H25*$H$5)+(I25*$I$5)+(J25*$J$5)+(K25*$K$5)+(L25*$L$5)+(M25*$M$5)+(N25*$N$5)</f>
        <v>0</v>
      </c>
    </row>
    <row r="26" spans="2:16" hidden="1" x14ac:dyDescent="0.2"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37">
        <f>(F26*$F$5)+(G26*$G$5)+(H26*$H$5)+(I26*$I$5)+(J26*$J$5)+(K26*$K$5)+(L26*$L$5)+(M26*$M$5)+(N26*$N$5)</f>
        <v>0</v>
      </c>
    </row>
    <row r="27" spans="2:16" hidden="1" x14ac:dyDescent="0.2"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SUM(C27:N27)</f>
        <v>0</v>
      </c>
      <c r="P27" s="37">
        <f>(C27*$C$5)+(G27*$G$5)+(H27*$H$5)+(I27*$I$5)+(J27*$J$5)+(K27*$K$5)+(L27*$L$5)+(M27*$M$5)+(N27*$N$5)</f>
        <v>0</v>
      </c>
    </row>
    <row r="28" spans="2:16" hidden="1" x14ac:dyDescent="0.2">
      <c r="B28" s="125"/>
      <c r="C28" s="38"/>
      <c r="D28" s="38"/>
      <c r="E28" s="38"/>
      <c r="F28" s="120"/>
      <c r="G28" s="122"/>
      <c r="H28" s="121"/>
      <c r="I28" s="122"/>
      <c r="J28" s="121"/>
      <c r="K28" s="122"/>
      <c r="L28" s="121"/>
      <c r="M28" s="122"/>
      <c r="N28" s="123"/>
      <c r="O28" s="36"/>
      <c r="P28" s="37">
        <f>(F28*$F$5)+(G28*$G$5)+(H28*$H$5)+(I28*$I$5)+(J28*$J$5)+(K28*$K$5)+(L28*$L$5)+(M28*$M$5)+(N28*$N$5)</f>
        <v>0</v>
      </c>
    </row>
    <row r="29" spans="2:16" ht="12" hidden="1" thickBot="1" x14ac:dyDescent="0.25">
      <c r="B29" s="39" t="s">
        <v>21</v>
      </c>
      <c r="C29" s="39">
        <f>SUM(C25:C26)</f>
        <v>0</v>
      </c>
      <c r="D29" s="39">
        <f>SUM(D25:D26)</f>
        <v>0</v>
      </c>
      <c r="E29" s="39">
        <f>SUM(E25:E26)</f>
        <v>0</v>
      </c>
      <c r="F29" s="39">
        <f>SUM(F25:F28)</f>
        <v>0</v>
      </c>
      <c r="G29" s="39">
        <f t="shared" ref="G29:O29" si="4">SUM(G25:G28)</f>
        <v>0</v>
      </c>
      <c r="H29" s="39">
        <f t="shared" si="4"/>
        <v>0</v>
      </c>
      <c r="I29" s="39">
        <f t="shared" si="4"/>
        <v>0</v>
      </c>
      <c r="J29" s="39">
        <f t="shared" si="4"/>
        <v>0</v>
      </c>
      <c r="K29" s="39">
        <f t="shared" si="4"/>
        <v>0</v>
      </c>
      <c r="L29" s="39">
        <f t="shared" si="4"/>
        <v>0</v>
      </c>
      <c r="M29" s="39">
        <f t="shared" si="4"/>
        <v>0</v>
      </c>
      <c r="N29" s="39">
        <f t="shared" si="4"/>
        <v>0</v>
      </c>
      <c r="O29" s="39">
        <f t="shared" si="4"/>
        <v>0</v>
      </c>
      <c r="P29" s="124">
        <f>SUM(P25:P28)</f>
        <v>0</v>
      </c>
    </row>
    <row r="30" spans="2:16" hidden="1" x14ac:dyDescent="0.2"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159"/>
    </row>
    <row r="31" spans="2:16" hidden="1" x14ac:dyDescent="0.2">
      <c r="N31" s="128" t="s">
        <v>29</v>
      </c>
      <c r="O31" s="127">
        <f>SUM(O15+O21+O29)</f>
        <v>789</v>
      </c>
      <c r="P31" s="127">
        <f>SUM(P15+P21+P29)</f>
        <v>293.85000000000002</v>
      </c>
    </row>
    <row r="32" spans="2:16" hidden="1" x14ac:dyDescent="0.2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9" sqref="B9:N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78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29"/>
      <c r="D9" s="100"/>
      <c r="E9" s="100"/>
      <c r="F9" s="130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 x14ac:dyDescent="0.2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x14ac:dyDescent="0.2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" sqref="B3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65" t="s">
        <v>101</v>
      </c>
      <c r="C7" s="166"/>
      <c r="D7" s="167"/>
      <c r="E7" s="167"/>
      <c r="F7" s="168"/>
      <c r="G7" s="169">
        <v>922</v>
      </c>
      <c r="H7" s="170"/>
      <c r="I7" s="171"/>
      <c r="J7" s="170"/>
      <c r="K7" s="169"/>
      <c r="L7" s="172"/>
      <c r="M7" s="169"/>
      <c r="N7" s="170"/>
      <c r="O7" s="36">
        <f t="shared" ref="O7:O15" si="0">SUM(F7:N7)</f>
        <v>922</v>
      </c>
      <c r="P7" s="37">
        <f t="shared" ref="P7:P15" si="1">(F7*$F$3)+(G7*$G$3)+(H7*$H$3)+(I7*$I$3)+(J7*$J$3)+(K7*$K$3)+(L7*$L$3)+(M7*$M$3)+(N7*$N$3)</f>
        <v>230.5</v>
      </c>
    </row>
    <row r="8" spans="1:16" s="30" customFormat="1" x14ac:dyDescent="0.2">
      <c r="A8" s="1"/>
      <c r="B8" s="165" t="s">
        <v>102</v>
      </c>
      <c r="C8" s="173"/>
      <c r="D8" s="167"/>
      <c r="E8" s="167"/>
      <c r="F8" s="168"/>
      <c r="G8" s="169"/>
      <c r="H8" s="170"/>
      <c r="I8" s="171"/>
      <c r="J8" s="170"/>
      <c r="K8" s="169"/>
      <c r="L8" s="172"/>
      <c r="M8" s="169"/>
      <c r="N8" s="170">
        <v>108</v>
      </c>
      <c r="O8" s="36">
        <f t="shared" si="0"/>
        <v>108</v>
      </c>
      <c r="P8" s="37">
        <f t="shared" si="1"/>
        <v>216</v>
      </c>
    </row>
    <row r="9" spans="1:16" s="30" customFormat="1" x14ac:dyDescent="0.2">
      <c r="A9" s="1"/>
      <c r="B9" s="165" t="s">
        <v>103</v>
      </c>
      <c r="C9" s="173"/>
      <c r="D9" s="167"/>
      <c r="E9" s="167"/>
      <c r="F9" s="168"/>
      <c r="G9" s="169">
        <v>250</v>
      </c>
      <c r="H9" s="170"/>
      <c r="I9" s="171">
        <v>1</v>
      </c>
      <c r="J9" s="170"/>
      <c r="K9" s="169">
        <v>1</v>
      </c>
      <c r="L9" s="172"/>
      <c r="M9" s="169"/>
      <c r="N9" s="170"/>
      <c r="O9" s="36">
        <f t="shared" si="0"/>
        <v>252</v>
      </c>
      <c r="P9" s="37">
        <f t="shared" si="1"/>
        <v>64</v>
      </c>
    </row>
    <row r="10" spans="1:16" s="30" customFormat="1" x14ac:dyDescent="0.2">
      <c r="A10" s="1"/>
      <c r="B10" s="165" t="s">
        <v>104</v>
      </c>
      <c r="C10" s="173"/>
      <c r="D10" s="167"/>
      <c r="E10" s="167"/>
      <c r="F10" s="168">
        <v>3</v>
      </c>
      <c r="G10" s="169">
        <v>114</v>
      </c>
      <c r="H10" s="170"/>
      <c r="I10" s="171">
        <v>11</v>
      </c>
      <c r="J10" s="170"/>
      <c r="K10" s="169">
        <v>1</v>
      </c>
      <c r="L10" s="172"/>
      <c r="M10" s="169"/>
      <c r="N10" s="170">
        <v>12</v>
      </c>
      <c r="O10" s="36">
        <f t="shared" si="0"/>
        <v>141</v>
      </c>
      <c r="P10" s="37">
        <f t="shared" si="1"/>
        <v>59.3</v>
      </c>
    </row>
    <row r="11" spans="1:16" s="30" customFormat="1" x14ac:dyDescent="0.2">
      <c r="A11" s="1"/>
      <c r="B11" s="165" t="s">
        <v>105</v>
      </c>
      <c r="C11" s="173"/>
      <c r="D11" s="167"/>
      <c r="E11" s="167"/>
      <c r="F11" s="168"/>
      <c r="G11" s="169">
        <v>230</v>
      </c>
      <c r="H11" s="170"/>
      <c r="I11" s="171"/>
      <c r="J11" s="170"/>
      <c r="K11" s="169"/>
      <c r="L11" s="172"/>
      <c r="M11" s="169"/>
      <c r="N11" s="170"/>
      <c r="O11" s="36">
        <f t="shared" si="0"/>
        <v>230</v>
      </c>
      <c r="P11" s="37">
        <f t="shared" si="1"/>
        <v>57.5</v>
      </c>
    </row>
    <row r="12" spans="1:16" s="30" customFormat="1" x14ac:dyDescent="0.2">
      <c r="A12" s="1"/>
      <c r="B12" s="165" t="s">
        <v>106</v>
      </c>
      <c r="C12" s="173"/>
      <c r="D12" s="167"/>
      <c r="E12" s="167"/>
      <c r="F12" s="168"/>
      <c r="G12" s="169">
        <v>150</v>
      </c>
      <c r="H12" s="170"/>
      <c r="I12" s="171"/>
      <c r="J12" s="170"/>
      <c r="K12" s="169"/>
      <c r="L12" s="172"/>
      <c r="M12" s="169"/>
      <c r="N12" s="170"/>
      <c r="O12" s="36">
        <f t="shared" si="0"/>
        <v>150</v>
      </c>
      <c r="P12" s="37">
        <f t="shared" si="1"/>
        <v>37.5</v>
      </c>
    </row>
    <row r="13" spans="1:16" s="30" customFormat="1" x14ac:dyDescent="0.2">
      <c r="A13" s="1"/>
      <c r="B13" s="165" t="s">
        <v>107</v>
      </c>
      <c r="C13" s="173"/>
      <c r="D13" s="167"/>
      <c r="E13" s="167"/>
      <c r="F13" s="168"/>
      <c r="G13" s="169">
        <v>50</v>
      </c>
      <c r="H13" s="170"/>
      <c r="I13" s="171"/>
      <c r="J13" s="170"/>
      <c r="K13" s="169"/>
      <c r="L13" s="172"/>
      <c r="M13" s="169"/>
      <c r="N13" s="170"/>
      <c r="O13" s="36">
        <f t="shared" si="0"/>
        <v>50</v>
      </c>
      <c r="P13" s="37">
        <f t="shared" si="1"/>
        <v>12.5</v>
      </c>
    </row>
    <row r="14" spans="1:16" s="30" customFormat="1" x14ac:dyDescent="0.2">
      <c r="A14" s="1"/>
      <c r="B14" s="165" t="s">
        <v>108</v>
      </c>
      <c r="C14" s="173"/>
      <c r="D14" s="167"/>
      <c r="E14" s="167"/>
      <c r="F14" s="168"/>
      <c r="G14" s="169">
        <v>47</v>
      </c>
      <c r="H14" s="170"/>
      <c r="I14" s="171"/>
      <c r="J14" s="170"/>
      <c r="K14" s="169"/>
      <c r="L14" s="172"/>
      <c r="M14" s="169"/>
      <c r="N14" s="170"/>
      <c r="O14" s="36">
        <f t="shared" si="0"/>
        <v>47</v>
      </c>
      <c r="P14" s="37">
        <f t="shared" si="1"/>
        <v>11.75</v>
      </c>
    </row>
    <row r="15" spans="1:16" s="30" customFormat="1" x14ac:dyDescent="0.2">
      <c r="A15" s="1"/>
      <c r="B15" s="165" t="s">
        <v>109</v>
      </c>
      <c r="C15" s="173"/>
      <c r="D15" s="167"/>
      <c r="E15" s="167"/>
      <c r="F15" s="168"/>
      <c r="G15" s="169">
        <v>40</v>
      </c>
      <c r="H15" s="170"/>
      <c r="I15" s="171"/>
      <c r="J15" s="170"/>
      <c r="K15" s="169"/>
      <c r="L15" s="172"/>
      <c r="M15" s="169"/>
      <c r="N15" s="170"/>
      <c r="O15" s="36">
        <f t="shared" si="0"/>
        <v>40</v>
      </c>
      <c r="P15" s="37">
        <f t="shared" si="1"/>
        <v>10</v>
      </c>
    </row>
    <row r="16" spans="1:16" s="30" customFormat="1" x14ac:dyDescent="0.2">
      <c r="A16" s="1"/>
      <c r="B16" s="165" t="s">
        <v>110</v>
      </c>
      <c r="C16" s="173"/>
      <c r="D16" s="167"/>
      <c r="E16" s="167"/>
      <c r="F16" s="168"/>
      <c r="G16" s="169">
        <v>39</v>
      </c>
      <c r="H16" s="170"/>
      <c r="I16" s="171"/>
      <c r="J16" s="170"/>
      <c r="K16" s="169"/>
      <c r="L16" s="172"/>
      <c r="M16" s="169"/>
      <c r="N16" s="170"/>
      <c r="O16" s="36">
        <f t="shared" ref="O16:O21" si="2">SUM(F16:N16)</f>
        <v>39</v>
      </c>
      <c r="P16" s="37">
        <f t="shared" ref="P16:P21" si="3">(F16*$F$3)+(G16*$G$3)+(H16*$H$3)+(I16*$I$3)+(J16*$J$3)+(K16*$K$3)+(L16*$L$3)+(M16*$M$3)+(N16*$N$3)</f>
        <v>9.75</v>
      </c>
    </row>
    <row r="17" spans="1:16" s="30" customFormat="1" x14ac:dyDescent="0.2">
      <c r="A17" s="1"/>
      <c r="B17" s="165" t="s">
        <v>111</v>
      </c>
      <c r="C17" s="173"/>
      <c r="D17" s="167"/>
      <c r="E17" s="167"/>
      <c r="F17" s="168"/>
      <c r="G17" s="169">
        <v>9</v>
      </c>
      <c r="H17" s="170"/>
      <c r="I17" s="171">
        <v>3</v>
      </c>
      <c r="J17" s="170"/>
      <c r="K17" s="169"/>
      <c r="L17" s="172"/>
      <c r="M17" s="169"/>
      <c r="N17" s="170">
        <v>3</v>
      </c>
      <c r="O17" s="36">
        <f t="shared" si="2"/>
        <v>15</v>
      </c>
      <c r="P17" s="37">
        <f t="shared" si="3"/>
        <v>9.75</v>
      </c>
    </row>
    <row r="18" spans="1:16" s="30" customFormat="1" x14ac:dyDescent="0.2">
      <c r="A18" s="1"/>
      <c r="B18" s="165" t="s">
        <v>112</v>
      </c>
      <c r="C18" s="173"/>
      <c r="D18" s="167"/>
      <c r="E18" s="167"/>
      <c r="F18" s="168"/>
      <c r="G18" s="169">
        <v>20</v>
      </c>
      <c r="H18" s="170"/>
      <c r="I18" s="171"/>
      <c r="J18" s="170"/>
      <c r="K18" s="169"/>
      <c r="L18" s="172"/>
      <c r="M18" s="169"/>
      <c r="N18" s="170"/>
      <c r="O18" s="36">
        <f t="shared" si="2"/>
        <v>20</v>
      </c>
      <c r="P18" s="37">
        <f t="shared" si="3"/>
        <v>5</v>
      </c>
    </row>
    <row r="19" spans="1:16" s="30" customFormat="1" x14ac:dyDescent="0.2">
      <c r="A19" s="1"/>
      <c r="B19" s="165" t="s">
        <v>113</v>
      </c>
      <c r="C19" s="173"/>
      <c r="D19" s="167"/>
      <c r="E19" s="167"/>
      <c r="F19" s="168"/>
      <c r="G19" s="169">
        <v>17</v>
      </c>
      <c r="H19" s="170"/>
      <c r="I19" s="171"/>
      <c r="J19" s="170"/>
      <c r="K19" s="169"/>
      <c r="L19" s="172"/>
      <c r="M19" s="169"/>
      <c r="N19" s="170"/>
      <c r="O19" s="36">
        <f t="shared" si="2"/>
        <v>17</v>
      </c>
      <c r="P19" s="37">
        <f t="shared" si="3"/>
        <v>4.25</v>
      </c>
    </row>
    <row r="20" spans="1:16" s="30" customFormat="1" x14ac:dyDescent="0.2">
      <c r="A20" s="1"/>
      <c r="B20" s="165" t="s">
        <v>114</v>
      </c>
      <c r="C20" s="173"/>
      <c r="D20" s="167"/>
      <c r="E20" s="167"/>
      <c r="F20" s="168"/>
      <c r="G20" s="169">
        <v>13</v>
      </c>
      <c r="H20" s="170"/>
      <c r="I20" s="171">
        <v>1</v>
      </c>
      <c r="J20" s="170"/>
      <c r="K20" s="169"/>
      <c r="L20" s="172"/>
      <c r="M20" s="169"/>
      <c r="N20" s="170"/>
      <c r="O20" s="36">
        <f t="shared" si="2"/>
        <v>14</v>
      </c>
      <c r="P20" s="37">
        <f t="shared" si="3"/>
        <v>3.75</v>
      </c>
    </row>
    <row r="21" spans="1:16" s="30" customFormat="1" x14ac:dyDescent="0.2">
      <c r="A21" s="1"/>
      <c r="B21" s="165" t="s">
        <v>115</v>
      </c>
      <c r="C21" s="173"/>
      <c r="D21" s="167"/>
      <c r="E21" s="167"/>
      <c r="F21" s="168"/>
      <c r="G21" s="169"/>
      <c r="H21" s="170"/>
      <c r="I21" s="171"/>
      <c r="J21" s="170"/>
      <c r="K21" s="169">
        <v>1</v>
      </c>
      <c r="L21" s="172"/>
      <c r="M21" s="169"/>
      <c r="N21" s="170">
        <v>1</v>
      </c>
      <c r="O21" s="36">
        <f t="shared" si="2"/>
        <v>2</v>
      </c>
      <c r="P21" s="37">
        <f t="shared" si="3"/>
        <v>3</v>
      </c>
    </row>
    <row r="22" spans="1:16" s="30" customFormat="1" x14ac:dyDescent="0.2">
      <c r="A22" s="1"/>
      <c r="B22" s="165" t="s">
        <v>116</v>
      </c>
      <c r="C22" s="173"/>
      <c r="D22" s="167"/>
      <c r="E22" s="167"/>
      <c r="F22" s="168"/>
      <c r="G22" s="169">
        <v>2</v>
      </c>
      <c r="H22" s="170"/>
      <c r="I22" s="171"/>
      <c r="J22" s="170"/>
      <c r="K22" s="169"/>
      <c r="L22" s="172"/>
      <c r="M22" s="169"/>
      <c r="N22" s="170"/>
      <c r="O22" s="36">
        <f>SUM(F22:N22)</f>
        <v>2</v>
      </c>
      <c r="P22" s="37">
        <f>(F22*$F$3)+(G22*$G$3)+(H22*$H$3)+(I22*$I$3)+(J22*$J$3)+(K22*$K$3)+(L22*$L$3)+(M22*$M$3)+(N22*$N$3)</f>
        <v>0.5</v>
      </c>
    </row>
    <row r="23" spans="1:16" s="30" customFormat="1" x14ac:dyDescent="0.2">
      <c r="A23" s="1"/>
      <c r="B23" s="165" t="s">
        <v>117</v>
      </c>
      <c r="C23" s="173"/>
      <c r="D23" s="167"/>
      <c r="E23" s="167"/>
      <c r="F23" s="168">
        <v>2</v>
      </c>
      <c r="G23" s="169">
        <v>1</v>
      </c>
      <c r="H23" s="170"/>
      <c r="I23" s="171"/>
      <c r="J23" s="170"/>
      <c r="K23" s="169"/>
      <c r="L23" s="172"/>
      <c r="M23" s="169"/>
      <c r="N23" s="170"/>
      <c r="O23" s="36">
        <f>SUM(F23:N23)</f>
        <v>3</v>
      </c>
      <c r="P23" s="37">
        <f>(F23*$F$3)+(G23*$G$3)+(H23*$H$3)+(I23*$I$3)+(J23*$J$3)+(K23*$K$3)+(L23*$L$3)+(M23*$M$3)+(N23*$N$3)</f>
        <v>0.45</v>
      </c>
    </row>
    <row r="24" spans="1:16" s="30" customFormat="1" x14ac:dyDescent="0.2">
      <c r="A24" s="1"/>
      <c r="B24" s="165" t="s">
        <v>118</v>
      </c>
      <c r="C24" s="173"/>
      <c r="D24" s="167"/>
      <c r="E24" s="167"/>
      <c r="F24" s="168"/>
      <c r="G24" s="169">
        <v>1</v>
      </c>
      <c r="H24" s="170"/>
      <c r="I24" s="171"/>
      <c r="J24" s="170"/>
      <c r="K24" s="169"/>
      <c r="L24" s="172"/>
      <c r="M24" s="169"/>
      <c r="N24" s="170"/>
      <c r="O24" s="36">
        <f>SUM(F24:N24)</f>
        <v>1</v>
      </c>
      <c r="P24" s="37">
        <f>(F24*$F$3)+(G24*$G$3)+(H24*$H$3)+(I24*$I$3)+(J24*$J$3)+(K24*$K$3)+(L24*$L$3)+(M24*$M$3)+(N24*$N$3)</f>
        <v>0.25</v>
      </c>
    </row>
    <row r="25" spans="1:16" s="30" customFormat="1" x14ac:dyDescent="0.2">
      <c r="A25" s="1"/>
      <c r="B25" s="146"/>
      <c r="C25" s="153"/>
      <c r="D25" s="147"/>
      <c r="E25" s="147"/>
      <c r="F25" s="148"/>
      <c r="G25" s="149"/>
      <c r="H25" s="150"/>
      <c r="I25" s="151"/>
      <c r="J25" s="150"/>
      <c r="K25" s="149"/>
      <c r="L25" s="152"/>
      <c r="M25" s="149"/>
      <c r="N25" s="150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ht="12" thickBot="1" x14ac:dyDescent="0.25">
      <c r="A26" s="38"/>
      <c r="B26" s="39" t="s">
        <v>21</v>
      </c>
      <c r="C26" s="39">
        <f t="shared" ref="C26:P26" si="4">SUM(C7:C25)</f>
        <v>0</v>
      </c>
      <c r="D26" s="39">
        <f t="shared" si="4"/>
        <v>0</v>
      </c>
      <c r="E26" s="39">
        <f t="shared" si="4"/>
        <v>0</v>
      </c>
      <c r="F26" s="39">
        <f t="shared" si="4"/>
        <v>5</v>
      </c>
      <c r="G26" s="39">
        <f t="shared" si="4"/>
        <v>1905</v>
      </c>
      <c r="H26" s="39">
        <f t="shared" si="4"/>
        <v>0</v>
      </c>
      <c r="I26" s="39">
        <f t="shared" si="4"/>
        <v>16</v>
      </c>
      <c r="J26" s="39">
        <f t="shared" si="4"/>
        <v>0</v>
      </c>
      <c r="K26" s="39">
        <f t="shared" si="4"/>
        <v>3</v>
      </c>
      <c r="L26" s="39">
        <f t="shared" si="4"/>
        <v>0</v>
      </c>
      <c r="M26" s="39">
        <f t="shared" si="4"/>
        <v>0</v>
      </c>
      <c r="N26" s="39">
        <f t="shared" si="4"/>
        <v>124</v>
      </c>
      <c r="O26" s="39">
        <f t="shared" si="4"/>
        <v>2053</v>
      </c>
      <c r="P26" s="39">
        <f t="shared" si="4"/>
        <v>735.75</v>
      </c>
    </row>
    <row r="27" spans="1:16" x14ac:dyDescent="0.2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 x14ac:dyDescent="0.2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 x14ac:dyDescent="0.25">
      <c r="B29" s="33" t="s">
        <v>32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x14ac:dyDescent="0.2">
      <c r="A30" s="1"/>
      <c r="B30" s="58" t="s">
        <v>39</v>
      </c>
      <c r="C30" s="63"/>
      <c r="D30" s="52"/>
      <c r="E30" s="52"/>
      <c r="F30" s="53"/>
      <c r="G30" s="59">
        <v>763</v>
      </c>
      <c r="H30" s="60"/>
      <c r="I30" s="61"/>
      <c r="J30" s="60"/>
      <c r="K30" s="59"/>
      <c r="L30" s="62">
        <v>76</v>
      </c>
      <c r="M30" s="59"/>
      <c r="N30" s="60"/>
      <c r="O30" s="36">
        <f>SUM(F30:N30)</f>
        <v>839</v>
      </c>
      <c r="P30" s="37">
        <f>(C30*$C$3)+(F30*$F$3)+(G30*$G$3)+(H30*$H$3)+(I30*$I$3)+(J30*$J$3)+(K30*$K$3)+(L30*$L$3)+(M30*$M$3)+(N30*$N$3)</f>
        <v>266.75</v>
      </c>
    </row>
    <row r="31" spans="1:16" s="30" customFormat="1" x14ac:dyDescent="0.2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37">
        <f>(F31*$F$3)+(G31*$G$3)+(H31*$H$3)+(I31*$I$3)+(J31*$J$3)+(K31*$K$3)+(L31*$L$3)+(M31*$M$3)+(N31*$N$3)</f>
        <v>0</v>
      </c>
    </row>
    <row r="32" spans="1:16" s="30" customFormat="1" x14ac:dyDescent="0.2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(F32*$F$3)+(G32*$G$3)+(H32*$H$3)+(I32*$I$3)+(J32*$J$3)+(K32*$K$3)+(L32*$L$3)+(M32*$M$3)+(N32*$N$3)</f>
        <v>0</v>
      </c>
    </row>
    <row r="33" spans="1:16" ht="12" thickBot="1" x14ac:dyDescent="0.25">
      <c r="A33" s="38"/>
      <c r="B33" s="39" t="s">
        <v>21</v>
      </c>
      <c r="C33" s="39">
        <f>SUM(C30:C32)</f>
        <v>0</v>
      </c>
      <c r="D33" s="39">
        <f>SUM(D30:D32)</f>
        <v>0</v>
      </c>
      <c r="E33" s="39">
        <f>SUM(E30:E32)</f>
        <v>0</v>
      </c>
      <c r="F33" s="39">
        <f>SUM(F30:F32)</f>
        <v>0</v>
      </c>
      <c r="G33" s="39">
        <f>SUM(G30:G32)</f>
        <v>763</v>
      </c>
      <c r="H33" s="39">
        <f t="shared" ref="H33:P33" si="5">SUM(H30:H32)</f>
        <v>0</v>
      </c>
      <c r="I33" s="39">
        <f t="shared" si="5"/>
        <v>0</v>
      </c>
      <c r="J33" s="39">
        <f t="shared" si="5"/>
        <v>0</v>
      </c>
      <c r="K33" s="39">
        <f t="shared" si="5"/>
        <v>0</v>
      </c>
      <c r="L33" s="39">
        <f t="shared" si="5"/>
        <v>76</v>
      </c>
      <c r="M33" s="39">
        <f t="shared" si="5"/>
        <v>0</v>
      </c>
      <c r="N33" s="39">
        <f t="shared" si="5"/>
        <v>0</v>
      </c>
      <c r="O33" s="41">
        <f t="shared" si="5"/>
        <v>839</v>
      </c>
      <c r="P33" s="41">
        <f t="shared" si="5"/>
        <v>266.75</v>
      </c>
    </row>
    <row r="34" spans="1:16" x14ac:dyDescent="0.2">
      <c r="G34" s="42"/>
    </row>
    <row r="35" spans="1:16" ht="12.75" x14ac:dyDescent="0.2">
      <c r="B35" s="2"/>
      <c r="C35" s="2"/>
      <c r="D35" s="2"/>
      <c r="E35" s="2"/>
      <c r="F35" s="47"/>
      <c r="G35" s="47"/>
      <c r="H35" s="47"/>
      <c r="I35" s="47"/>
      <c r="J35" s="47"/>
      <c r="K35" s="47"/>
      <c r="L35" s="47"/>
      <c r="M35" s="47"/>
      <c r="N35" s="47"/>
      <c r="O35" s="2"/>
      <c r="P35" s="2"/>
    </row>
    <row r="36" spans="1:16" x14ac:dyDescent="0.2">
      <c r="M36" s="48" t="s">
        <v>21</v>
      </c>
      <c r="O36" s="49">
        <f>+O33+O26</f>
        <v>2892</v>
      </c>
      <c r="P36" s="50">
        <f>+P33+P26</f>
        <v>1002.5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47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68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58" t="s">
        <v>42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 x14ac:dyDescent="0.25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 x14ac:dyDescent="0.25">
      <c r="B25" s="33" t="s">
        <v>67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58" t="s">
        <v>66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58" t="s">
        <v>65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 x14ac:dyDescent="0.2">
      <c r="A28" s="1"/>
      <c r="B28" s="58" t="s">
        <v>64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 x14ac:dyDescent="0.2">
      <c r="A29" s="1"/>
      <c r="B29" s="58" t="s">
        <v>63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 x14ac:dyDescent="0.2">
      <c r="A30" s="1"/>
      <c r="B30" s="58" t="s">
        <v>62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 x14ac:dyDescent="0.2">
      <c r="A31" s="1"/>
      <c r="B31" s="58" t="s">
        <v>61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 x14ac:dyDescent="0.2">
      <c r="A32" s="1"/>
      <c r="B32" s="58" t="s">
        <v>60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 x14ac:dyDescent="0.2">
      <c r="A33" s="1"/>
      <c r="B33" s="58" t="s">
        <v>59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 x14ac:dyDescent="0.2">
      <c r="A34" s="1"/>
      <c r="B34" s="58" t="s">
        <v>58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 x14ac:dyDescent="0.2">
      <c r="A35" s="1"/>
      <c r="B35" s="58" t="s">
        <v>57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 x14ac:dyDescent="0.2">
      <c r="A36" s="1"/>
      <c r="B36" s="58" t="s">
        <v>56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 x14ac:dyDescent="0.2">
      <c r="A37" s="1"/>
      <c r="B37" s="58" t="s">
        <v>55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 x14ac:dyDescent="0.2">
      <c r="A38" s="1"/>
      <c r="B38" s="58" t="s">
        <v>54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 x14ac:dyDescent="0.2">
      <c r="A39" s="1"/>
      <c r="B39" s="58" t="s">
        <v>53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 x14ac:dyDescent="0.2">
      <c r="A40" s="1"/>
      <c r="B40" s="58" t="s">
        <v>52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 x14ac:dyDescent="0.2">
      <c r="A41" s="1"/>
      <c r="B41" s="58" t="s">
        <v>51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 x14ac:dyDescent="0.2">
      <c r="A42" s="1"/>
      <c r="B42" s="58" t="s">
        <v>50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 x14ac:dyDescent="0.2">
      <c r="A43" s="1"/>
      <c r="B43" s="58" t="s">
        <v>49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 x14ac:dyDescent="0.25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 x14ac:dyDescent="0.2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 x14ac:dyDescent="0.25">
      <c r="B47" s="33" t="s">
        <v>48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x14ac:dyDescent="0.2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 x14ac:dyDescent="0.2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 x14ac:dyDescent="0.2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 x14ac:dyDescent="0.2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 x14ac:dyDescent="0.2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 x14ac:dyDescent="0.2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 x14ac:dyDescent="0.2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 x14ac:dyDescent="0.2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 x14ac:dyDescent="0.2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 x14ac:dyDescent="0.2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 x14ac:dyDescent="0.2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 x14ac:dyDescent="0.2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 x14ac:dyDescent="0.2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 x14ac:dyDescent="0.2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 x14ac:dyDescent="0.2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 x14ac:dyDescent="0.2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 x14ac:dyDescent="0.2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 x14ac:dyDescent="0.2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 x14ac:dyDescent="0.25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 x14ac:dyDescent="0.2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 x14ac:dyDescent="0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 x14ac:dyDescent="0.2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80" sqref="A80:XFD85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79" t="s">
        <v>130</v>
      </c>
      <c r="C7" s="180"/>
      <c r="D7" s="181"/>
      <c r="E7" s="181"/>
      <c r="F7" s="182">
        <v>30</v>
      </c>
      <c r="G7" s="183">
        <v>12</v>
      </c>
      <c r="H7" s="184"/>
      <c r="I7" s="185">
        <v>3</v>
      </c>
      <c r="J7" s="184"/>
      <c r="K7" s="183">
        <v>1</v>
      </c>
      <c r="L7" s="186"/>
      <c r="M7" s="183">
        <v>2</v>
      </c>
      <c r="N7" s="184"/>
      <c r="O7" s="36">
        <f>SUM(C7:N7)</f>
        <v>48</v>
      </c>
      <c r="P7" s="37">
        <f>(C7*$C$3)+(F7*$F$3)+(G7*$G$3)+(H7*$H$3)+(I7*$I$3)+(J7*$J$3)+(K7*$K$3)+(L7*$L$3)+(M7*$M$3)+(N7*$N$3)</f>
        <v>12.5</v>
      </c>
    </row>
    <row r="8" spans="1:16" s="30" customFormat="1" x14ac:dyDescent="0.2">
      <c r="A8" s="1"/>
      <c r="B8" s="179" t="s">
        <v>131</v>
      </c>
      <c r="C8" s="187"/>
      <c r="D8" s="181"/>
      <c r="E8" s="181"/>
      <c r="F8" s="182"/>
      <c r="G8" s="183">
        <v>124</v>
      </c>
      <c r="H8" s="184"/>
      <c r="I8" s="185">
        <v>4</v>
      </c>
      <c r="J8" s="184"/>
      <c r="K8" s="183"/>
      <c r="L8" s="186"/>
      <c r="M8" s="183">
        <v>3</v>
      </c>
      <c r="N8" s="184"/>
      <c r="O8" s="36">
        <f>SUM(F8:N8)</f>
        <v>131</v>
      </c>
      <c r="P8" s="37">
        <f>(F8*$F$3)+(G8*$G$3)+(H8*$H$3)+(I8*$I$3)+(J8*$J$3)+(K8*$K$3)+(L8*$L$3)+(M8*$M$3)+(N8*$N$3)</f>
        <v>39</v>
      </c>
    </row>
    <row r="9" spans="1:16" s="30" customFormat="1" x14ac:dyDescent="0.2">
      <c r="A9" s="1"/>
      <c r="B9" s="179"/>
      <c r="C9" s="187"/>
      <c r="D9" s="181"/>
      <c r="E9" s="181"/>
      <c r="F9" s="182"/>
      <c r="G9" s="183"/>
      <c r="H9" s="184"/>
      <c r="I9" s="185"/>
      <c r="J9" s="184"/>
      <c r="K9" s="183"/>
      <c r="L9" s="186"/>
      <c r="M9" s="183"/>
      <c r="N9" s="184"/>
      <c r="O9" s="36">
        <f>SUM(F9:N9)</f>
        <v>0</v>
      </c>
      <c r="P9" s="37">
        <f>(F9*$F$3)+(G9*$G$3)+(H9*$H$3)+(I9*$I$3)+(J9*$J$3)+(K9*$K$3)+(L9*$L$3)+(M9*$M$3)+(N9*$N$3)</f>
        <v>0</v>
      </c>
    </row>
    <row r="10" spans="1:16" s="30" customFormat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ref="O10:O16" si="0">SUM(F10:N10)</f>
        <v>0</v>
      </c>
      <c r="P10" s="37">
        <f t="shared" ref="P10:P16" si="1">(F10*$F$3)+(G10*$G$3)+(H10*$H$3)+(I10*$I$3)+(J10*$J$3)+(K10*$K$3)+(L10*$L$3)+(M10*$M$3)+(N10*$N$3)</f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>SUM(F17:N17)</f>
        <v>0</v>
      </c>
      <c r="P17" s="37">
        <f>(F17*$F$3)+(G17*$G$3)+(H17*$H$3)+(I17*$I$3)+(J17*$J$3)+(K17*$K$3)+(L17*$L$3)+(M17*$M$3)+(N17*$N$3)</f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(F18*$F$3)+(G18*$G$3)+(H18*$H$3)+(I18*$I$3)+(J18*$J$3)+(K18*$K$3)+(L18*$L$3)+(M18*$M$3)+(N18*$N$3)</f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ref="O21:O27" si="2">SUM(F21:N21)</f>
        <v>0</v>
      </c>
      <c r="P21" s="37">
        <f t="shared" ref="P21:P27" si="3">(F21*$F$3)+(G21*$G$3)+(H21*$H$3)+(I21*$I$3)+(J21*$J$3)+(K21*$K$3)+(L21*$L$3)+(M21*$M$3)+(N21*$N$3)</f>
        <v>0</v>
      </c>
    </row>
    <row r="22" spans="1:16" s="30" customFormat="1" hidden="1" x14ac:dyDescent="0.2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2"/>
        <v>0</v>
      </c>
      <c r="P22" s="37">
        <f t="shared" si="3"/>
        <v>0</v>
      </c>
    </row>
    <row r="23" spans="1:16" s="30" customFormat="1" hidden="1" x14ac:dyDescent="0.2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2"/>
        <v>0</v>
      </c>
      <c r="P23" s="37">
        <f t="shared" si="3"/>
        <v>0</v>
      </c>
    </row>
    <row r="24" spans="1:16" s="30" customFormat="1" hidden="1" x14ac:dyDescent="0.2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2"/>
        <v>0</v>
      </c>
      <c r="P24" s="37">
        <f t="shared" si="3"/>
        <v>0</v>
      </c>
    </row>
    <row r="25" spans="1:16" s="30" customFormat="1" hidden="1" x14ac:dyDescent="0.2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2"/>
        <v>0</v>
      </c>
      <c r="P25" s="37">
        <f t="shared" si="3"/>
        <v>0</v>
      </c>
    </row>
    <row r="26" spans="1:16" s="30" customFormat="1" hidden="1" x14ac:dyDescent="0.2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2"/>
        <v>0</v>
      </c>
      <c r="P26" s="37">
        <f t="shared" si="3"/>
        <v>0</v>
      </c>
    </row>
    <row r="27" spans="1:16" s="30" customFormat="1" hidden="1" x14ac:dyDescent="0.2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2"/>
        <v>0</v>
      </c>
      <c r="P27" s="37">
        <f t="shared" si="3"/>
        <v>0</v>
      </c>
    </row>
    <row r="28" spans="1:16" s="30" customFormat="1" hidden="1" x14ac:dyDescent="0.2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 x14ac:dyDescent="0.2">
      <c r="A29" s="1"/>
      <c r="B29" s="165"/>
      <c r="C29" s="173"/>
      <c r="D29" s="167"/>
      <c r="E29" s="167"/>
      <c r="F29" s="168"/>
      <c r="G29" s="169"/>
      <c r="H29" s="170"/>
      <c r="I29" s="171"/>
      <c r="J29" s="170"/>
      <c r="K29" s="169"/>
      <c r="L29" s="172"/>
      <c r="M29" s="169"/>
      <c r="N29" s="17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ht="12" thickBot="1" x14ac:dyDescent="0.25">
      <c r="A30" s="38"/>
      <c r="B30" s="39" t="s">
        <v>21</v>
      </c>
      <c r="C30" s="39">
        <f t="shared" ref="C30:P30" si="4">SUM(C7:C29)</f>
        <v>0</v>
      </c>
      <c r="D30" s="39">
        <f t="shared" si="4"/>
        <v>0</v>
      </c>
      <c r="E30" s="39">
        <f t="shared" si="4"/>
        <v>0</v>
      </c>
      <c r="F30" s="39">
        <f t="shared" si="4"/>
        <v>30</v>
      </c>
      <c r="G30" s="39">
        <f t="shared" si="4"/>
        <v>136</v>
      </c>
      <c r="H30" s="39">
        <f t="shared" si="4"/>
        <v>0</v>
      </c>
      <c r="I30" s="39">
        <f t="shared" si="4"/>
        <v>7</v>
      </c>
      <c r="J30" s="39">
        <f t="shared" si="4"/>
        <v>0</v>
      </c>
      <c r="K30" s="39">
        <f t="shared" si="4"/>
        <v>1</v>
      </c>
      <c r="L30" s="39">
        <f t="shared" si="4"/>
        <v>0</v>
      </c>
      <c r="M30" s="39">
        <f t="shared" si="4"/>
        <v>5</v>
      </c>
      <c r="N30" s="39">
        <f t="shared" si="4"/>
        <v>0</v>
      </c>
      <c r="O30" s="110">
        <f t="shared" si="4"/>
        <v>179</v>
      </c>
      <c r="P30" s="39">
        <f t="shared" si="4"/>
        <v>51.5</v>
      </c>
    </row>
    <row r="31" spans="1:16" x14ac:dyDescent="0.2">
      <c r="B31" s="38"/>
      <c r="C31" s="38"/>
      <c r="D31" s="38"/>
      <c r="E31" s="38"/>
      <c r="F31" s="40"/>
      <c r="G31" s="40"/>
      <c r="H31" s="40"/>
      <c r="I31" s="40"/>
      <c r="J31" s="40"/>
      <c r="K31" s="40"/>
      <c r="L31" s="40"/>
      <c r="M31" s="40"/>
      <c r="N31" s="40"/>
      <c r="O31" s="38"/>
      <c r="P31" s="38"/>
    </row>
    <row r="32" spans="1:16" x14ac:dyDescent="0.2">
      <c r="B32" s="13"/>
      <c r="C32" s="13"/>
      <c r="D32" s="13"/>
      <c r="E32" s="13"/>
      <c r="F32" s="31"/>
      <c r="G32" s="31"/>
      <c r="H32" s="31"/>
      <c r="I32" s="31"/>
      <c r="J32" s="31"/>
      <c r="K32" s="31"/>
      <c r="L32" s="31"/>
      <c r="M32" s="31"/>
      <c r="N32" s="31"/>
      <c r="O32" s="13"/>
      <c r="P32" s="13"/>
    </row>
    <row r="33" spans="1:16" ht="12" thickBot="1" x14ac:dyDescent="0.25">
      <c r="B33" s="33" t="s">
        <v>22</v>
      </c>
      <c r="C33" s="33"/>
      <c r="D33" s="33"/>
      <c r="E33" s="33"/>
      <c r="F33" s="34"/>
      <c r="G33" s="34"/>
      <c r="H33" s="34"/>
      <c r="I33" s="34"/>
      <c r="J33" s="34"/>
      <c r="K33" s="34"/>
      <c r="L33" s="34"/>
      <c r="M33" s="34"/>
      <c r="N33" s="34"/>
      <c r="O33" s="35"/>
      <c r="P33" s="35"/>
    </row>
    <row r="34" spans="1:16" s="30" customFormat="1" x14ac:dyDescent="0.2">
      <c r="A34" s="137"/>
      <c r="B34" s="138" t="s">
        <v>80</v>
      </c>
      <c r="C34" s="64"/>
      <c r="D34" s="52"/>
      <c r="E34" s="52">
        <v>1</v>
      </c>
      <c r="F34" s="53">
        <v>60</v>
      </c>
      <c r="G34" s="133">
        <v>113</v>
      </c>
      <c r="H34" s="134"/>
      <c r="I34" s="133">
        <v>10</v>
      </c>
      <c r="J34" s="139"/>
      <c r="K34" s="133"/>
      <c r="L34" s="134">
        <v>18</v>
      </c>
      <c r="M34" s="133"/>
      <c r="N34" s="140">
        <v>72</v>
      </c>
      <c r="O34" s="36">
        <f t="shared" ref="O34:O39" si="5">SUM(F34:N34)</f>
        <v>273</v>
      </c>
      <c r="P34" s="37">
        <f>(F34*$F$3)+(G34*$G$3)+(H34*$H$3)+(I34*$I$3)+(J34*$J$3)+(K34*$K$3)+(L34*$L$3)+(M34*$M$3)+(N34*$N$3)</f>
        <v>201.25</v>
      </c>
    </row>
    <row r="35" spans="1:16" s="30" customFormat="1" x14ac:dyDescent="0.2">
      <c r="A35" s="137"/>
      <c r="B35" s="138" t="s">
        <v>81</v>
      </c>
      <c r="C35" s="64"/>
      <c r="D35" s="52"/>
      <c r="E35" s="52"/>
      <c r="F35" s="53"/>
      <c r="G35" s="133">
        <v>112</v>
      </c>
      <c r="H35" s="134"/>
      <c r="I35" s="133">
        <v>44</v>
      </c>
      <c r="J35" s="139"/>
      <c r="K35" s="133">
        <v>28</v>
      </c>
      <c r="L35" s="134"/>
      <c r="M35" s="133"/>
      <c r="N35" s="140">
        <v>26</v>
      </c>
      <c r="O35" s="36">
        <f t="shared" si="5"/>
        <v>210</v>
      </c>
      <c r="P35" s="37">
        <f t="shared" ref="P35:P39" si="6">(F35*$F$3)+(G35*$G$3)+(H35*$H$3)+(I35*$I$3)+(J35*$J$3)+(K35*$K$3)+(L35*$L$3)+(M35*$M$3)+(N35*$N$3)</f>
        <v>130</v>
      </c>
    </row>
    <row r="36" spans="1:16" s="30" customFormat="1" x14ac:dyDescent="0.2">
      <c r="A36" s="137"/>
      <c r="B36" s="138" t="s">
        <v>82</v>
      </c>
      <c r="C36" s="64"/>
      <c r="D36" s="52"/>
      <c r="E36" s="52"/>
      <c r="F36" s="53"/>
      <c r="G36" s="133"/>
      <c r="H36" s="134"/>
      <c r="I36" s="133"/>
      <c r="J36" s="139"/>
      <c r="K36" s="133">
        <v>1</v>
      </c>
      <c r="L36" s="134"/>
      <c r="M36" s="133"/>
      <c r="N36" s="140">
        <v>16</v>
      </c>
      <c r="O36" s="36">
        <f t="shared" si="5"/>
        <v>17</v>
      </c>
      <c r="P36" s="37">
        <f t="shared" si="6"/>
        <v>33</v>
      </c>
    </row>
    <row r="37" spans="1:16" s="30" customFormat="1" x14ac:dyDescent="0.2">
      <c r="A37" s="137"/>
      <c r="B37" s="138" t="s">
        <v>84</v>
      </c>
      <c r="C37" s="64"/>
      <c r="D37" s="52"/>
      <c r="E37" s="52"/>
      <c r="F37" s="53"/>
      <c r="G37" s="133">
        <v>10</v>
      </c>
      <c r="H37" s="134"/>
      <c r="I37" s="133"/>
      <c r="J37" s="139"/>
      <c r="K37" s="133">
        <v>4</v>
      </c>
      <c r="L37" s="134"/>
      <c r="M37" s="133"/>
      <c r="N37" s="140"/>
      <c r="O37" s="36">
        <f t="shared" si="5"/>
        <v>14</v>
      </c>
      <c r="P37" s="37">
        <f t="shared" si="6"/>
        <v>6.5</v>
      </c>
    </row>
    <row r="38" spans="1:16" s="30" customFormat="1" x14ac:dyDescent="0.2">
      <c r="A38" s="137"/>
      <c r="B38" s="138" t="s">
        <v>83</v>
      </c>
      <c r="C38" s="64"/>
      <c r="D38" s="52"/>
      <c r="E38" s="52"/>
      <c r="F38" s="53"/>
      <c r="G38" s="133">
        <v>1</v>
      </c>
      <c r="H38" s="134"/>
      <c r="I38" s="133"/>
      <c r="J38" s="139"/>
      <c r="K38" s="133">
        <v>1</v>
      </c>
      <c r="L38" s="134"/>
      <c r="M38" s="133"/>
      <c r="N38" s="140">
        <v>2</v>
      </c>
      <c r="O38" s="36">
        <f t="shared" si="5"/>
        <v>4</v>
      </c>
      <c r="P38" s="37">
        <f t="shared" si="6"/>
        <v>5.25</v>
      </c>
    </row>
    <row r="39" spans="1:16" s="30" customFormat="1" x14ac:dyDescent="0.2">
      <c r="A39" s="137"/>
      <c r="B39" s="138" t="s">
        <v>85</v>
      </c>
      <c r="C39" s="64"/>
      <c r="D39" s="52"/>
      <c r="E39" s="52"/>
      <c r="F39" s="53"/>
      <c r="G39" s="133">
        <v>20</v>
      </c>
      <c r="H39" s="134"/>
      <c r="I39" s="133"/>
      <c r="J39" s="139"/>
      <c r="K39" s="133"/>
      <c r="L39" s="134"/>
      <c r="M39" s="133"/>
      <c r="N39" s="140"/>
      <c r="O39" s="36">
        <f t="shared" si="5"/>
        <v>20</v>
      </c>
      <c r="P39" s="37">
        <f t="shared" si="6"/>
        <v>5</v>
      </c>
    </row>
    <row r="40" spans="1:16" s="30" customFormat="1" ht="11.25" customHeight="1" x14ac:dyDescent="0.2">
      <c r="A40" s="137"/>
      <c r="B40" s="138" t="s">
        <v>86</v>
      </c>
      <c r="C40" s="64"/>
      <c r="D40" s="52"/>
      <c r="E40" s="52"/>
      <c r="F40" s="53"/>
      <c r="G40" s="133"/>
      <c r="H40" s="134"/>
      <c r="I40" s="133"/>
      <c r="J40" s="139"/>
      <c r="K40" s="133"/>
      <c r="L40" s="134"/>
      <c r="M40" s="133"/>
      <c r="N40" s="140">
        <v>2</v>
      </c>
      <c r="O40" s="36">
        <f t="shared" ref="O40:O45" si="7">SUM(F40:N40)</f>
        <v>2</v>
      </c>
      <c r="P40" s="37">
        <f t="shared" ref="P40:P45" si="8">(F40*$F$3)+(G40*$G$3)+(H40*$H$3)+(I40*$I$3)+(J40*$J$3)+(K40*$K$3)+(L40*$L$3)+(M40*$M$3)+(N40*$N$3)</f>
        <v>4</v>
      </c>
    </row>
    <row r="41" spans="1:16" s="30" customFormat="1" ht="11.25" customHeight="1" x14ac:dyDescent="0.2">
      <c r="A41" s="137"/>
      <c r="B41" s="138" t="s">
        <v>87</v>
      </c>
      <c r="C41" s="64"/>
      <c r="D41" s="52"/>
      <c r="E41" s="52"/>
      <c r="F41" s="53"/>
      <c r="G41" s="133">
        <v>4</v>
      </c>
      <c r="H41" s="134"/>
      <c r="I41" s="133"/>
      <c r="J41" s="139"/>
      <c r="K41" s="133"/>
      <c r="L41" s="134">
        <v>1</v>
      </c>
      <c r="M41" s="133"/>
      <c r="N41" s="140"/>
      <c r="O41" s="36">
        <f t="shared" si="7"/>
        <v>5</v>
      </c>
      <c r="P41" s="37">
        <f t="shared" si="8"/>
        <v>2</v>
      </c>
    </row>
    <row r="42" spans="1:16" s="30" customFormat="1" ht="11.25" customHeight="1" x14ac:dyDescent="0.2">
      <c r="A42" s="137"/>
      <c r="B42" s="138" t="s">
        <v>88</v>
      </c>
      <c r="C42" s="64"/>
      <c r="D42" s="52"/>
      <c r="E42" s="52"/>
      <c r="F42" s="53"/>
      <c r="G42" s="133"/>
      <c r="H42" s="134"/>
      <c r="I42" s="133">
        <v>4</v>
      </c>
      <c r="J42" s="139"/>
      <c r="K42" s="133"/>
      <c r="L42" s="134"/>
      <c r="M42" s="133"/>
      <c r="N42" s="140"/>
      <c r="O42" s="36">
        <f t="shared" si="7"/>
        <v>4</v>
      </c>
      <c r="P42" s="37">
        <f t="shared" si="8"/>
        <v>2</v>
      </c>
    </row>
    <row r="43" spans="1:16" s="30" customFormat="1" ht="11.25" customHeight="1" x14ac:dyDescent="0.2">
      <c r="A43" s="137"/>
      <c r="B43" s="138" t="s">
        <v>89</v>
      </c>
      <c r="C43" s="64"/>
      <c r="D43" s="52"/>
      <c r="E43" s="52"/>
      <c r="F43" s="53"/>
      <c r="G43" s="133"/>
      <c r="H43" s="134"/>
      <c r="I43" s="133"/>
      <c r="J43" s="139"/>
      <c r="K43" s="133">
        <v>1</v>
      </c>
      <c r="L43" s="134"/>
      <c r="M43" s="133"/>
      <c r="N43" s="140"/>
      <c r="O43" s="36">
        <f t="shared" si="7"/>
        <v>1</v>
      </c>
      <c r="P43" s="37">
        <f t="shared" si="8"/>
        <v>1</v>
      </c>
    </row>
    <row r="44" spans="1:16" s="30" customFormat="1" ht="11.25" customHeight="1" x14ac:dyDescent="0.2">
      <c r="A44" s="137"/>
      <c r="B44" s="138" t="s">
        <v>90</v>
      </c>
      <c r="C44" s="64"/>
      <c r="D44" s="52"/>
      <c r="E44" s="52"/>
      <c r="F44" s="53"/>
      <c r="G44" s="133"/>
      <c r="H44" s="134"/>
      <c r="I44" s="133"/>
      <c r="J44" s="139"/>
      <c r="K44" s="133"/>
      <c r="L44" s="134">
        <v>1</v>
      </c>
      <c r="M44" s="133"/>
      <c r="N44" s="140"/>
      <c r="O44" s="36">
        <f t="shared" si="7"/>
        <v>1</v>
      </c>
      <c r="P44" s="37">
        <f t="shared" si="8"/>
        <v>1</v>
      </c>
    </row>
    <row r="45" spans="1:16" s="30" customFormat="1" x14ac:dyDescent="0.2">
      <c r="A45" s="137"/>
      <c r="B45" s="65"/>
      <c r="C45" s="64"/>
      <c r="D45" s="52"/>
      <c r="E45" s="52"/>
      <c r="F45" s="53"/>
      <c r="G45" s="143"/>
      <c r="H45" s="144"/>
      <c r="I45" s="141"/>
      <c r="J45" s="1"/>
      <c r="K45" s="141"/>
      <c r="L45" s="111"/>
      <c r="M45" s="141"/>
      <c r="N45" s="1"/>
      <c r="O45" s="136">
        <f t="shared" si="7"/>
        <v>0</v>
      </c>
      <c r="P45" s="37">
        <f t="shared" si="8"/>
        <v>0</v>
      </c>
    </row>
    <row r="46" spans="1:16" ht="12" thickBot="1" x14ac:dyDescent="0.25">
      <c r="A46" s="38"/>
      <c r="B46" s="39"/>
      <c r="C46" s="39"/>
      <c r="D46" s="39"/>
      <c r="E46" s="43">
        <f t="shared" ref="E46:P46" si="9">SUM(E34:E45)</f>
        <v>1</v>
      </c>
      <c r="F46" s="43">
        <f t="shared" si="9"/>
        <v>60</v>
      </c>
      <c r="G46" s="43">
        <f t="shared" si="9"/>
        <v>260</v>
      </c>
      <c r="H46" s="43">
        <f t="shared" si="9"/>
        <v>0</v>
      </c>
      <c r="I46" s="43">
        <f t="shared" si="9"/>
        <v>58</v>
      </c>
      <c r="J46" s="43">
        <f t="shared" si="9"/>
        <v>0</v>
      </c>
      <c r="K46" s="43">
        <f t="shared" si="9"/>
        <v>35</v>
      </c>
      <c r="L46" s="43">
        <f t="shared" si="9"/>
        <v>20</v>
      </c>
      <c r="M46" s="43">
        <f t="shared" si="9"/>
        <v>0</v>
      </c>
      <c r="N46" s="43">
        <f t="shared" si="9"/>
        <v>118</v>
      </c>
      <c r="O46" s="44">
        <f t="shared" si="9"/>
        <v>551</v>
      </c>
      <c r="P46" s="45">
        <f t="shared" si="9"/>
        <v>391</v>
      </c>
    </row>
    <row r="47" spans="1:16" x14ac:dyDescent="0.2">
      <c r="G47" s="42"/>
    </row>
    <row r="48" spans="1:16" x14ac:dyDescent="0.2">
      <c r="G48" s="42"/>
    </row>
    <row r="49" spans="1:16" s="30" customFormat="1" ht="12" thickBot="1" x14ac:dyDescent="0.25">
      <c r="A49" s="1"/>
      <c r="B49" s="33" t="s">
        <v>129</v>
      </c>
      <c r="C49" s="33"/>
      <c r="D49" s="33"/>
      <c r="E49" s="33"/>
      <c r="F49" s="34"/>
      <c r="G49" s="34"/>
      <c r="H49" s="34"/>
      <c r="I49" s="34"/>
      <c r="J49" s="34"/>
      <c r="K49" s="34"/>
      <c r="L49" s="34"/>
      <c r="M49" s="34"/>
      <c r="N49" s="34"/>
      <c r="O49" s="35"/>
      <c r="P49" s="35"/>
    </row>
    <row r="50" spans="1:16" s="30" customFormat="1" x14ac:dyDescent="0.2">
      <c r="A50" s="1"/>
      <c r="B50" s="58" t="s">
        <v>125</v>
      </c>
      <c r="C50" s="63"/>
      <c r="D50" s="52"/>
      <c r="E50" s="52"/>
      <c r="F50" s="53"/>
      <c r="G50" s="59">
        <v>56</v>
      </c>
      <c r="H50" s="60"/>
      <c r="I50" s="61">
        <v>78</v>
      </c>
      <c r="J50" s="60"/>
      <c r="K50" s="59">
        <v>4</v>
      </c>
      <c r="L50" s="62"/>
      <c r="M50" s="59"/>
      <c r="N50" s="60">
        <v>3</v>
      </c>
      <c r="O50" s="36">
        <f t="shared" ref="O50:O53" si="10">SUM(F50:N50)</f>
        <v>141</v>
      </c>
      <c r="P50" s="37">
        <f t="shared" ref="P50:P53" si="11">(F50*$F$3)+(G50*$G$3)+(H50*$H$3)+(I50*$I$3)+(J50*$J$3)+(K50*$K$3)+(L50*$L$3)+(M50*$M$3)+(N50*$N$3)</f>
        <v>63</v>
      </c>
    </row>
    <row r="51" spans="1:16" s="30" customFormat="1" x14ac:dyDescent="0.2">
      <c r="A51" s="1"/>
      <c r="B51" s="58" t="s">
        <v>126</v>
      </c>
      <c r="C51" s="51"/>
      <c r="D51" s="52"/>
      <c r="E51" s="52"/>
      <c r="F51" s="53"/>
      <c r="G51" s="59">
        <v>12</v>
      </c>
      <c r="H51" s="60"/>
      <c r="I51" s="61">
        <v>5</v>
      </c>
      <c r="J51" s="60"/>
      <c r="K51" s="59"/>
      <c r="L51" s="62"/>
      <c r="M51" s="59"/>
      <c r="N51" s="60"/>
      <c r="O51" s="36">
        <f t="shared" si="10"/>
        <v>17</v>
      </c>
      <c r="P51" s="37">
        <f t="shared" si="11"/>
        <v>5.5</v>
      </c>
    </row>
    <row r="52" spans="1:16" s="30" customFormat="1" x14ac:dyDescent="0.2">
      <c r="A52" s="1"/>
      <c r="B52" s="58" t="s">
        <v>127</v>
      </c>
      <c r="C52" s="51"/>
      <c r="D52" s="52"/>
      <c r="E52" s="52"/>
      <c r="F52" s="53"/>
      <c r="G52" s="59">
        <v>7</v>
      </c>
      <c r="H52" s="60"/>
      <c r="I52" s="61"/>
      <c r="J52" s="60"/>
      <c r="K52" s="59"/>
      <c r="L52" s="62"/>
      <c r="M52" s="59"/>
      <c r="N52" s="60">
        <v>1</v>
      </c>
      <c r="O52" s="36">
        <f t="shared" si="10"/>
        <v>8</v>
      </c>
      <c r="P52" s="37">
        <f t="shared" si="11"/>
        <v>3.75</v>
      </c>
    </row>
    <row r="53" spans="1:16" s="30" customFormat="1" x14ac:dyDescent="0.2">
      <c r="A53" s="1"/>
      <c r="B53" s="58" t="s">
        <v>128</v>
      </c>
      <c r="C53" s="51"/>
      <c r="D53" s="52"/>
      <c r="E53" s="52"/>
      <c r="F53" s="53"/>
      <c r="G53" s="59">
        <v>2</v>
      </c>
      <c r="H53" s="60"/>
      <c r="I53" s="61"/>
      <c r="J53" s="60"/>
      <c r="K53" s="59"/>
      <c r="L53" s="62"/>
      <c r="M53" s="59"/>
      <c r="N53" s="60"/>
      <c r="O53" s="36">
        <f t="shared" si="10"/>
        <v>2</v>
      </c>
      <c r="P53" s="37">
        <f t="shared" si="11"/>
        <v>0.5</v>
      </c>
    </row>
    <row r="54" spans="1:16" ht="12" thickBot="1" x14ac:dyDescent="0.25">
      <c r="A54" s="38"/>
      <c r="B54" s="39" t="s">
        <v>21</v>
      </c>
      <c r="C54" s="39">
        <f t="shared" ref="C54:P54" si="12">SUM(C50:C53)</f>
        <v>0</v>
      </c>
      <c r="D54" s="39">
        <f t="shared" si="12"/>
        <v>0</v>
      </c>
      <c r="E54" s="39">
        <f t="shared" si="12"/>
        <v>0</v>
      </c>
      <c r="F54" s="39">
        <f t="shared" si="12"/>
        <v>0</v>
      </c>
      <c r="G54" s="142">
        <f t="shared" si="12"/>
        <v>77</v>
      </c>
      <c r="H54" s="142">
        <f t="shared" si="12"/>
        <v>0</v>
      </c>
      <c r="I54" s="43">
        <f t="shared" si="12"/>
        <v>83</v>
      </c>
      <c r="J54" s="43">
        <f t="shared" si="12"/>
        <v>0</v>
      </c>
      <c r="K54" s="43">
        <f t="shared" si="12"/>
        <v>4</v>
      </c>
      <c r="L54" s="43">
        <f t="shared" si="12"/>
        <v>0</v>
      </c>
      <c r="M54" s="43">
        <f t="shared" si="12"/>
        <v>0</v>
      </c>
      <c r="N54" s="43">
        <f t="shared" si="12"/>
        <v>4</v>
      </c>
      <c r="O54" s="44">
        <f t="shared" si="12"/>
        <v>168</v>
      </c>
      <c r="P54" s="45">
        <f t="shared" si="12"/>
        <v>72.75</v>
      </c>
    </row>
    <row r="55" spans="1:16" x14ac:dyDescent="0.2">
      <c r="A55" s="38"/>
    </row>
    <row r="56" spans="1:16" x14ac:dyDescent="0.2">
      <c r="G56" s="42"/>
    </row>
    <row r="57" spans="1:16" ht="12" thickBot="1" x14ac:dyDescent="0.25">
      <c r="B57" s="33" t="s">
        <v>77</v>
      </c>
      <c r="C57" s="33"/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  <c r="P57" s="35"/>
    </row>
    <row r="58" spans="1:16" s="30" customFormat="1" x14ac:dyDescent="0.2">
      <c r="A58" s="137"/>
      <c r="B58" s="138" t="s">
        <v>138</v>
      </c>
      <c r="C58" s="64"/>
      <c r="D58" s="52"/>
      <c r="E58" s="52"/>
      <c r="F58" s="53"/>
      <c r="G58" s="133">
        <v>18</v>
      </c>
      <c r="H58" s="134">
        <v>2</v>
      </c>
      <c r="I58" s="133">
        <v>21</v>
      </c>
      <c r="J58" s="139">
        <v>51</v>
      </c>
      <c r="K58" s="133">
        <v>2</v>
      </c>
      <c r="L58" s="134">
        <v>5</v>
      </c>
      <c r="M58" s="133">
        <v>12</v>
      </c>
      <c r="N58" s="140">
        <v>24</v>
      </c>
      <c r="O58" s="135">
        <f t="shared" ref="O58:O65" si="13">SUM(F58:N58)</f>
        <v>135</v>
      </c>
      <c r="P58" s="37">
        <f t="shared" ref="P58:P65" si="14">(F58*$F$3)+(G58*$G$3)+(H58*$H$3)+(I58*$I$3)+(J58*$J$3)+(K58*$K$3)+(L58*$L$3)+(M58*$M$3)+(N58*$N$3)</f>
        <v>120</v>
      </c>
    </row>
    <row r="59" spans="1:16" s="30" customFormat="1" x14ac:dyDescent="0.2">
      <c r="A59" s="137"/>
      <c r="B59" s="65" t="s">
        <v>139</v>
      </c>
      <c r="C59" s="64"/>
      <c r="D59" s="52"/>
      <c r="E59" s="52"/>
      <c r="F59" s="53"/>
      <c r="G59" s="133">
        <v>135</v>
      </c>
      <c r="H59" s="134"/>
      <c r="I59" s="133">
        <v>26</v>
      </c>
      <c r="J59" s="139"/>
      <c r="K59" s="133"/>
      <c r="L59" s="134">
        <v>12</v>
      </c>
      <c r="M59" s="133">
        <v>4</v>
      </c>
      <c r="N59" s="140">
        <v>10</v>
      </c>
      <c r="O59" s="135">
        <f t="shared" si="13"/>
        <v>187</v>
      </c>
      <c r="P59" s="37">
        <f t="shared" si="14"/>
        <v>86.75</v>
      </c>
    </row>
    <row r="60" spans="1:16" s="30" customFormat="1" x14ac:dyDescent="0.2">
      <c r="A60" s="137"/>
      <c r="B60" s="138" t="s">
        <v>140</v>
      </c>
      <c r="C60" s="64"/>
      <c r="D60" s="52"/>
      <c r="E60" s="52"/>
      <c r="F60" s="53"/>
      <c r="G60" s="133">
        <v>35</v>
      </c>
      <c r="H60" s="134"/>
      <c r="I60" s="133">
        <v>17</v>
      </c>
      <c r="J60" s="139"/>
      <c r="K60" s="133"/>
      <c r="L60" s="134">
        <v>2</v>
      </c>
      <c r="M60" s="133"/>
      <c r="N60" s="140">
        <v>1</v>
      </c>
      <c r="O60" s="135">
        <f t="shared" si="13"/>
        <v>55</v>
      </c>
      <c r="P60" s="37">
        <f t="shared" si="14"/>
        <v>21.25</v>
      </c>
    </row>
    <row r="61" spans="1:16" s="30" customFormat="1" x14ac:dyDescent="0.2">
      <c r="A61" s="137"/>
      <c r="B61" s="65" t="s">
        <v>141</v>
      </c>
      <c r="C61" s="64"/>
      <c r="D61" s="52"/>
      <c r="E61" s="52"/>
      <c r="F61" s="53"/>
      <c r="G61" s="133">
        <v>16</v>
      </c>
      <c r="H61" s="134"/>
      <c r="I61" s="133">
        <v>22</v>
      </c>
      <c r="J61" s="139"/>
      <c r="K61" s="133"/>
      <c r="L61" s="134"/>
      <c r="M61" s="133"/>
      <c r="N61" s="140"/>
      <c r="O61" s="135">
        <f t="shared" si="13"/>
        <v>38</v>
      </c>
      <c r="P61" s="37">
        <f t="shared" si="14"/>
        <v>15</v>
      </c>
    </row>
    <row r="62" spans="1:16" s="30" customFormat="1" x14ac:dyDescent="0.2">
      <c r="A62" s="137"/>
      <c r="B62" s="138" t="s">
        <v>142</v>
      </c>
      <c r="C62" s="64"/>
      <c r="D62" s="52"/>
      <c r="E62" s="52"/>
      <c r="F62" s="53"/>
      <c r="G62" s="133">
        <v>50</v>
      </c>
      <c r="H62" s="134"/>
      <c r="I62" s="133"/>
      <c r="J62" s="139"/>
      <c r="K62" s="133"/>
      <c r="L62" s="134"/>
      <c r="M62" s="133"/>
      <c r="N62" s="140"/>
      <c r="O62" s="135">
        <f t="shared" si="13"/>
        <v>50</v>
      </c>
      <c r="P62" s="37">
        <f t="shared" si="14"/>
        <v>12.5</v>
      </c>
    </row>
    <row r="63" spans="1:16" s="30" customFormat="1" x14ac:dyDescent="0.2">
      <c r="A63" s="137"/>
      <c r="B63" s="65" t="s">
        <v>143</v>
      </c>
      <c r="C63" s="64"/>
      <c r="D63" s="52"/>
      <c r="E63" s="52"/>
      <c r="F63" s="53"/>
      <c r="G63" s="133">
        <v>5</v>
      </c>
      <c r="H63" s="134"/>
      <c r="I63" s="133">
        <v>7</v>
      </c>
      <c r="J63" s="139"/>
      <c r="K63" s="133"/>
      <c r="L63" s="134">
        <v>7</v>
      </c>
      <c r="M63" s="133"/>
      <c r="N63" s="140"/>
      <c r="O63" s="135">
        <f t="shared" si="13"/>
        <v>19</v>
      </c>
      <c r="P63" s="37">
        <f t="shared" si="14"/>
        <v>11.75</v>
      </c>
    </row>
    <row r="64" spans="1:16" s="30" customFormat="1" x14ac:dyDescent="0.2">
      <c r="A64" s="137"/>
      <c r="B64" s="138" t="s">
        <v>144</v>
      </c>
      <c r="C64" s="64"/>
      <c r="D64" s="52"/>
      <c r="E64" s="52"/>
      <c r="F64" s="53">
        <v>536</v>
      </c>
      <c r="G64" s="133"/>
      <c r="H64" s="134"/>
      <c r="I64" s="133"/>
      <c r="J64" s="139"/>
      <c r="K64" s="133"/>
      <c r="L64" s="134"/>
      <c r="M64" s="133"/>
      <c r="N64" s="140"/>
      <c r="O64" s="135">
        <f t="shared" si="13"/>
        <v>536</v>
      </c>
      <c r="P64" s="37">
        <f t="shared" si="14"/>
        <v>53.6</v>
      </c>
    </row>
    <row r="65" spans="1:16" s="30" customFormat="1" ht="12.75" customHeight="1" x14ac:dyDescent="0.2">
      <c r="A65" s="137"/>
      <c r="B65" s="65"/>
      <c r="C65" s="64"/>
      <c r="D65" s="52"/>
      <c r="E65" s="52"/>
      <c r="F65" s="53"/>
      <c r="G65" s="143"/>
      <c r="H65" s="144"/>
      <c r="I65" s="141"/>
      <c r="J65" s="1"/>
      <c r="K65" s="141"/>
      <c r="L65" s="111"/>
      <c r="M65" s="141"/>
      <c r="N65" s="1"/>
      <c r="O65" s="136">
        <f t="shared" si="13"/>
        <v>0</v>
      </c>
      <c r="P65" s="37">
        <f t="shared" si="14"/>
        <v>0</v>
      </c>
    </row>
    <row r="66" spans="1:16" ht="12" thickBot="1" x14ac:dyDescent="0.25">
      <c r="A66" s="38"/>
      <c r="B66" s="39" t="s">
        <v>21</v>
      </c>
      <c r="C66" s="39">
        <f t="shared" ref="C66:P66" si="15">SUM(C58:C65)</f>
        <v>0</v>
      </c>
      <c r="D66" s="39">
        <f t="shared" si="15"/>
        <v>0</v>
      </c>
      <c r="E66" s="39">
        <f t="shared" si="15"/>
        <v>0</v>
      </c>
      <c r="F66" s="39">
        <f t="shared" si="15"/>
        <v>536</v>
      </c>
      <c r="G66" s="142">
        <f t="shared" si="15"/>
        <v>259</v>
      </c>
      <c r="H66" s="142">
        <f t="shared" si="15"/>
        <v>2</v>
      </c>
      <c r="I66" s="43">
        <f t="shared" si="15"/>
        <v>93</v>
      </c>
      <c r="J66" s="43">
        <f t="shared" si="15"/>
        <v>51</v>
      </c>
      <c r="K66" s="43">
        <f t="shared" si="15"/>
        <v>2</v>
      </c>
      <c r="L66" s="43">
        <f t="shared" si="15"/>
        <v>26</v>
      </c>
      <c r="M66" s="43">
        <f t="shared" si="15"/>
        <v>16</v>
      </c>
      <c r="N66" s="43">
        <f t="shared" si="15"/>
        <v>35</v>
      </c>
      <c r="O66" s="44">
        <f t="shared" si="15"/>
        <v>1020</v>
      </c>
      <c r="P66" s="45">
        <f t="shared" si="15"/>
        <v>320.85000000000002</v>
      </c>
    </row>
    <row r="67" spans="1:16" x14ac:dyDescent="0.2">
      <c r="A67" s="38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x14ac:dyDescent="0.2">
      <c r="A68" s="38"/>
      <c r="B68" s="54"/>
      <c r="C68" s="54"/>
      <c r="D68" s="54"/>
      <c r="E68" s="54"/>
      <c r="F68" s="54"/>
      <c r="G68" s="55"/>
      <c r="H68" s="55"/>
      <c r="I68" s="55"/>
      <c r="J68" s="55"/>
      <c r="K68" s="55"/>
      <c r="L68" s="55"/>
      <c r="M68" s="55"/>
      <c r="N68" s="55"/>
      <c r="O68" s="56"/>
      <c r="P68" s="57"/>
    </row>
    <row r="69" spans="1:16" ht="12" thickBot="1" x14ac:dyDescent="0.25">
      <c r="B69" s="33" t="s">
        <v>23</v>
      </c>
      <c r="C69" s="33"/>
      <c r="D69" s="33"/>
      <c r="E69" s="33"/>
      <c r="F69" s="34"/>
      <c r="G69" s="34"/>
      <c r="H69" s="34"/>
      <c r="I69" s="34"/>
      <c r="J69" s="34"/>
      <c r="K69" s="34"/>
      <c r="L69" s="34"/>
      <c r="M69" s="34"/>
      <c r="N69" s="34"/>
      <c r="O69" s="35"/>
      <c r="P69" s="35"/>
    </row>
    <row r="70" spans="1:16" s="30" customFormat="1" x14ac:dyDescent="0.2">
      <c r="A70" s="1"/>
      <c r="B70" s="188" t="s">
        <v>92</v>
      </c>
      <c r="C70" s="189"/>
      <c r="D70" s="190"/>
      <c r="E70" s="190"/>
      <c r="F70" s="191"/>
      <c r="G70" s="192">
        <v>60</v>
      </c>
      <c r="H70" s="193"/>
      <c r="I70" s="194">
        <v>28</v>
      </c>
      <c r="J70" s="193"/>
      <c r="K70" s="192">
        <v>2</v>
      </c>
      <c r="L70" s="195"/>
      <c r="M70" s="59"/>
      <c r="N70" s="60"/>
      <c r="O70" s="36">
        <f>SUM(F70:N70)</f>
        <v>90</v>
      </c>
      <c r="P70" s="37">
        <f>(F70*$F$3)+(G70*$G$3)+(H70*$H$3)+(I70*$I$3)+(J70*$J$3)+(K70*$K$3)+(L70*$L$3)+(M70*$M$3)+(N70*$N$3)</f>
        <v>31</v>
      </c>
    </row>
    <row r="71" spans="1:16" s="30" customFormat="1" x14ac:dyDescent="0.2">
      <c r="A71" s="1"/>
      <c r="B71" s="188" t="s">
        <v>93</v>
      </c>
      <c r="C71" s="196"/>
      <c r="D71" s="190"/>
      <c r="E71" s="190"/>
      <c r="F71" s="191"/>
      <c r="G71" s="192">
        <v>23</v>
      </c>
      <c r="H71" s="193"/>
      <c r="I71" s="194">
        <v>17</v>
      </c>
      <c r="J71" s="193"/>
      <c r="K71" s="192">
        <v>8</v>
      </c>
      <c r="L71" s="195"/>
      <c r="M71" s="59"/>
      <c r="N71" s="60"/>
      <c r="O71" s="36">
        <f>SUM(F71:N71)</f>
        <v>48</v>
      </c>
      <c r="P71" s="37">
        <f>(F71*$F$3)+(G71*$G$3)+(H71*$H$3)+(I71*$I$3)+(J71*$J$3)+(K71*$K$3)+(L71*$L$3)+(M71*$M$3)+(N71*$N$3)</f>
        <v>22.25</v>
      </c>
    </row>
    <row r="72" spans="1:16" ht="12" thickBot="1" x14ac:dyDescent="0.25">
      <c r="A72" s="38"/>
      <c r="B72" s="39" t="s">
        <v>21</v>
      </c>
      <c r="C72" s="43">
        <f t="shared" ref="C72:F72" si="16">SUM(C70:C71)</f>
        <v>0</v>
      </c>
      <c r="D72" s="43">
        <f t="shared" si="16"/>
        <v>0</v>
      </c>
      <c r="E72" s="43">
        <f t="shared" si="16"/>
        <v>0</v>
      </c>
      <c r="F72" s="43">
        <f t="shared" si="16"/>
        <v>0</v>
      </c>
      <c r="G72" s="43">
        <f>SUM(G70:G71)</f>
        <v>83</v>
      </c>
      <c r="H72" s="43">
        <f t="shared" ref="H72:O72" si="17">SUM(H70:H71)</f>
        <v>0</v>
      </c>
      <c r="I72" s="43">
        <f t="shared" si="17"/>
        <v>45</v>
      </c>
      <c r="J72" s="43">
        <f t="shared" si="17"/>
        <v>0</v>
      </c>
      <c r="K72" s="43">
        <f t="shared" si="17"/>
        <v>10</v>
      </c>
      <c r="L72" s="43">
        <f t="shared" si="17"/>
        <v>0</v>
      </c>
      <c r="M72" s="43">
        <f t="shared" si="17"/>
        <v>0</v>
      </c>
      <c r="N72" s="43">
        <f t="shared" si="17"/>
        <v>0</v>
      </c>
      <c r="O72" s="43">
        <f t="shared" si="17"/>
        <v>138</v>
      </c>
      <c r="P72" s="45">
        <f>SUM(P70:P71)</f>
        <v>53.25</v>
      </c>
    </row>
    <row r="73" spans="1:16" x14ac:dyDescent="0.2">
      <c r="A73" s="38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x14ac:dyDescent="0.2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t="12" thickBot="1" x14ac:dyDescent="0.25">
      <c r="B75" s="33" t="s">
        <v>69</v>
      </c>
      <c r="C75" s="33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30" customFormat="1" ht="11.25" customHeight="1" x14ac:dyDescent="0.2">
      <c r="A76" s="1"/>
      <c r="B76" s="58" t="s">
        <v>39</v>
      </c>
      <c r="C76" s="51"/>
      <c r="D76" s="167">
        <v>1</v>
      </c>
      <c r="E76" s="167"/>
      <c r="F76" s="168"/>
      <c r="G76" s="169"/>
      <c r="H76" s="170">
        <v>25</v>
      </c>
      <c r="I76" s="171"/>
      <c r="J76" s="170">
        <v>15</v>
      </c>
      <c r="K76" s="169"/>
      <c r="L76" s="172">
        <v>57</v>
      </c>
      <c r="M76" s="169"/>
      <c r="N76" s="170">
        <v>9</v>
      </c>
      <c r="O76" s="36">
        <f>SUM(F76:N76)</f>
        <v>106</v>
      </c>
      <c r="P76" s="37">
        <f>(F76*$F$3)+(G76*$G$3)+(H76*$H$3)+(I76*$I$3)+(J76*$J$3)+(K76*$K$3)+(L76*$L$3)+(M76*$M$3)+(N76*$N$3)</f>
        <v>88.75</v>
      </c>
    </row>
    <row r="77" spans="1:16" s="30" customFormat="1" ht="11.25" customHeight="1" x14ac:dyDescent="0.2">
      <c r="A77" s="1"/>
      <c r="B77" s="58" t="s">
        <v>91</v>
      </c>
      <c r="C77" s="51"/>
      <c r="D77" s="52"/>
      <c r="E77" s="52"/>
      <c r="F77" s="53">
        <v>50</v>
      </c>
      <c r="G77" s="59"/>
      <c r="H77" s="60"/>
      <c r="I77" s="61"/>
      <c r="J77" s="60"/>
      <c r="K77" s="59"/>
      <c r="L77" s="62"/>
      <c r="M77" s="59"/>
      <c r="N77" s="60"/>
      <c r="O77" s="36">
        <f>SUM(F77:N77)</f>
        <v>50</v>
      </c>
      <c r="P77" s="37">
        <f>(F77*$F$3)+(G77*$G$3)+(H77*$H$3)+(I77*$I$3)+(J77*$J$3)+(K77*$K$3)+(L77*$L$3)+(M77*$M$3)+(N77*$N$3)</f>
        <v>5</v>
      </c>
    </row>
    <row r="78" spans="1:16" ht="12" thickBot="1" x14ac:dyDescent="0.25">
      <c r="A78" s="38"/>
      <c r="B78" s="39" t="s">
        <v>21</v>
      </c>
      <c r="C78" s="39">
        <f t="shared" ref="C78:P78" si="18">SUM(C76:C77)</f>
        <v>0</v>
      </c>
      <c r="D78" s="39">
        <f t="shared" si="18"/>
        <v>1</v>
      </c>
      <c r="E78" s="39">
        <f t="shared" si="18"/>
        <v>0</v>
      </c>
      <c r="F78" s="39">
        <f t="shared" si="18"/>
        <v>50</v>
      </c>
      <c r="G78" s="43">
        <f t="shared" si="18"/>
        <v>0</v>
      </c>
      <c r="H78" s="43">
        <f t="shared" si="18"/>
        <v>25</v>
      </c>
      <c r="I78" s="43">
        <f t="shared" si="18"/>
        <v>0</v>
      </c>
      <c r="J78" s="43">
        <f t="shared" si="18"/>
        <v>15</v>
      </c>
      <c r="K78" s="43">
        <f t="shared" si="18"/>
        <v>0</v>
      </c>
      <c r="L78" s="43">
        <f t="shared" si="18"/>
        <v>57</v>
      </c>
      <c r="M78" s="43">
        <f t="shared" si="18"/>
        <v>0</v>
      </c>
      <c r="N78" s="43">
        <f t="shared" si="18"/>
        <v>9</v>
      </c>
      <c r="O78" s="44">
        <f t="shared" si="18"/>
        <v>156</v>
      </c>
      <c r="P78" s="45">
        <f t="shared" si="18"/>
        <v>93.75</v>
      </c>
    </row>
    <row r="79" spans="1:16" ht="11.25" customHeight="1" x14ac:dyDescent="0.2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 hidden="1" x14ac:dyDescent="0.2"/>
    <row r="81" spans="1:16" ht="12" hidden="1" thickBot="1" x14ac:dyDescent="0.25">
      <c r="B81" s="33" t="s">
        <v>30</v>
      </c>
      <c r="C81" s="33"/>
      <c r="D81" s="33"/>
      <c r="E81" s="33"/>
      <c r="F81" s="34"/>
      <c r="G81" s="34"/>
      <c r="H81" s="34"/>
      <c r="I81" s="34"/>
      <c r="J81" s="34"/>
      <c r="K81" s="34"/>
      <c r="L81" s="34"/>
      <c r="M81" s="34"/>
      <c r="N81" s="34"/>
      <c r="O81" s="35"/>
      <c r="P81" s="35"/>
    </row>
    <row r="82" spans="1:16" s="30" customFormat="1" ht="11.25" hidden="1" customHeight="1" x14ac:dyDescent="0.2">
      <c r="A82" s="1"/>
      <c r="B82" s="58"/>
      <c r="C82" s="51"/>
      <c r="D82" s="52"/>
      <c r="E82" s="52"/>
      <c r="F82" s="53"/>
      <c r="G82" s="59"/>
      <c r="H82" s="60"/>
      <c r="I82" s="61"/>
      <c r="J82" s="60"/>
      <c r="K82" s="59"/>
      <c r="L82" s="62"/>
      <c r="M82" s="59"/>
      <c r="N82" s="60"/>
      <c r="O82" s="36">
        <f>SUM(F82:N82)</f>
        <v>0</v>
      </c>
      <c r="P82" s="37">
        <f>(F82*$F$3)+(G82*$G$3)+(H82*$H$3)+(I82*$I$3)+(J82*$J$3)+(K82*$K$3)+(L82*$L$3)+(M82*$M$3)+(N82*$N$3)</f>
        <v>0</v>
      </c>
    </row>
    <row r="83" spans="1:16" s="30" customFormat="1" ht="11.25" hidden="1" customHeight="1" x14ac:dyDescent="0.2">
      <c r="A83" s="1"/>
      <c r="B83" s="58"/>
      <c r="C83" s="51"/>
      <c r="D83" s="52"/>
      <c r="E83" s="52"/>
      <c r="F83" s="53"/>
      <c r="G83" s="59"/>
      <c r="H83" s="60"/>
      <c r="I83" s="61"/>
      <c r="J83" s="60"/>
      <c r="K83" s="59"/>
      <c r="L83" s="62"/>
      <c r="M83" s="59"/>
      <c r="N83" s="60"/>
      <c r="O83" s="36">
        <f>SUM(F83:N83)</f>
        <v>0</v>
      </c>
      <c r="P83" s="37">
        <f>(F83*$F$3)+(G83*$G$3)+(H83*$H$3)+(I83*$I$3)+(J83*$J$3)+(K83*$K$3)+(L83*$L$3)+(M83*$M$3)+(N83*$N$3)</f>
        <v>0</v>
      </c>
    </row>
    <row r="84" spans="1:16" ht="12" hidden="1" thickBot="1" x14ac:dyDescent="0.25">
      <c r="A84" s="38"/>
      <c r="B84" s="39" t="s">
        <v>21</v>
      </c>
      <c r="C84" s="39">
        <f t="shared" ref="C84:P84" si="19">SUM(C82:C83)</f>
        <v>0</v>
      </c>
      <c r="D84" s="39">
        <f t="shared" si="19"/>
        <v>0</v>
      </c>
      <c r="E84" s="39">
        <f t="shared" si="19"/>
        <v>0</v>
      </c>
      <c r="F84" s="39">
        <f t="shared" si="19"/>
        <v>0</v>
      </c>
      <c r="G84" s="43">
        <f t="shared" si="19"/>
        <v>0</v>
      </c>
      <c r="H84" s="43">
        <f t="shared" si="19"/>
        <v>0</v>
      </c>
      <c r="I84" s="43">
        <f t="shared" si="19"/>
        <v>0</v>
      </c>
      <c r="J84" s="43">
        <f t="shared" si="19"/>
        <v>0</v>
      </c>
      <c r="K84" s="43">
        <f t="shared" si="19"/>
        <v>0</v>
      </c>
      <c r="L84" s="43">
        <f t="shared" si="19"/>
        <v>0</v>
      </c>
      <c r="M84" s="43">
        <f t="shared" si="19"/>
        <v>0</v>
      </c>
      <c r="N84" s="43">
        <f t="shared" si="19"/>
        <v>0</v>
      </c>
      <c r="O84" s="44">
        <f t="shared" si="19"/>
        <v>0</v>
      </c>
      <c r="P84" s="45">
        <f t="shared" si="19"/>
        <v>0</v>
      </c>
    </row>
    <row r="85" spans="1:16" ht="11.25" hidden="1" customHeight="1" x14ac:dyDescent="0.2">
      <c r="A85" s="38"/>
      <c r="B85" s="54"/>
      <c r="C85" s="54"/>
      <c r="D85" s="54"/>
      <c r="E85" s="54"/>
      <c r="F85" s="54"/>
      <c r="G85" s="55"/>
      <c r="H85" s="55"/>
      <c r="I85" s="55"/>
      <c r="J85" s="55"/>
      <c r="K85" s="55"/>
      <c r="L85" s="55"/>
      <c r="M85" s="55"/>
      <c r="N85" s="55"/>
      <c r="O85" s="56"/>
      <c r="P85" s="57"/>
    </row>
    <row r="87" spans="1:16" ht="12" thickBot="1" x14ac:dyDescent="0.25">
      <c r="B87" s="33" t="s">
        <v>70</v>
      </c>
      <c r="C87" s="33"/>
      <c r="D87" s="33"/>
      <c r="E87" s="33"/>
      <c r="F87" s="34"/>
      <c r="G87" s="34"/>
      <c r="H87" s="34"/>
      <c r="I87" s="34"/>
      <c r="J87" s="34"/>
      <c r="K87" s="34"/>
      <c r="L87" s="34"/>
      <c r="M87" s="34"/>
      <c r="N87" s="34"/>
      <c r="O87" s="35"/>
      <c r="P87" s="35"/>
    </row>
    <row r="88" spans="1:16" s="30" customFormat="1" x14ac:dyDescent="0.2">
      <c r="A88" s="1"/>
      <c r="B88" s="58" t="s">
        <v>94</v>
      </c>
      <c r="C88" s="63"/>
      <c r="D88" s="52"/>
      <c r="E88" s="52"/>
      <c r="F88" s="53"/>
      <c r="G88" s="59">
        <v>58</v>
      </c>
      <c r="H88" s="60"/>
      <c r="I88" s="61">
        <v>5</v>
      </c>
      <c r="J88" s="60"/>
      <c r="K88" s="59"/>
      <c r="L88" s="62"/>
      <c r="M88" s="59">
        <v>5</v>
      </c>
      <c r="N88" s="60"/>
      <c r="O88" s="36">
        <f t="shared" ref="O88:O111" si="20">SUM(F88:N88)</f>
        <v>68</v>
      </c>
      <c r="P88" s="37">
        <f t="shared" ref="P88:P111" si="21">(F88*$F$3)+(G88*$G$3)+(H88*$H$3)+(I88*$I$3)+(J88*$J$3)+(K88*$K$3)+(L88*$L$3)+(M88*$M$3)+(N88*$N$3)</f>
        <v>27</v>
      </c>
    </row>
    <row r="89" spans="1:16" s="30" customFormat="1" hidden="1" x14ac:dyDescent="0.2">
      <c r="A89" s="1"/>
      <c r="B89" s="58"/>
      <c r="C89" s="51"/>
      <c r="D89" s="52"/>
      <c r="E89" s="52"/>
      <c r="F89" s="53"/>
      <c r="G89" s="59"/>
      <c r="H89" s="60"/>
      <c r="I89" s="61"/>
      <c r="J89" s="60"/>
      <c r="K89" s="59"/>
      <c r="L89" s="62"/>
      <c r="M89" s="59"/>
      <c r="N89" s="60"/>
      <c r="O89" s="36">
        <f t="shared" si="20"/>
        <v>0</v>
      </c>
      <c r="P89" s="37">
        <f t="shared" si="21"/>
        <v>0</v>
      </c>
    </row>
    <row r="90" spans="1:16" s="30" customFormat="1" hidden="1" x14ac:dyDescent="0.2">
      <c r="A90" s="1"/>
      <c r="B90" s="58"/>
      <c r="C90" s="51"/>
      <c r="D90" s="52"/>
      <c r="E90" s="52"/>
      <c r="F90" s="53"/>
      <c r="G90" s="59"/>
      <c r="H90" s="60"/>
      <c r="I90" s="61"/>
      <c r="J90" s="60"/>
      <c r="K90" s="59"/>
      <c r="L90" s="62"/>
      <c r="M90" s="59"/>
      <c r="N90" s="60"/>
      <c r="O90" s="36">
        <f t="shared" si="20"/>
        <v>0</v>
      </c>
      <c r="P90" s="37">
        <f t="shared" si="21"/>
        <v>0</v>
      </c>
    </row>
    <row r="91" spans="1:16" s="30" customFormat="1" hidden="1" x14ac:dyDescent="0.2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 t="shared" si="20"/>
        <v>0</v>
      </c>
      <c r="P91" s="37">
        <f t="shared" si="21"/>
        <v>0</v>
      </c>
    </row>
    <row r="92" spans="1:16" s="30" customFormat="1" hidden="1" x14ac:dyDescent="0.2">
      <c r="A92" s="1"/>
      <c r="B92" s="58"/>
      <c r="C92" s="51"/>
      <c r="D92" s="52"/>
      <c r="E92" s="52"/>
      <c r="F92" s="53"/>
      <c r="G92" s="59"/>
      <c r="H92" s="60"/>
      <c r="I92" s="61"/>
      <c r="J92" s="60"/>
      <c r="K92" s="59"/>
      <c r="L92" s="62"/>
      <c r="M92" s="59"/>
      <c r="N92" s="60"/>
      <c r="O92" s="36">
        <f t="shared" si="20"/>
        <v>0</v>
      </c>
      <c r="P92" s="37">
        <f t="shared" si="21"/>
        <v>0</v>
      </c>
    </row>
    <row r="93" spans="1:16" s="30" customFormat="1" hidden="1" x14ac:dyDescent="0.2">
      <c r="A93" s="1"/>
      <c r="B93" s="58"/>
      <c r="C93" s="51"/>
      <c r="D93" s="52"/>
      <c r="E93" s="52"/>
      <c r="F93" s="53"/>
      <c r="G93" s="59"/>
      <c r="H93" s="60"/>
      <c r="I93" s="61"/>
      <c r="J93" s="60"/>
      <c r="K93" s="59"/>
      <c r="L93" s="62"/>
      <c r="M93" s="59"/>
      <c r="N93" s="60"/>
      <c r="O93" s="36">
        <f t="shared" si="20"/>
        <v>0</v>
      </c>
      <c r="P93" s="37">
        <f t="shared" si="21"/>
        <v>0</v>
      </c>
    </row>
    <row r="94" spans="1:16" s="30" customFormat="1" hidden="1" x14ac:dyDescent="0.2">
      <c r="A94" s="1"/>
      <c r="B94" s="58"/>
      <c r="C94" s="51"/>
      <c r="D94" s="52"/>
      <c r="E94" s="52"/>
      <c r="F94" s="53"/>
      <c r="G94" s="59"/>
      <c r="H94" s="60"/>
      <c r="I94" s="61"/>
      <c r="J94" s="60"/>
      <c r="K94" s="59"/>
      <c r="L94" s="62"/>
      <c r="M94" s="59"/>
      <c r="N94" s="60"/>
      <c r="O94" s="36">
        <f t="shared" si="20"/>
        <v>0</v>
      </c>
      <c r="P94" s="37">
        <f t="shared" si="21"/>
        <v>0</v>
      </c>
    </row>
    <row r="95" spans="1:16" s="30" customFormat="1" hidden="1" x14ac:dyDescent="0.2">
      <c r="A95" s="1"/>
      <c r="B95" s="58"/>
      <c r="C95" s="51"/>
      <c r="D95" s="52"/>
      <c r="E95" s="52"/>
      <c r="F95" s="53"/>
      <c r="G95" s="59"/>
      <c r="H95" s="60"/>
      <c r="I95" s="61"/>
      <c r="J95" s="60"/>
      <c r="K95" s="59"/>
      <c r="L95" s="62"/>
      <c r="M95" s="59"/>
      <c r="N95" s="60"/>
      <c r="O95" s="36">
        <f t="shared" si="20"/>
        <v>0</v>
      </c>
      <c r="P95" s="37">
        <f t="shared" si="21"/>
        <v>0</v>
      </c>
    </row>
    <row r="96" spans="1:16" s="30" customFormat="1" hidden="1" x14ac:dyDescent="0.2">
      <c r="A96" s="1"/>
      <c r="B96" s="58"/>
      <c r="C96" s="51"/>
      <c r="D96" s="52"/>
      <c r="E96" s="52"/>
      <c r="F96" s="53"/>
      <c r="G96" s="59"/>
      <c r="H96" s="60"/>
      <c r="I96" s="61"/>
      <c r="J96" s="60"/>
      <c r="K96" s="59"/>
      <c r="L96" s="62"/>
      <c r="M96" s="59"/>
      <c r="N96" s="60"/>
      <c r="O96" s="36">
        <f t="shared" si="20"/>
        <v>0</v>
      </c>
      <c r="P96" s="37">
        <f t="shared" si="21"/>
        <v>0</v>
      </c>
    </row>
    <row r="97" spans="1:16" s="30" customFormat="1" hidden="1" x14ac:dyDescent="0.2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 t="shared" si="20"/>
        <v>0</v>
      </c>
      <c r="P97" s="37">
        <f t="shared" si="21"/>
        <v>0</v>
      </c>
    </row>
    <row r="98" spans="1:16" s="30" customFormat="1" hidden="1" x14ac:dyDescent="0.2">
      <c r="A98" s="1"/>
      <c r="B98" s="58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 t="shared" si="20"/>
        <v>0</v>
      </c>
      <c r="P98" s="37">
        <f t="shared" si="21"/>
        <v>0</v>
      </c>
    </row>
    <row r="99" spans="1:16" s="30" customFormat="1" hidden="1" x14ac:dyDescent="0.2">
      <c r="A99" s="1"/>
      <c r="B99" s="58"/>
      <c r="C99" s="51"/>
      <c r="D99" s="52"/>
      <c r="E99" s="52"/>
      <c r="F99" s="53"/>
      <c r="G99" s="59"/>
      <c r="H99" s="60"/>
      <c r="I99" s="61"/>
      <c r="J99" s="60"/>
      <c r="K99" s="59"/>
      <c r="L99" s="62"/>
      <c r="M99" s="59"/>
      <c r="N99" s="60"/>
      <c r="O99" s="36">
        <f t="shared" si="20"/>
        <v>0</v>
      </c>
      <c r="P99" s="37">
        <f t="shared" si="21"/>
        <v>0</v>
      </c>
    </row>
    <row r="100" spans="1:16" s="30" customFormat="1" hidden="1" x14ac:dyDescent="0.2">
      <c r="A100" s="1"/>
      <c r="B100" s="58"/>
      <c r="C100" s="51"/>
      <c r="D100" s="52"/>
      <c r="E100" s="52"/>
      <c r="F100" s="53"/>
      <c r="G100" s="59"/>
      <c r="H100" s="60"/>
      <c r="I100" s="61"/>
      <c r="J100" s="60"/>
      <c r="K100" s="59"/>
      <c r="L100" s="62"/>
      <c r="M100" s="59"/>
      <c r="N100" s="60"/>
      <c r="O100" s="36">
        <f t="shared" si="20"/>
        <v>0</v>
      </c>
      <c r="P100" s="37">
        <f t="shared" si="21"/>
        <v>0</v>
      </c>
    </row>
    <row r="101" spans="1:16" s="30" customFormat="1" hidden="1" x14ac:dyDescent="0.2">
      <c r="A101" s="1"/>
      <c r="B101" s="58"/>
      <c r="C101" s="51"/>
      <c r="D101" s="52"/>
      <c r="E101" s="52"/>
      <c r="F101" s="53"/>
      <c r="G101" s="59"/>
      <c r="H101" s="60"/>
      <c r="I101" s="61"/>
      <c r="J101" s="60"/>
      <c r="K101" s="59"/>
      <c r="L101" s="62"/>
      <c r="M101" s="59"/>
      <c r="N101" s="60"/>
      <c r="O101" s="36">
        <f t="shared" si="20"/>
        <v>0</v>
      </c>
      <c r="P101" s="37">
        <f t="shared" si="21"/>
        <v>0</v>
      </c>
    </row>
    <row r="102" spans="1:16" s="30" customFormat="1" hidden="1" x14ac:dyDescent="0.2">
      <c r="A102" s="1"/>
      <c r="B102" s="58"/>
      <c r="C102" s="51"/>
      <c r="D102" s="52"/>
      <c r="E102" s="52"/>
      <c r="F102" s="53"/>
      <c r="G102" s="59"/>
      <c r="H102" s="60"/>
      <c r="I102" s="61"/>
      <c r="J102" s="60"/>
      <c r="K102" s="59"/>
      <c r="L102" s="62"/>
      <c r="M102" s="59"/>
      <c r="N102" s="60"/>
      <c r="O102" s="36">
        <f t="shared" si="20"/>
        <v>0</v>
      </c>
      <c r="P102" s="37">
        <f t="shared" si="21"/>
        <v>0</v>
      </c>
    </row>
    <row r="103" spans="1:16" s="30" customFormat="1" hidden="1" x14ac:dyDescent="0.2">
      <c r="A103" s="1"/>
      <c r="B103" s="58"/>
      <c r="C103" s="51"/>
      <c r="D103" s="52"/>
      <c r="E103" s="52"/>
      <c r="F103" s="53"/>
      <c r="G103" s="59"/>
      <c r="H103" s="60"/>
      <c r="I103" s="61"/>
      <c r="J103" s="60"/>
      <c r="K103" s="59"/>
      <c r="L103" s="62"/>
      <c r="M103" s="59"/>
      <c r="N103" s="60"/>
      <c r="O103" s="36">
        <f t="shared" si="20"/>
        <v>0</v>
      </c>
      <c r="P103" s="37">
        <f t="shared" si="21"/>
        <v>0</v>
      </c>
    </row>
    <row r="104" spans="1:16" s="30" customFormat="1" hidden="1" x14ac:dyDescent="0.2">
      <c r="A104" s="1"/>
      <c r="B104" s="58"/>
      <c r="C104" s="51"/>
      <c r="D104" s="52"/>
      <c r="E104" s="52"/>
      <c r="F104" s="53"/>
      <c r="G104" s="59"/>
      <c r="H104" s="60"/>
      <c r="I104" s="61"/>
      <c r="J104" s="60"/>
      <c r="K104" s="59"/>
      <c r="L104" s="62"/>
      <c r="M104" s="59"/>
      <c r="N104" s="60"/>
      <c r="O104" s="36">
        <f t="shared" si="20"/>
        <v>0</v>
      </c>
      <c r="P104" s="37">
        <f t="shared" si="21"/>
        <v>0</v>
      </c>
    </row>
    <row r="105" spans="1:16" s="30" customFormat="1" hidden="1" x14ac:dyDescent="0.2">
      <c r="A105" s="1"/>
      <c r="B105" s="58"/>
      <c r="C105" s="51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 t="shared" si="20"/>
        <v>0</v>
      </c>
      <c r="P105" s="37">
        <f t="shared" si="21"/>
        <v>0</v>
      </c>
    </row>
    <row r="106" spans="1:16" s="30" customFormat="1" hidden="1" x14ac:dyDescent="0.2">
      <c r="A106" s="1"/>
      <c r="B106" s="58"/>
      <c r="C106" s="51"/>
      <c r="D106" s="52"/>
      <c r="E106" s="52"/>
      <c r="F106" s="53"/>
      <c r="G106" s="59"/>
      <c r="H106" s="60"/>
      <c r="I106" s="61"/>
      <c r="J106" s="60"/>
      <c r="K106" s="59"/>
      <c r="L106" s="62"/>
      <c r="M106" s="59"/>
      <c r="N106" s="60"/>
      <c r="O106" s="36">
        <f t="shared" si="20"/>
        <v>0</v>
      </c>
      <c r="P106" s="37">
        <f t="shared" si="21"/>
        <v>0</v>
      </c>
    </row>
    <row r="107" spans="1:16" s="30" customFormat="1" hidden="1" x14ac:dyDescent="0.2">
      <c r="A107" s="1"/>
      <c r="B107" s="58"/>
      <c r="C107" s="51"/>
      <c r="D107" s="52"/>
      <c r="E107" s="52"/>
      <c r="F107" s="53"/>
      <c r="G107" s="59"/>
      <c r="H107" s="60"/>
      <c r="I107" s="61"/>
      <c r="J107" s="60"/>
      <c r="K107" s="59"/>
      <c r="L107" s="62"/>
      <c r="M107" s="59"/>
      <c r="N107" s="60"/>
      <c r="O107" s="36">
        <f t="shared" si="20"/>
        <v>0</v>
      </c>
      <c r="P107" s="37">
        <f t="shared" si="21"/>
        <v>0</v>
      </c>
    </row>
    <row r="108" spans="1:16" s="30" customFormat="1" hidden="1" x14ac:dyDescent="0.2">
      <c r="A108" s="1"/>
      <c r="B108" s="58"/>
      <c r="C108" s="51"/>
      <c r="D108" s="52"/>
      <c r="E108" s="52"/>
      <c r="F108" s="53"/>
      <c r="G108" s="59"/>
      <c r="H108" s="60"/>
      <c r="I108" s="61"/>
      <c r="J108" s="60"/>
      <c r="K108" s="59"/>
      <c r="L108" s="62"/>
      <c r="M108" s="59"/>
      <c r="N108" s="60"/>
      <c r="O108" s="36">
        <f t="shared" si="20"/>
        <v>0</v>
      </c>
      <c r="P108" s="37">
        <f t="shared" si="21"/>
        <v>0</v>
      </c>
    </row>
    <row r="109" spans="1:16" s="30" customFormat="1" hidden="1" x14ac:dyDescent="0.2">
      <c r="A109" s="1"/>
      <c r="B109" s="58"/>
      <c r="C109" s="51"/>
      <c r="D109" s="52"/>
      <c r="E109" s="52"/>
      <c r="F109" s="53"/>
      <c r="G109" s="59"/>
      <c r="H109" s="60"/>
      <c r="I109" s="61"/>
      <c r="J109" s="60"/>
      <c r="K109" s="59"/>
      <c r="L109" s="62"/>
      <c r="M109" s="59"/>
      <c r="N109" s="60"/>
      <c r="O109" s="36">
        <f t="shared" si="20"/>
        <v>0</v>
      </c>
      <c r="P109" s="37">
        <f t="shared" si="21"/>
        <v>0</v>
      </c>
    </row>
    <row r="110" spans="1:16" s="30" customFormat="1" hidden="1" x14ac:dyDescent="0.2">
      <c r="A110" s="1"/>
      <c r="B110" s="58"/>
      <c r="C110" s="51"/>
      <c r="D110" s="52"/>
      <c r="E110" s="52"/>
      <c r="F110" s="53"/>
      <c r="G110" s="59"/>
      <c r="H110" s="60"/>
      <c r="I110" s="61"/>
      <c r="J110" s="60"/>
      <c r="K110" s="59"/>
      <c r="L110" s="62"/>
      <c r="M110" s="59"/>
      <c r="N110" s="60"/>
      <c r="O110" s="36">
        <f t="shared" si="20"/>
        <v>0</v>
      </c>
      <c r="P110" s="37">
        <f t="shared" si="21"/>
        <v>0</v>
      </c>
    </row>
    <row r="111" spans="1:16" s="30" customFormat="1" x14ac:dyDescent="0.2">
      <c r="A111" s="1"/>
      <c r="B111" s="58"/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 t="shared" si="20"/>
        <v>0</v>
      </c>
      <c r="P111" s="37">
        <f t="shared" si="21"/>
        <v>0</v>
      </c>
    </row>
    <row r="112" spans="1:16" ht="12" thickBot="1" x14ac:dyDescent="0.25">
      <c r="A112" s="38"/>
      <c r="B112" s="39" t="s">
        <v>21</v>
      </c>
      <c r="C112" s="39">
        <f>SUM(C109:C111)</f>
        <v>0</v>
      </c>
      <c r="D112" s="39">
        <f>SUM(D88:D111)</f>
        <v>0</v>
      </c>
      <c r="E112" s="39">
        <f>SUM(E88:E111)</f>
        <v>0</v>
      </c>
      <c r="F112" s="39">
        <f>SUM(F109:F111)</f>
        <v>0</v>
      </c>
      <c r="G112" s="43">
        <f t="shared" ref="G112:P112" si="22">SUM(G88:G111)</f>
        <v>58</v>
      </c>
      <c r="H112" s="43">
        <f t="shared" si="22"/>
        <v>0</v>
      </c>
      <c r="I112" s="43">
        <f t="shared" si="22"/>
        <v>5</v>
      </c>
      <c r="J112" s="43">
        <f t="shared" si="22"/>
        <v>0</v>
      </c>
      <c r="K112" s="43">
        <f t="shared" si="22"/>
        <v>0</v>
      </c>
      <c r="L112" s="43">
        <f t="shared" si="22"/>
        <v>0</v>
      </c>
      <c r="M112" s="43">
        <f t="shared" si="22"/>
        <v>5</v>
      </c>
      <c r="N112" s="43">
        <f t="shared" si="22"/>
        <v>0</v>
      </c>
      <c r="O112" s="44">
        <f t="shared" si="22"/>
        <v>68</v>
      </c>
      <c r="P112" s="45">
        <f t="shared" si="22"/>
        <v>27</v>
      </c>
    </row>
    <row r="114" spans="1:16" ht="11.25" customHeight="1" x14ac:dyDescent="0.2"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</row>
    <row r="115" spans="1:16" ht="12" thickBot="1" x14ac:dyDescent="0.25">
      <c r="B115" s="33" t="s">
        <v>71</v>
      </c>
      <c r="C115" s="33"/>
      <c r="D115" s="33"/>
      <c r="E115" s="33"/>
      <c r="F115" s="34"/>
      <c r="G115" s="34"/>
      <c r="H115" s="34"/>
      <c r="I115" s="34"/>
      <c r="J115" s="34"/>
      <c r="K115" s="34"/>
      <c r="L115" s="34"/>
      <c r="M115" s="34"/>
      <c r="N115" s="34"/>
      <c r="O115" s="35"/>
      <c r="P115" s="35"/>
    </row>
    <row r="116" spans="1:16" s="30" customFormat="1" x14ac:dyDescent="0.2">
      <c r="A116" s="1"/>
      <c r="B116" s="58" t="s">
        <v>120</v>
      </c>
      <c r="C116" s="51"/>
      <c r="D116" s="52"/>
      <c r="E116" s="52"/>
      <c r="F116" s="53"/>
      <c r="G116" s="59">
        <v>4</v>
      </c>
      <c r="H116" s="60"/>
      <c r="I116" s="61"/>
      <c r="J116" s="60"/>
      <c r="K116" s="59"/>
      <c r="L116" s="62"/>
      <c r="M116" s="59"/>
      <c r="N116" s="60"/>
      <c r="O116" s="36">
        <f t="shared" ref="O116:O121" si="23">SUM(F116:N116)</f>
        <v>4</v>
      </c>
      <c r="P116" s="37">
        <f t="shared" ref="P116:P121" si="24">(F116*$F$3)+(G116*$G$3)+(H116*$H$3)+(I116*$I$3)+(J116*$J$3)+(K116*$K$3)+(L116*$L$3)+(M116*$M$3)+(N116*$N$3)</f>
        <v>1</v>
      </c>
    </row>
    <row r="117" spans="1:16" s="30" customFormat="1" x14ac:dyDescent="0.2">
      <c r="A117" s="1"/>
      <c r="B117" s="58" t="s">
        <v>121</v>
      </c>
      <c r="C117" s="51"/>
      <c r="D117" s="52"/>
      <c r="E117" s="52"/>
      <c r="F117" s="53"/>
      <c r="G117" s="59">
        <v>9</v>
      </c>
      <c r="H117" s="60"/>
      <c r="I117" s="61"/>
      <c r="J117" s="60"/>
      <c r="K117" s="59"/>
      <c r="L117" s="62"/>
      <c r="M117" s="59"/>
      <c r="N117" s="60"/>
      <c r="O117" s="36">
        <f t="shared" si="23"/>
        <v>9</v>
      </c>
      <c r="P117" s="37">
        <f t="shared" si="24"/>
        <v>2.25</v>
      </c>
    </row>
    <row r="118" spans="1:16" s="30" customFormat="1" x14ac:dyDescent="0.2">
      <c r="A118" s="1"/>
      <c r="B118" s="58" t="s">
        <v>122</v>
      </c>
      <c r="C118" s="51"/>
      <c r="D118" s="52"/>
      <c r="E118" s="52"/>
      <c r="F118" s="53"/>
      <c r="G118" s="59">
        <v>4</v>
      </c>
      <c r="H118" s="60"/>
      <c r="I118" s="61"/>
      <c r="J118" s="60"/>
      <c r="K118" s="59"/>
      <c r="L118" s="62"/>
      <c r="M118" s="59"/>
      <c r="N118" s="60"/>
      <c r="O118" s="36">
        <f t="shared" si="23"/>
        <v>4</v>
      </c>
      <c r="P118" s="37">
        <f t="shared" si="24"/>
        <v>1</v>
      </c>
    </row>
    <row r="119" spans="1:16" s="30" customFormat="1" x14ac:dyDescent="0.2">
      <c r="A119" s="1"/>
      <c r="B119" s="58" t="s">
        <v>123</v>
      </c>
      <c r="C119" s="51"/>
      <c r="D119" s="52"/>
      <c r="E119" s="52"/>
      <c r="F119" s="53"/>
      <c r="G119" s="59">
        <v>4</v>
      </c>
      <c r="H119" s="60"/>
      <c r="I119" s="61"/>
      <c r="J119" s="60"/>
      <c r="K119" s="59"/>
      <c r="L119" s="62"/>
      <c r="M119" s="59"/>
      <c r="N119" s="60"/>
      <c r="O119" s="36">
        <f t="shared" si="23"/>
        <v>4</v>
      </c>
      <c r="P119" s="37">
        <f t="shared" si="24"/>
        <v>1</v>
      </c>
    </row>
    <row r="120" spans="1:16" s="30" customFormat="1" x14ac:dyDescent="0.2">
      <c r="A120" s="1"/>
      <c r="B120" s="58" t="s">
        <v>124</v>
      </c>
      <c r="C120" s="51"/>
      <c r="D120" s="52"/>
      <c r="E120" s="52"/>
      <c r="F120" s="53"/>
      <c r="G120" s="59"/>
      <c r="H120" s="60"/>
      <c r="I120" s="61">
        <v>10</v>
      </c>
      <c r="J120" s="60"/>
      <c r="K120" s="59">
        <v>2</v>
      </c>
      <c r="L120" s="62">
        <v>3</v>
      </c>
      <c r="M120" s="59"/>
      <c r="N120" s="60">
        <v>5</v>
      </c>
      <c r="O120" s="36">
        <f t="shared" si="23"/>
        <v>20</v>
      </c>
      <c r="P120" s="37">
        <f t="shared" si="24"/>
        <v>20</v>
      </c>
    </row>
    <row r="121" spans="1:16" s="30" customFormat="1" x14ac:dyDescent="0.2">
      <c r="A121" s="1"/>
      <c r="B121" s="58" t="s">
        <v>119</v>
      </c>
      <c r="C121" s="51"/>
      <c r="D121" s="52"/>
      <c r="E121" s="52"/>
      <c r="F121" s="53"/>
      <c r="G121" s="59">
        <v>9</v>
      </c>
      <c r="H121" s="60"/>
      <c r="I121" s="61">
        <v>1</v>
      </c>
      <c r="J121" s="60"/>
      <c r="K121" s="59"/>
      <c r="L121" s="62"/>
      <c r="M121" s="59"/>
      <c r="N121" s="60"/>
      <c r="O121" s="36">
        <f t="shared" si="23"/>
        <v>10</v>
      </c>
      <c r="P121" s="37">
        <f t="shared" si="24"/>
        <v>2.75</v>
      </c>
    </row>
    <row r="122" spans="1:16" ht="12" thickBot="1" x14ac:dyDescent="0.25">
      <c r="A122" s="38"/>
      <c r="B122" s="39" t="s">
        <v>21</v>
      </c>
      <c r="C122" s="39">
        <f t="shared" ref="C122:O122" si="25">SUM(C116:C121)</f>
        <v>0</v>
      </c>
      <c r="D122" s="39">
        <f t="shared" si="25"/>
        <v>0</v>
      </c>
      <c r="E122" s="39">
        <f t="shared" si="25"/>
        <v>0</v>
      </c>
      <c r="F122" s="39">
        <f t="shared" si="25"/>
        <v>0</v>
      </c>
      <c r="G122" s="43">
        <f t="shared" si="25"/>
        <v>30</v>
      </c>
      <c r="H122" s="43">
        <f t="shared" si="25"/>
        <v>0</v>
      </c>
      <c r="I122" s="43">
        <f t="shared" si="25"/>
        <v>11</v>
      </c>
      <c r="J122" s="43">
        <f t="shared" si="25"/>
        <v>0</v>
      </c>
      <c r="K122" s="43">
        <f t="shared" si="25"/>
        <v>2</v>
      </c>
      <c r="L122" s="43">
        <f t="shared" si="25"/>
        <v>3</v>
      </c>
      <c r="M122" s="43">
        <f t="shared" si="25"/>
        <v>0</v>
      </c>
      <c r="N122" s="43">
        <f t="shared" si="25"/>
        <v>5</v>
      </c>
      <c r="O122" s="44">
        <f t="shared" si="25"/>
        <v>51</v>
      </c>
      <c r="P122" s="45">
        <f>SUM(P116:P121)</f>
        <v>28</v>
      </c>
    </row>
    <row r="123" spans="1:16" ht="12.75" x14ac:dyDescent="0.2">
      <c r="B123" s="2"/>
      <c r="C123" s="2"/>
      <c r="D123" s="2"/>
      <c r="E123" s="2"/>
      <c r="F123" s="47"/>
      <c r="G123" s="47"/>
      <c r="H123" s="47"/>
      <c r="I123" s="47"/>
      <c r="J123" s="47"/>
      <c r="K123" s="47"/>
      <c r="L123" s="47"/>
      <c r="M123" s="47"/>
      <c r="N123" s="47"/>
      <c r="O123" s="2"/>
      <c r="P123" s="2"/>
    </row>
    <row r="124" spans="1:16" x14ac:dyDescent="0.2">
      <c r="M124" s="48" t="s">
        <v>21</v>
      </c>
      <c r="O124" s="49">
        <f>O122+O112+O84+O78+O72+O66+O54+O46+O30</f>
        <v>2331</v>
      </c>
      <c r="P124" s="50">
        <f>P122+P112+P84+P78+P72+P66+P54+P46+P30</f>
        <v>1038.0999999999999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workbookViewId="0">
      <selection activeCell="E29" sqref="E29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75</v>
      </c>
    </row>
    <row r="3" spans="1:16" ht="12.75" x14ac:dyDescent="0.2">
      <c r="B3" s="2" t="s">
        <v>100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 t="s">
        <v>132</v>
      </c>
      <c r="C9" s="63"/>
      <c r="D9" s="52"/>
      <c r="E9" s="52"/>
      <c r="F9" s="53"/>
      <c r="G9" s="59">
        <v>7</v>
      </c>
      <c r="H9" s="60"/>
      <c r="I9" s="61">
        <v>35</v>
      </c>
      <c r="J9" s="60"/>
      <c r="K9" s="59"/>
      <c r="L9" s="62">
        <v>39</v>
      </c>
      <c r="M9" s="59"/>
      <c r="N9" s="60"/>
      <c r="O9" s="36">
        <f t="shared" ref="O9:O11" si="0">SUM(F9:N9)</f>
        <v>81</v>
      </c>
      <c r="P9" s="37">
        <f t="shared" ref="P9:P11" si="1">(F9*$F$5)+(G9*$G$5)+(H9*$H$5)+(I9*$I$5)+(J9*$J$5)+(K9*$K$5)+(L9*$L$5)+(M9*$M$5)+(N9*$N$5)</f>
        <v>58.25</v>
      </c>
    </row>
    <row r="10" spans="1:16" s="30" customFormat="1" x14ac:dyDescent="0.2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14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 x14ac:dyDescent="0.25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7</v>
      </c>
      <c r="H12" s="39">
        <f t="shared" si="2"/>
        <v>0</v>
      </c>
      <c r="I12" s="39">
        <f t="shared" si="2"/>
        <v>35</v>
      </c>
      <c r="J12" s="39">
        <f t="shared" si="2"/>
        <v>0</v>
      </c>
      <c r="K12" s="39">
        <f t="shared" si="2"/>
        <v>0</v>
      </c>
      <c r="L12" s="39">
        <f t="shared" si="2"/>
        <v>39</v>
      </c>
      <c r="M12" s="39">
        <f t="shared" si="2"/>
        <v>0</v>
      </c>
      <c r="N12" s="39">
        <f t="shared" si="2"/>
        <v>0</v>
      </c>
      <c r="O12" s="39">
        <f t="shared" si="2"/>
        <v>81</v>
      </c>
      <c r="P12" s="39">
        <f t="shared" si="2"/>
        <v>58.25</v>
      </c>
    </row>
    <row r="13" spans="1:16" x14ac:dyDescent="0.2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 x14ac:dyDescent="0.2"/>
    <row r="16" spans="1:16" x14ac:dyDescent="0.2">
      <c r="M16" s="127"/>
      <c r="N16" s="127"/>
      <c r="O16" s="127"/>
      <c r="P16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1"/>
  <sheetViews>
    <sheetView workbookViewId="0">
      <selection activeCell="D25" sqref="D25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73</v>
      </c>
    </row>
    <row r="3" spans="1:16" ht="12.75" x14ac:dyDescent="0.2">
      <c r="B3" s="2" t="s">
        <v>72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08"/>
      <c r="D9" s="100"/>
      <c r="E9" s="100"/>
      <c r="F9" s="130"/>
      <c r="G9" s="131"/>
      <c r="H9" s="132"/>
      <c r="I9" s="104"/>
      <c r="J9" s="132"/>
      <c r="K9" s="131"/>
      <c r="L9" s="105"/>
      <c r="M9" s="131"/>
      <c r="N9" s="132"/>
      <c r="O9" s="106">
        <f t="shared" ref="O9:O20" si="0">SUM(F9:N9)</f>
        <v>0</v>
      </c>
      <c r="P9" s="107">
        <f t="shared" ref="P9:P20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 t="shared" si="0"/>
        <v>0</v>
      </c>
      <c r="P11" s="107">
        <f t="shared" si="1"/>
        <v>0</v>
      </c>
    </row>
    <row r="12" spans="1:16" s="30" customFormat="1" x14ac:dyDescent="0.2">
      <c r="A12" s="1"/>
      <c r="B12" s="99"/>
      <c r="C12" s="108"/>
      <c r="D12" s="100"/>
      <c r="E12" s="100"/>
      <c r="F12" s="130"/>
      <c r="G12" s="131"/>
      <c r="H12" s="132"/>
      <c r="I12" s="104"/>
      <c r="J12" s="132"/>
      <c r="K12" s="131"/>
      <c r="L12" s="105"/>
      <c r="M12" s="131"/>
      <c r="N12" s="132"/>
      <c r="O12" s="106">
        <f t="shared" si="0"/>
        <v>0</v>
      </c>
      <c r="P12" s="107">
        <f t="shared" si="1"/>
        <v>0</v>
      </c>
    </row>
    <row r="13" spans="1:16" s="30" customFormat="1" x14ac:dyDescent="0.2">
      <c r="A13" s="1"/>
      <c r="B13" s="99"/>
      <c r="C13" s="108"/>
      <c r="D13" s="100"/>
      <c r="E13" s="100"/>
      <c r="F13" s="130"/>
      <c r="G13" s="131"/>
      <c r="H13" s="132"/>
      <c r="I13" s="104"/>
      <c r="J13" s="132"/>
      <c r="K13" s="131"/>
      <c r="L13" s="105"/>
      <c r="M13" s="131"/>
      <c r="N13" s="132"/>
      <c r="O13" s="106">
        <f t="shared" si="0"/>
        <v>0</v>
      </c>
      <c r="P13" s="107">
        <f t="shared" si="1"/>
        <v>0</v>
      </c>
    </row>
    <row r="14" spans="1:16" s="30" customFormat="1" x14ac:dyDescent="0.2">
      <c r="A14" s="1"/>
      <c r="B14" s="99"/>
      <c r="C14" s="108"/>
      <c r="D14" s="100"/>
      <c r="E14" s="100"/>
      <c r="F14" s="130"/>
      <c r="G14" s="131"/>
      <c r="H14" s="132"/>
      <c r="I14" s="104"/>
      <c r="J14" s="132"/>
      <c r="K14" s="131"/>
      <c r="L14" s="105"/>
      <c r="M14" s="131"/>
      <c r="N14" s="132"/>
      <c r="O14" s="106">
        <f t="shared" si="0"/>
        <v>0</v>
      </c>
      <c r="P14" s="107">
        <f t="shared" si="1"/>
        <v>0</v>
      </c>
    </row>
    <row r="15" spans="1:16" s="30" customFormat="1" x14ac:dyDescent="0.2">
      <c r="A15" s="1"/>
      <c r="B15" s="99"/>
      <c r="C15" s="108"/>
      <c r="D15" s="100"/>
      <c r="E15" s="100"/>
      <c r="F15" s="130"/>
      <c r="G15" s="131"/>
      <c r="H15" s="132"/>
      <c r="I15" s="104"/>
      <c r="J15" s="132"/>
      <c r="K15" s="131"/>
      <c r="L15" s="105"/>
      <c r="M15" s="131"/>
      <c r="N15" s="132"/>
      <c r="O15" s="106">
        <f t="shared" si="0"/>
        <v>0</v>
      </c>
      <c r="P15" s="107">
        <f t="shared" si="1"/>
        <v>0</v>
      </c>
    </row>
    <row r="16" spans="1:16" s="30" customFormat="1" x14ac:dyDescent="0.2">
      <c r="A16" s="1"/>
      <c r="B16" s="99"/>
      <c r="C16" s="108"/>
      <c r="D16" s="100"/>
      <c r="E16" s="100"/>
      <c r="F16" s="130"/>
      <c r="G16" s="131"/>
      <c r="H16" s="132"/>
      <c r="I16" s="104"/>
      <c r="J16" s="132"/>
      <c r="K16" s="131"/>
      <c r="L16" s="105"/>
      <c r="M16" s="131"/>
      <c r="N16" s="132"/>
      <c r="O16" s="106">
        <f t="shared" si="0"/>
        <v>0</v>
      </c>
      <c r="P16" s="107">
        <f t="shared" si="1"/>
        <v>0</v>
      </c>
    </row>
    <row r="17" spans="1:16" s="30" customFormat="1" x14ac:dyDescent="0.2">
      <c r="A17" s="1"/>
      <c r="B17" s="99"/>
      <c r="C17" s="108"/>
      <c r="D17" s="100"/>
      <c r="E17" s="100"/>
      <c r="F17" s="130"/>
      <c r="G17" s="131"/>
      <c r="H17" s="132"/>
      <c r="I17" s="104"/>
      <c r="J17" s="132"/>
      <c r="K17" s="131"/>
      <c r="L17" s="105"/>
      <c r="M17" s="131"/>
      <c r="N17" s="132"/>
      <c r="O17" s="106">
        <f t="shared" si="0"/>
        <v>0</v>
      </c>
      <c r="P17" s="107">
        <f t="shared" si="1"/>
        <v>0</v>
      </c>
    </row>
    <row r="18" spans="1:16" s="30" customFormat="1" x14ac:dyDescent="0.2">
      <c r="A18" s="1"/>
      <c r="B18" s="99"/>
      <c r="C18" s="108"/>
      <c r="D18" s="100"/>
      <c r="E18" s="100"/>
      <c r="F18" s="130"/>
      <c r="G18" s="131"/>
      <c r="H18" s="132"/>
      <c r="I18" s="104"/>
      <c r="J18" s="132"/>
      <c r="K18" s="131"/>
      <c r="L18" s="105"/>
      <c r="M18" s="131"/>
      <c r="N18" s="132"/>
      <c r="O18" s="106">
        <f t="shared" si="0"/>
        <v>0</v>
      </c>
      <c r="P18" s="107">
        <f t="shared" si="1"/>
        <v>0</v>
      </c>
    </row>
    <row r="19" spans="1:16" s="30" customFormat="1" x14ac:dyDescent="0.2">
      <c r="A19" s="1"/>
      <c r="B19" s="99"/>
      <c r="C19" s="108"/>
      <c r="D19" s="100"/>
      <c r="E19" s="100"/>
      <c r="F19" s="130"/>
      <c r="G19" s="131"/>
      <c r="H19" s="132"/>
      <c r="I19" s="104"/>
      <c r="J19" s="132"/>
      <c r="K19" s="131"/>
      <c r="L19" s="105"/>
      <c r="M19" s="131"/>
      <c r="N19" s="132"/>
      <c r="O19" s="106">
        <f t="shared" si="0"/>
        <v>0</v>
      </c>
      <c r="P19" s="107">
        <f t="shared" si="1"/>
        <v>0</v>
      </c>
    </row>
    <row r="20" spans="1:16" s="30" customFormat="1" x14ac:dyDescent="0.2">
      <c r="A20" s="1"/>
      <c r="B20" s="99"/>
      <c r="C20" s="108"/>
      <c r="D20" s="100"/>
      <c r="E20" s="100"/>
      <c r="F20" s="130"/>
      <c r="G20" s="131"/>
      <c r="H20" s="132"/>
      <c r="I20" s="104"/>
      <c r="J20" s="132"/>
      <c r="K20" s="131"/>
      <c r="L20" s="105"/>
      <c r="M20" s="131"/>
      <c r="N20" s="132"/>
      <c r="O20" s="106">
        <f t="shared" si="0"/>
        <v>0</v>
      </c>
      <c r="P20" s="107">
        <f t="shared" si="1"/>
        <v>0</v>
      </c>
    </row>
    <row r="21" spans="1:16" x14ac:dyDescent="0.2">
      <c r="A21" s="38"/>
      <c r="B21" s="109" t="s">
        <v>21</v>
      </c>
      <c r="C21" s="109">
        <f t="shared" ref="C21:P21" si="2">SUM(C9:C20)</f>
        <v>0</v>
      </c>
      <c r="D21" s="109">
        <f t="shared" si="2"/>
        <v>0</v>
      </c>
      <c r="E21" s="109">
        <f t="shared" si="2"/>
        <v>0</v>
      </c>
      <c r="F21" s="109">
        <f t="shared" si="2"/>
        <v>0</v>
      </c>
      <c r="G21" s="109">
        <f t="shared" si="2"/>
        <v>0</v>
      </c>
      <c r="H21" s="109">
        <f t="shared" si="2"/>
        <v>0</v>
      </c>
      <c r="I21" s="109">
        <f t="shared" si="2"/>
        <v>0</v>
      </c>
      <c r="J21" s="109">
        <f t="shared" si="2"/>
        <v>0</v>
      </c>
      <c r="K21" s="109">
        <f t="shared" si="2"/>
        <v>0</v>
      </c>
      <c r="L21" s="109">
        <f t="shared" si="2"/>
        <v>0</v>
      </c>
      <c r="M21" s="109">
        <f t="shared" si="2"/>
        <v>0</v>
      </c>
      <c r="N21" s="109">
        <f t="shared" si="2"/>
        <v>0</v>
      </c>
      <c r="O21" s="109">
        <f t="shared" si="2"/>
        <v>0</v>
      </c>
      <c r="P21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workbookViewId="0">
      <selection activeCell="C27" sqref="C27"/>
    </sheetView>
  </sheetViews>
  <sheetFormatPr defaultRowHeight="12.75" x14ac:dyDescent="0.2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 x14ac:dyDescent="0.2">
      <c r="A2" s="73" t="s">
        <v>38</v>
      </c>
      <c r="B2" s="73" t="s">
        <v>24</v>
      </c>
      <c r="C2" s="73" t="s">
        <v>25</v>
      </c>
    </row>
    <row r="4" spans="1:3" ht="15" x14ac:dyDescent="0.25">
      <c r="A4" s="75" t="s">
        <v>134</v>
      </c>
      <c r="B4" s="76">
        <f>SUM('Ivory Coast'!O12)</f>
        <v>6</v>
      </c>
      <c r="C4" s="155">
        <f>SUM('Ivory Coast'!P12)</f>
        <v>1.5</v>
      </c>
    </row>
    <row r="5" spans="1:3" ht="15" x14ac:dyDescent="0.25">
      <c r="A5" s="75" t="s">
        <v>40</v>
      </c>
      <c r="B5" s="76">
        <f>SUM(Ghana!O11)</f>
        <v>33</v>
      </c>
      <c r="C5" s="155">
        <f>SUM(Ghana!P11)</f>
        <v>10.75</v>
      </c>
    </row>
    <row r="6" spans="1:3" ht="15" x14ac:dyDescent="0.25">
      <c r="A6" s="75" t="s">
        <v>26</v>
      </c>
      <c r="B6" s="76">
        <f>SUM(Kenya!O31)</f>
        <v>789</v>
      </c>
      <c r="C6" s="155">
        <f>SUM(Kenya!P31)</f>
        <v>293.85000000000002</v>
      </c>
    </row>
    <row r="7" spans="1:3" ht="15" hidden="1" x14ac:dyDescent="0.25">
      <c r="A7" s="75" t="s">
        <v>31</v>
      </c>
      <c r="B7" s="76">
        <f>SUM(Malawi!O12)</f>
        <v>0</v>
      </c>
      <c r="C7" s="155">
        <f>SUM(Malawi!P12)</f>
        <v>0</v>
      </c>
    </row>
    <row r="8" spans="1:3" ht="15" x14ac:dyDescent="0.25">
      <c r="A8" s="76" t="s">
        <v>27</v>
      </c>
      <c r="B8" s="154">
        <f>SUM(Mauritius!O36)</f>
        <v>2892</v>
      </c>
      <c r="C8" s="155">
        <f>SUM(Mauritius!P36)</f>
        <v>1002.5</v>
      </c>
    </row>
    <row r="9" spans="1:3" ht="15" hidden="1" x14ac:dyDescent="0.25">
      <c r="A9" s="76" t="s">
        <v>41</v>
      </c>
      <c r="B9" s="154">
        <f>SUM(Nigeria!O76)</f>
        <v>0</v>
      </c>
      <c r="C9" s="155">
        <f>SUM(Nigeria!P76)</f>
        <v>0</v>
      </c>
    </row>
    <row r="10" spans="1:3" ht="15" x14ac:dyDescent="0.25">
      <c r="A10" s="76" t="s">
        <v>28</v>
      </c>
      <c r="B10" s="154">
        <f>SUM('South Africa'!O124)</f>
        <v>2331</v>
      </c>
      <c r="C10" s="155">
        <f>SUM('South Africa'!P124)</f>
        <v>1038.0999999999999</v>
      </c>
    </row>
    <row r="11" spans="1:3" ht="15" x14ac:dyDescent="0.25">
      <c r="A11" s="76" t="s">
        <v>46</v>
      </c>
      <c r="B11" s="76">
        <f>SUM(Togo!O12)</f>
        <v>81</v>
      </c>
      <c r="C11" s="155">
        <f>SUM(Togo!P12)</f>
        <v>58.25</v>
      </c>
    </row>
    <row r="12" spans="1:3" ht="15" hidden="1" x14ac:dyDescent="0.25">
      <c r="A12" s="76" t="s">
        <v>76</v>
      </c>
      <c r="B12" s="76">
        <f>SUM(Zambia!O21)</f>
        <v>0</v>
      </c>
      <c r="C12" s="155">
        <f>SUM(Zambia!P21)</f>
        <v>0</v>
      </c>
    </row>
    <row r="13" spans="1:3" x14ac:dyDescent="0.2">
      <c r="A13" s="77"/>
      <c r="B13" s="77"/>
      <c r="C13" s="77"/>
    </row>
    <row r="14" spans="1:3" x14ac:dyDescent="0.2">
      <c r="A14" s="77" t="s">
        <v>29</v>
      </c>
      <c r="B14" s="77">
        <f>SUM(B4:B13)</f>
        <v>6132</v>
      </c>
      <c r="C14" s="156">
        <f>SUM(C4:C13)</f>
        <v>2404.9499999999998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Ivory Coast</vt:lpstr>
      <vt:lpstr>Ghana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2016-06-27T12:04:21Z</dcterms:modified>
</cp:coreProperties>
</file>