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875" windowWidth="14070" windowHeight="5700"/>
  </bookViews>
  <sheets>
    <sheet name="Democratic Republic of Congo" sheetId="16" r:id="rId1"/>
    <sheet name="DRC" sheetId="13" state="hidden" r:id="rId2"/>
    <sheet name="Ivory Coast" sheetId="14" r:id="rId3"/>
    <sheet name="Kenya" sheetId="10" r:id="rId4"/>
    <sheet name="Malawi" sheetId="11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P9" i="16" l="1"/>
  <c r="O9" i="16"/>
  <c r="P11" i="12" l="1"/>
  <c r="O11" i="12"/>
  <c r="O15" i="12" s="1"/>
  <c r="B11" i="4" s="1"/>
  <c r="P10" i="12"/>
  <c r="O10" i="12"/>
  <c r="P12" i="12"/>
  <c r="O12" i="12"/>
  <c r="N70" i="19"/>
  <c r="M70" i="19"/>
  <c r="L70" i="19"/>
  <c r="K70" i="19"/>
  <c r="J70" i="19"/>
  <c r="I70" i="19"/>
  <c r="H70" i="19"/>
  <c r="G70" i="19"/>
  <c r="F70" i="19"/>
  <c r="E70" i="19"/>
  <c r="D70" i="19"/>
  <c r="C70" i="19"/>
  <c r="P69" i="19"/>
  <c r="O69" i="19"/>
  <c r="P68" i="19"/>
  <c r="O68" i="19"/>
  <c r="P67" i="19"/>
  <c r="O67" i="19"/>
  <c r="N63" i="19"/>
  <c r="M63" i="19"/>
  <c r="L63" i="19"/>
  <c r="K63" i="19"/>
  <c r="J63" i="19"/>
  <c r="I63" i="19"/>
  <c r="H63" i="19"/>
  <c r="G63" i="19"/>
  <c r="F63" i="19"/>
  <c r="E63" i="19"/>
  <c r="D63" i="19"/>
  <c r="C63" i="19"/>
  <c r="P62" i="19"/>
  <c r="O62" i="19"/>
  <c r="P61" i="19"/>
  <c r="O61" i="19"/>
  <c r="N57" i="19"/>
  <c r="M57" i="19"/>
  <c r="L57" i="19"/>
  <c r="K57" i="19"/>
  <c r="J57" i="19"/>
  <c r="I57" i="19"/>
  <c r="H57" i="19"/>
  <c r="G57" i="19"/>
  <c r="F57" i="19"/>
  <c r="E57" i="19"/>
  <c r="D57" i="19"/>
  <c r="C57" i="19"/>
  <c r="P56" i="19"/>
  <c r="O56" i="19"/>
  <c r="P55" i="19"/>
  <c r="O55" i="19"/>
  <c r="N51" i="19"/>
  <c r="M51" i="19"/>
  <c r="L51" i="19"/>
  <c r="K51" i="19"/>
  <c r="J51" i="19"/>
  <c r="I51" i="19"/>
  <c r="H51" i="19"/>
  <c r="G51" i="19"/>
  <c r="F51" i="19"/>
  <c r="E51" i="19"/>
  <c r="D51" i="19"/>
  <c r="C51" i="19"/>
  <c r="P50" i="19"/>
  <c r="O50" i="19"/>
  <c r="P49" i="19"/>
  <c r="O49" i="19"/>
  <c r="N45" i="19"/>
  <c r="M45" i="19"/>
  <c r="L45" i="19"/>
  <c r="K45" i="19"/>
  <c r="J45" i="19"/>
  <c r="I45" i="19"/>
  <c r="H45" i="19"/>
  <c r="G45" i="19"/>
  <c r="F45" i="19"/>
  <c r="E45" i="19"/>
  <c r="D45" i="19"/>
  <c r="C45" i="19"/>
  <c r="P43" i="19"/>
  <c r="P45" i="19" s="1"/>
  <c r="O43" i="19"/>
  <c r="O45" i="19" s="1"/>
  <c r="N39" i="19"/>
  <c r="M39" i="19"/>
  <c r="L39" i="19"/>
  <c r="K39" i="19"/>
  <c r="J39" i="19"/>
  <c r="I39" i="19"/>
  <c r="H39" i="19"/>
  <c r="G39" i="19"/>
  <c r="F39" i="19"/>
  <c r="E39" i="19"/>
  <c r="D39" i="19"/>
  <c r="C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N26" i="19"/>
  <c r="M26" i="19"/>
  <c r="L26" i="19"/>
  <c r="K26" i="19"/>
  <c r="J26" i="19"/>
  <c r="I26" i="19"/>
  <c r="H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N13" i="19"/>
  <c r="M13" i="19"/>
  <c r="L13" i="19"/>
  <c r="K13" i="19"/>
  <c r="J13" i="19"/>
  <c r="I13" i="19"/>
  <c r="H13" i="19"/>
  <c r="G13" i="19"/>
  <c r="F13" i="19"/>
  <c r="E13" i="19"/>
  <c r="D13" i="19"/>
  <c r="C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4" i="4" s="1"/>
  <c r="N11" i="17"/>
  <c r="M11" i="17"/>
  <c r="L11" i="17"/>
  <c r="K11" i="17"/>
  <c r="J11" i="17"/>
  <c r="I11" i="17"/>
  <c r="H11" i="17"/>
  <c r="G11" i="17"/>
  <c r="F11" i="17"/>
  <c r="E11" i="17"/>
  <c r="D11" i="17"/>
  <c r="C11" i="17"/>
  <c r="P10" i="17"/>
  <c r="O10" i="17"/>
  <c r="P9" i="17"/>
  <c r="O9" i="17"/>
  <c r="O11" i="17" s="1"/>
  <c r="B12" i="4" s="1"/>
  <c r="G23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33" i="10"/>
  <c r="M33" i="10"/>
  <c r="L33" i="10"/>
  <c r="K33" i="10"/>
  <c r="J33" i="10"/>
  <c r="I33" i="10"/>
  <c r="H33" i="10"/>
  <c r="G33" i="10"/>
  <c r="F33" i="10"/>
  <c r="E33" i="10"/>
  <c r="D33" i="10"/>
  <c r="C33" i="10"/>
  <c r="N47" i="10"/>
  <c r="M47" i="10"/>
  <c r="L47" i="10"/>
  <c r="K47" i="10"/>
  <c r="J47" i="10"/>
  <c r="I47" i="10"/>
  <c r="H47" i="10"/>
  <c r="G47" i="10"/>
  <c r="F47" i="10"/>
  <c r="E47" i="10"/>
  <c r="D47" i="10"/>
  <c r="C47" i="10"/>
  <c r="P46" i="10"/>
  <c r="P45" i="10"/>
  <c r="P47" i="10" s="1"/>
  <c r="O45" i="10"/>
  <c r="P44" i="10"/>
  <c r="O44" i="10"/>
  <c r="O47" i="10" s="1"/>
  <c r="P43" i="10"/>
  <c r="O43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2" i="10"/>
  <c r="O22" i="10"/>
  <c r="P21" i="10"/>
  <c r="O21" i="10"/>
  <c r="P20" i="10"/>
  <c r="O20" i="10"/>
  <c r="P19" i="10"/>
  <c r="O19" i="10"/>
  <c r="P18" i="10"/>
  <c r="O18" i="10"/>
  <c r="P24" i="10"/>
  <c r="O24" i="10"/>
  <c r="P23" i="10"/>
  <c r="O2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4" i="4"/>
  <c r="P14" i="14"/>
  <c r="O14" i="14"/>
  <c r="P13" i="14"/>
  <c r="O13" i="14"/>
  <c r="P18" i="14"/>
  <c r="O18" i="14"/>
  <c r="P17" i="14"/>
  <c r="O17" i="14"/>
  <c r="P16" i="14"/>
  <c r="O16" i="14"/>
  <c r="P15" i="14"/>
  <c r="O15" i="14"/>
  <c r="N19" i="14"/>
  <c r="M19" i="14"/>
  <c r="L19" i="14"/>
  <c r="K19" i="14"/>
  <c r="J19" i="14"/>
  <c r="I19" i="14"/>
  <c r="H19" i="14"/>
  <c r="G19" i="14"/>
  <c r="F19" i="14"/>
  <c r="E19" i="14"/>
  <c r="D19" i="14"/>
  <c r="C19" i="14"/>
  <c r="P12" i="14"/>
  <c r="O12" i="14"/>
  <c r="P11" i="14"/>
  <c r="O11" i="14"/>
  <c r="P10" i="14"/>
  <c r="O10" i="14"/>
  <c r="P9" i="14"/>
  <c r="O9" i="14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2" i="8"/>
  <c r="O22" i="8"/>
  <c r="O9" i="12"/>
  <c r="P9" i="12"/>
  <c r="P15" i="12" s="1"/>
  <c r="C11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39" i="10"/>
  <c r="M39" i="10"/>
  <c r="L39" i="10"/>
  <c r="K39" i="10"/>
  <c r="J39" i="10"/>
  <c r="I39" i="10"/>
  <c r="H39" i="10"/>
  <c r="G39" i="10"/>
  <c r="F39" i="10"/>
  <c r="E39" i="10"/>
  <c r="D39" i="10"/>
  <c r="C39" i="10"/>
  <c r="P38" i="10"/>
  <c r="O38" i="10"/>
  <c r="P37" i="10"/>
  <c r="P39" i="10" s="1"/>
  <c r="O37" i="10"/>
  <c r="P32" i="10"/>
  <c r="O32" i="10"/>
  <c r="P31" i="10"/>
  <c r="O31" i="10"/>
  <c r="P30" i="10"/>
  <c r="O30" i="10"/>
  <c r="P29" i="10"/>
  <c r="O29" i="10"/>
  <c r="P28" i="10"/>
  <c r="O28" i="10"/>
  <c r="P27" i="10"/>
  <c r="O27" i="10"/>
  <c r="P26" i="10"/>
  <c r="O26" i="10"/>
  <c r="P25" i="10"/>
  <c r="O25" i="10"/>
  <c r="O9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30" i="8"/>
  <c r="M30" i="8"/>
  <c r="L30" i="8"/>
  <c r="K30" i="8"/>
  <c r="J30" i="8"/>
  <c r="I30" i="8"/>
  <c r="H30" i="8"/>
  <c r="G30" i="8"/>
  <c r="F30" i="8"/>
  <c r="E30" i="8"/>
  <c r="D30" i="8"/>
  <c r="C30" i="8"/>
  <c r="P29" i="8"/>
  <c r="O29" i="8"/>
  <c r="P28" i="8"/>
  <c r="O28" i="8"/>
  <c r="P27" i="8"/>
  <c r="O27" i="8"/>
  <c r="N23" i="8"/>
  <c r="M23" i="8"/>
  <c r="L23" i="8"/>
  <c r="K23" i="8"/>
  <c r="J23" i="8"/>
  <c r="I23" i="8"/>
  <c r="H23" i="8"/>
  <c r="F23" i="8"/>
  <c r="E23" i="8"/>
  <c r="D23" i="8"/>
  <c r="C23" i="8"/>
  <c r="P7" i="8"/>
  <c r="O7" i="8"/>
  <c r="O23" i="8" s="1"/>
  <c r="P19" i="13"/>
  <c r="O72" i="18"/>
  <c r="P44" i="18"/>
  <c r="O39" i="10" l="1"/>
  <c r="O33" i="10"/>
  <c r="O49" i="10" s="1"/>
  <c r="B6" i="4" s="1"/>
  <c r="P33" i="10"/>
  <c r="P63" i="19"/>
  <c r="O57" i="19"/>
  <c r="O63" i="19"/>
  <c r="P30" i="8"/>
  <c r="O30" i="8"/>
  <c r="P23" i="8"/>
  <c r="P26" i="19"/>
  <c r="P51" i="19"/>
  <c r="P57" i="19"/>
  <c r="O13" i="19"/>
  <c r="O51" i="19"/>
  <c r="P19" i="14"/>
  <c r="C5" i="4" s="1"/>
  <c r="O19" i="14"/>
  <c r="B5" i="4" s="1"/>
  <c r="O70" i="19"/>
  <c r="P70" i="19"/>
  <c r="P11" i="17"/>
  <c r="C12" i="4" s="1"/>
  <c r="P13" i="19"/>
  <c r="O26" i="19"/>
  <c r="P39" i="19"/>
  <c r="O39" i="19"/>
  <c r="O33" i="8"/>
  <c r="B8" i="4" s="1"/>
  <c r="O12" i="11"/>
  <c r="B7" i="4" s="1"/>
  <c r="P12" i="11"/>
  <c r="C7" i="4" s="1"/>
  <c r="P49" i="10"/>
  <c r="C6" i="4" s="1"/>
  <c r="P72" i="19" l="1"/>
  <c r="C10" i="4" s="1"/>
  <c r="P33" i="8"/>
  <c r="C8" i="4" s="1"/>
  <c r="O72" i="19"/>
  <c r="B10" i="4" s="1"/>
  <c r="B14" i="4" s="1"/>
  <c r="C14" i="4" l="1"/>
</calcChain>
</file>

<file path=xl/sharedStrings.xml><?xml version="1.0" encoding="utf-8"?>
<sst xmlns="http://schemas.openxmlformats.org/spreadsheetml/2006/main" count="346" uniqueCount="138">
  <si>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</si>
  <si>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</si>
  <si>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</si>
  <si>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</si>
  <si>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</si>
  <si>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</si>
  <si>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</si>
  <si>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</si>
  <si>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</si>
  <si>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</si>
  <si>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</si>
  <si>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</si>
  <si>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</si>
  <si>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</si>
  <si>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</si>
  <si>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</si>
  <si>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</si>
  <si>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</si>
  <si>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</si>
  <si>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</si>
  <si>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</si>
  <si>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</si>
  <si>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</si>
  <si>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</si>
  <si>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</si>
  <si>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</si>
  <si>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</si>
  <si>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</si>
  <si>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</si>
  <si>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</si>
  <si>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</si>
  <si>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</si>
  <si>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</si>
  <si>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</si>
  <si>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</si>
  <si>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</si>
  <si>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</si>
  <si>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</si>
  <si>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</si>
  <si>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TEMPLE: Democratic Republic of Congo</t>
  </si>
  <si>
    <t>Cumulative scores by area:</t>
  </si>
  <si>
    <t>DRC</t>
  </si>
  <si>
    <t>Nigeria</t>
  </si>
  <si>
    <t>MONTH : December 2013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</si>
  <si>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</si>
  <si>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</si>
  <si>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</si>
  <si>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</si>
  <si>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</si>
  <si>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</si>
  <si>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</si>
  <si>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</si>
  <si>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</si>
  <si>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</si>
  <si>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</si>
  <si>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</si>
  <si>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</si>
  <si>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</si>
  <si>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</si>
  <si>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</si>
  <si>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</si>
  <si>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</si>
  <si>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</si>
  <si>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</si>
  <si>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</si>
  <si>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</si>
  <si>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</si>
  <si>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</si>
  <si>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</si>
  <si>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</si>
  <si>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</si>
  <si>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</si>
  <si>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</si>
  <si>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</si>
  <si>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</si>
  <si>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Zambia</t>
  </si>
  <si>
    <t>TEMPLE: Kinshasa</t>
  </si>
  <si>
    <t>TEMPLE: Togo</t>
  </si>
  <si>
    <t>Zambia</t>
  </si>
  <si>
    <t>ISKCON LENASIA</t>
  </si>
  <si>
    <t>MONTH : January</t>
  </si>
  <si>
    <t xml:space="preserve"> Book Counter </t>
  </si>
  <si>
    <t xml:space="preserve"> Vibhu Caitanya Das </t>
  </si>
  <si>
    <t xml:space="preserve"> Brahmacari Ashram </t>
  </si>
  <si>
    <t xml:space="preserve"> Nikunja Seva Dasi </t>
  </si>
  <si>
    <t xml:space="preserve"> Patita Pavani Dd(Iskcon Ladysmith) </t>
  </si>
  <si>
    <t xml:space="preserve"> Vidya Pati Das &amp; Shalendra Singh </t>
  </si>
  <si>
    <t xml:space="preserve"> Btg Office </t>
  </si>
  <si>
    <t>MONTH: April 2016</t>
  </si>
  <si>
    <t>MONTH : April 2016</t>
  </si>
  <si>
    <t>Jayadeva Dasa</t>
  </si>
  <si>
    <t>Cumulative Temple Scores</t>
  </si>
  <si>
    <t>Patita Pavana Nitai Prabhu</t>
  </si>
  <si>
    <t>Syama Kunda das</t>
  </si>
  <si>
    <t>TEMPLE: Abidjan</t>
  </si>
  <si>
    <t>Ivory Coast</t>
  </si>
  <si>
    <t>Abidjan</t>
  </si>
  <si>
    <t>Nityananda dasa</t>
  </si>
  <si>
    <t>Adhoksaja dasa</t>
  </si>
  <si>
    <t>Ragha Bhakti dasa</t>
  </si>
  <si>
    <t>Bhaktin Huguette</t>
  </si>
  <si>
    <t>Bhakta Hare</t>
  </si>
  <si>
    <t>Bhakta Armel</t>
  </si>
  <si>
    <t>Bhakta Severin</t>
  </si>
  <si>
    <t>Bhaktin Julie</t>
  </si>
  <si>
    <t>Bhakti Carudesna Swami</t>
  </si>
  <si>
    <t>Radhakund dd, Madhava das, Surendra, Damodar das</t>
  </si>
  <si>
    <t>Satyabhama/Vinata/Akuti dd</t>
  </si>
  <si>
    <t>Pr Gajendra Moksa Das</t>
  </si>
  <si>
    <t>Pr Harideva Das</t>
  </si>
  <si>
    <t>Mt Sarvakanti dd</t>
  </si>
  <si>
    <t>Pr Vinod</t>
  </si>
  <si>
    <t>Rose Belle Preaching Centre</t>
  </si>
  <si>
    <t>Mt Sandy</t>
  </si>
  <si>
    <t>Mt Malini</t>
  </si>
  <si>
    <t>Pr Mahajana Das</t>
  </si>
  <si>
    <t>Mt Rani</t>
  </si>
  <si>
    <t>Pr Rasabihari Das</t>
  </si>
  <si>
    <t>Mt Ojasvi dd</t>
  </si>
  <si>
    <t>Pr Sunil</t>
  </si>
  <si>
    <t>Mt Sarojini</t>
  </si>
  <si>
    <t>Gift shop</t>
  </si>
  <si>
    <t>Gopa Kumara Das</t>
  </si>
  <si>
    <t>Bhakta Gaylord</t>
  </si>
  <si>
    <t>Brhat Mrdanga Das</t>
  </si>
  <si>
    <t>Bhakta Alex</t>
  </si>
  <si>
    <t>Amrita Radhika dd</t>
  </si>
  <si>
    <t>Bontle</t>
  </si>
  <si>
    <t>Braj Mohan dasa</t>
  </si>
  <si>
    <t>Hrdaya Caitanya dasa</t>
  </si>
  <si>
    <t>Lenasia Gift Shop</t>
  </si>
  <si>
    <t>Nash</t>
  </si>
  <si>
    <t>Visaka dd</t>
  </si>
  <si>
    <t>BTG Magazines</t>
  </si>
  <si>
    <t>SRILA PRABHUPADA WARRIORS</t>
  </si>
  <si>
    <t>VAISHNAVI SANGA</t>
  </si>
  <si>
    <t>BOOK STANDS</t>
  </si>
  <si>
    <t>Partha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</si>
</sst>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0.0"/>
  </numFmts>
  <fonts count="36" x14ac:knownFonts="1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9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85" applyNumberFormat="0" applyAlignment="0" applyProtection="0"/>
    <xf numFmtId="0" fontId="17" fillId="28" borderId="86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7" applyNumberFormat="0" applyFill="0" applyAlignment="0" applyProtection="0"/>
    <xf numFmtId="0" fontId="21" fillId="0" borderId="88" applyNumberFormat="0" applyFill="0" applyAlignment="0" applyProtection="0"/>
    <xf numFmtId="0" fontId="22" fillId="0" borderId="8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85" applyNumberFormat="0" applyAlignment="0" applyProtection="0"/>
    <xf numFmtId="0" fontId="24" fillId="0" borderId="90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91" applyNumberFormat="0" applyFont="0" applyAlignment="0" applyProtection="0"/>
    <xf numFmtId="0" fontId="27" fillId="27" borderId="92" applyNumberFormat="0" applyAlignment="0" applyProtection="0"/>
    <xf numFmtId="0" fontId="28" fillId="0" borderId="0" applyNumberFormat="0" applyFill="0" applyBorder="0" applyAlignment="0" applyProtection="0"/>
    <xf numFmtId="0" fontId="29" fillId="0" borderId="93" applyNumberFormat="0" applyFill="0" applyAlignment="0" applyProtection="0"/>
    <xf numFmtId="0" fontId="30" fillId="0" borderId="0" applyNumberFormat="0" applyFill="0" applyBorder="0" applyAlignment="0" applyProtection="0"/>
  </cellStyleXfs>
  <cellXfs count="20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1" fillId="0" borderId="63" xfId="0" applyFont="1" applyBorder="1"/>
    <xf numFmtId="0" fontId="1" fillId="0" borderId="64" xfId="0" applyFont="1" applyBorder="1"/>
    <xf numFmtId="0" fontId="34" fillId="0" borderId="0" xfId="0" applyFont="1"/>
    <xf numFmtId="0" fontId="35" fillId="0" borderId="0" xfId="0" applyFont="1"/>
    <xf numFmtId="0" fontId="1" fillId="0" borderId="65" xfId="0" applyFont="1" applyBorder="1"/>
    <xf numFmtId="0" fontId="1" fillId="0" borderId="66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3" fillId="0" borderId="25" xfId="0" applyFont="1" applyBorder="1"/>
    <xf numFmtId="0" fontId="1" fillId="0" borderId="55" xfId="0" applyFont="1" applyBorder="1" applyAlignment="1">
      <alignment horizontal="right"/>
    </xf>
    <xf numFmtId="0" fontId="1" fillId="0" borderId="29" xfId="0" applyFont="1" applyBorder="1"/>
    <xf numFmtId="0" fontId="1" fillId="0" borderId="69" xfId="0" applyFont="1" applyBorder="1"/>
    <xf numFmtId="0" fontId="1" fillId="0" borderId="70" xfId="0" applyFont="1" applyBorder="1"/>
    <xf numFmtId="0" fontId="1" fillId="0" borderId="71" xfId="0" applyFont="1" applyBorder="1"/>
    <xf numFmtId="44" fontId="1" fillId="0" borderId="72" xfId="28" applyFont="1" applyBorder="1"/>
    <xf numFmtId="0" fontId="1" fillId="0" borderId="25" xfId="0" applyFont="1" applyFill="1" applyBorder="1"/>
    <xf numFmtId="0" fontId="1" fillId="0" borderId="73" xfId="0" applyFont="1" applyFill="1" applyBorder="1"/>
    <xf numFmtId="0" fontId="1" fillId="0" borderId="74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5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4" fillId="0" borderId="24" xfId="0" applyFont="1" applyBorder="1"/>
    <xf numFmtId="0" fontId="1" fillId="0" borderId="72" xfId="0" applyFont="1" applyBorder="1"/>
    <xf numFmtId="0" fontId="1" fillId="0" borderId="76" xfId="0" applyFont="1" applyBorder="1"/>
    <xf numFmtId="0" fontId="1" fillId="0" borderId="77" xfId="0" applyFont="1" applyBorder="1"/>
    <xf numFmtId="0" fontId="1" fillId="0" borderId="78" xfId="0" applyFont="1" applyBorder="1"/>
    <xf numFmtId="0" fontId="1" fillId="0" borderId="79" xfId="0" applyFont="1" applyBorder="1"/>
    <xf numFmtId="0" fontId="1" fillId="0" borderId="30" xfId="0" applyFont="1" applyBorder="1"/>
    <xf numFmtId="0" fontId="1" fillId="0" borderId="80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81" xfId="0" applyFont="1" applyBorder="1" applyAlignment="1">
      <alignment horizontal="center"/>
    </xf>
    <xf numFmtId="0" fontId="1" fillId="0" borderId="82" xfId="0" applyFont="1" applyBorder="1" applyAlignment="1">
      <alignment horizontal="center"/>
    </xf>
    <xf numFmtId="0" fontId="1" fillId="0" borderId="83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84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</cellXfs>
  <cellStyles count="4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24" sqref="B2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76</v>
      </c>
    </row>
    <row r="3" spans="1:16" ht="12.75" x14ac:dyDescent="0.2">
      <c r="B3" s="2" t="s">
        <v>89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/>
      <c r="C9" s="108"/>
      <c r="D9" s="100"/>
      <c r="E9" s="100"/>
      <c r="F9" s="172"/>
      <c r="G9" s="173">
        <v>345</v>
      </c>
      <c r="H9" s="174"/>
      <c r="I9" s="175"/>
      <c r="J9" s="174"/>
      <c r="K9" s="173"/>
      <c r="L9" s="176"/>
      <c r="M9" s="173"/>
      <c r="N9" s="174">
        <v>158</v>
      </c>
      <c r="O9" s="106">
        <f t="shared" ref="O9:O17" si="0">SUM(F9:N9)</f>
        <v>503</v>
      </c>
      <c r="P9" s="107">
        <f t="shared" ref="P9:P17" si="1">(F9*$F$5)+(G9*$G$5)+(H9*$H$5)+(I9*$I$5)+(J9*$J$5)+(K9*$K$5)+(L9*$L$5)+(M9*$M$5)+(N9*$N$5)</f>
        <v>402.25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345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158</v>
      </c>
      <c r="O18" s="109">
        <f t="shared" si="2"/>
        <v>503</v>
      </c>
      <c r="P18" s="109">
        <f t="shared" si="2"/>
        <v>402.25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39</v>
      </c>
    </row>
    <row r="3" spans="1:16" ht="12.75" x14ac:dyDescent="0.2">
      <c r="B3" s="2" t="s">
        <v>43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40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0</v>
      </c>
      <c r="P17" s="107">
        <f t="shared" si="1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 x14ac:dyDescent="0.2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0" sqref="B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94</v>
      </c>
    </row>
    <row r="3" spans="1:16" ht="12.75" x14ac:dyDescent="0.2">
      <c r="B3" s="2" t="s">
        <v>89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 t="s">
        <v>96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97</v>
      </c>
      <c r="C9" s="108"/>
      <c r="D9" s="100"/>
      <c r="E9" s="100"/>
      <c r="F9" s="132"/>
      <c r="G9" s="133">
        <v>1</v>
      </c>
      <c r="H9" s="134"/>
      <c r="I9" s="104"/>
      <c r="J9" s="134"/>
      <c r="K9" s="133"/>
      <c r="L9" s="105"/>
      <c r="M9" s="133"/>
      <c r="N9" s="134"/>
      <c r="O9" s="106">
        <f t="shared" ref="O9:O15" si="0">SUM(F9:N9)</f>
        <v>1</v>
      </c>
      <c r="P9" s="107">
        <f t="shared" ref="P9:P15" si="1">(F9*$F$5)+(G9*$G$5)+(H9*$H$5)+(I9*$I$5)+(J9*$J$5)+(K9*$K$5)+(L9*$L$5)+(M9*$M$5)+(N9*$N$5)</f>
        <v>0.25</v>
      </c>
    </row>
    <row r="10" spans="1:16" s="30" customFormat="1" x14ac:dyDescent="0.2">
      <c r="A10" s="1"/>
      <c r="B10" s="99" t="s">
        <v>98</v>
      </c>
      <c r="C10" s="108"/>
      <c r="D10" s="100"/>
      <c r="E10" s="100"/>
      <c r="F10" s="132"/>
      <c r="G10" s="133">
        <v>1</v>
      </c>
      <c r="H10" s="134"/>
      <c r="I10" s="104"/>
      <c r="J10" s="134"/>
      <c r="K10" s="133"/>
      <c r="L10" s="105"/>
      <c r="M10" s="133"/>
      <c r="N10" s="134">
        <v>2</v>
      </c>
      <c r="O10" s="106">
        <f t="shared" si="0"/>
        <v>3</v>
      </c>
      <c r="P10" s="107">
        <f t="shared" si="1"/>
        <v>4.25</v>
      </c>
    </row>
    <row r="11" spans="1:16" s="30" customFormat="1" x14ac:dyDescent="0.2">
      <c r="A11" s="1"/>
      <c r="B11" s="99" t="s">
        <v>99</v>
      </c>
      <c r="C11" s="108"/>
      <c r="D11" s="100"/>
      <c r="E11" s="100"/>
      <c r="F11" s="132"/>
      <c r="G11" s="133">
        <v>2</v>
      </c>
      <c r="H11" s="134"/>
      <c r="I11" s="104"/>
      <c r="J11" s="134"/>
      <c r="K11" s="133"/>
      <c r="L11" s="105"/>
      <c r="M11" s="133"/>
      <c r="N11" s="134"/>
      <c r="O11" s="106">
        <f t="shared" si="0"/>
        <v>2</v>
      </c>
      <c r="P11" s="107">
        <f t="shared" si="1"/>
        <v>0.5</v>
      </c>
    </row>
    <row r="12" spans="1:16" s="30" customFormat="1" x14ac:dyDescent="0.2">
      <c r="A12" s="1"/>
      <c r="B12" s="99" t="s">
        <v>100</v>
      </c>
      <c r="C12" s="108"/>
      <c r="D12" s="100"/>
      <c r="E12" s="100"/>
      <c r="F12" s="132"/>
      <c r="G12" s="133">
        <v>6</v>
      </c>
      <c r="H12" s="134"/>
      <c r="I12" s="104"/>
      <c r="J12" s="134"/>
      <c r="K12" s="133"/>
      <c r="L12" s="105"/>
      <c r="M12" s="133"/>
      <c r="N12" s="134"/>
      <c r="O12" s="106">
        <f t="shared" si="0"/>
        <v>6</v>
      </c>
      <c r="P12" s="107">
        <f t="shared" si="1"/>
        <v>1.5</v>
      </c>
    </row>
    <row r="13" spans="1:16" s="30" customFormat="1" x14ac:dyDescent="0.2">
      <c r="A13" s="1"/>
      <c r="B13" s="99" t="s">
        <v>101</v>
      </c>
      <c r="C13" s="108"/>
      <c r="D13" s="100"/>
      <c r="E13" s="100"/>
      <c r="F13" s="132"/>
      <c r="G13" s="133">
        <v>4</v>
      </c>
      <c r="H13" s="134"/>
      <c r="I13" s="104"/>
      <c r="J13" s="134"/>
      <c r="K13" s="133">
        <v>1</v>
      </c>
      <c r="L13" s="105"/>
      <c r="M13" s="133"/>
      <c r="N13" s="134"/>
      <c r="O13" s="106">
        <f t="shared" si="0"/>
        <v>5</v>
      </c>
      <c r="P13" s="107">
        <f t="shared" si="1"/>
        <v>2</v>
      </c>
    </row>
    <row r="14" spans="1:16" s="30" customFormat="1" x14ac:dyDescent="0.2">
      <c r="A14" s="1"/>
      <c r="B14" s="99" t="s">
        <v>102</v>
      </c>
      <c r="C14" s="108"/>
      <c r="D14" s="100"/>
      <c r="E14" s="100"/>
      <c r="F14" s="132"/>
      <c r="G14" s="133">
        <v>3</v>
      </c>
      <c r="H14" s="134"/>
      <c r="I14" s="104"/>
      <c r="J14" s="134"/>
      <c r="K14" s="133">
        <v>3</v>
      </c>
      <c r="L14" s="105"/>
      <c r="M14" s="133"/>
      <c r="N14" s="134"/>
      <c r="O14" s="106">
        <f t="shared" si="0"/>
        <v>6</v>
      </c>
      <c r="P14" s="107">
        <f t="shared" si="1"/>
        <v>3.75</v>
      </c>
    </row>
    <row r="15" spans="1:16" s="30" customFormat="1" x14ac:dyDescent="0.2">
      <c r="A15" s="1"/>
      <c r="B15" s="99" t="s">
        <v>103</v>
      </c>
      <c r="C15" s="108"/>
      <c r="D15" s="100"/>
      <c r="E15" s="100"/>
      <c r="F15" s="132"/>
      <c r="G15" s="133">
        <v>3</v>
      </c>
      <c r="H15" s="134"/>
      <c r="I15" s="104"/>
      <c r="J15" s="134"/>
      <c r="K15" s="133"/>
      <c r="L15" s="105"/>
      <c r="M15" s="133"/>
      <c r="N15" s="134"/>
      <c r="O15" s="106">
        <f t="shared" si="0"/>
        <v>3</v>
      </c>
      <c r="P15" s="107">
        <f t="shared" si="1"/>
        <v>0.75</v>
      </c>
    </row>
    <row r="16" spans="1:16" s="30" customFormat="1" x14ac:dyDescent="0.2">
      <c r="A16" s="1"/>
      <c r="B16" s="99" t="s">
        <v>104</v>
      </c>
      <c r="C16" s="108"/>
      <c r="D16" s="100"/>
      <c r="E16" s="100"/>
      <c r="F16" s="132"/>
      <c r="G16" s="133">
        <v>2</v>
      </c>
      <c r="H16" s="134"/>
      <c r="I16" s="104"/>
      <c r="J16" s="134"/>
      <c r="K16" s="133"/>
      <c r="L16" s="105"/>
      <c r="M16" s="133"/>
      <c r="N16" s="134"/>
      <c r="O16" s="106">
        <f t="shared" ref="O16:O17" si="2">SUM(F16:N16)</f>
        <v>2</v>
      </c>
      <c r="P16" s="107">
        <f t="shared" ref="P16:P17" si="3">(F16*$F$5)+(G16*$G$5)+(H16*$H$5)+(I16*$I$5)+(J16*$J$5)+(K16*$K$5)+(L16*$L$5)+(M16*$M$5)+(N16*$N$5)</f>
        <v>0.5</v>
      </c>
    </row>
    <row r="17" spans="1:16" s="30" customFormat="1" x14ac:dyDescent="0.2">
      <c r="A17" s="1"/>
      <c r="B17" s="99" t="s">
        <v>105</v>
      </c>
      <c r="C17" s="108"/>
      <c r="D17" s="100"/>
      <c r="E17" s="100"/>
      <c r="F17" s="132"/>
      <c r="G17" s="133">
        <v>5</v>
      </c>
      <c r="H17" s="134"/>
      <c r="I17" s="104">
        <v>14</v>
      </c>
      <c r="J17" s="134"/>
      <c r="K17" s="133"/>
      <c r="L17" s="105"/>
      <c r="M17" s="133"/>
      <c r="N17" s="134">
        <v>2</v>
      </c>
      <c r="O17" s="106">
        <f t="shared" si="2"/>
        <v>21</v>
      </c>
      <c r="P17" s="107">
        <f t="shared" si="3"/>
        <v>12.25</v>
      </c>
    </row>
    <row r="18" spans="1:16" s="30" customFormat="1" x14ac:dyDescent="0.2">
      <c r="A18" s="1"/>
      <c r="B18" s="99"/>
      <c r="C18" s="108"/>
      <c r="D18" s="100"/>
      <c r="E18" s="100"/>
      <c r="F18" s="132"/>
      <c r="G18" s="133"/>
      <c r="H18" s="134"/>
      <c r="I18" s="104"/>
      <c r="J18" s="134"/>
      <c r="K18" s="133"/>
      <c r="L18" s="105"/>
      <c r="M18" s="133"/>
      <c r="N18" s="134"/>
      <c r="O18" s="106">
        <f>SUM(F18:N18)</f>
        <v>0</v>
      </c>
      <c r="P18" s="107">
        <f>(F18*$F$5)+(G18*$G$5)+(H18*$H$5)+(I18*$I$5)+(J18*$J$5)+(K18*$K$5)+(L18*$L$5)+(M18*$M$5)+(N18*$N$5)</f>
        <v>0</v>
      </c>
    </row>
    <row r="19" spans="1:16" x14ac:dyDescent="0.2">
      <c r="A19" s="38"/>
      <c r="B19" s="109" t="s">
        <v>21</v>
      </c>
      <c r="C19" s="109">
        <f t="shared" ref="C19:P19" si="4">SUM(C9:C18)</f>
        <v>0</v>
      </c>
      <c r="D19" s="109">
        <f t="shared" si="4"/>
        <v>0</v>
      </c>
      <c r="E19" s="109">
        <f t="shared" si="4"/>
        <v>0</v>
      </c>
      <c r="F19" s="109">
        <f t="shared" si="4"/>
        <v>0</v>
      </c>
      <c r="G19" s="109">
        <f t="shared" si="4"/>
        <v>27</v>
      </c>
      <c r="H19" s="109">
        <f t="shared" si="4"/>
        <v>0</v>
      </c>
      <c r="I19" s="109">
        <f t="shared" si="4"/>
        <v>14</v>
      </c>
      <c r="J19" s="109">
        <f t="shared" si="4"/>
        <v>0</v>
      </c>
      <c r="K19" s="109">
        <f t="shared" si="4"/>
        <v>4</v>
      </c>
      <c r="L19" s="109">
        <f t="shared" si="4"/>
        <v>0</v>
      </c>
      <c r="M19" s="109">
        <f t="shared" si="4"/>
        <v>0</v>
      </c>
      <c r="N19" s="109">
        <f t="shared" si="4"/>
        <v>4</v>
      </c>
      <c r="O19" s="109">
        <f t="shared" si="4"/>
        <v>49</v>
      </c>
      <c r="P19" s="109">
        <f t="shared" si="4"/>
        <v>25.75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9"/>
  <sheetViews>
    <sheetView workbookViewId="0">
      <selection activeCell="P54" sqref="P54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2" t="s">
        <v>36</v>
      </c>
    </row>
    <row r="3" spans="1:16" ht="12.75" x14ac:dyDescent="0.2">
      <c r="B3" s="2" t="s">
        <v>89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45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58" t="s">
        <v>134</v>
      </c>
      <c r="C9" s="167"/>
      <c r="D9" s="51"/>
      <c r="E9" s="52"/>
      <c r="F9" s="53"/>
      <c r="G9" s="59">
        <v>80</v>
      </c>
      <c r="H9" s="60"/>
      <c r="I9" s="61">
        <v>180</v>
      </c>
      <c r="J9" s="60"/>
      <c r="K9" s="59">
        <v>185</v>
      </c>
      <c r="L9" s="62"/>
      <c r="M9" s="59"/>
      <c r="N9" s="60"/>
      <c r="O9" s="126">
        <f>SUM(C9:N9)</f>
        <v>445</v>
      </c>
      <c r="P9" s="37">
        <f>(C9*$C$5)+(F9*$F$5)+(G9*$G$5)+(H9*$H$5)+(I9*$I$5)+(J9*$J$5)+(K9*$K$5)+(L9*$L$5)+(M9*$M$5)+(N9*$N$5)</f>
        <v>295</v>
      </c>
    </row>
    <row r="10" spans="1:16" x14ac:dyDescent="0.2">
      <c r="B10" s="58" t="s">
        <v>135</v>
      </c>
      <c r="C10" s="167"/>
      <c r="D10" s="51"/>
      <c r="E10" s="52"/>
      <c r="F10" s="53"/>
      <c r="G10" s="59">
        <v>576</v>
      </c>
      <c r="H10" s="60"/>
      <c r="I10" s="61">
        <v>46</v>
      </c>
      <c r="J10" s="60"/>
      <c r="K10" s="59">
        <v>42</v>
      </c>
      <c r="L10" s="62"/>
      <c r="M10" s="59"/>
      <c r="N10" s="60">
        <v>17</v>
      </c>
      <c r="O10" s="126">
        <f t="shared" ref="O10:O17" si="0">SUM(F10:N10)</f>
        <v>681</v>
      </c>
      <c r="P10" s="37">
        <f t="shared" ref="P10:P17" si="1">(F10*$F$5)+(G10*$G$5)+(H10*$H$5)+(I10*$I$5)+(J10*$J$5)+(K10*$K$5)+(L10*$L$5)+(M10*$M$5)+(N10*$N$5)</f>
        <v>243</v>
      </c>
    </row>
    <row r="11" spans="1:16" x14ac:dyDescent="0.2">
      <c r="B11" s="58" t="s">
        <v>136</v>
      </c>
      <c r="C11" s="167"/>
      <c r="D11" s="51"/>
      <c r="E11" s="52"/>
      <c r="F11" s="53"/>
      <c r="G11" s="59"/>
      <c r="H11" s="60"/>
      <c r="I11" s="170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 hidden="1" x14ac:dyDescent="0.2">
      <c r="B12" s="58"/>
      <c r="C12" s="167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 hidden="1" x14ac:dyDescent="0.2">
      <c r="B13" s="58"/>
      <c r="C13" s="167"/>
      <c r="D13" s="51"/>
      <c r="E13" s="52"/>
      <c r="F13" s="53"/>
      <c r="G13" s="59"/>
      <c r="H13" s="60"/>
      <c r="I13" s="170"/>
      <c r="J13" s="60"/>
      <c r="K13" s="59"/>
      <c r="L13" s="62"/>
      <c r="M13" s="59"/>
      <c r="N13" s="60"/>
      <c r="O13" s="126">
        <f t="shared" si="0"/>
        <v>0</v>
      </c>
      <c r="P13" s="37">
        <f t="shared" si="1"/>
        <v>0</v>
      </c>
    </row>
    <row r="14" spans="1:16" hidden="1" x14ac:dyDescent="0.2">
      <c r="B14" s="58"/>
      <c r="C14" s="167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 hidden="1" x14ac:dyDescent="0.2">
      <c r="B15" s="58"/>
      <c r="C15" s="167"/>
      <c r="D15" s="51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 hidden="1" x14ac:dyDescent="0.2">
      <c r="B16" s="58"/>
      <c r="C16" s="167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 hidden="1" x14ac:dyDescent="0.2">
      <c r="B17" s="58"/>
      <c r="C17" s="167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 hidden="1" x14ac:dyDescent="0.2">
      <c r="B18" s="58"/>
      <c r="C18" s="167"/>
      <c r="D18" s="51"/>
      <c r="E18" s="52"/>
      <c r="F18" s="53"/>
      <c r="G18" s="59"/>
      <c r="H18" s="60"/>
      <c r="I18" s="170"/>
      <c r="J18" s="60"/>
      <c r="K18" s="59"/>
      <c r="L18" s="62"/>
      <c r="M18" s="59"/>
      <c r="N18" s="60"/>
      <c r="O18" s="126">
        <f t="shared" ref="O18:O24" si="2">SUM(F18:N18)</f>
        <v>0</v>
      </c>
      <c r="P18" s="37">
        <f t="shared" ref="P18:P24" si="3">(F18*$F$5)+(G18*$G$5)+(H18*$H$5)+(I18*$I$5)+(J18*$J$5)+(K18*$K$5)+(L18*$L$5)+(M18*$M$5)+(N18*$N$5)</f>
        <v>0</v>
      </c>
    </row>
    <row r="19" spans="1:16" hidden="1" x14ac:dyDescent="0.2">
      <c r="B19" s="58"/>
      <c r="C19" s="167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2"/>
        <v>0</v>
      </c>
      <c r="P19" s="37">
        <f t="shared" si="3"/>
        <v>0</v>
      </c>
    </row>
    <row r="20" spans="1:16" hidden="1" x14ac:dyDescent="0.2">
      <c r="B20" s="58"/>
      <c r="C20" s="167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6">
        <f t="shared" si="2"/>
        <v>0</v>
      </c>
      <c r="P20" s="37">
        <f t="shared" si="3"/>
        <v>0</v>
      </c>
    </row>
    <row r="21" spans="1:16" hidden="1" x14ac:dyDescent="0.2">
      <c r="B21" s="58"/>
      <c r="C21" s="167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idden="1" x14ac:dyDescent="0.2">
      <c r="B22" s="58"/>
      <c r="C22" s="167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6">
        <f t="shared" si="2"/>
        <v>0</v>
      </c>
      <c r="P22" s="37">
        <f t="shared" si="3"/>
        <v>0</v>
      </c>
    </row>
    <row r="23" spans="1:16" hidden="1" x14ac:dyDescent="0.2">
      <c r="B23" s="58"/>
      <c r="C23" s="167"/>
      <c r="D23" s="16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126">
        <f t="shared" si="2"/>
        <v>0</v>
      </c>
      <c r="P23" s="37">
        <f t="shared" si="3"/>
        <v>0</v>
      </c>
    </row>
    <row r="24" spans="1:16" hidden="1" x14ac:dyDescent="0.2">
      <c r="B24" s="58"/>
      <c r="C24" s="167"/>
      <c r="D24" s="51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126">
        <f t="shared" si="2"/>
        <v>0</v>
      </c>
      <c r="P24" s="37">
        <f t="shared" si="3"/>
        <v>0</v>
      </c>
    </row>
    <row r="25" spans="1:16" hidden="1" x14ac:dyDescent="0.2">
      <c r="B25" s="58"/>
      <c r="C25" s="167"/>
      <c r="D25" s="51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126">
        <f t="shared" ref="O25:O32" si="4">SUM(F25:N25)</f>
        <v>0</v>
      </c>
      <c r="P25" s="37">
        <f t="shared" ref="P25:P32" si="5">(F25*$F$5)+(G25*$G$5)+(H25*$H$5)+(I25*$I$5)+(J25*$J$5)+(K25*$K$5)+(L25*$L$5)+(M25*$M$5)+(N25*$N$5)</f>
        <v>0</v>
      </c>
    </row>
    <row r="26" spans="1:16" hidden="1" x14ac:dyDescent="0.2">
      <c r="B26" s="163"/>
      <c r="C26" s="167"/>
      <c r="D26" s="164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126">
        <f t="shared" si="4"/>
        <v>0</v>
      </c>
      <c r="P26" s="37">
        <f t="shared" si="5"/>
        <v>0</v>
      </c>
    </row>
    <row r="27" spans="1:16" hidden="1" x14ac:dyDescent="0.2">
      <c r="B27" s="163"/>
      <c r="C27" s="168"/>
      <c r="D27" s="164"/>
      <c r="E27" s="52"/>
      <c r="F27" s="53"/>
      <c r="G27" s="59"/>
      <c r="H27" s="60"/>
      <c r="I27" s="170"/>
      <c r="J27" s="60"/>
      <c r="K27" s="59"/>
      <c r="L27" s="62"/>
      <c r="M27" s="59"/>
      <c r="N27" s="60"/>
      <c r="O27" s="126">
        <f t="shared" si="4"/>
        <v>0</v>
      </c>
      <c r="P27" s="37">
        <f t="shared" si="5"/>
        <v>0</v>
      </c>
    </row>
    <row r="28" spans="1:16" s="30" customFormat="1" hidden="1" x14ac:dyDescent="0.2">
      <c r="A28" s="1"/>
      <c r="B28" s="165"/>
      <c r="C28" s="169"/>
      <c r="D28" s="166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26">
        <f t="shared" si="4"/>
        <v>0</v>
      </c>
      <c r="P28" s="37">
        <f t="shared" si="5"/>
        <v>0</v>
      </c>
    </row>
    <row r="29" spans="1:16" s="30" customFormat="1" hidden="1" x14ac:dyDescent="0.2">
      <c r="A29" s="1"/>
      <c r="B29" s="137"/>
      <c r="C29" s="52"/>
      <c r="D29" s="58"/>
      <c r="E29" s="139"/>
      <c r="F29" s="115"/>
      <c r="G29" s="115"/>
      <c r="H29" s="116"/>
      <c r="I29" s="117"/>
      <c r="J29" s="118"/>
      <c r="K29" s="117"/>
      <c r="L29" s="118"/>
      <c r="M29" s="119"/>
      <c r="N29" s="114"/>
      <c r="O29" s="127">
        <f t="shared" si="4"/>
        <v>0</v>
      </c>
      <c r="P29" s="37">
        <f t="shared" si="5"/>
        <v>0</v>
      </c>
    </row>
    <row r="30" spans="1:16" s="30" customFormat="1" hidden="1" x14ac:dyDescent="0.2">
      <c r="A30" s="1"/>
      <c r="B30" s="137"/>
      <c r="C30" s="52"/>
      <c r="D30" s="58"/>
      <c r="E30" s="139"/>
      <c r="F30" s="115"/>
      <c r="G30" s="115"/>
      <c r="H30" s="118"/>
      <c r="I30" s="117"/>
      <c r="J30" s="118"/>
      <c r="K30" s="117"/>
      <c r="L30" s="118"/>
      <c r="M30" s="59"/>
      <c r="N30" s="138"/>
      <c r="O30" s="36">
        <f t="shared" si="4"/>
        <v>0</v>
      </c>
      <c r="P30" s="37">
        <f t="shared" si="5"/>
        <v>0</v>
      </c>
    </row>
    <row r="31" spans="1:16" s="30" customFormat="1" hidden="1" x14ac:dyDescent="0.2">
      <c r="A31" s="1"/>
      <c r="B31" s="13"/>
      <c r="C31" s="38"/>
      <c r="D31" s="125"/>
      <c r="E31" s="128"/>
      <c r="F31" s="120"/>
      <c r="G31" s="120"/>
      <c r="H31" s="121"/>
      <c r="I31" s="122"/>
      <c r="J31" s="121"/>
      <c r="K31" s="122"/>
      <c r="L31" s="121"/>
      <c r="M31" s="122"/>
      <c r="N31" s="123"/>
      <c r="O31" s="36">
        <f t="shared" si="4"/>
        <v>0</v>
      </c>
      <c r="P31" s="37">
        <f t="shared" si="5"/>
        <v>0</v>
      </c>
    </row>
    <row r="32" spans="1:16" s="30" customFormat="1" x14ac:dyDescent="0.2">
      <c r="A32" s="1"/>
      <c r="B32" s="165"/>
      <c r="C32" s="169"/>
      <c r="D32" s="166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4"/>
        <v>0</v>
      </c>
      <c r="P32" s="37">
        <f t="shared" si="5"/>
        <v>0</v>
      </c>
    </row>
    <row r="33" spans="1:16" ht="12" thickBot="1" x14ac:dyDescent="0.25">
      <c r="A33" s="38"/>
      <c r="B33" s="39" t="s">
        <v>21</v>
      </c>
      <c r="C33" s="39">
        <f t="shared" ref="C33:P33" si="6">SUM(C9:C32)</f>
        <v>0</v>
      </c>
      <c r="D33" s="39">
        <f t="shared" si="6"/>
        <v>0</v>
      </c>
      <c r="E33" s="39">
        <f t="shared" si="6"/>
        <v>0</v>
      </c>
      <c r="F33" s="39">
        <f t="shared" si="6"/>
        <v>0</v>
      </c>
      <c r="G33" s="39">
        <f t="shared" si="6"/>
        <v>656</v>
      </c>
      <c r="H33" s="39">
        <f t="shared" si="6"/>
        <v>0</v>
      </c>
      <c r="I33" s="39">
        <f t="shared" si="6"/>
        <v>226</v>
      </c>
      <c r="J33" s="39">
        <f t="shared" si="6"/>
        <v>0</v>
      </c>
      <c r="K33" s="39">
        <f t="shared" si="6"/>
        <v>227</v>
      </c>
      <c r="L33" s="39">
        <f t="shared" si="6"/>
        <v>0</v>
      </c>
      <c r="M33" s="39">
        <f t="shared" si="6"/>
        <v>0</v>
      </c>
      <c r="N33" s="39">
        <f t="shared" si="6"/>
        <v>17</v>
      </c>
      <c r="O33" s="39">
        <f t="shared" si="6"/>
        <v>1126</v>
      </c>
      <c r="P33" s="39">
        <f t="shared" si="6"/>
        <v>538</v>
      </c>
    </row>
    <row r="34" spans="1:16" x14ac:dyDescent="0.2">
      <c r="B34" s="38"/>
      <c r="C34" s="38"/>
      <c r="D34" s="38"/>
      <c r="E34" s="38"/>
      <c r="F34" s="40"/>
      <c r="G34" s="40"/>
      <c r="H34" s="40"/>
      <c r="I34" s="40"/>
      <c r="J34" s="40"/>
      <c r="K34" s="40"/>
      <c r="L34" s="40"/>
      <c r="M34" s="40"/>
      <c r="N34" s="40"/>
      <c r="O34" s="38"/>
      <c r="P34" s="38"/>
    </row>
    <row r="35" spans="1:16" x14ac:dyDescent="0.2">
      <c r="O35" s="38"/>
    </row>
    <row r="36" spans="1:16" ht="12" thickBot="1" x14ac:dyDescent="0.25">
      <c r="B36" s="33" t="s">
        <v>46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ht="12" customHeight="1" x14ac:dyDescent="0.2">
      <c r="B37" s="186" t="s">
        <v>137</v>
      </c>
      <c r="C37" s="51"/>
      <c r="D37" s="52"/>
      <c r="E37" s="52"/>
      <c r="F37" s="190">
        <v>25</v>
      </c>
      <c r="G37" s="187">
        <v>170</v>
      </c>
      <c r="H37" s="60"/>
      <c r="I37" s="188">
        <v>14</v>
      </c>
      <c r="J37" s="60"/>
      <c r="K37" s="187">
        <v>14</v>
      </c>
      <c r="L37" s="189"/>
      <c r="M37" s="59"/>
      <c r="N37" s="114"/>
      <c r="O37" s="36">
        <f>SUM(F37:N37)</f>
        <v>223</v>
      </c>
      <c r="P37" s="37">
        <f>(F37*$F$5)+(G37*$G$5)+(H37*$H$5)+(I37*$I$5)+(J37*$J$5)+(K37*$K$5)+(L37*$L$5)+(M37*$M$5)+(N37*$N$5)</f>
        <v>66</v>
      </c>
    </row>
    <row r="38" spans="1:16" x14ac:dyDescent="0.2">
      <c r="B38" s="58"/>
      <c r="C38" s="52"/>
      <c r="D38" s="52"/>
      <c r="E38" s="52"/>
      <c r="F38" s="115"/>
      <c r="G38" s="117"/>
      <c r="H38" s="116"/>
      <c r="I38" s="117"/>
      <c r="J38" s="118"/>
      <c r="K38" s="117"/>
      <c r="L38" s="118"/>
      <c r="M38" s="119"/>
      <c r="N38" s="114"/>
      <c r="O38" s="36">
        <f>SUM(F38:N38)</f>
        <v>0</v>
      </c>
      <c r="P38" s="37">
        <f>(F38*$F$5)+(G38*$G$5)+(H38*$H$5)+(I38*$I$5)+(J38*$J$5)+(K38*$K$5)+(L38*$L$5)+(M38*$M$5)+(N38*$N$5)</f>
        <v>0</v>
      </c>
    </row>
    <row r="39" spans="1:16" ht="12" thickBot="1" x14ac:dyDescent="0.25">
      <c r="B39" s="39" t="s">
        <v>21</v>
      </c>
      <c r="C39" s="39">
        <f t="shared" ref="C39:P39" si="7">SUM(C37:C38)</f>
        <v>0</v>
      </c>
      <c r="D39" s="39">
        <f t="shared" si="7"/>
        <v>0</v>
      </c>
      <c r="E39" s="39">
        <f t="shared" si="7"/>
        <v>0</v>
      </c>
      <c r="F39" s="39">
        <f t="shared" si="7"/>
        <v>25</v>
      </c>
      <c r="G39" s="39">
        <f t="shared" si="7"/>
        <v>170</v>
      </c>
      <c r="H39" s="39">
        <f t="shared" si="7"/>
        <v>0</v>
      </c>
      <c r="I39" s="39">
        <f t="shared" si="7"/>
        <v>14</v>
      </c>
      <c r="J39" s="39">
        <f t="shared" si="7"/>
        <v>0</v>
      </c>
      <c r="K39" s="39">
        <f t="shared" si="7"/>
        <v>14</v>
      </c>
      <c r="L39" s="39">
        <f t="shared" si="7"/>
        <v>0</v>
      </c>
      <c r="M39" s="39">
        <f t="shared" si="7"/>
        <v>0</v>
      </c>
      <c r="N39" s="39">
        <f t="shared" si="7"/>
        <v>0</v>
      </c>
      <c r="O39" s="39">
        <f t="shared" si="7"/>
        <v>223</v>
      </c>
      <c r="P39" s="124">
        <f t="shared" si="7"/>
        <v>66</v>
      </c>
    </row>
    <row r="41" spans="1:16" hidden="1" x14ac:dyDescent="0.2"/>
    <row r="42" spans="1:16" ht="12" hidden="1" thickBot="1" x14ac:dyDescent="0.25">
      <c r="B42" s="33" t="s">
        <v>47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hidden="1" x14ac:dyDescent="0.2">
      <c r="B43" s="58"/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(F43*$F$5)+(G43*$G$5)+(H43*$H$5)+(I43*$I$5)+(J43*$J$5)+(K43*$K$5)+(L43*$L$5)+(M43*$M$5)+(N43*$N$5)</f>
        <v>0</v>
      </c>
    </row>
    <row r="44" spans="1:16" hidden="1" x14ac:dyDescent="0.2"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(F44*$F$5)+(G44*$G$5)+(H44*$H$5)+(I44*$I$5)+(J44*$J$5)+(K44*$K$5)+(L44*$L$5)+(M44*$M$5)+(N44*$N$5)</f>
        <v>0</v>
      </c>
    </row>
    <row r="45" spans="1:16" hidden="1" x14ac:dyDescent="0.2"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SUM(C45:N45)</f>
        <v>0</v>
      </c>
      <c r="P45" s="37">
        <f>(C45*$C$5)+(G45*$G$5)+(H45*$H$5)+(I45*$I$5)+(J45*$J$5)+(K45*$K$5)+(L45*$L$5)+(M45*$M$5)+(N45*$N$5)</f>
        <v>0</v>
      </c>
    </row>
    <row r="46" spans="1:16" hidden="1" x14ac:dyDescent="0.2">
      <c r="B46" s="125"/>
      <c r="C46" s="38"/>
      <c r="D46" s="38"/>
      <c r="E46" s="38"/>
      <c r="F46" s="120"/>
      <c r="G46" s="122"/>
      <c r="H46" s="121"/>
      <c r="I46" s="122"/>
      <c r="J46" s="121"/>
      <c r="K46" s="122"/>
      <c r="L46" s="121"/>
      <c r="M46" s="122"/>
      <c r="N46" s="123"/>
      <c r="O46" s="36"/>
      <c r="P46" s="37">
        <f>(F46*$F$5)+(G46*$G$5)+(H46*$H$5)+(I46*$I$5)+(J46*$J$5)+(K46*$K$5)+(L46*$L$5)+(M46*$M$5)+(N46*$N$5)</f>
        <v>0</v>
      </c>
    </row>
    <row r="47" spans="1:16" ht="12" hidden="1" thickBot="1" x14ac:dyDescent="0.25">
      <c r="B47" s="39" t="s">
        <v>21</v>
      </c>
      <c r="C47" s="39">
        <f>SUM(C43:C44)</f>
        <v>0</v>
      </c>
      <c r="D47" s="39">
        <f>SUM(D43:D44)</f>
        <v>0</v>
      </c>
      <c r="E47" s="39">
        <f>SUM(E43:E44)</f>
        <v>0</v>
      </c>
      <c r="F47" s="39">
        <f>SUM(F43:F46)</f>
        <v>0</v>
      </c>
      <c r="G47" s="39">
        <f t="shared" ref="G47:O47" si="8">SUM(G43:G46)</f>
        <v>0</v>
      </c>
      <c r="H47" s="39">
        <f t="shared" si="8"/>
        <v>0</v>
      </c>
      <c r="I47" s="39">
        <f t="shared" si="8"/>
        <v>0</v>
      </c>
      <c r="J47" s="39">
        <f t="shared" si="8"/>
        <v>0</v>
      </c>
      <c r="K47" s="39">
        <f t="shared" si="8"/>
        <v>0</v>
      </c>
      <c r="L47" s="39">
        <f t="shared" si="8"/>
        <v>0</v>
      </c>
      <c r="M47" s="39">
        <f t="shared" si="8"/>
        <v>0</v>
      </c>
      <c r="N47" s="39">
        <f t="shared" si="8"/>
        <v>0</v>
      </c>
      <c r="O47" s="39">
        <f t="shared" si="8"/>
        <v>0</v>
      </c>
      <c r="P47" s="124">
        <f>SUM(P43:P46)</f>
        <v>0</v>
      </c>
    </row>
    <row r="48" spans="1:16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171"/>
    </row>
    <row r="49" spans="14:16" x14ac:dyDescent="0.2">
      <c r="N49" s="130" t="s">
        <v>29</v>
      </c>
      <c r="O49" s="129">
        <f>SUM(O33+O39+O47)</f>
        <v>1349</v>
      </c>
      <c r="P49" s="129">
        <f>SUM(P33+P39+P47)</f>
        <v>604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80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8" sqref="B38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88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7" t="s">
        <v>107</v>
      </c>
      <c r="C7" s="178"/>
      <c r="D7" s="179"/>
      <c r="E7" s="179"/>
      <c r="F7" s="180"/>
      <c r="G7" s="181">
        <v>1236</v>
      </c>
      <c r="H7" s="182"/>
      <c r="I7" s="183">
        <v>2</v>
      </c>
      <c r="J7" s="182"/>
      <c r="K7" s="181"/>
      <c r="L7" s="184"/>
      <c r="M7" s="181"/>
      <c r="N7" s="182">
        <v>36</v>
      </c>
      <c r="O7" s="36">
        <f t="shared" ref="O7:O15" si="0">SUM(F7:N7)</f>
        <v>1274</v>
      </c>
      <c r="P7" s="37">
        <f t="shared" ref="P7:P15" si="1">(F7*$F$3)+(G7*$G$3)+(H7*$H$3)+(I7*$I$3)+(J7*$J$3)+(K7*$K$3)+(L7*$L$3)+(M7*$M$3)+(N7*$N$3)</f>
        <v>382</v>
      </c>
    </row>
    <row r="8" spans="1:16" s="30" customFormat="1" x14ac:dyDescent="0.2">
      <c r="A8" s="1"/>
      <c r="B8" s="177" t="s">
        <v>108</v>
      </c>
      <c r="C8" s="185"/>
      <c r="D8" s="179"/>
      <c r="E8" s="179"/>
      <c r="F8" s="180"/>
      <c r="G8" s="181">
        <v>392</v>
      </c>
      <c r="H8" s="182"/>
      <c r="I8" s="183"/>
      <c r="J8" s="182"/>
      <c r="K8" s="181"/>
      <c r="L8" s="184"/>
      <c r="M8" s="181"/>
      <c r="N8" s="182">
        <v>40</v>
      </c>
      <c r="O8" s="36">
        <f t="shared" si="0"/>
        <v>432</v>
      </c>
      <c r="P8" s="37">
        <f t="shared" si="1"/>
        <v>178</v>
      </c>
    </row>
    <row r="9" spans="1:16" s="30" customFormat="1" x14ac:dyDescent="0.2">
      <c r="A9" s="1"/>
      <c r="B9" s="177" t="s">
        <v>109</v>
      </c>
      <c r="C9" s="185"/>
      <c r="D9" s="179"/>
      <c r="E9" s="179"/>
      <c r="F9" s="180"/>
      <c r="G9" s="181"/>
      <c r="H9" s="182"/>
      <c r="I9" s="183"/>
      <c r="J9" s="182"/>
      <c r="K9" s="181"/>
      <c r="L9" s="184"/>
      <c r="M9" s="181"/>
      <c r="N9" s="182">
        <v>60</v>
      </c>
      <c r="O9" s="36">
        <f t="shared" si="0"/>
        <v>60</v>
      </c>
      <c r="P9" s="37">
        <f t="shared" si="1"/>
        <v>120</v>
      </c>
    </row>
    <row r="10" spans="1:16" s="30" customFormat="1" x14ac:dyDescent="0.2">
      <c r="A10" s="1"/>
      <c r="B10" s="177" t="s">
        <v>110</v>
      </c>
      <c r="C10" s="185"/>
      <c r="D10" s="179"/>
      <c r="E10" s="179"/>
      <c r="F10" s="180">
        <v>2</v>
      </c>
      <c r="G10" s="181">
        <v>36</v>
      </c>
      <c r="H10" s="182"/>
      <c r="I10" s="183">
        <v>17</v>
      </c>
      <c r="J10" s="182"/>
      <c r="K10" s="181">
        <v>1</v>
      </c>
      <c r="L10" s="184"/>
      <c r="M10" s="181"/>
      <c r="N10" s="182">
        <v>12</v>
      </c>
      <c r="O10" s="36">
        <f t="shared" si="0"/>
        <v>68</v>
      </c>
      <c r="P10" s="37">
        <f t="shared" si="1"/>
        <v>42.7</v>
      </c>
    </row>
    <row r="11" spans="1:16" s="30" customFormat="1" x14ac:dyDescent="0.2">
      <c r="A11" s="1"/>
      <c r="B11" s="177" t="s">
        <v>111</v>
      </c>
      <c r="C11" s="185"/>
      <c r="D11" s="179"/>
      <c r="E11" s="179"/>
      <c r="F11" s="180">
        <v>4</v>
      </c>
      <c r="G11" s="181">
        <v>58</v>
      </c>
      <c r="H11" s="182"/>
      <c r="I11" s="183">
        <v>4</v>
      </c>
      <c r="J11" s="182"/>
      <c r="K11" s="181">
        <v>2</v>
      </c>
      <c r="L11" s="184"/>
      <c r="M11" s="181"/>
      <c r="N11" s="182">
        <v>3</v>
      </c>
      <c r="O11" s="36">
        <f t="shared" si="0"/>
        <v>71</v>
      </c>
      <c r="P11" s="37">
        <f t="shared" si="1"/>
        <v>24.9</v>
      </c>
    </row>
    <row r="12" spans="1:16" s="30" customFormat="1" x14ac:dyDescent="0.2">
      <c r="A12" s="1"/>
      <c r="B12" s="177" t="s">
        <v>112</v>
      </c>
      <c r="C12" s="185"/>
      <c r="D12" s="179"/>
      <c r="E12" s="179"/>
      <c r="F12" s="180"/>
      <c r="G12" s="181">
        <v>77</v>
      </c>
      <c r="H12" s="182"/>
      <c r="I12" s="183"/>
      <c r="J12" s="182"/>
      <c r="K12" s="181">
        <v>2</v>
      </c>
      <c r="L12" s="184"/>
      <c r="M12" s="181"/>
      <c r="N12" s="182">
        <v>1</v>
      </c>
      <c r="O12" s="36">
        <f t="shared" si="0"/>
        <v>80</v>
      </c>
      <c r="P12" s="37">
        <f t="shared" si="1"/>
        <v>23.25</v>
      </c>
    </row>
    <row r="13" spans="1:16" s="30" customFormat="1" x14ac:dyDescent="0.2">
      <c r="A13" s="1"/>
      <c r="B13" s="177" t="s">
        <v>113</v>
      </c>
      <c r="C13" s="185"/>
      <c r="D13" s="179"/>
      <c r="E13" s="179"/>
      <c r="F13" s="180"/>
      <c r="G13" s="181">
        <v>90</v>
      </c>
      <c r="H13" s="182"/>
      <c r="I13" s="183"/>
      <c r="J13" s="182"/>
      <c r="K13" s="181"/>
      <c r="L13" s="184"/>
      <c r="M13" s="181"/>
      <c r="N13" s="182"/>
      <c r="O13" s="36">
        <f t="shared" si="0"/>
        <v>90</v>
      </c>
      <c r="P13" s="37">
        <f t="shared" si="1"/>
        <v>22.5</v>
      </c>
    </row>
    <row r="14" spans="1:16" s="30" customFormat="1" x14ac:dyDescent="0.2">
      <c r="A14" s="1"/>
      <c r="B14" s="177" t="s">
        <v>114</v>
      </c>
      <c r="C14" s="185"/>
      <c r="D14" s="179"/>
      <c r="E14" s="179"/>
      <c r="F14" s="180"/>
      <c r="G14" s="181">
        <v>50</v>
      </c>
      <c r="H14" s="182"/>
      <c r="I14" s="183"/>
      <c r="J14" s="182"/>
      <c r="K14" s="181"/>
      <c r="L14" s="184"/>
      <c r="M14" s="181"/>
      <c r="N14" s="182"/>
      <c r="O14" s="36">
        <f t="shared" si="0"/>
        <v>50</v>
      </c>
      <c r="P14" s="37">
        <f t="shared" si="1"/>
        <v>12.5</v>
      </c>
    </row>
    <row r="15" spans="1:16" s="30" customFormat="1" x14ac:dyDescent="0.2">
      <c r="A15" s="1"/>
      <c r="B15" s="177" t="s">
        <v>115</v>
      </c>
      <c r="C15" s="185"/>
      <c r="D15" s="179"/>
      <c r="E15" s="179"/>
      <c r="F15" s="180"/>
      <c r="G15" s="181">
        <v>29</v>
      </c>
      <c r="H15" s="182"/>
      <c r="I15" s="183"/>
      <c r="J15" s="182"/>
      <c r="K15" s="181"/>
      <c r="L15" s="184"/>
      <c r="M15" s="181"/>
      <c r="N15" s="182">
        <v>2</v>
      </c>
      <c r="O15" s="36">
        <f t="shared" si="0"/>
        <v>31</v>
      </c>
      <c r="P15" s="37">
        <f t="shared" si="1"/>
        <v>11.25</v>
      </c>
    </row>
    <row r="16" spans="1:16" s="30" customFormat="1" x14ac:dyDescent="0.2">
      <c r="A16" s="1"/>
      <c r="B16" s="177" t="s">
        <v>116</v>
      </c>
      <c r="C16" s="185"/>
      <c r="D16" s="179"/>
      <c r="E16" s="179"/>
      <c r="F16" s="180"/>
      <c r="G16" s="181">
        <v>30</v>
      </c>
      <c r="H16" s="182"/>
      <c r="I16" s="183"/>
      <c r="J16" s="182"/>
      <c r="K16" s="181"/>
      <c r="L16" s="184"/>
      <c r="M16" s="181"/>
      <c r="N16" s="182"/>
      <c r="O16" s="36">
        <f t="shared" ref="O16:O21" si="2">SUM(F16:N16)</f>
        <v>30</v>
      </c>
      <c r="P16" s="37">
        <f t="shared" ref="P16:P21" si="3">(F16*$F$3)+(G16*$G$3)+(H16*$H$3)+(I16*$I$3)+(J16*$J$3)+(K16*$K$3)+(L16*$L$3)+(M16*$M$3)+(N16*$N$3)</f>
        <v>7.5</v>
      </c>
    </row>
    <row r="17" spans="1:16" s="30" customFormat="1" x14ac:dyDescent="0.2">
      <c r="A17" s="1"/>
      <c r="B17" s="177" t="s">
        <v>117</v>
      </c>
      <c r="C17" s="185"/>
      <c r="D17" s="179"/>
      <c r="E17" s="179"/>
      <c r="F17" s="180"/>
      <c r="G17" s="181">
        <v>20</v>
      </c>
      <c r="H17" s="182"/>
      <c r="I17" s="183"/>
      <c r="J17" s="182"/>
      <c r="K17" s="181"/>
      <c r="L17" s="184"/>
      <c r="M17" s="181"/>
      <c r="N17" s="182"/>
      <c r="O17" s="36">
        <f t="shared" si="2"/>
        <v>20</v>
      </c>
      <c r="P17" s="37">
        <f t="shared" si="3"/>
        <v>5</v>
      </c>
    </row>
    <row r="18" spans="1:16" s="30" customFormat="1" x14ac:dyDescent="0.2">
      <c r="A18" s="1"/>
      <c r="B18" s="177" t="s">
        <v>118</v>
      </c>
      <c r="C18" s="185"/>
      <c r="D18" s="179"/>
      <c r="E18" s="179"/>
      <c r="F18" s="180"/>
      <c r="G18" s="181"/>
      <c r="H18" s="182"/>
      <c r="I18" s="183">
        <v>2</v>
      </c>
      <c r="J18" s="182"/>
      <c r="K18" s="181">
        <v>1</v>
      </c>
      <c r="L18" s="184"/>
      <c r="M18" s="181"/>
      <c r="N18" s="182"/>
      <c r="O18" s="36">
        <f t="shared" si="2"/>
        <v>3</v>
      </c>
      <c r="P18" s="37">
        <f t="shared" si="3"/>
        <v>2</v>
      </c>
    </row>
    <row r="19" spans="1:16" s="30" customFormat="1" x14ac:dyDescent="0.2">
      <c r="A19" s="1"/>
      <c r="B19" s="177" t="s">
        <v>119</v>
      </c>
      <c r="C19" s="185"/>
      <c r="D19" s="179"/>
      <c r="E19" s="179"/>
      <c r="F19" s="180"/>
      <c r="G19" s="181"/>
      <c r="H19" s="182"/>
      <c r="I19" s="183"/>
      <c r="J19" s="182"/>
      <c r="K19" s="181"/>
      <c r="L19" s="184"/>
      <c r="M19" s="181"/>
      <c r="N19" s="182">
        <v>1</v>
      </c>
      <c r="O19" s="36">
        <f t="shared" si="2"/>
        <v>1</v>
      </c>
      <c r="P19" s="37">
        <f t="shared" si="3"/>
        <v>2</v>
      </c>
    </row>
    <row r="20" spans="1:16" s="30" customFormat="1" x14ac:dyDescent="0.2">
      <c r="A20" s="1"/>
      <c r="B20" s="177" t="s">
        <v>120</v>
      </c>
      <c r="C20" s="185"/>
      <c r="D20" s="179"/>
      <c r="E20" s="179"/>
      <c r="F20" s="180"/>
      <c r="G20" s="181">
        <v>4</v>
      </c>
      <c r="H20" s="182"/>
      <c r="I20" s="183"/>
      <c r="J20" s="182"/>
      <c r="K20" s="181"/>
      <c r="L20" s="184"/>
      <c r="M20" s="181"/>
      <c r="N20" s="182"/>
      <c r="O20" s="36">
        <f t="shared" si="2"/>
        <v>4</v>
      </c>
      <c r="P20" s="37">
        <f t="shared" si="3"/>
        <v>1</v>
      </c>
    </row>
    <row r="21" spans="1:16" s="30" customFormat="1" x14ac:dyDescent="0.2">
      <c r="A21" s="1"/>
      <c r="B21" s="177"/>
      <c r="C21" s="185"/>
      <c r="D21" s="179"/>
      <c r="E21" s="179"/>
      <c r="F21" s="180"/>
      <c r="G21" s="181"/>
      <c r="H21" s="182"/>
      <c r="I21" s="183"/>
      <c r="J21" s="182"/>
      <c r="K21" s="181"/>
      <c r="L21" s="184"/>
      <c r="M21" s="181"/>
      <c r="N21" s="182"/>
      <c r="O21" s="36">
        <f t="shared" si="2"/>
        <v>0</v>
      </c>
      <c r="P21" s="37">
        <f t="shared" si="3"/>
        <v>0</v>
      </c>
    </row>
    <row r="22" spans="1:16" s="30" customFormat="1" x14ac:dyDescent="0.2">
      <c r="A22" s="1"/>
      <c r="B22" s="151"/>
      <c r="C22" s="158"/>
      <c r="D22" s="152"/>
      <c r="E22" s="152"/>
      <c r="F22" s="153"/>
      <c r="G22" s="154"/>
      <c r="H22" s="155"/>
      <c r="I22" s="156"/>
      <c r="J22" s="155"/>
      <c r="K22" s="154"/>
      <c r="L22" s="157"/>
      <c r="M22" s="154"/>
      <c r="N22" s="155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ht="12" thickBot="1" x14ac:dyDescent="0.25">
      <c r="A23" s="38"/>
      <c r="B23" s="39" t="s">
        <v>21</v>
      </c>
      <c r="C23" s="39">
        <f t="shared" ref="C23:P23" si="4">SUM(C7:C22)</f>
        <v>0</v>
      </c>
      <c r="D23" s="39">
        <f t="shared" si="4"/>
        <v>0</v>
      </c>
      <c r="E23" s="39">
        <f t="shared" si="4"/>
        <v>0</v>
      </c>
      <c r="F23" s="39">
        <f t="shared" si="4"/>
        <v>6</v>
      </c>
      <c r="G23" s="39">
        <f t="shared" si="4"/>
        <v>2022</v>
      </c>
      <c r="H23" s="39">
        <f t="shared" si="4"/>
        <v>0</v>
      </c>
      <c r="I23" s="39">
        <f t="shared" si="4"/>
        <v>25</v>
      </c>
      <c r="J23" s="39">
        <f t="shared" si="4"/>
        <v>0</v>
      </c>
      <c r="K23" s="39">
        <f t="shared" si="4"/>
        <v>6</v>
      </c>
      <c r="L23" s="39">
        <f t="shared" si="4"/>
        <v>0</v>
      </c>
      <c r="M23" s="39">
        <f t="shared" si="4"/>
        <v>0</v>
      </c>
      <c r="N23" s="39">
        <f t="shared" si="4"/>
        <v>155</v>
      </c>
      <c r="O23" s="39">
        <f t="shared" si="4"/>
        <v>2214</v>
      </c>
      <c r="P23" s="39">
        <f t="shared" si="4"/>
        <v>834.6</v>
      </c>
    </row>
    <row r="24" spans="1:16" x14ac:dyDescent="0.2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 hidden="1" x14ac:dyDescent="0.2">
      <c r="B25" s="13"/>
      <c r="C25" s="13"/>
      <c r="D25" s="13"/>
      <c r="E25" s="13"/>
      <c r="F25" s="31"/>
      <c r="G25" s="31"/>
      <c r="H25" s="31"/>
      <c r="I25" s="31"/>
      <c r="J25" s="31"/>
      <c r="K25" s="31"/>
      <c r="L25" s="31"/>
      <c r="M25" s="31"/>
      <c r="N25" s="31"/>
      <c r="O25" s="13"/>
      <c r="P25" s="13"/>
    </row>
    <row r="26" spans="1:16" ht="12" hidden="1" thickBot="1" x14ac:dyDescent="0.25">
      <c r="B26" s="33" t="s">
        <v>32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s="30" customFormat="1" hidden="1" x14ac:dyDescent="0.2">
      <c r="A27" s="1"/>
      <c r="B27" s="58"/>
      <c r="C27" s="63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37">
        <f>(C27*$C$3)+(F27*$F$3)+(G27*$G$3)+(H27*$H$3)+(I27*$I$3)+(J27*$J$3)+(K27*$K$3)+(L27*$L$3)+(M27*$M$3)+(N27*$N$3)</f>
        <v>0</v>
      </c>
    </row>
    <row r="28" spans="1:16" s="30" customFormat="1" hidden="1" x14ac:dyDescent="0.2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 x14ac:dyDescent="0.2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ht="12" hidden="1" thickBot="1" x14ac:dyDescent="0.25">
      <c r="A30" s="38"/>
      <c r="B30" s="39" t="s">
        <v>21</v>
      </c>
      <c r="C30" s="39">
        <f>SUM(C27:C29)</f>
        <v>0</v>
      </c>
      <c r="D30" s="39">
        <f>SUM(D27:D29)</f>
        <v>0</v>
      </c>
      <c r="E30" s="39">
        <f>SUM(E27:E29)</f>
        <v>0</v>
      </c>
      <c r="F30" s="39">
        <f>SUM(F27:F29)</f>
        <v>0</v>
      </c>
      <c r="G30" s="39">
        <f>SUM(G27:G29)</f>
        <v>0</v>
      </c>
      <c r="H30" s="39">
        <f t="shared" ref="H30:P30" si="5">SUM(H27:H29)</f>
        <v>0</v>
      </c>
      <c r="I30" s="39">
        <f t="shared" si="5"/>
        <v>0</v>
      </c>
      <c r="J30" s="39">
        <f t="shared" si="5"/>
        <v>0</v>
      </c>
      <c r="K30" s="39">
        <f t="shared" si="5"/>
        <v>0</v>
      </c>
      <c r="L30" s="39">
        <f t="shared" si="5"/>
        <v>0</v>
      </c>
      <c r="M30" s="39">
        <f t="shared" si="5"/>
        <v>0</v>
      </c>
      <c r="N30" s="39">
        <f t="shared" si="5"/>
        <v>0</v>
      </c>
      <c r="O30" s="41">
        <f t="shared" si="5"/>
        <v>0</v>
      </c>
      <c r="P30" s="41">
        <f t="shared" si="5"/>
        <v>0</v>
      </c>
    </row>
    <row r="31" spans="1:16" hidden="1" x14ac:dyDescent="0.2">
      <c r="G31" s="42"/>
    </row>
    <row r="32" spans="1:16" ht="12.75" x14ac:dyDescent="0.2">
      <c r="B32" s="2"/>
      <c r="C32" s="2"/>
      <c r="D32" s="2"/>
      <c r="E32" s="2"/>
      <c r="F32" s="47"/>
      <c r="G32" s="47"/>
      <c r="H32" s="47"/>
      <c r="I32" s="47"/>
      <c r="J32" s="47"/>
      <c r="K32" s="47"/>
      <c r="L32" s="47"/>
      <c r="M32" s="47"/>
      <c r="N32" s="47"/>
      <c r="O32" s="2"/>
      <c r="P32" s="2"/>
    </row>
    <row r="33" spans="13:16" x14ac:dyDescent="0.2">
      <c r="M33" s="48" t="s">
        <v>21</v>
      </c>
      <c r="O33" s="49">
        <f>+O30+O23</f>
        <v>2214</v>
      </c>
      <c r="P33" s="50">
        <f>+P30+P23</f>
        <v>834.6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70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44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69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68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67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66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65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64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63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62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61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60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59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58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57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56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55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54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53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52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51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50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"/>
  <sheetViews>
    <sheetView zoomScaleNormal="100" workbookViewId="0">
      <pane xSplit="2" ySplit="4" topLeftCell="C32" activePane="bottomRight" state="frozen"/>
      <selection pane="topRight" activeCell="C1" sqref="C1"/>
      <selection pane="bottomLeft" activeCell="A5" sqref="A5"/>
      <selection pane="bottomRight" activeCell="B24" sqref="B24"/>
    </sheetView>
  </sheetViews>
  <sheetFormatPr defaultRowHeight="11.25" x14ac:dyDescent="0.2"/>
  <cols>
    <col min="1" max="1" width="3.140625" style="1" customWidth="1"/>
    <col min="2" max="2" width="39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88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1" t="s">
        <v>121</v>
      </c>
      <c r="C7" s="192"/>
      <c r="D7" s="193"/>
      <c r="E7" s="193"/>
      <c r="F7" s="194">
        <v>30</v>
      </c>
      <c r="G7" s="195">
        <v>8</v>
      </c>
      <c r="H7" s="196"/>
      <c r="I7" s="197">
        <v>4</v>
      </c>
      <c r="J7" s="196"/>
      <c r="K7" s="195">
        <v>4</v>
      </c>
      <c r="L7" s="198"/>
      <c r="M7" s="195">
        <v>3</v>
      </c>
      <c r="N7" s="196"/>
      <c r="O7" s="36">
        <f>SUM(C7:N7)</f>
        <v>49</v>
      </c>
      <c r="P7" s="37">
        <f>(C7*$C$3)+(F7*$F$3)+(G7*$G$3)+(H7*$H$3)+(I7*$I$3)+(J7*$J$3)+(K7*$K$3)+(L7*$L$3)+(M7*$M$3)+(N7*$N$3)</f>
        <v>17</v>
      </c>
    </row>
    <row r="8" spans="1:16" s="30" customFormat="1" x14ac:dyDescent="0.2">
      <c r="A8" s="1"/>
      <c r="B8" s="191" t="s">
        <v>122</v>
      </c>
      <c r="C8" s="199"/>
      <c r="D8" s="193"/>
      <c r="E8" s="193"/>
      <c r="F8" s="194"/>
      <c r="G8" s="195">
        <v>184</v>
      </c>
      <c r="H8" s="196"/>
      <c r="I8" s="197">
        <v>4</v>
      </c>
      <c r="J8" s="196"/>
      <c r="K8" s="195"/>
      <c r="L8" s="198"/>
      <c r="M8" s="195">
        <v>2</v>
      </c>
      <c r="N8" s="196"/>
      <c r="O8" s="36">
        <f>SUM(F8:N8)</f>
        <v>190</v>
      </c>
      <c r="P8" s="37">
        <f>(F8*$F$3)+(G8*$G$3)+(H8*$H$3)+(I8*$I$3)+(J8*$J$3)+(K8*$K$3)+(L8*$L$3)+(M8*$M$3)+(N8*$N$3)</f>
        <v>52</v>
      </c>
    </row>
    <row r="9" spans="1:16" s="30" customFormat="1" x14ac:dyDescent="0.2">
      <c r="A9" s="1"/>
      <c r="B9" s="191" t="s">
        <v>123</v>
      </c>
      <c r="C9" s="199"/>
      <c r="D9" s="193"/>
      <c r="E9" s="193"/>
      <c r="F9" s="194"/>
      <c r="G9" s="195">
        <v>6</v>
      </c>
      <c r="H9" s="196"/>
      <c r="I9" s="197"/>
      <c r="J9" s="196"/>
      <c r="K9" s="195"/>
      <c r="L9" s="198"/>
      <c r="M9" s="195"/>
      <c r="N9" s="196"/>
      <c r="O9" s="36">
        <f>SUM(F9:N9)</f>
        <v>6</v>
      </c>
      <c r="P9" s="37">
        <f>(F9*$F$3)+(G9*$G$3)+(H9*$H$3)+(I9*$I$3)+(J9*$J$3)+(K9*$K$3)+(L9*$L$3)+(M9*$M$3)+(N9*$N$3)</f>
        <v>1.5</v>
      </c>
    </row>
    <row r="10" spans="1:16" s="30" customFormat="1" x14ac:dyDescent="0.2">
      <c r="A10" s="1"/>
      <c r="B10" s="58" t="s">
        <v>124</v>
      </c>
      <c r="C10" s="51"/>
      <c r="D10" s="52"/>
      <c r="E10" s="52"/>
      <c r="F10" s="53"/>
      <c r="G10" s="59">
        <v>3</v>
      </c>
      <c r="H10" s="60"/>
      <c r="I10" s="61"/>
      <c r="J10" s="60"/>
      <c r="K10" s="59"/>
      <c r="L10" s="62"/>
      <c r="M10" s="59"/>
      <c r="N10" s="60"/>
      <c r="O10" s="36">
        <f t="shared" ref="O10:O11" si="0">SUM(F10:N10)</f>
        <v>3</v>
      </c>
      <c r="P10" s="37">
        <f t="shared" ref="P10:P11" si="1">(F10*$F$3)+(G10*$G$3)+(H10*$H$3)+(I10*$I$3)+(J10*$J$3)+(K10*$K$3)+(L10*$L$3)+(M10*$M$3)+(N10*$N$3)</f>
        <v>0.75</v>
      </c>
    </row>
    <row r="11" spans="1:16" s="30" customFormat="1" x14ac:dyDescent="0.2">
      <c r="A11" s="1"/>
      <c r="B11" s="58" t="s">
        <v>125</v>
      </c>
      <c r="C11" s="51"/>
      <c r="D11" s="52"/>
      <c r="E11" s="52"/>
      <c r="F11" s="53"/>
      <c r="G11" s="59">
        <v>18</v>
      </c>
      <c r="H11" s="60"/>
      <c r="I11" s="61"/>
      <c r="J11" s="60"/>
      <c r="K11" s="59"/>
      <c r="L11" s="62"/>
      <c r="M11" s="59"/>
      <c r="N11" s="60"/>
      <c r="O11" s="36">
        <f t="shared" si="0"/>
        <v>18</v>
      </c>
      <c r="P11" s="37">
        <f t="shared" si="1"/>
        <v>4.5</v>
      </c>
    </row>
    <row r="12" spans="1:16" s="30" customFormat="1" x14ac:dyDescent="0.2">
      <c r="A12" s="1"/>
      <c r="B12" s="177"/>
      <c r="C12" s="185"/>
      <c r="D12" s="179"/>
      <c r="E12" s="179"/>
      <c r="F12" s="180"/>
      <c r="G12" s="181"/>
      <c r="H12" s="182"/>
      <c r="I12" s="183"/>
      <c r="J12" s="182"/>
      <c r="K12" s="181"/>
      <c r="L12" s="184"/>
      <c r="M12" s="181"/>
      <c r="N12" s="182"/>
      <c r="O12" s="36">
        <f>SUM(F12:N12)</f>
        <v>0</v>
      </c>
      <c r="P12" s="37">
        <f>(F12*$F$3)+(G12*$G$3)+(H12*$H$3)+(I12*$I$3)+(J12*$J$3)+(K12*$K$3)+(L12*$L$3)+(M12*$M$3)+(N12*$N$3)</f>
        <v>0</v>
      </c>
    </row>
    <row r="13" spans="1:16" ht="12" thickBot="1" x14ac:dyDescent="0.25">
      <c r="A13" s="38"/>
      <c r="B13" s="39" t="s">
        <v>21</v>
      </c>
      <c r="C13" s="39">
        <f t="shared" ref="C13:P13" si="2">SUM(C7:C12)</f>
        <v>0</v>
      </c>
      <c r="D13" s="39">
        <f t="shared" si="2"/>
        <v>0</v>
      </c>
      <c r="E13" s="39">
        <f t="shared" si="2"/>
        <v>0</v>
      </c>
      <c r="F13" s="39">
        <f t="shared" si="2"/>
        <v>30</v>
      </c>
      <c r="G13" s="39">
        <f t="shared" si="2"/>
        <v>219</v>
      </c>
      <c r="H13" s="39">
        <f t="shared" si="2"/>
        <v>0</v>
      </c>
      <c r="I13" s="39">
        <f t="shared" si="2"/>
        <v>8</v>
      </c>
      <c r="J13" s="39">
        <f t="shared" si="2"/>
        <v>0</v>
      </c>
      <c r="K13" s="39">
        <f t="shared" si="2"/>
        <v>4</v>
      </c>
      <c r="L13" s="39">
        <f t="shared" si="2"/>
        <v>0</v>
      </c>
      <c r="M13" s="39">
        <f t="shared" si="2"/>
        <v>5</v>
      </c>
      <c r="N13" s="39">
        <f t="shared" si="2"/>
        <v>0</v>
      </c>
      <c r="O13" s="110">
        <f t="shared" si="2"/>
        <v>266</v>
      </c>
      <c r="P13" s="39">
        <f t="shared" si="2"/>
        <v>75.75</v>
      </c>
    </row>
    <row r="14" spans="1:16" x14ac:dyDescent="0.2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x14ac:dyDescent="0.2">
      <c r="B15" s="13"/>
      <c r="C15" s="13"/>
      <c r="D15" s="13"/>
      <c r="E15" s="13"/>
      <c r="F15" s="31"/>
      <c r="G15" s="31"/>
      <c r="H15" s="31"/>
      <c r="I15" s="31"/>
      <c r="J15" s="31"/>
      <c r="K15" s="31"/>
      <c r="L15" s="31"/>
      <c r="M15" s="31"/>
      <c r="N15" s="31"/>
      <c r="O15" s="13"/>
      <c r="P15" s="13"/>
    </row>
    <row r="16" spans="1:16" ht="12" thickBot="1" x14ac:dyDescent="0.25">
      <c r="B16" s="33" t="s">
        <v>22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1:16" s="30" customFormat="1" x14ac:dyDescent="0.2">
      <c r="A17" s="142"/>
      <c r="B17" s="58" t="s">
        <v>87</v>
      </c>
      <c r="C17" s="64"/>
      <c r="D17" s="52"/>
      <c r="E17" s="52"/>
      <c r="F17" s="53">
        <v>2905</v>
      </c>
      <c r="G17" s="135"/>
      <c r="H17" s="136"/>
      <c r="I17" s="135"/>
      <c r="J17" s="144"/>
      <c r="K17" s="135"/>
      <c r="L17" s="136"/>
      <c r="M17" s="135"/>
      <c r="N17" s="145"/>
      <c r="O17" s="36">
        <f t="shared" ref="O17:O24" si="3">SUM(F17:N17)</f>
        <v>2905</v>
      </c>
      <c r="P17" s="37">
        <f>(F17*$F$3)+(G17*$G$3)+(H17*$H$3)+(I17*$I$3)+(J17*$J$3)+(K17*$K$3)+(L17*$L$3)+(M17*$M$3)+(N17*$N$3)</f>
        <v>290.5</v>
      </c>
    </row>
    <row r="18" spans="1:16" s="30" customFormat="1" x14ac:dyDescent="0.2">
      <c r="A18" s="142"/>
      <c r="B18" s="58" t="s">
        <v>81</v>
      </c>
      <c r="C18" s="64"/>
      <c r="D18" s="52">
        <v>2</v>
      </c>
      <c r="E18" s="52">
        <v>2</v>
      </c>
      <c r="F18" s="53">
        <v>120</v>
      </c>
      <c r="G18" s="135">
        <v>256</v>
      </c>
      <c r="H18" s="136"/>
      <c r="I18" s="135">
        <v>19</v>
      </c>
      <c r="J18" s="144"/>
      <c r="K18" s="135">
        <v>26</v>
      </c>
      <c r="L18" s="136"/>
      <c r="M18" s="135"/>
      <c r="N18" s="145">
        <v>85</v>
      </c>
      <c r="O18" s="36">
        <f t="shared" si="3"/>
        <v>506</v>
      </c>
      <c r="P18" s="37">
        <f t="shared" ref="P18:P24" si="4">(F18*$F$3)+(G18*$G$3)+(H18*$H$3)+(I18*$I$3)+(J18*$J$3)+(K18*$K$3)+(L18*$L$3)+(M18*$M$3)+(N18*$N$3)</f>
        <v>281.5</v>
      </c>
    </row>
    <row r="19" spans="1:16" s="30" customFormat="1" x14ac:dyDescent="0.2">
      <c r="A19" s="142"/>
      <c r="B19" s="58" t="s">
        <v>82</v>
      </c>
      <c r="C19" s="64"/>
      <c r="D19" s="52"/>
      <c r="E19" s="52"/>
      <c r="F19" s="53"/>
      <c r="G19" s="135">
        <v>115</v>
      </c>
      <c r="H19" s="136"/>
      <c r="I19" s="135">
        <v>49</v>
      </c>
      <c r="J19" s="144"/>
      <c r="K19" s="135">
        <v>43</v>
      </c>
      <c r="L19" s="136"/>
      <c r="M19" s="135"/>
      <c r="N19" s="145">
        <v>19</v>
      </c>
      <c r="O19" s="36">
        <f t="shared" si="3"/>
        <v>226</v>
      </c>
      <c r="P19" s="37">
        <f t="shared" si="4"/>
        <v>134.25</v>
      </c>
    </row>
    <row r="20" spans="1:16" s="30" customFormat="1" x14ac:dyDescent="0.2">
      <c r="A20" s="142"/>
      <c r="B20" s="58" t="s">
        <v>83</v>
      </c>
      <c r="C20" s="64"/>
      <c r="D20" s="52"/>
      <c r="E20" s="52"/>
      <c r="F20" s="53"/>
      <c r="G20" s="135">
        <v>417</v>
      </c>
      <c r="H20" s="136"/>
      <c r="I20" s="135"/>
      <c r="J20" s="144"/>
      <c r="K20" s="135"/>
      <c r="L20" s="136"/>
      <c r="M20" s="135"/>
      <c r="N20" s="145"/>
      <c r="O20" s="36">
        <f t="shared" si="3"/>
        <v>417</v>
      </c>
      <c r="P20" s="37">
        <f t="shared" si="4"/>
        <v>104.25</v>
      </c>
    </row>
    <row r="21" spans="1:16" s="30" customFormat="1" x14ac:dyDescent="0.2">
      <c r="A21" s="142"/>
      <c r="B21" s="58" t="s">
        <v>84</v>
      </c>
      <c r="C21" s="64"/>
      <c r="D21" s="52"/>
      <c r="E21" s="52"/>
      <c r="F21" s="53"/>
      <c r="G21" s="135">
        <v>35</v>
      </c>
      <c r="H21" s="136"/>
      <c r="I21" s="135">
        <v>20</v>
      </c>
      <c r="J21" s="144"/>
      <c r="K21" s="135">
        <v>26</v>
      </c>
      <c r="L21" s="136"/>
      <c r="M21" s="135"/>
      <c r="N21" s="145">
        <v>4</v>
      </c>
      <c r="O21" s="36">
        <f t="shared" si="3"/>
        <v>85</v>
      </c>
      <c r="P21" s="37">
        <f t="shared" si="4"/>
        <v>52.75</v>
      </c>
    </row>
    <row r="22" spans="1:16" s="30" customFormat="1" x14ac:dyDescent="0.2">
      <c r="A22" s="142"/>
      <c r="B22" s="58" t="s">
        <v>85</v>
      </c>
      <c r="C22" s="64"/>
      <c r="D22" s="52"/>
      <c r="E22" s="52"/>
      <c r="F22" s="53"/>
      <c r="G22" s="135">
        <v>30</v>
      </c>
      <c r="H22" s="136"/>
      <c r="I22" s="135"/>
      <c r="J22" s="144"/>
      <c r="K22" s="135"/>
      <c r="L22" s="136"/>
      <c r="M22" s="135"/>
      <c r="N22" s="145">
        <v>18</v>
      </c>
      <c r="O22" s="36">
        <f t="shared" si="3"/>
        <v>48</v>
      </c>
      <c r="P22" s="37">
        <f t="shared" si="4"/>
        <v>43.5</v>
      </c>
    </row>
    <row r="23" spans="1:16" s="30" customFormat="1" x14ac:dyDescent="0.2">
      <c r="A23" s="142"/>
      <c r="B23" s="58" t="s">
        <v>86</v>
      </c>
      <c r="C23" s="64"/>
      <c r="D23" s="52"/>
      <c r="E23" s="52"/>
      <c r="F23" s="53"/>
      <c r="G23" s="135">
        <v>105</v>
      </c>
      <c r="H23" s="136"/>
      <c r="I23" s="135"/>
      <c r="J23" s="144"/>
      <c r="K23" s="135"/>
      <c r="L23" s="136"/>
      <c r="M23" s="135"/>
      <c r="N23" s="145"/>
      <c r="O23" s="36">
        <f t="shared" si="3"/>
        <v>105</v>
      </c>
      <c r="P23" s="37">
        <f t="shared" si="4"/>
        <v>26.25</v>
      </c>
    </row>
    <row r="24" spans="1:16" s="30" customFormat="1" x14ac:dyDescent="0.2">
      <c r="A24" s="142"/>
      <c r="B24" s="65"/>
      <c r="C24" s="64"/>
      <c r="D24" s="52"/>
      <c r="E24" s="52"/>
      <c r="F24" s="53"/>
      <c r="G24" s="135"/>
      <c r="H24" s="136"/>
      <c r="I24" s="135"/>
      <c r="J24" s="144"/>
      <c r="K24" s="135"/>
      <c r="L24" s="136"/>
      <c r="M24" s="135"/>
      <c r="N24" s="145"/>
      <c r="O24" s="36">
        <f t="shared" si="3"/>
        <v>0</v>
      </c>
      <c r="P24" s="37">
        <f t="shared" si="4"/>
        <v>0</v>
      </c>
    </row>
    <row r="25" spans="1:16" s="30" customFormat="1" x14ac:dyDescent="0.2">
      <c r="A25" s="142"/>
      <c r="B25" s="65"/>
      <c r="C25" s="64"/>
      <c r="D25" s="52"/>
      <c r="E25" s="52"/>
      <c r="F25" s="53"/>
      <c r="G25" s="148"/>
      <c r="H25" s="149"/>
      <c r="I25" s="146"/>
      <c r="J25" s="1"/>
      <c r="K25" s="146"/>
      <c r="L25" s="111"/>
      <c r="M25" s="146"/>
      <c r="N25" s="1"/>
      <c r="O25" s="141">
        <f t="shared" ref="O25" si="5">SUM(F25:N25)</f>
        <v>0</v>
      </c>
      <c r="P25" s="37">
        <f t="shared" ref="P25" si="6">(F25*$F$3)+(G25*$G$3)+(H25*$H$3)+(I25*$I$3)+(J25*$J$3)+(K25*$K$3)+(L25*$L$3)+(M25*$M$3)+(N25*$N$3)</f>
        <v>0</v>
      </c>
    </row>
    <row r="26" spans="1:16" ht="12" thickBot="1" x14ac:dyDescent="0.25">
      <c r="A26" s="38"/>
      <c r="B26" s="39"/>
      <c r="C26" s="39"/>
      <c r="D26" s="39"/>
      <c r="E26" s="39"/>
      <c r="F26" s="39"/>
      <c r="G26" s="147"/>
      <c r="H26" s="147">
        <f t="shared" ref="H26:P26" si="7">SUM(H17:H25)</f>
        <v>0</v>
      </c>
      <c r="I26" s="43">
        <f t="shared" si="7"/>
        <v>88</v>
      </c>
      <c r="J26" s="43">
        <f t="shared" si="7"/>
        <v>0</v>
      </c>
      <c r="K26" s="43">
        <f t="shared" si="7"/>
        <v>95</v>
      </c>
      <c r="L26" s="43">
        <f t="shared" si="7"/>
        <v>0</v>
      </c>
      <c r="M26" s="43">
        <f t="shared" si="7"/>
        <v>0</v>
      </c>
      <c r="N26" s="43">
        <f t="shared" si="7"/>
        <v>126</v>
      </c>
      <c r="O26" s="44">
        <f t="shared" si="7"/>
        <v>4292</v>
      </c>
      <c r="P26" s="45">
        <f t="shared" si="7"/>
        <v>933</v>
      </c>
    </row>
    <row r="27" spans="1:16" x14ac:dyDescent="0.2">
      <c r="G27" s="42"/>
    </row>
    <row r="28" spans="1:16" x14ac:dyDescent="0.2">
      <c r="G28" s="42"/>
    </row>
    <row r="29" spans="1:16" ht="12" thickBot="1" x14ac:dyDescent="0.25">
      <c r="B29" s="33" t="s">
        <v>79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42"/>
      <c r="B30" s="143" t="s">
        <v>126</v>
      </c>
      <c r="C30" s="64"/>
      <c r="D30" s="52"/>
      <c r="E30" s="52"/>
      <c r="F30" s="53"/>
      <c r="G30" s="135">
        <v>39</v>
      </c>
      <c r="H30" s="136"/>
      <c r="I30" s="135">
        <v>10</v>
      </c>
      <c r="J30" s="144"/>
      <c r="K30" s="135"/>
      <c r="L30" s="136">
        <v>2</v>
      </c>
      <c r="M30" s="135"/>
      <c r="N30" s="145">
        <v>3</v>
      </c>
      <c r="O30" s="140">
        <f t="shared" ref="O30:O38" si="8">SUM(F30:N30)</f>
        <v>54</v>
      </c>
      <c r="P30" s="37">
        <f t="shared" ref="P30:P38" si="9">(F30*$F$3)+(G30*$G$3)+(H30*$H$3)+(I30*$I$3)+(J30*$J$3)+(K30*$K$3)+(L30*$L$3)+(M30*$M$3)+(N30*$N$3)</f>
        <v>22.75</v>
      </c>
    </row>
    <row r="31" spans="1:16" s="30" customFormat="1" x14ac:dyDescent="0.2">
      <c r="A31" s="142"/>
      <c r="B31" s="65" t="s">
        <v>127</v>
      </c>
      <c r="C31" s="64"/>
      <c r="D31" s="52"/>
      <c r="E31" s="52"/>
      <c r="F31" s="53"/>
      <c r="G31" s="135"/>
      <c r="H31" s="136"/>
      <c r="I31" s="135"/>
      <c r="J31" s="144"/>
      <c r="K31" s="135"/>
      <c r="L31" s="136"/>
      <c r="M31" s="135">
        <v>5</v>
      </c>
      <c r="N31" s="145"/>
      <c r="O31" s="140">
        <f t="shared" si="8"/>
        <v>5</v>
      </c>
      <c r="P31" s="37">
        <f t="shared" si="9"/>
        <v>10</v>
      </c>
    </row>
    <row r="32" spans="1:16" s="30" customFormat="1" x14ac:dyDescent="0.2">
      <c r="A32" s="142"/>
      <c r="B32" s="143" t="s">
        <v>128</v>
      </c>
      <c r="C32" s="64"/>
      <c r="D32" s="52"/>
      <c r="E32" s="52"/>
      <c r="F32" s="53"/>
      <c r="G32" s="135">
        <v>8</v>
      </c>
      <c r="H32" s="136"/>
      <c r="I32" s="135"/>
      <c r="J32" s="144"/>
      <c r="K32" s="135">
        <v>2</v>
      </c>
      <c r="L32" s="136">
        <v>7</v>
      </c>
      <c r="M32" s="135"/>
      <c r="N32" s="145"/>
      <c r="O32" s="140">
        <f t="shared" si="8"/>
        <v>17</v>
      </c>
      <c r="P32" s="37">
        <f t="shared" si="9"/>
        <v>11</v>
      </c>
    </row>
    <row r="33" spans="1:16" s="30" customFormat="1" x14ac:dyDescent="0.2">
      <c r="A33" s="142"/>
      <c r="B33" s="65" t="s">
        <v>129</v>
      </c>
      <c r="C33" s="64"/>
      <c r="D33" s="52"/>
      <c r="E33" s="52"/>
      <c r="F33" s="53"/>
      <c r="G33" s="135">
        <v>6</v>
      </c>
      <c r="H33" s="136"/>
      <c r="I33" s="135">
        <v>1</v>
      </c>
      <c r="J33" s="144"/>
      <c r="K33" s="135"/>
      <c r="L33" s="136"/>
      <c r="M33" s="135"/>
      <c r="N33" s="145"/>
      <c r="O33" s="140">
        <f t="shared" si="8"/>
        <v>7</v>
      </c>
      <c r="P33" s="37">
        <f t="shared" si="9"/>
        <v>2</v>
      </c>
    </row>
    <row r="34" spans="1:16" s="30" customFormat="1" x14ac:dyDescent="0.2">
      <c r="A34" s="142"/>
      <c r="B34" s="143" t="s">
        <v>130</v>
      </c>
      <c r="C34" s="64"/>
      <c r="D34" s="52"/>
      <c r="E34" s="52"/>
      <c r="F34" s="53">
        <v>2</v>
      </c>
      <c r="G34" s="135">
        <v>57</v>
      </c>
      <c r="H34" s="136"/>
      <c r="I34" s="135">
        <v>20</v>
      </c>
      <c r="J34" s="144">
        <v>2</v>
      </c>
      <c r="K34" s="135">
        <v>9</v>
      </c>
      <c r="L34" s="136">
        <v>4</v>
      </c>
      <c r="M34" s="135">
        <v>1</v>
      </c>
      <c r="N34" s="145">
        <v>13</v>
      </c>
      <c r="O34" s="140">
        <f t="shared" si="8"/>
        <v>108</v>
      </c>
      <c r="P34" s="37">
        <f t="shared" si="9"/>
        <v>66.45</v>
      </c>
    </row>
    <row r="35" spans="1:16" s="30" customFormat="1" x14ac:dyDescent="0.2">
      <c r="A35" s="142"/>
      <c r="B35" s="65" t="s">
        <v>131</v>
      </c>
      <c r="C35" s="64"/>
      <c r="D35" s="52"/>
      <c r="E35" s="52"/>
      <c r="F35" s="53"/>
      <c r="G35" s="135"/>
      <c r="H35" s="136"/>
      <c r="I35" s="135">
        <v>1</v>
      </c>
      <c r="J35" s="144"/>
      <c r="K35" s="135"/>
      <c r="L35" s="136"/>
      <c r="M35" s="135"/>
      <c r="N35" s="145"/>
      <c r="O35" s="140">
        <f t="shared" si="8"/>
        <v>1</v>
      </c>
      <c r="P35" s="37">
        <f t="shared" si="9"/>
        <v>0.5</v>
      </c>
    </row>
    <row r="36" spans="1:16" s="30" customFormat="1" x14ac:dyDescent="0.2">
      <c r="A36" s="142"/>
      <c r="B36" s="143" t="s">
        <v>132</v>
      </c>
      <c r="C36" s="64"/>
      <c r="D36" s="52"/>
      <c r="E36" s="52"/>
      <c r="F36" s="53"/>
      <c r="G36" s="135">
        <v>1</v>
      </c>
      <c r="H36" s="136"/>
      <c r="I36" s="135">
        <v>25</v>
      </c>
      <c r="J36" s="144">
        <v>1</v>
      </c>
      <c r="K36" s="135">
        <v>1</v>
      </c>
      <c r="L36" s="136">
        <v>1</v>
      </c>
      <c r="M36" s="135"/>
      <c r="N36" s="145">
        <v>1</v>
      </c>
      <c r="O36" s="140">
        <f t="shared" si="8"/>
        <v>30</v>
      </c>
      <c r="P36" s="37">
        <f t="shared" si="9"/>
        <v>17.25</v>
      </c>
    </row>
    <row r="37" spans="1:16" s="30" customFormat="1" x14ac:dyDescent="0.2">
      <c r="A37" s="142"/>
      <c r="B37" s="65" t="s">
        <v>133</v>
      </c>
      <c r="C37" s="64"/>
      <c r="D37" s="52"/>
      <c r="E37" s="52"/>
      <c r="F37" s="53">
        <v>536</v>
      </c>
      <c r="G37" s="135"/>
      <c r="H37" s="136"/>
      <c r="I37" s="135"/>
      <c r="J37" s="144"/>
      <c r="K37" s="135"/>
      <c r="L37" s="136"/>
      <c r="M37" s="135"/>
      <c r="N37" s="145"/>
      <c r="O37" s="140">
        <f t="shared" si="8"/>
        <v>536</v>
      </c>
      <c r="P37" s="37">
        <f t="shared" si="9"/>
        <v>53.6</v>
      </c>
    </row>
    <row r="38" spans="1:16" s="30" customFormat="1" ht="12.75" customHeight="1" x14ac:dyDescent="0.2">
      <c r="A38" s="142"/>
      <c r="B38" s="65"/>
      <c r="C38" s="64"/>
      <c r="D38" s="52"/>
      <c r="E38" s="52"/>
      <c r="F38" s="53"/>
      <c r="G38" s="148"/>
      <c r="H38" s="149"/>
      <c r="I38" s="146"/>
      <c r="J38" s="1"/>
      <c r="K38" s="146"/>
      <c r="L38" s="111"/>
      <c r="M38" s="146"/>
      <c r="N38" s="1"/>
      <c r="O38" s="141">
        <f t="shared" si="8"/>
        <v>0</v>
      </c>
      <c r="P38" s="37">
        <f t="shared" si="9"/>
        <v>0</v>
      </c>
    </row>
    <row r="39" spans="1:16" ht="12" thickBot="1" x14ac:dyDescent="0.25">
      <c r="A39" s="38"/>
      <c r="B39" s="39" t="s">
        <v>21</v>
      </c>
      <c r="C39" s="39">
        <f t="shared" ref="C39:P39" si="10">SUM(C30:C38)</f>
        <v>0</v>
      </c>
      <c r="D39" s="39">
        <f t="shared" si="10"/>
        <v>0</v>
      </c>
      <c r="E39" s="39">
        <f t="shared" si="10"/>
        <v>0</v>
      </c>
      <c r="F39" s="39">
        <f t="shared" si="10"/>
        <v>538</v>
      </c>
      <c r="G39" s="147">
        <f t="shared" si="10"/>
        <v>111</v>
      </c>
      <c r="H39" s="147">
        <f t="shared" si="10"/>
        <v>0</v>
      </c>
      <c r="I39" s="43">
        <f t="shared" si="10"/>
        <v>57</v>
      </c>
      <c r="J39" s="43">
        <f t="shared" si="10"/>
        <v>3</v>
      </c>
      <c r="K39" s="43">
        <f t="shared" si="10"/>
        <v>12</v>
      </c>
      <c r="L39" s="43">
        <f t="shared" si="10"/>
        <v>14</v>
      </c>
      <c r="M39" s="43">
        <f t="shared" si="10"/>
        <v>6</v>
      </c>
      <c r="N39" s="43">
        <f t="shared" si="10"/>
        <v>17</v>
      </c>
      <c r="O39" s="44">
        <f t="shared" si="10"/>
        <v>758</v>
      </c>
      <c r="P39" s="45">
        <f t="shared" si="10"/>
        <v>183.54999999999998</v>
      </c>
    </row>
    <row r="40" spans="1:16" x14ac:dyDescent="0.2">
      <c r="A40" s="38"/>
      <c r="B40" s="54"/>
      <c r="C40" s="54"/>
      <c r="D40" s="54"/>
      <c r="E40" s="54"/>
      <c r="F40" s="54"/>
      <c r="G40" s="55"/>
      <c r="H40" s="55"/>
      <c r="I40" s="55"/>
      <c r="J40" s="55"/>
      <c r="K40" s="55"/>
      <c r="L40" s="55"/>
      <c r="M40" s="55"/>
      <c r="N40" s="55"/>
      <c r="O40" s="56"/>
      <c r="P40" s="57"/>
    </row>
    <row r="41" spans="1:16" x14ac:dyDescent="0.2">
      <c r="A41" s="38"/>
      <c r="B41" s="54"/>
      <c r="C41" s="54"/>
      <c r="D41" s="54"/>
      <c r="E41" s="54"/>
      <c r="F41" s="54"/>
      <c r="G41" s="55"/>
      <c r="H41" s="55"/>
      <c r="I41" s="55"/>
      <c r="J41" s="55"/>
      <c r="K41" s="55"/>
      <c r="L41" s="55"/>
      <c r="M41" s="55"/>
      <c r="N41" s="55"/>
      <c r="O41" s="56"/>
      <c r="P41" s="57"/>
    </row>
    <row r="42" spans="1:16" ht="12" thickBot="1" x14ac:dyDescent="0.25">
      <c r="B42" s="33" t="s">
        <v>23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 x14ac:dyDescent="0.2">
      <c r="A43" s="1"/>
      <c r="B43" s="58" t="s">
        <v>90</v>
      </c>
      <c r="C43" s="51"/>
      <c r="D43" s="52"/>
      <c r="E43" s="52"/>
      <c r="F43" s="53"/>
      <c r="G43" s="59">
        <v>69</v>
      </c>
      <c r="H43" s="60"/>
      <c r="I43" s="61">
        <v>36</v>
      </c>
      <c r="J43" s="60"/>
      <c r="K43" s="59">
        <v>4</v>
      </c>
      <c r="L43" s="62"/>
      <c r="M43" s="59"/>
      <c r="N43" s="60"/>
      <c r="O43" s="36">
        <f>SUM(F43:N43)</f>
        <v>109</v>
      </c>
      <c r="P43" s="37">
        <f>(F43*$F$3)+(G43*$G$3)+(H43*$H$3)+(I43*$I$3)+(J43*$J$3)+(K43*$K$3)+(L43*$L$3)+(M43*$M$3)+(N43*$N$3)</f>
        <v>39.25</v>
      </c>
    </row>
    <row r="44" spans="1:16" s="201" customFormat="1" ht="12.75" customHeight="1" x14ac:dyDescent="0.2">
      <c r="A44" s="142"/>
      <c r="B44" s="65"/>
      <c r="C44" s="64"/>
      <c r="D44" s="202"/>
      <c r="E44" s="202"/>
      <c r="F44" s="203"/>
      <c r="G44" s="148"/>
      <c r="H44" s="149"/>
      <c r="I44" s="146"/>
      <c r="J44" s="200"/>
      <c r="K44" s="146"/>
      <c r="L44" s="111"/>
      <c r="M44" s="146"/>
      <c r="N44" s="200"/>
      <c r="O44" s="141"/>
      <c r="P44" s="204"/>
    </row>
    <row r="45" spans="1:16" ht="12" thickBot="1" x14ac:dyDescent="0.25">
      <c r="A45" s="38"/>
      <c r="B45" s="39" t="s">
        <v>21</v>
      </c>
      <c r="C45" s="39">
        <f t="shared" ref="C45:P45" si="11">SUM(C43:C43)</f>
        <v>0</v>
      </c>
      <c r="D45" s="39">
        <f t="shared" si="11"/>
        <v>0</v>
      </c>
      <c r="E45" s="39">
        <f t="shared" si="11"/>
        <v>0</v>
      </c>
      <c r="F45" s="39">
        <f t="shared" si="11"/>
        <v>0</v>
      </c>
      <c r="G45" s="43">
        <f t="shared" si="11"/>
        <v>69</v>
      </c>
      <c r="H45" s="43">
        <f t="shared" si="11"/>
        <v>0</v>
      </c>
      <c r="I45" s="43">
        <f t="shared" si="11"/>
        <v>36</v>
      </c>
      <c r="J45" s="43">
        <f t="shared" si="11"/>
        <v>0</v>
      </c>
      <c r="K45" s="43">
        <f t="shared" si="11"/>
        <v>4</v>
      </c>
      <c r="L45" s="43">
        <f t="shared" si="11"/>
        <v>0</v>
      </c>
      <c r="M45" s="43">
        <f t="shared" si="11"/>
        <v>0</v>
      </c>
      <c r="N45" s="43">
        <f t="shared" si="11"/>
        <v>0</v>
      </c>
      <c r="O45" s="44">
        <f t="shared" si="11"/>
        <v>109</v>
      </c>
      <c r="P45" s="45">
        <f t="shared" si="11"/>
        <v>39.25</v>
      </c>
    </row>
    <row r="46" spans="1:16" x14ac:dyDescent="0.2">
      <c r="A46" s="38"/>
      <c r="B46" s="54"/>
      <c r="C46" s="54"/>
      <c r="D46" s="54"/>
      <c r="E46" s="54"/>
      <c r="F46" s="54"/>
      <c r="G46" s="55"/>
      <c r="H46" s="55"/>
      <c r="I46" s="55"/>
      <c r="J46" s="55"/>
      <c r="K46" s="55"/>
      <c r="L46" s="55"/>
      <c r="M46" s="55"/>
      <c r="N46" s="55"/>
      <c r="O46" s="56"/>
      <c r="P46" s="57"/>
    </row>
    <row r="47" spans="1:16" x14ac:dyDescent="0.2">
      <c r="A47" s="38"/>
      <c r="B47" s="54"/>
      <c r="C47" s="54"/>
      <c r="D47" s="54"/>
      <c r="E47" s="54"/>
      <c r="F47" s="54"/>
      <c r="G47" s="55"/>
      <c r="H47" s="55"/>
      <c r="I47" s="55"/>
      <c r="J47" s="55"/>
      <c r="K47" s="55"/>
      <c r="L47" s="55"/>
      <c r="M47" s="55"/>
      <c r="N47" s="55"/>
      <c r="O47" s="56"/>
      <c r="P47" s="57"/>
    </row>
    <row r="48" spans="1:16" ht="12" thickBot="1" x14ac:dyDescent="0.25">
      <c r="B48" s="33" t="s">
        <v>71</v>
      </c>
      <c r="C48" s="33"/>
      <c r="D48" s="33"/>
      <c r="E48" s="33"/>
      <c r="F48" s="34"/>
      <c r="G48" s="34"/>
      <c r="H48" s="34"/>
      <c r="I48" s="34"/>
      <c r="J48" s="34"/>
      <c r="K48" s="34"/>
      <c r="L48" s="34"/>
      <c r="M48" s="34"/>
      <c r="N48" s="34"/>
      <c r="O48" s="35"/>
      <c r="P48" s="35"/>
    </row>
    <row r="49" spans="1:16" s="30" customFormat="1" ht="11.25" customHeight="1" x14ac:dyDescent="0.2">
      <c r="A49" s="1"/>
      <c r="B49" s="58" t="s">
        <v>106</v>
      </c>
      <c r="C49" s="51"/>
      <c r="D49" s="179"/>
      <c r="E49" s="179"/>
      <c r="F49" s="180">
        <v>45</v>
      </c>
      <c r="G49" s="181"/>
      <c r="H49" s="182"/>
      <c r="I49" s="183"/>
      <c r="J49" s="182"/>
      <c r="K49" s="181"/>
      <c r="L49" s="184"/>
      <c r="M49" s="181"/>
      <c r="N49" s="182"/>
      <c r="O49" s="36">
        <f>SUM(F49:N49)</f>
        <v>45</v>
      </c>
      <c r="P49" s="37">
        <f>(F49*$F$3)+(G49*$G$3)+(H49*$H$3)+(I49*$I$3)+(J49*$J$3)+(K49*$K$3)+(L49*$L$3)+(M49*$M$3)+(N49*$N$3)</f>
        <v>4.5</v>
      </c>
    </row>
    <row r="50" spans="1:16" s="30" customFormat="1" ht="11.25" customHeight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>SUM(F50:N50)</f>
        <v>0</v>
      </c>
      <c r="P50" s="37">
        <f>(F50*$F$3)+(G50*$G$3)+(H50*$H$3)+(I50*$I$3)+(J50*$J$3)+(K50*$K$3)+(L50*$L$3)+(M50*$M$3)+(N50*$N$3)</f>
        <v>0</v>
      </c>
    </row>
    <row r="51" spans="1:16" ht="12" thickBot="1" x14ac:dyDescent="0.25">
      <c r="A51" s="38"/>
      <c r="B51" s="39" t="s">
        <v>21</v>
      </c>
      <c r="C51" s="39">
        <f t="shared" ref="C51:P51" si="12">SUM(C49:C50)</f>
        <v>0</v>
      </c>
      <c r="D51" s="39">
        <f t="shared" si="12"/>
        <v>0</v>
      </c>
      <c r="E51" s="39">
        <f t="shared" si="12"/>
        <v>0</v>
      </c>
      <c r="F51" s="39">
        <f t="shared" si="12"/>
        <v>45</v>
      </c>
      <c r="G51" s="43">
        <f t="shared" si="12"/>
        <v>0</v>
      </c>
      <c r="H51" s="43">
        <f t="shared" si="12"/>
        <v>0</v>
      </c>
      <c r="I51" s="43">
        <f t="shared" si="12"/>
        <v>0</v>
      </c>
      <c r="J51" s="43">
        <f t="shared" si="12"/>
        <v>0</v>
      </c>
      <c r="K51" s="43">
        <f t="shared" si="12"/>
        <v>0</v>
      </c>
      <c r="L51" s="43">
        <f t="shared" si="12"/>
        <v>0</v>
      </c>
      <c r="M51" s="43">
        <f t="shared" si="12"/>
        <v>0</v>
      </c>
      <c r="N51" s="43">
        <f t="shared" si="12"/>
        <v>0</v>
      </c>
      <c r="O51" s="44">
        <f t="shared" si="12"/>
        <v>45</v>
      </c>
      <c r="P51" s="45">
        <f t="shared" si="12"/>
        <v>4.5</v>
      </c>
    </row>
    <row r="52" spans="1:16" ht="11.25" customHeight="1" x14ac:dyDescent="0.2">
      <c r="A52" s="38"/>
      <c r="B52" s="54"/>
      <c r="C52" s="54"/>
      <c r="D52" s="54"/>
      <c r="E52" s="54"/>
      <c r="F52" s="54"/>
      <c r="G52" s="55"/>
      <c r="H52" s="55"/>
      <c r="I52" s="55"/>
      <c r="J52" s="55"/>
      <c r="K52" s="55"/>
      <c r="L52" s="55"/>
      <c r="M52" s="55"/>
      <c r="N52" s="55"/>
      <c r="O52" s="56"/>
      <c r="P52" s="57"/>
    </row>
    <row r="53" spans="1:16" hidden="1" x14ac:dyDescent="0.2"/>
    <row r="54" spans="1:16" ht="12" hidden="1" thickBot="1" x14ac:dyDescent="0.25">
      <c r="B54" s="33" t="s">
        <v>30</v>
      </c>
      <c r="C54" s="33"/>
      <c r="D54" s="33"/>
      <c r="E54" s="33"/>
      <c r="F54" s="34"/>
      <c r="G54" s="34"/>
      <c r="H54" s="34"/>
      <c r="I54" s="34"/>
      <c r="J54" s="34"/>
      <c r="K54" s="34"/>
      <c r="L54" s="34"/>
      <c r="M54" s="34"/>
      <c r="N54" s="34"/>
      <c r="O54" s="35"/>
      <c r="P54" s="35"/>
    </row>
    <row r="55" spans="1:16" s="30" customFormat="1" ht="11.25" hidden="1" customHeight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>SUM(F55:N55)</f>
        <v>0</v>
      </c>
      <c r="P55" s="37">
        <f>(F55*$F$3)+(G55*$G$3)+(H55*$H$3)+(I55*$I$3)+(J55*$J$3)+(K55*$K$3)+(L55*$L$3)+(M55*$M$3)+(N55*$N$3)</f>
        <v>0</v>
      </c>
    </row>
    <row r="56" spans="1:16" s="30" customFormat="1" ht="11.25" hidden="1" customHeight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>SUM(F56:N56)</f>
        <v>0</v>
      </c>
      <c r="P56" s="37">
        <f>(F56*$F$3)+(G56*$G$3)+(H56*$H$3)+(I56*$I$3)+(J56*$J$3)+(K56*$K$3)+(L56*$L$3)+(M56*$M$3)+(N56*$N$3)</f>
        <v>0</v>
      </c>
    </row>
    <row r="57" spans="1:16" ht="12" hidden="1" thickBot="1" x14ac:dyDescent="0.25">
      <c r="A57" s="38"/>
      <c r="B57" s="39" t="s">
        <v>21</v>
      </c>
      <c r="C57" s="39">
        <f t="shared" ref="C57:P57" si="13">SUM(C55:C56)</f>
        <v>0</v>
      </c>
      <c r="D57" s="39">
        <f t="shared" si="13"/>
        <v>0</v>
      </c>
      <c r="E57" s="39">
        <f t="shared" si="13"/>
        <v>0</v>
      </c>
      <c r="F57" s="39">
        <f t="shared" si="13"/>
        <v>0</v>
      </c>
      <c r="G57" s="43">
        <f t="shared" si="13"/>
        <v>0</v>
      </c>
      <c r="H57" s="43">
        <f t="shared" si="13"/>
        <v>0</v>
      </c>
      <c r="I57" s="43">
        <f t="shared" si="13"/>
        <v>0</v>
      </c>
      <c r="J57" s="43">
        <f t="shared" si="13"/>
        <v>0</v>
      </c>
      <c r="K57" s="43">
        <f t="shared" si="13"/>
        <v>0</v>
      </c>
      <c r="L57" s="43">
        <f t="shared" si="13"/>
        <v>0</v>
      </c>
      <c r="M57" s="43">
        <f t="shared" si="13"/>
        <v>0</v>
      </c>
      <c r="N57" s="43">
        <f t="shared" si="13"/>
        <v>0</v>
      </c>
      <c r="O57" s="44">
        <f t="shared" si="13"/>
        <v>0</v>
      </c>
      <c r="P57" s="45">
        <f t="shared" si="13"/>
        <v>0</v>
      </c>
    </row>
    <row r="58" spans="1:16" ht="11.25" hidden="1" customHeight="1" x14ac:dyDescent="0.2">
      <c r="A58" s="38"/>
      <c r="B58" s="54"/>
      <c r="C58" s="54"/>
      <c r="D58" s="54"/>
      <c r="E58" s="54"/>
      <c r="F58" s="54"/>
      <c r="G58" s="55"/>
      <c r="H58" s="55"/>
      <c r="I58" s="55"/>
      <c r="J58" s="55"/>
      <c r="K58" s="55"/>
      <c r="L58" s="55"/>
      <c r="M58" s="55"/>
      <c r="N58" s="55"/>
      <c r="O58" s="56"/>
      <c r="P58" s="57"/>
    </row>
    <row r="60" spans="1:16" ht="12" thickBot="1" x14ac:dyDescent="0.25">
      <c r="B60" s="33" t="s">
        <v>72</v>
      </c>
      <c r="C60" s="33"/>
      <c r="D60" s="33"/>
      <c r="E60" s="33"/>
      <c r="F60" s="34"/>
      <c r="G60" s="34"/>
      <c r="H60" s="34"/>
      <c r="I60" s="34"/>
      <c r="J60" s="34"/>
      <c r="K60" s="34"/>
      <c r="L60" s="34"/>
      <c r="M60" s="34"/>
      <c r="N60" s="34"/>
      <c r="O60" s="35"/>
      <c r="P60" s="35"/>
    </row>
    <row r="61" spans="1:16" s="30" customFormat="1" x14ac:dyDescent="0.2">
      <c r="A61" s="1"/>
      <c r="B61" s="58" t="s">
        <v>56</v>
      </c>
      <c r="C61" s="63"/>
      <c r="D61" s="52"/>
      <c r="E61" s="52"/>
      <c r="F61" s="53"/>
      <c r="G61" s="59">
        <v>42</v>
      </c>
      <c r="H61" s="60"/>
      <c r="I61" s="61"/>
      <c r="J61" s="60"/>
      <c r="K61" s="59">
        <v>2</v>
      </c>
      <c r="L61" s="62"/>
      <c r="M61" s="59">
        <v>5</v>
      </c>
      <c r="N61" s="60"/>
      <c r="O61" s="36">
        <f t="shared" ref="O61:O62" si="14">SUM(F61:N61)</f>
        <v>49</v>
      </c>
      <c r="P61" s="37">
        <f t="shared" ref="P61:P62" si="15">(F61*$F$3)+(G61*$G$3)+(H61*$H$3)+(I61*$I$3)+(J61*$J$3)+(K61*$K$3)+(L61*$L$3)+(M61*$M$3)+(N61*$N$3)</f>
        <v>22.5</v>
      </c>
    </row>
    <row r="62" spans="1:16" s="30" customFormat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14"/>
        <v>0</v>
      </c>
      <c r="P62" s="37">
        <f t="shared" si="15"/>
        <v>0</v>
      </c>
    </row>
    <row r="63" spans="1:16" ht="12" thickBot="1" x14ac:dyDescent="0.25">
      <c r="A63" s="38"/>
      <c r="B63" s="39" t="s">
        <v>21</v>
      </c>
      <c r="C63" s="39">
        <f>SUM(C62:C62)</f>
        <v>0</v>
      </c>
      <c r="D63" s="39">
        <f>SUM(D61:D62)</f>
        <v>0</v>
      </c>
      <c r="E63" s="39">
        <f>SUM(E61:E62)</f>
        <v>0</v>
      </c>
      <c r="F63" s="39">
        <f>SUM(F62:F62)</f>
        <v>0</v>
      </c>
      <c r="G63" s="43">
        <f t="shared" ref="G63:P63" si="16">SUM(G61:G62)</f>
        <v>42</v>
      </c>
      <c r="H63" s="43">
        <f t="shared" si="16"/>
        <v>0</v>
      </c>
      <c r="I63" s="43">
        <f t="shared" si="16"/>
        <v>0</v>
      </c>
      <c r="J63" s="43">
        <f t="shared" si="16"/>
        <v>0</v>
      </c>
      <c r="K63" s="43">
        <f t="shared" si="16"/>
        <v>2</v>
      </c>
      <c r="L63" s="43">
        <f t="shared" si="16"/>
        <v>0</v>
      </c>
      <c r="M63" s="43">
        <f t="shared" si="16"/>
        <v>5</v>
      </c>
      <c r="N63" s="43">
        <f t="shared" si="16"/>
        <v>0</v>
      </c>
      <c r="O63" s="44">
        <f t="shared" si="16"/>
        <v>49</v>
      </c>
      <c r="P63" s="45">
        <f t="shared" si="16"/>
        <v>22.5</v>
      </c>
    </row>
    <row r="65" spans="1:16" ht="11.25" customHeight="1" x14ac:dyDescent="0.2"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</row>
    <row r="66" spans="1:16" ht="12" thickBot="1" x14ac:dyDescent="0.25">
      <c r="B66" s="33" t="s">
        <v>73</v>
      </c>
      <c r="C66" s="33"/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  <c r="P66" s="35"/>
    </row>
    <row r="67" spans="1:16" s="30" customFormat="1" x14ac:dyDescent="0.2">
      <c r="A67" s="1"/>
      <c r="B67" s="58" t="s">
        <v>92</v>
      </c>
      <c r="C67" s="51"/>
      <c r="D67" s="52"/>
      <c r="E67" s="52"/>
      <c r="F67" s="53">
        <v>35</v>
      </c>
      <c r="G67" s="59">
        <v>24</v>
      </c>
      <c r="H67" s="60"/>
      <c r="I67" s="61">
        <v>11</v>
      </c>
      <c r="J67" s="60"/>
      <c r="K67" s="59">
        <v>1</v>
      </c>
      <c r="L67" s="62"/>
      <c r="M67" s="59"/>
      <c r="N67" s="60"/>
      <c r="O67" s="36">
        <f>SUM(F67:N67)</f>
        <v>71</v>
      </c>
      <c r="P67" s="37">
        <f>(F67*$F$3)+(G67*$G$3)+(H67*$H$3)+(I67*$I$3)+(J67*$J$3)+(K67*$K$3)+(L67*$L$3)+(M67*$M$3)+(N67*$N$3)</f>
        <v>16</v>
      </c>
    </row>
    <row r="68" spans="1:16" s="30" customFormat="1" x14ac:dyDescent="0.2">
      <c r="A68" s="1"/>
      <c r="B68" s="58" t="s">
        <v>93</v>
      </c>
      <c r="C68" s="51"/>
      <c r="D68" s="52"/>
      <c r="E68" s="52"/>
      <c r="F68" s="53">
        <v>5</v>
      </c>
      <c r="G68" s="59">
        <v>7</v>
      </c>
      <c r="H68" s="60"/>
      <c r="I68" s="61"/>
      <c r="J68" s="60"/>
      <c r="K68" s="59">
        <v>1</v>
      </c>
      <c r="L68" s="62"/>
      <c r="M68" s="59">
        <v>1</v>
      </c>
      <c r="N68" s="60"/>
      <c r="O68" s="36">
        <f>SUM(F68:N68)</f>
        <v>14</v>
      </c>
      <c r="P68" s="37">
        <f>(F68*$F$3)+(G68*$G$3)+(H68*$H$3)+(I68*$I$3)+(J68*$J$3)+(K68*$K$3)+(L68*$L$3)+(M68*$M$3)+(N68*$N$3)</f>
        <v>5.25</v>
      </c>
    </row>
    <row r="69" spans="1:16" s="30" customFormat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>SUM(F69:N69)</f>
        <v>0</v>
      </c>
      <c r="P69" s="37">
        <f>(F69*$F$3)+(G69*$G$3)+(H69*$H$3)+(I69*$I$3)+(J69*$J$3)+(K69*$K$3)+(L69*$L$3)+(M69*$M$3)+(N69*$N$3)</f>
        <v>0</v>
      </c>
    </row>
    <row r="70" spans="1:16" ht="12" thickBot="1" x14ac:dyDescent="0.25">
      <c r="A70" s="38"/>
      <c r="B70" s="39" t="s">
        <v>21</v>
      </c>
      <c r="C70" s="39">
        <f t="shared" ref="C70:O70" si="17">SUM(C67:C69)</f>
        <v>0</v>
      </c>
      <c r="D70" s="39">
        <f t="shared" si="17"/>
        <v>0</v>
      </c>
      <c r="E70" s="39">
        <f t="shared" si="17"/>
        <v>0</v>
      </c>
      <c r="F70" s="39">
        <f t="shared" si="17"/>
        <v>40</v>
      </c>
      <c r="G70" s="43">
        <f t="shared" si="17"/>
        <v>31</v>
      </c>
      <c r="H70" s="43">
        <f t="shared" si="17"/>
        <v>0</v>
      </c>
      <c r="I70" s="43">
        <f t="shared" si="17"/>
        <v>11</v>
      </c>
      <c r="J70" s="43">
        <f t="shared" si="17"/>
        <v>0</v>
      </c>
      <c r="K70" s="43">
        <f t="shared" si="17"/>
        <v>2</v>
      </c>
      <c r="L70" s="43">
        <f t="shared" si="17"/>
        <v>0</v>
      </c>
      <c r="M70" s="43">
        <f t="shared" si="17"/>
        <v>1</v>
      </c>
      <c r="N70" s="43">
        <f t="shared" si="17"/>
        <v>0</v>
      </c>
      <c r="O70" s="44">
        <f t="shared" si="17"/>
        <v>85</v>
      </c>
      <c r="P70" s="45">
        <f>SUM(P67:P69)</f>
        <v>21.25</v>
      </c>
    </row>
    <row r="71" spans="1:16" ht="12.75" x14ac:dyDescent="0.2">
      <c r="B71" s="2"/>
      <c r="C71" s="2"/>
      <c r="D71" s="2"/>
      <c r="E71" s="2"/>
      <c r="F71" s="47"/>
      <c r="G71" s="47"/>
      <c r="H71" s="47"/>
      <c r="I71" s="47"/>
      <c r="J71" s="47"/>
      <c r="K71" s="47"/>
      <c r="L71" s="47"/>
      <c r="M71" s="47"/>
      <c r="N71" s="47"/>
      <c r="O71" s="2"/>
      <c r="P71" s="2"/>
    </row>
    <row r="72" spans="1:16" x14ac:dyDescent="0.2">
      <c r="M72" s="48" t="s">
        <v>21</v>
      </c>
      <c r="O72" s="49">
        <f>O70+O63+O57+O51+O45+O39+O26+O13</f>
        <v>5604</v>
      </c>
      <c r="P72" s="50">
        <f>P70+P63+P57+P51+P45+P39+P26+P13</f>
        <v>1279.8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13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77</v>
      </c>
    </row>
    <row r="3" spans="1:16" ht="12.75" x14ac:dyDescent="0.2">
      <c r="B3" s="2" t="s">
        <v>74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 x14ac:dyDescent="0.2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50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 x14ac:dyDescent="0.2"/>
    <row r="19" spans="13:16" x14ac:dyDescent="0.2">
      <c r="M19" s="129"/>
      <c r="N19" s="129"/>
      <c r="O19" s="129"/>
      <c r="P19" s="12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17" sqref="N17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75</v>
      </c>
    </row>
    <row r="3" spans="1:16" ht="12.75" x14ac:dyDescent="0.2">
      <c r="B3" s="2" t="s">
        <v>89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91</v>
      </c>
      <c r="C9" s="108"/>
      <c r="D9" s="100"/>
      <c r="E9" s="100"/>
      <c r="F9" s="132">
        <v>30</v>
      </c>
      <c r="G9" s="133">
        <v>4</v>
      </c>
      <c r="H9" s="134"/>
      <c r="I9" s="104">
        <v>2</v>
      </c>
      <c r="J9" s="134">
        <v>3</v>
      </c>
      <c r="K9" s="133"/>
      <c r="L9" s="105"/>
      <c r="M9" s="133">
        <v>1</v>
      </c>
      <c r="N9" s="134"/>
      <c r="O9" s="106">
        <f t="shared" ref="O9:O10" si="0">SUM(F9:N9)</f>
        <v>40</v>
      </c>
      <c r="P9" s="107">
        <f t="shared" ref="P9:P10" si="1">(F9*$F$5)+(G9*$G$5)+(H9*$H$5)+(I9*$I$5)+(J9*$J$5)+(K9*$K$5)+(L9*$L$5)+(M9*$M$5)+(N9*$N$5)</f>
        <v>8.5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x14ac:dyDescent="0.2">
      <c r="A11" s="38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30</v>
      </c>
      <c r="G11" s="109">
        <f t="shared" si="2"/>
        <v>4</v>
      </c>
      <c r="H11" s="109">
        <f t="shared" si="2"/>
        <v>0</v>
      </c>
      <c r="I11" s="109">
        <f t="shared" si="2"/>
        <v>2</v>
      </c>
      <c r="J11" s="109">
        <f t="shared" si="2"/>
        <v>3</v>
      </c>
      <c r="K11" s="109">
        <f t="shared" si="2"/>
        <v>0</v>
      </c>
      <c r="L11" s="109">
        <f t="shared" si="2"/>
        <v>0</v>
      </c>
      <c r="M11" s="109">
        <f t="shared" si="2"/>
        <v>1</v>
      </c>
      <c r="N11" s="109">
        <f t="shared" si="2"/>
        <v>0</v>
      </c>
      <c r="O11" s="109">
        <f t="shared" si="2"/>
        <v>40</v>
      </c>
      <c r="P11" s="109">
        <f t="shared" si="2"/>
        <v>8.5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C23" sqref="C23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38</v>
      </c>
      <c r="B2" s="73" t="s">
        <v>24</v>
      </c>
      <c r="C2" s="73" t="s">
        <v>25</v>
      </c>
    </row>
    <row r="4" spans="1:3" ht="15" x14ac:dyDescent="0.25">
      <c r="A4" s="75" t="s">
        <v>41</v>
      </c>
      <c r="B4" s="76">
        <f>SUM('Democratic Republic of Congo'!O18)</f>
        <v>503</v>
      </c>
      <c r="C4" s="160">
        <f>SUM('Democratic Republic of Congo'!P18)</f>
        <v>402.25</v>
      </c>
    </row>
    <row r="5" spans="1:3" ht="15" x14ac:dyDescent="0.25">
      <c r="A5" s="75" t="s">
        <v>95</v>
      </c>
      <c r="B5" s="76">
        <f>SUM('Ivory Coast'!O19)</f>
        <v>49</v>
      </c>
      <c r="C5" s="160">
        <f>SUM('Ivory Coast'!P19)</f>
        <v>25.75</v>
      </c>
    </row>
    <row r="6" spans="1:3" ht="15" x14ac:dyDescent="0.25">
      <c r="A6" s="75" t="s">
        <v>26</v>
      </c>
      <c r="B6" s="76">
        <f>SUM(Kenya!O49)</f>
        <v>1349</v>
      </c>
      <c r="C6" s="160">
        <f>SUM(Kenya!P49)</f>
        <v>604</v>
      </c>
    </row>
    <row r="7" spans="1:3" ht="15" hidden="1" x14ac:dyDescent="0.25">
      <c r="A7" s="75" t="s">
        <v>31</v>
      </c>
      <c r="B7" s="76">
        <f>SUM(Malawi!O12)</f>
        <v>0</v>
      </c>
      <c r="C7" s="160">
        <f>SUM(Malawi!P12)</f>
        <v>0</v>
      </c>
    </row>
    <row r="8" spans="1:3" ht="15" x14ac:dyDescent="0.25">
      <c r="A8" s="76" t="s">
        <v>27</v>
      </c>
      <c r="B8" s="159">
        <f>SUM(Mauritius!O33)</f>
        <v>2214</v>
      </c>
      <c r="C8" s="160">
        <f>SUM(Mauritius!P33)</f>
        <v>834.6</v>
      </c>
    </row>
    <row r="9" spans="1:3" ht="15" hidden="1" x14ac:dyDescent="0.25">
      <c r="A9" s="76" t="s">
        <v>42</v>
      </c>
      <c r="B9" s="159">
        <f>SUM(Nigeria!O76)</f>
        <v>0</v>
      </c>
      <c r="C9" s="160">
        <f>SUM(Nigeria!P76)</f>
        <v>0</v>
      </c>
    </row>
    <row r="10" spans="1:3" ht="15" x14ac:dyDescent="0.25">
      <c r="A10" s="76" t="s">
        <v>28</v>
      </c>
      <c r="B10" s="159">
        <f>SUM('South Africa'!O72)</f>
        <v>5604</v>
      </c>
      <c r="C10" s="160">
        <f>SUM('South Africa'!P72)</f>
        <v>1279.8</v>
      </c>
    </row>
    <row r="11" spans="1:3" ht="15" hidden="1" x14ac:dyDescent="0.25">
      <c r="A11" s="76" t="s">
        <v>48</v>
      </c>
      <c r="B11" s="76">
        <f>SUM(Togo!O15)</f>
        <v>0</v>
      </c>
      <c r="C11" s="160">
        <f>SUM(Togo!P15)</f>
        <v>0</v>
      </c>
    </row>
    <row r="12" spans="1:3" ht="15" x14ac:dyDescent="0.25">
      <c r="A12" s="76" t="s">
        <v>78</v>
      </c>
      <c r="B12" s="76">
        <f>SUM(Zambia!O11)</f>
        <v>40</v>
      </c>
      <c r="C12" s="160">
        <f>SUM(Zambia!P11)</f>
        <v>8.5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9759</v>
      </c>
      <c r="C14" s="161">
        <f>SUM(C4:C13)</f>
        <v>3154.8999999999996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2016-05-26T08:31:36Z</dcterms:modified>
</cp:coreProperties>
</file>