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5130" yWindow="1575" windowWidth="8370" windowHeight="7395" tabRatio="760" activeTab="12"/>
  </bookViews>
  <sheets>
    <sheet name="Burkina Faso" sheetId="20" r:id="rId1"/>
    <sheet name="DRC" sheetId="13" r:id="rId2"/>
    <sheet name="Ghana" sheetId="14" state="hidden" r:id="rId3"/>
    <sheet name="Ivory Coast" sheetId="16" r:id="rId4"/>
    <sheet name="Kenya" sheetId="10" r:id="rId5"/>
    <sheet name="Malawi" sheetId="11" state="hidden" r:id="rId6"/>
    <sheet name="Mauritius" sheetId="8" r:id="rId7"/>
    <sheet name="Nigeria" sheetId="19" state="hidden" r:id="rId8"/>
    <sheet name="South Africa" sheetId="1" r:id="rId9"/>
    <sheet name="Tanzania" sheetId="12" r:id="rId10"/>
    <sheet name="Togo" sheetId="17" r:id="rId11"/>
    <sheet name="Zambia" sheetId="18" r:id="rId12"/>
    <sheet name="Summary" sheetId="4" r:id="rId13"/>
  </sheets>
  <externalReferences>
    <externalReference r:id="rId14"/>
    <externalReference r:id="rId15"/>
  </externalReferences>
  <definedNames>
    <definedName name="Excel_BuiltIn_Print_Area_1" localSheetId="0">[1]Malawi!#REF!</definedName>
    <definedName name="Excel_BuiltIn_Print_Area_1" localSheetId="1">[1]Malawi!#REF!</definedName>
    <definedName name="Excel_BuiltIn_Print_Area_1" localSheetId="2">[1]Malawi!#REF!</definedName>
    <definedName name="Excel_BuiltIn_Print_Area_1" localSheetId="3">[1]Malawi!#REF!</definedName>
    <definedName name="Excel_BuiltIn_Print_Area_1" localSheetId="6">[1]Malawi!#REF!</definedName>
    <definedName name="Excel_BuiltIn_Print_Area_1" localSheetId="12">[2]Malawi!#REF!</definedName>
    <definedName name="Excel_BuiltIn_Print_Area_1" localSheetId="10">[1]Malawi!#REF!</definedName>
    <definedName name="Excel_BuiltIn_Print_Area_1">[1]Malawi!#REF!</definedName>
    <definedName name="_xlnm.Print_Area" localSheetId="6">Mauritius!#REF!</definedName>
    <definedName name="_xlnm.Print_Area" localSheetId="8">'South Africa'!#REF!</definedName>
    <definedName name="_xlnm.Print_Area" localSheetId="9">Tanzania!#REF!</definedName>
    <definedName name="_xlnm.Print_Area" localSheetId="11">Zambia!#REF!</definedName>
  </definedNames>
  <calcPr calcId="145621"/>
</workbook>
</file>

<file path=xl/calcChain.xml><?xml version="1.0" encoding="utf-8"?>
<calcChain xmlns="http://schemas.openxmlformats.org/spreadsheetml/2006/main">
  <c r="C17" i="4" l="1"/>
  <c r="B17" i="4"/>
  <c r="C4" i="4"/>
  <c r="B4" i="4"/>
  <c r="O401" i="1" l="1"/>
  <c r="N19" i="20" l="1"/>
  <c r="M19" i="20"/>
  <c r="L19" i="20"/>
  <c r="K19" i="20"/>
  <c r="J19" i="20"/>
  <c r="I19" i="20"/>
  <c r="H19" i="20"/>
  <c r="G19" i="20"/>
  <c r="F19" i="20"/>
  <c r="E19" i="20"/>
  <c r="D19" i="20"/>
  <c r="C19" i="20"/>
  <c r="P18" i="20"/>
  <c r="O18" i="20"/>
  <c r="P17" i="20"/>
  <c r="O17" i="20"/>
  <c r="P16" i="20"/>
  <c r="O16" i="20"/>
  <c r="P15" i="20"/>
  <c r="O15" i="20"/>
  <c r="P14" i="20"/>
  <c r="O14" i="20"/>
  <c r="P13" i="20"/>
  <c r="O13" i="20"/>
  <c r="P12" i="20"/>
  <c r="O12" i="20"/>
  <c r="P11" i="20"/>
  <c r="O11" i="20"/>
  <c r="P10" i="20"/>
  <c r="O10" i="20"/>
  <c r="P9" i="20"/>
  <c r="P19" i="20" s="1"/>
  <c r="O9" i="20"/>
  <c r="O19" i="20" s="1"/>
  <c r="N230" i="1" l="1"/>
  <c r="M230" i="1"/>
  <c r="L230" i="1"/>
  <c r="K230" i="1"/>
  <c r="J230" i="1"/>
  <c r="I230" i="1"/>
  <c r="H230" i="1"/>
  <c r="G230" i="1"/>
  <c r="F230" i="1"/>
  <c r="E230" i="1"/>
  <c r="D230" i="1"/>
  <c r="C230" i="1"/>
  <c r="P229" i="1"/>
  <c r="O229" i="1"/>
  <c r="P228" i="1"/>
  <c r="P230" i="1" s="1"/>
  <c r="O228" i="1"/>
  <c r="O230" i="1" s="1"/>
  <c r="P26" i="1"/>
  <c r="O26" i="1"/>
  <c r="P25" i="1"/>
  <c r="O25" i="1"/>
  <c r="P24" i="1"/>
  <c r="O24" i="1"/>
  <c r="P23" i="1"/>
  <c r="O23" i="1"/>
  <c r="P22" i="1"/>
  <c r="O22" i="1"/>
  <c r="O27" i="1"/>
  <c r="P27" i="1"/>
  <c r="C28" i="1"/>
  <c r="D28" i="1"/>
  <c r="E28" i="1"/>
  <c r="F28" i="1"/>
  <c r="G28" i="1"/>
  <c r="H28" i="1"/>
  <c r="I28" i="1"/>
  <c r="J28" i="1"/>
  <c r="K28" i="1"/>
  <c r="L28" i="1"/>
  <c r="M28" i="1"/>
  <c r="N28" i="1"/>
  <c r="O32" i="1"/>
  <c r="P32" i="1"/>
  <c r="O33" i="1"/>
  <c r="P33" i="1"/>
  <c r="O34" i="1"/>
  <c r="P34" i="1"/>
  <c r="O35" i="1"/>
  <c r="P35" i="1"/>
  <c r="O36" i="1"/>
  <c r="P36" i="1"/>
  <c r="O37" i="1"/>
  <c r="P37" i="1"/>
  <c r="O38" i="1"/>
  <c r="P38" i="1"/>
  <c r="P21" i="1"/>
  <c r="O21" i="1"/>
  <c r="P20" i="1"/>
  <c r="O20" i="1"/>
  <c r="P19" i="1"/>
  <c r="O19" i="1"/>
  <c r="P18" i="1"/>
  <c r="O18" i="1"/>
  <c r="P17" i="1"/>
  <c r="O17" i="1"/>
  <c r="P16" i="1"/>
  <c r="O16" i="1"/>
  <c r="P15" i="1"/>
  <c r="O15" i="1"/>
  <c r="P14" i="1"/>
  <c r="O14" i="1"/>
  <c r="P13" i="1"/>
  <c r="O13" i="1"/>
  <c r="P12" i="1"/>
  <c r="O12" i="1"/>
  <c r="P395" i="1"/>
  <c r="O395" i="1"/>
  <c r="P394" i="1"/>
  <c r="O394" i="1"/>
  <c r="P393" i="1"/>
  <c r="O393" i="1"/>
  <c r="N398" i="1"/>
  <c r="M398" i="1"/>
  <c r="L398" i="1"/>
  <c r="K398" i="1"/>
  <c r="J398" i="1"/>
  <c r="I398" i="1"/>
  <c r="H398" i="1"/>
  <c r="G398" i="1"/>
  <c r="F398" i="1"/>
  <c r="E398" i="1"/>
  <c r="D398" i="1"/>
  <c r="C398" i="1"/>
  <c r="P397" i="1"/>
  <c r="O397" i="1"/>
  <c r="P396" i="1"/>
  <c r="O396" i="1"/>
  <c r="P392" i="1"/>
  <c r="O392" i="1"/>
  <c r="P391" i="1"/>
  <c r="O391" i="1"/>
  <c r="P390" i="1"/>
  <c r="O390" i="1"/>
  <c r="P389" i="1"/>
  <c r="O389" i="1"/>
  <c r="P388" i="1"/>
  <c r="O388" i="1"/>
  <c r="P387" i="1"/>
  <c r="O387" i="1"/>
  <c r="P386" i="1"/>
  <c r="O386" i="1"/>
  <c r="P385" i="1"/>
  <c r="O385" i="1"/>
  <c r="P365" i="1"/>
  <c r="O365" i="1"/>
  <c r="P364" i="1"/>
  <c r="O364" i="1"/>
  <c r="P363" i="1"/>
  <c r="O363" i="1"/>
  <c r="P362" i="1"/>
  <c r="O362" i="1"/>
  <c r="P361" i="1"/>
  <c r="O361" i="1"/>
  <c r="P360" i="1"/>
  <c r="O360" i="1"/>
  <c r="P359" i="1"/>
  <c r="O359" i="1"/>
  <c r="P358" i="1"/>
  <c r="O358" i="1"/>
  <c r="P357" i="1"/>
  <c r="O357" i="1"/>
  <c r="P356" i="1"/>
  <c r="O356" i="1"/>
  <c r="P355" i="1"/>
  <c r="O355" i="1"/>
  <c r="P354" i="1"/>
  <c r="O354" i="1"/>
  <c r="P353" i="1"/>
  <c r="O353" i="1"/>
  <c r="P352" i="1"/>
  <c r="O352" i="1"/>
  <c r="P351" i="1"/>
  <c r="O351" i="1"/>
  <c r="P350" i="1"/>
  <c r="O350" i="1"/>
  <c r="P349" i="1"/>
  <c r="O349" i="1"/>
  <c r="P348" i="1"/>
  <c r="O348" i="1"/>
  <c r="P347" i="1"/>
  <c r="O347" i="1"/>
  <c r="P346" i="1"/>
  <c r="O346" i="1"/>
  <c r="P345" i="1"/>
  <c r="O345" i="1"/>
  <c r="P344" i="1"/>
  <c r="O344" i="1"/>
  <c r="P343" i="1"/>
  <c r="O343" i="1"/>
  <c r="P342" i="1"/>
  <c r="O342" i="1"/>
  <c r="P341" i="1"/>
  <c r="O341" i="1"/>
  <c r="P340" i="1"/>
  <c r="O340" i="1"/>
  <c r="P339" i="1"/>
  <c r="O339" i="1"/>
  <c r="P338" i="1"/>
  <c r="O338" i="1"/>
  <c r="P337" i="1"/>
  <c r="O337" i="1"/>
  <c r="P336" i="1"/>
  <c r="O336" i="1"/>
  <c r="P335" i="1"/>
  <c r="O335" i="1"/>
  <c r="P334" i="1"/>
  <c r="O334" i="1"/>
  <c r="P333" i="1"/>
  <c r="O333" i="1"/>
  <c r="P332" i="1"/>
  <c r="O332" i="1"/>
  <c r="P331" i="1"/>
  <c r="O331" i="1"/>
  <c r="P330" i="1"/>
  <c r="O330" i="1"/>
  <c r="P329" i="1"/>
  <c r="O329" i="1"/>
  <c r="P328" i="1"/>
  <c r="O328" i="1"/>
  <c r="P327" i="1"/>
  <c r="O327" i="1"/>
  <c r="P326" i="1"/>
  <c r="O326" i="1"/>
  <c r="P325" i="1"/>
  <c r="O325" i="1"/>
  <c r="P324" i="1"/>
  <c r="O324" i="1"/>
  <c r="P323" i="1"/>
  <c r="O323" i="1"/>
  <c r="P322" i="1"/>
  <c r="O322" i="1"/>
  <c r="P321" i="1"/>
  <c r="O321" i="1"/>
  <c r="P320" i="1"/>
  <c r="O320" i="1"/>
  <c r="P319" i="1"/>
  <c r="O319" i="1"/>
  <c r="P318" i="1"/>
  <c r="O318" i="1"/>
  <c r="P317" i="1"/>
  <c r="O317" i="1"/>
  <c r="P316" i="1"/>
  <c r="O316" i="1"/>
  <c r="P315" i="1"/>
  <c r="O315" i="1"/>
  <c r="P314" i="1"/>
  <c r="O314" i="1"/>
  <c r="P313" i="1"/>
  <c r="O313" i="1"/>
  <c r="P312" i="1"/>
  <c r="O312" i="1"/>
  <c r="P311" i="1"/>
  <c r="O311" i="1"/>
  <c r="P310" i="1"/>
  <c r="O310" i="1"/>
  <c r="P309" i="1"/>
  <c r="O309" i="1"/>
  <c r="P308" i="1"/>
  <c r="O308" i="1"/>
  <c r="P307" i="1"/>
  <c r="O307" i="1"/>
  <c r="P306" i="1"/>
  <c r="O306" i="1"/>
  <c r="P305" i="1"/>
  <c r="O305" i="1"/>
  <c r="P304" i="1"/>
  <c r="O304" i="1"/>
  <c r="P303" i="1"/>
  <c r="O303" i="1"/>
  <c r="P302" i="1"/>
  <c r="O302" i="1"/>
  <c r="P301" i="1"/>
  <c r="O301" i="1"/>
  <c r="P300" i="1"/>
  <c r="O300" i="1"/>
  <c r="P299" i="1"/>
  <c r="O299" i="1"/>
  <c r="P298" i="1"/>
  <c r="O298" i="1"/>
  <c r="P297" i="1"/>
  <c r="O297" i="1"/>
  <c r="P296" i="1"/>
  <c r="O296" i="1"/>
  <c r="P295" i="1"/>
  <c r="O295" i="1"/>
  <c r="P294" i="1"/>
  <c r="O294" i="1"/>
  <c r="P293" i="1"/>
  <c r="O293" i="1"/>
  <c r="P292" i="1"/>
  <c r="O292" i="1"/>
  <c r="P291" i="1"/>
  <c r="O291" i="1"/>
  <c r="P290" i="1"/>
  <c r="O290" i="1"/>
  <c r="P289" i="1"/>
  <c r="O289" i="1"/>
  <c r="P288" i="1"/>
  <c r="O288" i="1"/>
  <c r="P287" i="1"/>
  <c r="O287" i="1"/>
  <c r="P286" i="1"/>
  <c r="O286" i="1"/>
  <c r="P285" i="1"/>
  <c r="O285" i="1"/>
  <c r="P284" i="1"/>
  <c r="O284" i="1"/>
  <c r="P283" i="1"/>
  <c r="O283" i="1"/>
  <c r="P282" i="1"/>
  <c r="O282" i="1"/>
  <c r="P281" i="1"/>
  <c r="O281" i="1"/>
  <c r="P280" i="1"/>
  <c r="O280" i="1"/>
  <c r="P279" i="1"/>
  <c r="O279" i="1"/>
  <c r="P278" i="1"/>
  <c r="O278" i="1"/>
  <c r="P277" i="1"/>
  <c r="O277" i="1"/>
  <c r="P276" i="1"/>
  <c r="O276" i="1"/>
  <c r="P275" i="1"/>
  <c r="O275" i="1"/>
  <c r="P274" i="1"/>
  <c r="O274" i="1"/>
  <c r="P273" i="1"/>
  <c r="O273" i="1"/>
  <c r="P272" i="1"/>
  <c r="O272" i="1"/>
  <c r="P271" i="1"/>
  <c r="O271" i="1"/>
  <c r="P270" i="1"/>
  <c r="O270" i="1"/>
  <c r="P269" i="1"/>
  <c r="O269" i="1"/>
  <c r="P268" i="1"/>
  <c r="O268" i="1"/>
  <c r="P15" i="10"/>
  <c r="O15" i="10"/>
  <c r="P14" i="10"/>
  <c r="O14" i="10"/>
  <c r="P13" i="10"/>
  <c r="O13" i="10"/>
  <c r="P24" i="10"/>
  <c r="O24" i="10"/>
  <c r="P23" i="10"/>
  <c r="O23" i="10"/>
  <c r="P22" i="10"/>
  <c r="O22" i="10"/>
  <c r="P21" i="10"/>
  <c r="O21" i="10"/>
  <c r="P20" i="10"/>
  <c r="O20" i="10"/>
  <c r="O25" i="10"/>
  <c r="P25" i="10"/>
  <c r="C26" i="10"/>
  <c r="D26" i="10"/>
  <c r="E26" i="10"/>
  <c r="F26" i="10"/>
  <c r="G26" i="10"/>
  <c r="H26" i="10"/>
  <c r="I26" i="10"/>
  <c r="J26" i="10"/>
  <c r="K26" i="10"/>
  <c r="L26" i="10"/>
  <c r="M26" i="10"/>
  <c r="N26" i="10"/>
  <c r="O30" i="10"/>
  <c r="P30" i="10"/>
  <c r="O31" i="10"/>
  <c r="P31" i="10"/>
  <c r="P77" i="8"/>
  <c r="O77" i="8"/>
  <c r="P76" i="8"/>
  <c r="O76" i="8"/>
  <c r="P75" i="8"/>
  <c r="O75" i="8"/>
  <c r="P74" i="8"/>
  <c r="O74" i="8"/>
  <c r="P73" i="8"/>
  <c r="O73" i="8"/>
  <c r="C80" i="8"/>
  <c r="D80" i="8"/>
  <c r="E80" i="8"/>
  <c r="F80" i="8"/>
  <c r="G80" i="8"/>
  <c r="H80" i="8"/>
  <c r="I80" i="8"/>
  <c r="J80" i="8"/>
  <c r="K80" i="8"/>
  <c r="L80" i="8"/>
  <c r="M80" i="8"/>
  <c r="N80" i="8"/>
  <c r="P39" i="8"/>
  <c r="O39" i="8"/>
  <c r="P38" i="8"/>
  <c r="O38" i="8"/>
  <c r="P37" i="8"/>
  <c r="O37" i="8"/>
  <c r="P36" i="8"/>
  <c r="O36" i="8"/>
  <c r="P35" i="8"/>
  <c r="O35" i="8"/>
  <c r="P34" i="8"/>
  <c r="O34" i="8"/>
  <c r="P33" i="8"/>
  <c r="O33" i="8"/>
  <c r="P32" i="8"/>
  <c r="O32" i="8"/>
  <c r="P31" i="8"/>
  <c r="O31" i="8"/>
  <c r="P30" i="8"/>
  <c r="O30" i="8"/>
  <c r="P29" i="8"/>
  <c r="O29" i="8"/>
  <c r="P28" i="8"/>
  <c r="O28" i="8"/>
  <c r="P27" i="8"/>
  <c r="O27" i="8"/>
  <c r="P26" i="8"/>
  <c r="O26" i="8"/>
  <c r="P25" i="8"/>
  <c r="O25" i="8"/>
  <c r="P24" i="8"/>
  <c r="O24" i="8"/>
  <c r="P23" i="8"/>
  <c r="O23" i="8"/>
  <c r="O40" i="8"/>
  <c r="P40" i="8"/>
  <c r="O41" i="8"/>
  <c r="P41" i="8"/>
  <c r="O42" i="8"/>
  <c r="P42" i="8"/>
  <c r="O43" i="8"/>
  <c r="P43" i="8"/>
  <c r="O44" i="8"/>
  <c r="P44" i="8"/>
  <c r="O45" i="8"/>
  <c r="P45" i="8"/>
  <c r="O46" i="8"/>
  <c r="P46" i="8"/>
  <c r="O47" i="8"/>
  <c r="P47" i="8"/>
  <c r="O48" i="8"/>
  <c r="P48" i="8"/>
  <c r="O49" i="8"/>
  <c r="P49" i="8"/>
  <c r="O50" i="8"/>
  <c r="P50" i="8"/>
  <c r="O51" i="8"/>
  <c r="P51" i="8"/>
  <c r="O52" i="8"/>
  <c r="P52" i="8"/>
  <c r="O53" i="8"/>
  <c r="P53" i="8"/>
  <c r="O54" i="8"/>
  <c r="P54" i="8"/>
  <c r="O55" i="8"/>
  <c r="P55" i="8"/>
  <c r="O56" i="8"/>
  <c r="P56" i="8"/>
  <c r="P57" i="8"/>
  <c r="O57" i="8"/>
  <c r="P78" i="8"/>
  <c r="O78" i="8"/>
  <c r="P72" i="8"/>
  <c r="O72" i="8"/>
  <c r="P71" i="8"/>
  <c r="O71" i="8"/>
  <c r="P70" i="8"/>
  <c r="O70" i="8"/>
  <c r="P69" i="8"/>
  <c r="O69" i="8"/>
  <c r="P68" i="8"/>
  <c r="O68" i="8"/>
  <c r="P67" i="8"/>
  <c r="O67" i="8"/>
  <c r="P66" i="8"/>
  <c r="O66" i="8"/>
  <c r="P65" i="8"/>
  <c r="O65" i="8"/>
  <c r="P64" i="8"/>
  <c r="O64" i="8"/>
  <c r="P63" i="8"/>
  <c r="O63" i="8"/>
  <c r="P62" i="8"/>
  <c r="O62" i="8"/>
  <c r="P61" i="8"/>
  <c r="O61" i="8"/>
  <c r="P60" i="8"/>
  <c r="O60" i="8"/>
  <c r="P59" i="8"/>
  <c r="O59" i="8"/>
  <c r="P398" i="1" l="1"/>
  <c r="O398" i="1"/>
  <c r="P216" i="1"/>
  <c r="O216" i="1"/>
  <c r="P215" i="1"/>
  <c r="O215" i="1"/>
  <c r="P214" i="1"/>
  <c r="O214" i="1"/>
  <c r="P213" i="1"/>
  <c r="O213" i="1"/>
  <c r="P212" i="1"/>
  <c r="O212" i="1"/>
  <c r="O217" i="1"/>
  <c r="P217" i="1"/>
  <c r="C218" i="1"/>
  <c r="D218" i="1"/>
  <c r="E218" i="1"/>
  <c r="F218" i="1"/>
  <c r="G218" i="1"/>
  <c r="H218" i="1"/>
  <c r="I218" i="1"/>
  <c r="J218" i="1"/>
  <c r="K218" i="1"/>
  <c r="L218" i="1"/>
  <c r="M218" i="1"/>
  <c r="N218" i="1"/>
  <c r="O222" i="1"/>
  <c r="P222" i="1"/>
  <c r="N242" i="1" l="1"/>
  <c r="M242" i="1"/>
  <c r="L242" i="1"/>
  <c r="K242" i="1"/>
  <c r="J242" i="1"/>
  <c r="I242" i="1"/>
  <c r="H242" i="1"/>
  <c r="G242" i="1"/>
  <c r="F242" i="1"/>
  <c r="E242" i="1"/>
  <c r="D242" i="1"/>
  <c r="C242" i="1"/>
  <c r="P241" i="1"/>
  <c r="O241" i="1"/>
  <c r="P240" i="1"/>
  <c r="O240" i="1"/>
  <c r="O242" i="1" l="1"/>
  <c r="P242" i="1"/>
  <c r="P158" i="1" l="1"/>
  <c r="O158" i="1"/>
  <c r="P157" i="1"/>
  <c r="O157" i="1"/>
  <c r="P156" i="1"/>
  <c r="O156" i="1"/>
  <c r="P155" i="1"/>
  <c r="O155" i="1"/>
  <c r="P154" i="1"/>
  <c r="O154" i="1"/>
  <c r="P153" i="1"/>
  <c r="O153" i="1"/>
  <c r="P152" i="1"/>
  <c r="O152" i="1"/>
  <c r="P151" i="1"/>
  <c r="O151" i="1"/>
  <c r="P150" i="1"/>
  <c r="O150" i="1"/>
  <c r="P149" i="1"/>
  <c r="O149" i="1"/>
  <c r="P148" i="1"/>
  <c r="O148" i="1"/>
  <c r="P147" i="1"/>
  <c r="O147" i="1"/>
  <c r="P146" i="1"/>
  <c r="O146" i="1"/>
  <c r="P145" i="1"/>
  <c r="O145" i="1"/>
  <c r="P144" i="1"/>
  <c r="O144" i="1"/>
  <c r="P143" i="1"/>
  <c r="O143" i="1"/>
  <c r="P142" i="1"/>
  <c r="O142" i="1"/>
  <c r="P141" i="1"/>
  <c r="O141" i="1"/>
  <c r="P140" i="1"/>
  <c r="O140" i="1"/>
  <c r="P139" i="1"/>
  <c r="O139" i="1"/>
  <c r="P138" i="1"/>
  <c r="O138" i="1"/>
  <c r="P137" i="1"/>
  <c r="O137" i="1"/>
  <c r="P136" i="1"/>
  <c r="O136" i="1"/>
  <c r="P135" i="1"/>
  <c r="O135" i="1"/>
  <c r="P134" i="1"/>
  <c r="O134" i="1"/>
  <c r="P133" i="1"/>
  <c r="O133" i="1"/>
  <c r="P132" i="1"/>
  <c r="O132" i="1"/>
  <c r="P131" i="1"/>
  <c r="O131" i="1"/>
  <c r="P130" i="1"/>
  <c r="O130" i="1"/>
  <c r="P129" i="1"/>
  <c r="O129" i="1"/>
  <c r="P128" i="1"/>
  <c r="O128" i="1"/>
  <c r="P127" i="1"/>
  <c r="O127" i="1"/>
  <c r="P126" i="1"/>
  <c r="O126" i="1"/>
  <c r="P125" i="1"/>
  <c r="O125" i="1"/>
  <c r="P124" i="1"/>
  <c r="O124" i="1"/>
  <c r="P123" i="1"/>
  <c r="O123" i="1"/>
  <c r="P122" i="1"/>
  <c r="O122" i="1"/>
  <c r="P121" i="1"/>
  <c r="O121" i="1"/>
  <c r="P120" i="1"/>
  <c r="O120" i="1"/>
  <c r="P119" i="1"/>
  <c r="O119" i="1"/>
  <c r="P118" i="1"/>
  <c r="O118" i="1"/>
  <c r="P117" i="1"/>
  <c r="O117" i="1"/>
  <c r="P116" i="1"/>
  <c r="O116" i="1"/>
  <c r="P95" i="1"/>
  <c r="O95" i="1"/>
  <c r="P94" i="1"/>
  <c r="O94" i="1"/>
  <c r="P93" i="1"/>
  <c r="O93" i="1"/>
  <c r="P92" i="1"/>
  <c r="O92" i="1"/>
  <c r="P91" i="1"/>
  <c r="O91" i="1"/>
  <c r="P90" i="1"/>
  <c r="O90" i="1"/>
  <c r="P89" i="1"/>
  <c r="O89" i="1"/>
  <c r="P88" i="1"/>
  <c r="O88" i="1"/>
  <c r="P87" i="1"/>
  <c r="O87" i="1"/>
  <c r="P86" i="1"/>
  <c r="O86" i="1"/>
  <c r="P85" i="1"/>
  <c r="O85" i="1"/>
  <c r="P84" i="1"/>
  <c r="O84" i="1"/>
  <c r="P83" i="1"/>
  <c r="O83" i="1"/>
  <c r="P82" i="1"/>
  <c r="O82" i="1"/>
  <c r="P81" i="1"/>
  <c r="O81" i="1"/>
  <c r="P80" i="1"/>
  <c r="O80" i="1"/>
  <c r="P79" i="1"/>
  <c r="O79" i="1"/>
  <c r="P78" i="1"/>
  <c r="O78" i="1"/>
  <c r="P77" i="1"/>
  <c r="O77" i="1"/>
  <c r="P76" i="1"/>
  <c r="O76" i="1"/>
  <c r="P75" i="1"/>
  <c r="O75" i="1"/>
  <c r="P74" i="1"/>
  <c r="O74" i="1"/>
  <c r="P73" i="1"/>
  <c r="O73" i="1"/>
  <c r="P72" i="1"/>
  <c r="O72" i="1"/>
  <c r="P71" i="1"/>
  <c r="O71" i="1"/>
  <c r="P70" i="1"/>
  <c r="O70" i="1"/>
  <c r="P69" i="1"/>
  <c r="O69" i="1"/>
  <c r="P68" i="1"/>
  <c r="O68" i="1"/>
  <c r="P67" i="1"/>
  <c r="O67" i="1"/>
  <c r="P66" i="1"/>
  <c r="O66" i="1"/>
  <c r="P65" i="1"/>
  <c r="O65" i="1"/>
  <c r="P64" i="1"/>
  <c r="O64" i="1"/>
  <c r="P63" i="1"/>
  <c r="O63" i="1"/>
  <c r="P62" i="1"/>
  <c r="O62" i="1"/>
  <c r="P61" i="1"/>
  <c r="O61" i="1"/>
  <c r="P60" i="1"/>
  <c r="O60" i="1"/>
  <c r="P59" i="1"/>
  <c r="O59" i="1"/>
  <c r="P58" i="1"/>
  <c r="O58" i="1"/>
  <c r="P57" i="1"/>
  <c r="O57" i="1"/>
  <c r="P56" i="1"/>
  <c r="O56" i="1"/>
  <c r="P55" i="1"/>
  <c r="O55" i="1"/>
  <c r="P54" i="1"/>
  <c r="O54" i="1"/>
  <c r="P53" i="1"/>
  <c r="O53" i="1"/>
  <c r="P52" i="1"/>
  <c r="O52" i="1"/>
  <c r="P51" i="1"/>
  <c r="O51" i="1"/>
  <c r="P50" i="1"/>
  <c r="O50" i="1"/>
  <c r="P49" i="1"/>
  <c r="O49" i="1"/>
  <c r="P48" i="1"/>
  <c r="O48" i="1"/>
  <c r="P47" i="1"/>
  <c r="O47" i="1"/>
  <c r="P46" i="1"/>
  <c r="O46" i="1"/>
  <c r="P45" i="1"/>
  <c r="O45" i="1"/>
  <c r="P44" i="1"/>
  <c r="O44" i="1"/>
  <c r="P43" i="1"/>
  <c r="O43" i="1"/>
  <c r="P42" i="1"/>
  <c r="O42" i="1"/>
  <c r="P41" i="1"/>
  <c r="O41" i="1"/>
  <c r="P40" i="1"/>
  <c r="O40" i="1"/>
  <c r="P39" i="1"/>
  <c r="O39" i="1"/>
  <c r="P189" i="1"/>
  <c r="O189" i="1"/>
  <c r="P188" i="1"/>
  <c r="O188" i="1"/>
  <c r="P187" i="1"/>
  <c r="O187" i="1"/>
  <c r="P186" i="1"/>
  <c r="O186" i="1"/>
  <c r="P185" i="1"/>
  <c r="O185" i="1"/>
  <c r="P184" i="1"/>
  <c r="O184" i="1"/>
  <c r="P183" i="1"/>
  <c r="O183" i="1"/>
  <c r="P182" i="1"/>
  <c r="O182" i="1"/>
  <c r="P181" i="1"/>
  <c r="O181" i="1"/>
  <c r="P180" i="1"/>
  <c r="O180" i="1"/>
  <c r="P179" i="1"/>
  <c r="O179" i="1"/>
  <c r="P178" i="1"/>
  <c r="O178" i="1"/>
  <c r="P177" i="1"/>
  <c r="O177" i="1"/>
  <c r="P176" i="1"/>
  <c r="O176" i="1"/>
  <c r="P175" i="1"/>
  <c r="O175" i="1"/>
  <c r="P174" i="1"/>
  <c r="O174" i="1"/>
  <c r="P173" i="1"/>
  <c r="O173" i="1"/>
  <c r="P172" i="1"/>
  <c r="O172" i="1"/>
  <c r="P171" i="1"/>
  <c r="O171" i="1"/>
  <c r="P111" i="1"/>
  <c r="O111" i="1"/>
  <c r="P110" i="1"/>
  <c r="O110" i="1"/>
  <c r="P109" i="1"/>
  <c r="O109" i="1"/>
  <c r="P108" i="1"/>
  <c r="O108" i="1"/>
  <c r="P107" i="1"/>
  <c r="O107" i="1"/>
  <c r="P106" i="1"/>
  <c r="O106" i="1"/>
  <c r="P105" i="1"/>
  <c r="O105" i="1"/>
  <c r="P104" i="1"/>
  <c r="O104" i="1"/>
  <c r="P103" i="1"/>
  <c r="O103" i="1"/>
  <c r="P102" i="1"/>
  <c r="O102" i="1"/>
  <c r="P101" i="1"/>
  <c r="O101" i="1"/>
  <c r="P100" i="1"/>
  <c r="O100" i="1"/>
  <c r="P99" i="1"/>
  <c r="O99" i="1"/>
  <c r="P98" i="1"/>
  <c r="O98" i="1"/>
  <c r="P97" i="1"/>
  <c r="O97" i="1"/>
  <c r="P96" i="1"/>
  <c r="O96" i="1"/>
  <c r="P162" i="1"/>
  <c r="O162" i="1"/>
  <c r="P161" i="1"/>
  <c r="O161" i="1"/>
  <c r="P160" i="1"/>
  <c r="O160" i="1"/>
  <c r="P159" i="1"/>
  <c r="O159" i="1"/>
  <c r="P115" i="1"/>
  <c r="O115" i="1"/>
  <c r="P114" i="1"/>
  <c r="O114" i="1"/>
  <c r="P113" i="1"/>
  <c r="O113" i="1"/>
  <c r="P112" i="1"/>
  <c r="O112" i="1"/>
  <c r="P207" i="1" l="1"/>
  <c r="O207" i="1"/>
  <c r="P206" i="1"/>
  <c r="O206" i="1"/>
  <c r="P209" i="1"/>
  <c r="O209" i="1"/>
  <c r="P208" i="1"/>
  <c r="O208" i="1"/>
  <c r="P210" i="1"/>
  <c r="O210" i="1"/>
  <c r="N367" i="1" l="1"/>
  <c r="M367" i="1"/>
  <c r="L367" i="1"/>
  <c r="K367" i="1"/>
  <c r="J367" i="1"/>
  <c r="I367" i="1"/>
  <c r="H367" i="1"/>
  <c r="G367" i="1"/>
  <c r="F367" i="1"/>
  <c r="E367" i="1"/>
  <c r="D367" i="1"/>
  <c r="C367" i="1"/>
  <c r="P366" i="1"/>
  <c r="O366" i="1"/>
  <c r="P267" i="1"/>
  <c r="O267" i="1"/>
  <c r="P266" i="1"/>
  <c r="O266" i="1"/>
  <c r="P265" i="1"/>
  <c r="O265" i="1"/>
  <c r="P264" i="1"/>
  <c r="O264" i="1"/>
  <c r="P263" i="1"/>
  <c r="O263" i="1"/>
  <c r="P262" i="1"/>
  <c r="O262" i="1"/>
  <c r="P261" i="1"/>
  <c r="O261" i="1"/>
  <c r="P260" i="1"/>
  <c r="O260" i="1"/>
  <c r="P259" i="1"/>
  <c r="O259" i="1"/>
  <c r="O367" i="1" l="1"/>
  <c r="P367" i="1"/>
  <c r="O247" i="1" l="1"/>
  <c r="N255" i="1" l="1"/>
  <c r="M255" i="1"/>
  <c r="L255" i="1"/>
  <c r="K255" i="1"/>
  <c r="J255" i="1"/>
  <c r="I255" i="1"/>
  <c r="H255" i="1"/>
  <c r="G255" i="1"/>
  <c r="F255" i="1"/>
  <c r="E255" i="1"/>
  <c r="D255" i="1"/>
  <c r="C255" i="1"/>
  <c r="P254" i="1"/>
  <c r="O254" i="1"/>
  <c r="P253" i="1"/>
  <c r="O253" i="1"/>
  <c r="O255" i="1" l="1"/>
  <c r="P255" i="1"/>
  <c r="P401" i="1" s="1"/>
  <c r="O199" i="1"/>
  <c r="O198" i="1"/>
  <c r="O197" i="1"/>
  <c r="O196" i="1"/>
  <c r="O195" i="1"/>
  <c r="P379" i="1" l="1"/>
  <c r="O379" i="1"/>
  <c r="P378" i="1"/>
  <c r="O378" i="1"/>
  <c r="P377" i="1"/>
  <c r="O377" i="1"/>
  <c r="P376" i="1"/>
  <c r="O376" i="1"/>
  <c r="P373" i="1"/>
  <c r="O373" i="1"/>
  <c r="P372" i="1"/>
  <c r="O372" i="1"/>
  <c r="P374" i="1"/>
  <c r="O374" i="1"/>
  <c r="N33" i="14" l="1"/>
  <c r="M33" i="14"/>
  <c r="L33" i="14"/>
  <c r="K33" i="14"/>
  <c r="J33" i="14"/>
  <c r="I33" i="14"/>
  <c r="H33" i="14"/>
  <c r="G33" i="14"/>
  <c r="F33" i="14"/>
  <c r="E33" i="14"/>
  <c r="D33" i="14"/>
  <c r="C33" i="14"/>
  <c r="P32" i="14"/>
  <c r="O32" i="14"/>
  <c r="P31" i="14"/>
  <c r="P33" i="14" s="1"/>
  <c r="O31" i="14"/>
  <c r="O33" i="14" s="1"/>
  <c r="N44" i="19"/>
  <c r="M44" i="19"/>
  <c r="L44" i="19"/>
  <c r="K44" i="19"/>
  <c r="J44" i="19"/>
  <c r="I44" i="19"/>
  <c r="H44" i="19"/>
  <c r="G44" i="19"/>
  <c r="F44" i="19"/>
  <c r="E44" i="19"/>
  <c r="D44" i="19"/>
  <c r="C44" i="19"/>
  <c r="P43" i="19"/>
  <c r="O43" i="19"/>
  <c r="P42" i="19"/>
  <c r="P44" i="19" s="1"/>
  <c r="O42" i="19"/>
  <c r="O44" i="19" s="1"/>
  <c r="N38" i="19"/>
  <c r="M38" i="19"/>
  <c r="L38" i="19"/>
  <c r="K38" i="19"/>
  <c r="J38" i="19"/>
  <c r="I38" i="19"/>
  <c r="H38" i="19"/>
  <c r="G38" i="19"/>
  <c r="F38" i="19"/>
  <c r="E38" i="19"/>
  <c r="D38" i="19"/>
  <c r="C38" i="19"/>
  <c r="P37" i="19"/>
  <c r="O37" i="19"/>
  <c r="P36" i="19"/>
  <c r="O36" i="19"/>
  <c r="P35" i="19"/>
  <c r="O35" i="19"/>
  <c r="P34" i="19"/>
  <c r="O34" i="19"/>
  <c r="P33" i="19"/>
  <c r="O33" i="19"/>
  <c r="P32" i="19"/>
  <c r="O32" i="19"/>
  <c r="P31" i="19"/>
  <c r="O31" i="19"/>
  <c r="P30" i="19"/>
  <c r="O30" i="19"/>
  <c r="P29" i="19"/>
  <c r="O29" i="19"/>
  <c r="P28" i="19"/>
  <c r="O28" i="19"/>
  <c r="P27" i="19"/>
  <c r="O27" i="19"/>
  <c r="P26" i="19"/>
  <c r="P38" i="19" s="1"/>
  <c r="O26" i="19"/>
  <c r="O38" i="19" s="1"/>
  <c r="N22" i="19"/>
  <c r="M22" i="19"/>
  <c r="L22" i="19"/>
  <c r="K22" i="19"/>
  <c r="J22" i="19"/>
  <c r="I22" i="19"/>
  <c r="H22" i="19"/>
  <c r="G22" i="19"/>
  <c r="F22" i="19"/>
  <c r="E22" i="19"/>
  <c r="D22" i="19"/>
  <c r="C22" i="19"/>
  <c r="P21" i="19"/>
  <c r="O21" i="19"/>
  <c r="P20" i="19"/>
  <c r="O20" i="19"/>
  <c r="P19" i="19"/>
  <c r="O19" i="19"/>
  <c r="P18" i="19"/>
  <c r="O18" i="19"/>
  <c r="P17" i="19"/>
  <c r="O17" i="19"/>
  <c r="P16" i="19"/>
  <c r="O16" i="19"/>
  <c r="P15" i="19"/>
  <c r="O15" i="19"/>
  <c r="P14" i="19"/>
  <c r="O14" i="19"/>
  <c r="P13" i="19"/>
  <c r="O13" i="19"/>
  <c r="P12" i="19"/>
  <c r="O12" i="19"/>
  <c r="P11" i="19"/>
  <c r="O11" i="19"/>
  <c r="P10" i="19"/>
  <c r="P22" i="19" s="1"/>
  <c r="O10" i="19"/>
  <c r="P9" i="19"/>
  <c r="O9" i="19"/>
  <c r="P8" i="19"/>
  <c r="O8" i="19"/>
  <c r="O22" i="19"/>
  <c r="P7" i="19"/>
  <c r="O7" i="19"/>
  <c r="O19" i="10"/>
  <c r="O18" i="10"/>
  <c r="O17" i="10"/>
  <c r="O16" i="10"/>
  <c r="O12" i="10"/>
  <c r="O11" i="10"/>
  <c r="O10" i="10"/>
  <c r="O9" i="10"/>
  <c r="N13" i="18"/>
  <c r="M13" i="18"/>
  <c r="L13" i="18"/>
  <c r="K13" i="18"/>
  <c r="J13" i="18"/>
  <c r="I13" i="18"/>
  <c r="H13" i="18"/>
  <c r="G13" i="18"/>
  <c r="F13" i="18"/>
  <c r="E13" i="18"/>
  <c r="D13" i="18"/>
  <c r="C13" i="18"/>
  <c r="P12" i="18"/>
  <c r="O12" i="18"/>
  <c r="P11" i="18"/>
  <c r="O11" i="18"/>
  <c r="P10" i="18"/>
  <c r="O10" i="18"/>
  <c r="P9" i="18"/>
  <c r="O9" i="18"/>
  <c r="O13" i="18" s="1"/>
  <c r="B15" i="4" s="1"/>
  <c r="P211" i="1"/>
  <c r="O211" i="1"/>
  <c r="P205" i="1"/>
  <c r="O205" i="1"/>
  <c r="P15" i="14"/>
  <c r="O15" i="14"/>
  <c r="P14" i="14"/>
  <c r="O14" i="14"/>
  <c r="P13" i="14"/>
  <c r="O13" i="14"/>
  <c r="P10" i="16"/>
  <c r="P9" i="16"/>
  <c r="P19" i="16" s="1"/>
  <c r="C7" i="4" s="1"/>
  <c r="O9" i="16"/>
  <c r="N201" i="1"/>
  <c r="P198" i="1"/>
  <c r="O10" i="17"/>
  <c r="P10" i="17"/>
  <c r="N28" i="17"/>
  <c r="M28" i="17"/>
  <c r="L28" i="17"/>
  <c r="K28" i="17"/>
  <c r="J28" i="17"/>
  <c r="I28" i="17"/>
  <c r="H28" i="17"/>
  <c r="G28" i="17"/>
  <c r="F28" i="17"/>
  <c r="E28" i="17"/>
  <c r="D28" i="17"/>
  <c r="C28" i="17"/>
  <c r="P27" i="17"/>
  <c r="O27" i="17"/>
  <c r="P26" i="17"/>
  <c r="O26" i="17"/>
  <c r="P25" i="17"/>
  <c r="O25" i="17"/>
  <c r="P24" i="17"/>
  <c r="O24" i="17"/>
  <c r="P23" i="17"/>
  <c r="O23" i="17"/>
  <c r="P22" i="17"/>
  <c r="O22" i="17"/>
  <c r="P21" i="17"/>
  <c r="O21" i="17"/>
  <c r="P20" i="17"/>
  <c r="O20" i="17"/>
  <c r="P19" i="17"/>
  <c r="O19" i="17"/>
  <c r="P18" i="17"/>
  <c r="O18" i="17"/>
  <c r="P17" i="17"/>
  <c r="O17" i="17"/>
  <c r="P16" i="17"/>
  <c r="O16" i="17"/>
  <c r="P15" i="17"/>
  <c r="O15" i="17"/>
  <c r="P14" i="17"/>
  <c r="O14" i="17"/>
  <c r="P13" i="17"/>
  <c r="O13" i="17"/>
  <c r="P12" i="17"/>
  <c r="O12" i="17"/>
  <c r="P11" i="17"/>
  <c r="O11" i="17"/>
  <c r="P9" i="17"/>
  <c r="O9" i="17"/>
  <c r="P58" i="8"/>
  <c r="O58" i="8"/>
  <c r="P22" i="8"/>
  <c r="O22" i="8"/>
  <c r="P21" i="8"/>
  <c r="O21" i="8"/>
  <c r="P20" i="8"/>
  <c r="O20" i="8"/>
  <c r="P19" i="8"/>
  <c r="O19" i="8"/>
  <c r="P18" i="8"/>
  <c r="O18" i="8"/>
  <c r="P17" i="8"/>
  <c r="O17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N40" i="10"/>
  <c r="M40" i="10"/>
  <c r="L40" i="10"/>
  <c r="K40" i="10"/>
  <c r="J40" i="10"/>
  <c r="I40" i="10"/>
  <c r="H40" i="10"/>
  <c r="G40" i="10"/>
  <c r="F40" i="10"/>
  <c r="E40" i="10"/>
  <c r="D40" i="10"/>
  <c r="C40" i="10"/>
  <c r="P39" i="10"/>
  <c r="P38" i="10"/>
  <c r="O38" i="10"/>
  <c r="P37" i="10"/>
  <c r="O37" i="10"/>
  <c r="P36" i="10"/>
  <c r="P40" i="10" s="1"/>
  <c r="O36" i="10"/>
  <c r="P16" i="10"/>
  <c r="P12" i="10"/>
  <c r="P11" i="10"/>
  <c r="P10" i="10"/>
  <c r="N19" i="16"/>
  <c r="M19" i="16"/>
  <c r="L19" i="16"/>
  <c r="K19" i="16"/>
  <c r="J19" i="16"/>
  <c r="I19" i="16"/>
  <c r="H19" i="16"/>
  <c r="G19" i="16"/>
  <c r="F19" i="16"/>
  <c r="E19" i="16"/>
  <c r="D19" i="16"/>
  <c r="C19" i="16"/>
  <c r="P18" i="16"/>
  <c r="O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O10" i="16"/>
  <c r="P190" i="1"/>
  <c r="O190" i="1"/>
  <c r="P170" i="1"/>
  <c r="O170" i="1"/>
  <c r="P169" i="1"/>
  <c r="O169" i="1"/>
  <c r="P168" i="1"/>
  <c r="O168" i="1"/>
  <c r="P167" i="1"/>
  <c r="O167" i="1"/>
  <c r="P166" i="1"/>
  <c r="O166" i="1"/>
  <c r="P165" i="1"/>
  <c r="O165" i="1"/>
  <c r="P164" i="1"/>
  <c r="O164" i="1"/>
  <c r="P163" i="1"/>
  <c r="O163" i="1"/>
  <c r="K249" i="1"/>
  <c r="M249" i="1"/>
  <c r="D249" i="1"/>
  <c r="E249" i="1"/>
  <c r="G249" i="1"/>
  <c r="H249" i="1"/>
  <c r="I249" i="1"/>
  <c r="J249" i="1"/>
  <c r="L249" i="1"/>
  <c r="N249" i="1"/>
  <c r="P247" i="1"/>
  <c r="P246" i="1"/>
  <c r="O246" i="1"/>
  <c r="P17" i="14"/>
  <c r="O17" i="14"/>
  <c r="P16" i="14"/>
  <c r="O16" i="14"/>
  <c r="P26" i="14"/>
  <c r="O26" i="14"/>
  <c r="P25" i="14"/>
  <c r="O25" i="14"/>
  <c r="P24" i="14"/>
  <c r="O24" i="14"/>
  <c r="P23" i="14"/>
  <c r="O23" i="14"/>
  <c r="P22" i="14"/>
  <c r="O22" i="14"/>
  <c r="P21" i="14"/>
  <c r="O21" i="14"/>
  <c r="P20" i="14"/>
  <c r="O20" i="14"/>
  <c r="P19" i="14"/>
  <c r="O19" i="14"/>
  <c r="P18" i="14"/>
  <c r="O18" i="14"/>
  <c r="N27" i="14"/>
  <c r="M27" i="14"/>
  <c r="L27" i="14"/>
  <c r="K27" i="14"/>
  <c r="J27" i="14"/>
  <c r="I27" i="14"/>
  <c r="H27" i="14"/>
  <c r="G27" i="14"/>
  <c r="F27" i="14"/>
  <c r="E27" i="14"/>
  <c r="D27" i="14"/>
  <c r="C27" i="14"/>
  <c r="P12" i="14"/>
  <c r="O12" i="14"/>
  <c r="P11" i="14"/>
  <c r="O11" i="14"/>
  <c r="P10" i="14"/>
  <c r="O10" i="14"/>
  <c r="O27" i="14" s="1"/>
  <c r="P9" i="14"/>
  <c r="P27" i="14" s="1"/>
  <c r="O9" i="14"/>
  <c r="P375" i="1"/>
  <c r="O375" i="1"/>
  <c r="P13" i="13"/>
  <c r="O13" i="13"/>
  <c r="P12" i="13"/>
  <c r="O12" i="13"/>
  <c r="P11" i="13"/>
  <c r="O11" i="13"/>
  <c r="P10" i="13"/>
  <c r="O10" i="13"/>
  <c r="P15" i="13"/>
  <c r="O15" i="13"/>
  <c r="P14" i="13"/>
  <c r="O14" i="13"/>
  <c r="P16" i="13"/>
  <c r="O16" i="13"/>
  <c r="N19" i="13"/>
  <c r="M19" i="13"/>
  <c r="L19" i="13"/>
  <c r="K19" i="13"/>
  <c r="J19" i="13"/>
  <c r="I19" i="13"/>
  <c r="H19" i="13"/>
  <c r="G19" i="13"/>
  <c r="F19" i="13"/>
  <c r="E19" i="13"/>
  <c r="D19" i="13"/>
  <c r="C19" i="13"/>
  <c r="P18" i="13"/>
  <c r="O18" i="13"/>
  <c r="P17" i="13"/>
  <c r="O17" i="13"/>
  <c r="P9" i="13"/>
  <c r="P19" i="13" s="1"/>
  <c r="C5" i="4" s="1"/>
  <c r="O9" i="13"/>
  <c r="O19" i="13" s="1"/>
  <c r="B5" i="4" s="1"/>
  <c r="P79" i="8"/>
  <c r="O79" i="8"/>
  <c r="N26" i="12"/>
  <c r="M26" i="12"/>
  <c r="L26" i="12"/>
  <c r="K26" i="12"/>
  <c r="J26" i="12"/>
  <c r="I26" i="12"/>
  <c r="H26" i="12"/>
  <c r="G26" i="12"/>
  <c r="F26" i="12"/>
  <c r="E26" i="12"/>
  <c r="D26" i="12"/>
  <c r="C26" i="12"/>
  <c r="P25" i="12"/>
  <c r="O25" i="12"/>
  <c r="P24" i="12"/>
  <c r="O24" i="12"/>
  <c r="P23" i="12"/>
  <c r="O23" i="12"/>
  <c r="O26" i="12" s="1"/>
  <c r="O9" i="12"/>
  <c r="P9" i="12"/>
  <c r="O10" i="12"/>
  <c r="P10" i="12"/>
  <c r="O11" i="12"/>
  <c r="P11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F249" i="1"/>
  <c r="C249" i="1"/>
  <c r="P248" i="1"/>
  <c r="O248" i="1"/>
  <c r="P9" i="10"/>
  <c r="P199" i="1"/>
  <c r="P197" i="1"/>
  <c r="P196" i="1"/>
  <c r="N32" i="10"/>
  <c r="M32" i="10"/>
  <c r="L32" i="10"/>
  <c r="K32" i="10"/>
  <c r="J32" i="10"/>
  <c r="I32" i="10"/>
  <c r="H32" i="10"/>
  <c r="G32" i="10"/>
  <c r="F32" i="10"/>
  <c r="E32" i="10"/>
  <c r="D32" i="10"/>
  <c r="C32" i="10"/>
  <c r="O32" i="10"/>
  <c r="P19" i="10"/>
  <c r="P18" i="10"/>
  <c r="P17" i="10"/>
  <c r="N12" i="11"/>
  <c r="M12" i="11"/>
  <c r="L12" i="11"/>
  <c r="K12" i="11"/>
  <c r="J12" i="11"/>
  <c r="I12" i="11"/>
  <c r="H12" i="11"/>
  <c r="G12" i="11"/>
  <c r="F12" i="11"/>
  <c r="E12" i="11"/>
  <c r="D12" i="11"/>
  <c r="C12" i="11"/>
  <c r="P11" i="11"/>
  <c r="O11" i="11"/>
  <c r="P10" i="11"/>
  <c r="O10" i="11"/>
  <c r="P9" i="11"/>
  <c r="O9" i="11"/>
  <c r="O12" i="11" s="1"/>
  <c r="B9" i="4" s="1"/>
  <c r="P7" i="1"/>
  <c r="O7" i="1"/>
  <c r="N87" i="8"/>
  <c r="M87" i="8"/>
  <c r="L87" i="8"/>
  <c r="K87" i="8"/>
  <c r="J87" i="8"/>
  <c r="I87" i="8"/>
  <c r="H87" i="8"/>
  <c r="G87" i="8"/>
  <c r="F87" i="8"/>
  <c r="E87" i="8"/>
  <c r="D87" i="8"/>
  <c r="C87" i="8"/>
  <c r="P86" i="8"/>
  <c r="O86" i="8"/>
  <c r="P85" i="8"/>
  <c r="O85" i="8"/>
  <c r="P84" i="8"/>
  <c r="P87" i="8" s="1"/>
  <c r="O84" i="8"/>
  <c r="P7" i="8"/>
  <c r="O7" i="8"/>
  <c r="P11" i="1"/>
  <c r="O11" i="1"/>
  <c r="P200" i="1"/>
  <c r="O200" i="1"/>
  <c r="P10" i="1"/>
  <c r="O10" i="1"/>
  <c r="P9" i="1"/>
  <c r="O9" i="1"/>
  <c r="P8" i="1"/>
  <c r="O8" i="1"/>
  <c r="P223" i="1"/>
  <c r="O223" i="1"/>
  <c r="P380" i="1"/>
  <c r="O380" i="1"/>
  <c r="P371" i="1"/>
  <c r="P235" i="1"/>
  <c r="P234" i="1"/>
  <c r="P195" i="1"/>
  <c r="O371" i="1"/>
  <c r="O235" i="1"/>
  <c r="O234" i="1"/>
  <c r="N236" i="1"/>
  <c r="M236" i="1"/>
  <c r="L236" i="1"/>
  <c r="K236" i="1"/>
  <c r="J236" i="1"/>
  <c r="I236" i="1"/>
  <c r="H236" i="1"/>
  <c r="G236" i="1"/>
  <c r="F236" i="1"/>
  <c r="E236" i="1"/>
  <c r="D236" i="1"/>
  <c r="C236" i="1"/>
  <c r="F191" i="1"/>
  <c r="G191" i="1"/>
  <c r="H191" i="1"/>
  <c r="I191" i="1"/>
  <c r="J191" i="1"/>
  <c r="K191" i="1"/>
  <c r="L191" i="1"/>
  <c r="M191" i="1"/>
  <c r="N191" i="1"/>
  <c r="C191" i="1"/>
  <c r="D191" i="1"/>
  <c r="E191" i="1"/>
  <c r="C201" i="1"/>
  <c r="D201" i="1"/>
  <c r="E201" i="1"/>
  <c r="F201" i="1"/>
  <c r="G201" i="1"/>
  <c r="H201" i="1"/>
  <c r="I201" i="1"/>
  <c r="J201" i="1"/>
  <c r="K201" i="1"/>
  <c r="L201" i="1"/>
  <c r="M201" i="1"/>
  <c r="C224" i="1"/>
  <c r="D224" i="1"/>
  <c r="E224" i="1"/>
  <c r="F224" i="1"/>
  <c r="G224" i="1"/>
  <c r="H224" i="1"/>
  <c r="I224" i="1"/>
  <c r="J224" i="1"/>
  <c r="K224" i="1"/>
  <c r="L224" i="1"/>
  <c r="M224" i="1"/>
  <c r="N224" i="1"/>
  <c r="C381" i="1"/>
  <c r="D381" i="1"/>
  <c r="E381" i="1"/>
  <c r="F381" i="1"/>
  <c r="G381" i="1"/>
  <c r="H381" i="1"/>
  <c r="I381" i="1"/>
  <c r="J381" i="1"/>
  <c r="K381" i="1"/>
  <c r="L381" i="1"/>
  <c r="M381" i="1"/>
  <c r="N381" i="1"/>
  <c r="P26" i="12"/>
  <c r="P12" i="11"/>
  <c r="C9" i="4"/>
  <c r="P32" i="10"/>
  <c r="O40" i="10" l="1"/>
  <c r="O19" i="16"/>
  <c r="B7" i="4" s="1"/>
  <c r="P28" i="17"/>
  <c r="C14" i="4" s="1"/>
  <c r="O28" i="17"/>
  <c r="B14" i="4" s="1"/>
  <c r="O28" i="1"/>
  <c r="P28" i="1"/>
  <c r="O12" i="12"/>
  <c r="O29" i="12" s="1"/>
  <c r="B13" i="4" s="1"/>
  <c r="P12" i="12"/>
  <c r="P29" i="12" s="1"/>
  <c r="C13" i="4" s="1"/>
  <c r="O26" i="10"/>
  <c r="P26" i="10"/>
  <c r="O80" i="8"/>
  <c r="O90" i="8" s="1"/>
  <c r="B10" i="4" s="1"/>
  <c r="P80" i="8"/>
  <c r="P90" i="8" s="1"/>
  <c r="C10" i="4" s="1"/>
  <c r="O218" i="1"/>
  <c r="P218" i="1"/>
  <c r="P13" i="18"/>
  <c r="C15" i="4" s="1"/>
  <c r="O381" i="1"/>
  <c r="O87" i="8"/>
  <c r="P236" i="1"/>
  <c r="O224" i="1"/>
  <c r="P381" i="1"/>
  <c r="O236" i="1"/>
  <c r="P191" i="1"/>
  <c r="O191" i="1"/>
  <c r="O201" i="1"/>
  <c r="P201" i="1"/>
  <c r="O249" i="1"/>
  <c r="P224" i="1"/>
  <c r="P249" i="1"/>
  <c r="O48" i="19"/>
  <c r="B11" i="4" s="1"/>
  <c r="P48" i="19"/>
  <c r="C11" i="4" s="1"/>
  <c r="O42" i="10"/>
  <c r="B8" i="4" s="1"/>
  <c r="P42" i="10"/>
  <c r="C8" i="4" s="1"/>
  <c r="P36" i="14"/>
  <c r="C6" i="4" s="1"/>
  <c r="O36" i="14"/>
  <c r="B6" i="4" s="1"/>
  <c r="C12" i="4" l="1"/>
  <c r="B12" i="4"/>
</calcChain>
</file>

<file path=xl/sharedStrings.xml><?xml version="1.0" encoding="utf-8"?>
<sst xmlns="http://schemas.openxmlformats.org/spreadsheetml/2006/main" count="789" uniqueCount="499">
  <si>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</si>
  <si>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</si>
  <si>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</si>
  <si>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</si>
  <si>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</si>
  <si>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</si>
  <si>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</si>
  <si>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</si>
  <si>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</si>
  <si>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</si>
  <si>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</si>
  <si>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</si>
  <si>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</si>
  <si>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</si>
  <si>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</si>
  <si>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</si>
  <si>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</si>
  <si>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</si>
  <si>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</si>
  <si>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</si>
  <si>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</si>
  <si>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</si>
  <si>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</si>
  <si>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</si>
  <si>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</si>
  <si>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</si>
  <si>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</si>
  <si>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</si>
  <si>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</si>
  <si>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</si>
  <si>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</si>
  <si>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>Malawi</t>
  </si>
  <si>
    <t xml:space="preserve">ISKCON Bon Accueil Mauritius     Sri Sri Krsna Balaram Mandir </t>
  </si>
  <si>
    <t>ISKCON Phoenix  Sri Sri Radha Gokulananda Mandir</t>
  </si>
  <si>
    <t>mag</t>
  </si>
  <si>
    <t>TEMPLE: Nairobi</t>
  </si>
  <si>
    <t>Sri Sri Radha Bankebihari</t>
  </si>
  <si>
    <t>TEMPLE: Blantyre</t>
  </si>
  <si>
    <t>Country</t>
  </si>
  <si>
    <t>TEMPLE: ARUSHA</t>
  </si>
  <si>
    <t>TEMPLE: DAR es SALAAM</t>
  </si>
  <si>
    <t>Tanzania</t>
  </si>
  <si>
    <t>Cumulative Team scores</t>
  </si>
  <si>
    <t>ISKCON PRETORIA</t>
  </si>
  <si>
    <t>Team Cumumalative scores</t>
  </si>
  <si>
    <t>Ghana</t>
  </si>
  <si>
    <t>Nigeria</t>
  </si>
  <si>
    <t>Temple Cumulative Scores</t>
  </si>
  <si>
    <t>Iskcon Nairobi</t>
  </si>
  <si>
    <t>Iskcon Kisumu</t>
  </si>
  <si>
    <t>Iskcon Mombassa</t>
  </si>
  <si>
    <t>TEMPLE: Lomé</t>
  </si>
  <si>
    <t>Togo</t>
  </si>
  <si>
    <t>GAUR NITAI SANKIRTAN GROUP</t>
  </si>
  <si>
    <t xml:space="preserve">MONTH : </t>
  </si>
  <si>
    <t>TEMPLE: ZAMBIA</t>
  </si>
  <si>
    <t>Zambia</t>
  </si>
  <si>
    <t>ISKCON PIETERMARITZBURG</t>
  </si>
  <si>
    <t>TEMPLE: Ivory Coast</t>
  </si>
  <si>
    <t>Ivory Coast</t>
  </si>
  <si>
    <t>ISKCON BENIN CITY</t>
  </si>
  <si>
    <t>ISKCON LAGOS</t>
  </si>
  <si>
    <t>ISKCON PORT HARCOURT</t>
  </si>
  <si>
    <t>Iskcon Kumasi</t>
  </si>
  <si>
    <t>MONTH : April 2015</t>
  </si>
  <si>
    <t>MONTH : April</t>
  </si>
  <si>
    <t>MONTH: April 2015</t>
  </si>
  <si>
    <t>Ramaniya DD</t>
  </si>
  <si>
    <t>Kanurama and Family</t>
  </si>
  <si>
    <t>Madhavi dd</t>
  </si>
  <si>
    <t>KBBT</t>
  </si>
  <si>
    <t>Yavat Dasa</t>
  </si>
  <si>
    <t>Bhaktin Havisha</t>
  </si>
  <si>
    <t>Krishnavani Dasa</t>
  </si>
  <si>
    <t>Hemanga Caitanya Dasa</t>
  </si>
  <si>
    <t>Mukun Kalan Makan</t>
  </si>
  <si>
    <t>MONTH: December 2015</t>
  </si>
  <si>
    <t>ISKCON EAST LONDON</t>
  </si>
  <si>
    <t>Vrajabasi das</t>
  </si>
  <si>
    <t>Bhakta Keshav</t>
  </si>
  <si>
    <t>Bhakta Bimal</t>
  </si>
  <si>
    <t>Bhakta Motlatsi</t>
  </si>
  <si>
    <t>Bhakta Lovuyu</t>
  </si>
  <si>
    <t>Bhakta Sandile</t>
  </si>
  <si>
    <t>Jayadeva Dasa</t>
  </si>
  <si>
    <t>Bhakta Tankiso</t>
  </si>
  <si>
    <t>ISKCON LENASIA</t>
  </si>
  <si>
    <t>ISKCON PORT ELIZABETH</t>
  </si>
  <si>
    <t>Cumulative Temple Scores</t>
  </si>
  <si>
    <t>ISKCON PHOENIX</t>
  </si>
  <si>
    <t>Bilvamangal Das</t>
  </si>
  <si>
    <t>Team Brahmacari Ashram</t>
  </si>
  <si>
    <t>Vibhu Caitanya Das</t>
  </si>
  <si>
    <t>Team Jahnava Dasis</t>
  </si>
  <si>
    <t>Krsna Prema Nama Hatta</t>
  </si>
  <si>
    <t>Srila Prabhupada Prema Nm</t>
  </si>
  <si>
    <t>Sukumari Dd &amp; Swarup Damodar Das</t>
  </si>
  <si>
    <t>Book Counter</t>
  </si>
  <si>
    <t>Radha Radhanath Dd (Deity Dept)</t>
  </si>
  <si>
    <t>Jai Sacinandan Das</t>
  </si>
  <si>
    <t>Smita Krsna Das</t>
  </si>
  <si>
    <t>Team Super Sunday Sankirtan Grp</t>
  </si>
  <si>
    <t>Ramapriya Dasi</t>
  </si>
  <si>
    <t>Northdene Nama Hatta</t>
  </si>
  <si>
    <t>Runga Devi</t>
  </si>
  <si>
    <t>Jatipur Das</t>
  </si>
  <si>
    <t>Vraja Raj Das</t>
  </si>
  <si>
    <t>Rama Avatar Das</t>
  </si>
  <si>
    <t>Prema Kishori Dd</t>
  </si>
  <si>
    <t>Krsna Charan Das</t>
  </si>
  <si>
    <t>Bhakta Das</t>
  </si>
  <si>
    <t>Harichandan Das</t>
  </si>
  <si>
    <t>Radha Dasi</t>
  </si>
  <si>
    <t xml:space="preserve">Mukunda Datta &amp; Gaurlila </t>
  </si>
  <si>
    <t>Syama Ghat Das</t>
  </si>
  <si>
    <t>Devaki Radhika Dasi</t>
  </si>
  <si>
    <t>Govindas</t>
  </si>
  <si>
    <t>Antwan Cc</t>
  </si>
  <si>
    <t>Shan Sewpersad</t>
  </si>
  <si>
    <t>Sri Mukunda Das &amp; Sarika Sarmah</t>
  </si>
  <si>
    <t>Team Kirtanuity Boys Team</t>
  </si>
  <si>
    <t>Merumala Dasi</t>
  </si>
  <si>
    <t>Team Radha Damodar Sankirtan P</t>
  </si>
  <si>
    <t>Radha Gopinath  Radha Prema</t>
  </si>
  <si>
    <t>Chandra Kanta Das</t>
  </si>
  <si>
    <t>Alanath Das</t>
  </si>
  <si>
    <t>Radhika Priya Dasi</t>
  </si>
  <si>
    <t>Bala Prabhu</t>
  </si>
  <si>
    <t>Rasaraj Das &amp; Atma Priya Dd</t>
  </si>
  <si>
    <t>Gopika Dd</t>
  </si>
  <si>
    <t>Rasasthali Dd</t>
  </si>
  <si>
    <t>Radha Madhava Das</t>
  </si>
  <si>
    <t>Rupa Sanathan Das</t>
  </si>
  <si>
    <t>Yasoda Maiya Dd</t>
  </si>
  <si>
    <t>Rasa Krida Dasi</t>
  </si>
  <si>
    <t>Rasika Manjari Dasi</t>
  </si>
  <si>
    <t>Radhe Shyam (Maintenance D)</t>
  </si>
  <si>
    <t>Team Radha Giridhari &amp; Team</t>
  </si>
  <si>
    <t>Narahari Das</t>
  </si>
  <si>
    <t>Nikunja Seva</t>
  </si>
  <si>
    <t>Rivaaj Singh</t>
  </si>
  <si>
    <t>Kripa Moiya Das</t>
  </si>
  <si>
    <t>Ekachakra Das</t>
  </si>
  <si>
    <t>Smara Hari Das</t>
  </si>
  <si>
    <t>Kamala Sundari &amp; Akrura Das</t>
  </si>
  <si>
    <t>Gillitts Nama Hatta</t>
  </si>
  <si>
    <t>Rajan Jugroop</t>
  </si>
  <si>
    <t>Radha Giridhari Das</t>
  </si>
  <si>
    <t>Dheena Moodley</t>
  </si>
  <si>
    <t>Clare Estate Nama Hatta</t>
  </si>
  <si>
    <t>Dukhi Radha Dd</t>
  </si>
  <si>
    <t>Preisa And Suran</t>
  </si>
  <si>
    <t>Vishvarupa Das</t>
  </si>
  <si>
    <t>Raghunath Bhatta Das</t>
  </si>
  <si>
    <t>Syama Rati &amp; Kesighat &amp; Baby Raghunath</t>
  </si>
  <si>
    <t>Sarvanga Sundari Dd</t>
  </si>
  <si>
    <t>Sagie Naidoo</t>
  </si>
  <si>
    <t>Ram Kishore Ramlall</t>
  </si>
  <si>
    <t>Sad Goswami Das</t>
  </si>
  <si>
    <t>Varshani Ramson</t>
  </si>
  <si>
    <t>Saci Mata</t>
  </si>
  <si>
    <t>Sarnia/Pinetown Nh</t>
  </si>
  <si>
    <t>Varuni Dasi</t>
  </si>
  <si>
    <t>Prabha Durgapersad</t>
  </si>
  <si>
    <t>Krishna Kirtan Das</t>
  </si>
  <si>
    <t>Indriakshi Dd</t>
  </si>
  <si>
    <t>Rajasekhara Das</t>
  </si>
  <si>
    <t>Madhu Pandit Das</t>
  </si>
  <si>
    <t>Maddhupandit Das</t>
  </si>
  <si>
    <t>Cunerl Nepaul</t>
  </si>
  <si>
    <t>Nevashni</t>
  </si>
  <si>
    <t>Lavangalatika Dd</t>
  </si>
  <si>
    <t>Raghava Caitanya Das</t>
  </si>
  <si>
    <t>Pisima Devi Dasi</t>
  </si>
  <si>
    <t>Jamuna Jivana Das</t>
  </si>
  <si>
    <t>Guna Avatar Das</t>
  </si>
  <si>
    <t>Kunti Dasi</t>
  </si>
  <si>
    <t>Rasavathi Dasi</t>
  </si>
  <si>
    <t>Radha Ghat Dd</t>
  </si>
  <si>
    <t>Pyari Mohan Das</t>
  </si>
  <si>
    <t>Ayodhyavasi Ram Das</t>
  </si>
  <si>
    <t>Sadhu Seva Das</t>
  </si>
  <si>
    <t>Gaura Nitai Das</t>
  </si>
  <si>
    <t>Kripamayi Dd</t>
  </si>
  <si>
    <t>Ashnie Mahadew</t>
  </si>
  <si>
    <t>Ravern Govender</t>
  </si>
  <si>
    <t>Vrsabhanu Nandani</t>
  </si>
  <si>
    <t>Ganharvika Dd</t>
  </si>
  <si>
    <t>Nirvana Singh</t>
  </si>
  <si>
    <t xml:space="preserve">Aradhya Murti Dd &amp; Krsna Baladev Das </t>
  </si>
  <si>
    <t>Satyabhama Dd</t>
  </si>
  <si>
    <t>Radha Kanta Das</t>
  </si>
  <si>
    <t>Radhe Vrndavanesvari &amp; Radhakanta Das</t>
  </si>
  <si>
    <t>Nrsinga Das</t>
  </si>
  <si>
    <t>Radha Vinod Dd</t>
  </si>
  <si>
    <t>Rajiv Sewnarain</t>
  </si>
  <si>
    <t>Radhe Radhe Dd</t>
  </si>
  <si>
    <t>Sanjay Ramautar</t>
  </si>
  <si>
    <t>Krsna Candra Das</t>
  </si>
  <si>
    <t>Ramananda Das</t>
  </si>
  <si>
    <t>Vidhya Pati Das</t>
  </si>
  <si>
    <t>Madhudvisa Das</t>
  </si>
  <si>
    <t>Prema Alap Dasi</t>
  </si>
  <si>
    <t>Radha Bhav Dasi</t>
  </si>
  <si>
    <t>Rati Manjari Dd</t>
  </si>
  <si>
    <t>Jay Radhe Dasi</t>
  </si>
  <si>
    <t>Manjari Sevika Dasi</t>
  </si>
  <si>
    <t>Soobalutchmee Chetty</t>
  </si>
  <si>
    <t>Vraja Rani Dd</t>
  </si>
  <si>
    <t>Nanda Mukhi Dasi &amp; Kundalatta Dd</t>
  </si>
  <si>
    <t>Narottama Das</t>
  </si>
  <si>
    <t>Radhangi Dd</t>
  </si>
  <si>
    <t>Mayapur Seva Dd</t>
  </si>
  <si>
    <t>Sita Laksmi Dd</t>
  </si>
  <si>
    <t>Surya Kund Das</t>
  </si>
  <si>
    <t>Sampati Das</t>
  </si>
  <si>
    <t>Vaisnava Priya Dasi</t>
  </si>
  <si>
    <t>Sunil Jurakan</t>
  </si>
  <si>
    <t>Sathya Bhama Dasi</t>
  </si>
  <si>
    <t>Krsna Astami Dad &amp; Radha Astami Dd</t>
  </si>
  <si>
    <t>Sucharya Das &amp; Suddha Sattva Dasi</t>
  </si>
  <si>
    <t>Ujjvala Dasi</t>
  </si>
  <si>
    <t>Prema Madhurya Dd</t>
  </si>
  <si>
    <t>Arcita Dd</t>
  </si>
  <si>
    <t>Vrajanath Das</t>
  </si>
  <si>
    <t>Lisha Sewpersadh</t>
  </si>
  <si>
    <t>Mukura Dd</t>
  </si>
  <si>
    <t>Shyama Ju Dd</t>
  </si>
  <si>
    <t>Sunitha Singh</t>
  </si>
  <si>
    <t>Somavali Dd</t>
  </si>
  <si>
    <t>Gift Shop</t>
  </si>
  <si>
    <t>Rajesh Bridgebunsee</t>
  </si>
  <si>
    <t>Jessica Gounden</t>
  </si>
  <si>
    <t>Malthie Sooknandan</t>
  </si>
  <si>
    <t>Sagree Nagesar</t>
  </si>
  <si>
    <t>Alan Parsotam</t>
  </si>
  <si>
    <t>Rubenthree Moodley</t>
  </si>
  <si>
    <t>Joey Harresunker</t>
  </si>
  <si>
    <t>Rajesh Ramharren</t>
  </si>
  <si>
    <t>Nikunja Viharini Dasi</t>
  </si>
  <si>
    <t>Team Btg</t>
  </si>
  <si>
    <t>Ajith Singh</t>
  </si>
  <si>
    <t>Deneshren Goberdan</t>
  </si>
  <si>
    <t>Vishen Jugathpal</t>
  </si>
  <si>
    <t>Chanra Mukhi Dd</t>
  </si>
  <si>
    <t xml:space="preserve">Kasavan </t>
  </si>
  <si>
    <t>Gopi Jivana Dasa</t>
  </si>
  <si>
    <t>Team Padayatra Sa</t>
  </si>
  <si>
    <t>ISKCON NEWCASTLE</t>
  </si>
  <si>
    <t>MONTH : December 2015</t>
  </si>
  <si>
    <t xml:space="preserve"> Lenasia Ratha Yatra </t>
  </si>
  <si>
    <t xml:space="preserve"> Fundraising Team </t>
  </si>
  <si>
    <t xml:space="preserve"> Sasolburg Namahatta </t>
  </si>
  <si>
    <t xml:space="preserve"> Radha Raman &amp; Ipsita </t>
  </si>
  <si>
    <t xml:space="preserve"> Lenasia Gift Shop </t>
  </si>
  <si>
    <t xml:space="preserve"> Braj mohan dasa </t>
  </si>
  <si>
    <t xml:space="preserve"> Suresh Makan </t>
  </si>
  <si>
    <t xml:space="preserve"> Madhavi Manjari &amp; Sahadev </t>
  </si>
  <si>
    <t xml:space="preserve"> Nadiya dasi </t>
  </si>
  <si>
    <t xml:space="preserve"> Tirumala devi dasi </t>
  </si>
  <si>
    <t xml:space="preserve"> Amrita Radhika dd </t>
  </si>
  <si>
    <t xml:space="preserve"> BTG Mags </t>
  </si>
  <si>
    <t>Satybahama/Vinata/Akuti/Prana</t>
  </si>
  <si>
    <t>Pr Raghunatha/Team</t>
  </si>
  <si>
    <t>Abhaynaam/Ashiv/Ashish/Nitish</t>
  </si>
  <si>
    <t>Pr Kishan</t>
  </si>
  <si>
    <t>Mt Radha Golokananda DD</t>
  </si>
  <si>
    <t>Pr Ram Vijay das</t>
  </si>
  <si>
    <t>Mt Shabari DD</t>
  </si>
  <si>
    <t>Pr Ajay Caitanya das</t>
  </si>
  <si>
    <t>Pr Nitya Gopal</t>
  </si>
  <si>
    <t>Mt Hindrani</t>
  </si>
  <si>
    <t>Mt Sarvakanti DD</t>
  </si>
  <si>
    <t>Pr Harideva das</t>
  </si>
  <si>
    <t>Pr Shyama Gopal/Vrajesvari</t>
  </si>
  <si>
    <t>Mt Kunjabiharini DD</t>
  </si>
  <si>
    <t>Pr Prahlada das</t>
  </si>
  <si>
    <t>Manmohan/Draupadi/Ravi/Sunita</t>
  </si>
  <si>
    <t>Pr Vinod</t>
  </si>
  <si>
    <t>Pr Vraja Dulal das</t>
  </si>
  <si>
    <t>Pr Naranarayana das</t>
  </si>
  <si>
    <t>Pr Murari Gupta das</t>
  </si>
  <si>
    <t>Mt Hari Ganga DD</t>
  </si>
  <si>
    <t>Pr Nandana Nandana das</t>
  </si>
  <si>
    <t>Pr Satrughna das</t>
  </si>
  <si>
    <t>Mt Kamala DD</t>
  </si>
  <si>
    <t>Mt Gaura Janani DD</t>
  </si>
  <si>
    <t>Pr Manmohan/Draupadi</t>
  </si>
  <si>
    <t>Pr Audarya Nitai das</t>
  </si>
  <si>
    <t>Pr Mahajana das</t>
  </si>
  <si>
    <t>Pr Ravi Foolchand/Pravesh</t>
  </si>
  <si>
    <t>Mt Radha Priti DD</t>
  </si>
  <si>
    <t>Pr Sandy/Jenna</t>
  </si>
  <si>
    <t>Pr Gokuleshwar das</t>
  </si>
  <si>
    <t>Pr Jitarathi das</t>
  </si>
  <si>
    <t>Pr Suresadhari das</t>
  </si>
  <si>
    <t>Pr Kasyapa Muni das</t>
  </si>
  <si>
    <t>Pr Sundar Ananda das</t>
  </si>
  <si>
    <t>Mt Karuna Gobin</t>
  </si>
  <si>
    <t>Pr Prahlada/Harimohan/Yashil</t>
  </si>
  <si>
    <t>Pr Roshan/Vishwani</t>
  </si>
  <si>
    <t>Pr Jay Gauradas</t>
  </si>
  <si>
    <t>Pr Varada Krsna</t>
  </si>
  <si>
    <t>Pr Kris Govind</t>
  </si>
  <si>
    <t>Pr Mukunda das</t>
  </si>
  <si>
    <t>Mt Sindhu DD</t>
  </si>
  <si>
    <t>Mt Ruma</t>
  </si>
  <si>
    <t>Pr Anil</t>
  </si>
  <si>
    <t>Mt Reshmi Sooriah</t>
  </si>
  <si>
    <t>Pr Ashish/Lovena</t>
  </si>
  <si>
    <t>Mt Sandy</t>
  </si>
  <si>
    <t>Pr Mootah</t>
  </si>
  <si>
    <t>Mt Ojasvi DD</t>
  </si>
  <si>
    <t>Pr Gajendra Moksa das</t>
  </si>
  <si>
    <t>Pr Krsna Katha das</t>
  </si>
  <si>
    <t>Mt Vishakha</t>
  </si>
  <si>
    <t>Mt Ilawati</t>
  </si>
  <si>
    <t>Mt Anuradha</t>
  </si>
  <si>
    <t>Mt Jaya Ragoban</t>
  </si>
  <si>
    <t>Pr Radha Kanta das</t>
  </si>
  <si>
    <t>Mt Roopa Seeboo</t>
  </si>
  <si>
    <t>Pr Parama Karuna das</t>
  </si>
  <si>
    <t>Pr Ravi/Sunita</t>
  </si>
  <si>
    <t>Mt Bharati</t>
  </si>
  <si>
    <t>Mt Sarojini</t>
  </si>
  <si>
    <t>Pr Gajendra Moksa/Kunal</t>
  </si>
  <si>
    <t>Mt Uttama DD</t>
  </si>
  <si>
    <t>Mt Surangi DD</t>
  </si>
  <si>
    <t>Pr Vamanadeva/Shyam/Arvin</t>
  </si>
  <si>
    <t>Mt Pooja</t>
  </si>
  <si>
    <t>Pr Parsenoo/Subhadra oodit</t>
  </si>
  <si>
    <t>Pr Sunil</t>
  </si>
  <si>
    <t>Mt Vidya</t>
  </si>
  <si>
    <t>Umapati Dasa</t>
  </si>
  <si>
    <t>Kirtida Mataji</t>
  </si>
  <si>
    <t>Mahaman Dasa</t>
  </si>
  <si>
    <t>Govinda Prem Dasa</t>
  </si>
  <si>
    <t>Shyama Priya Devi Dasi</t>
  </si>
  <si>
    <t>Nita Mataji</t>
  </si>
  <si>
    <t>Smart Stands-Nairobi</t>
  </si>
  <si>
    <t>Sweet Shop</t>
  </si>
  <si>
    <t>Hare Krishna Training Center</t>
  </si>
  <si>
    <t>Vedatattva Das</t>
  </si>
  <si>
    <t>Weekend Warriors</t>
  </si>
  <si>
    <t>Saci Mata Group</t>
  </si>
  <si>
    <t>Namahatta Group</t>
  </si>
  <si>
    <t>Srila Prabhupada Warriors</t>
  </si>
  <si>
    <t>Vaishnavi Sanga  Group</t>
  </si>
  <si>
    <t>Dasaratha, Pritesh, Partha Prem and Morris</t>
  </si>
  <si>
    <t>TEMPLE: DRC</t>
  </si>
  <si>
    <t>Raghav Dasa</t>
  </si>
  <si>
    <t>MONTH :  December 2015</t>
  </si>
  <si>
    <t>NJP BTG</t>
  </si>
  <si>
    <t>Acyutananda dasa</t>
  </si>
  <si>
    <t>Alan Moodley</t>
  </si>
  <si>
    <t>Ananda Caitanya</t>
  </si>
  <si>
    <t>Anantha Gauranga dasa</t>
  </si>
  <si>
    <t>A Hirasan</t>
  </si>
  <si>
    <t>A Ramlal</t>
  </si>
  <si>
    <t>Arlene</t>
  </si>
  <si>
    <t>A Gobind</t>
  </si>
  <si>
    <t>Ashwin</t>
  </si>
  <si>
    <t>Avasha</t>
  </si>
  <si>
    <t>Avinash Abraham</t>
  </si>
  <si>
    <t>Avisha Siphali</t>
  </si>
  <si>
    <t>B Thulsi</t>
  </si>
  <si>
    <t>Bal Gopal</t>
  </si>
  <si>
    <t>Bhakti lata DD</t>
  </si>
  <si>
    <t>Bhakti Seva Dasi</t>
  </si>
  <si>
    <t>Bhola</t>
  </si>
  <si>
    <t>Bivash</t>
  </si>
  <si>
    <t>Bramananda</t>
  </si>
  <si>
    <t>Caitanya Caran</t>
  </si>
  <si>
    <t>D Nund</t>
  </si>
  <si>
    <t>Dayanad dasa</t>
  </si>
  <si>
    <t>Deva</t>
  </si>
  <si>
    <t>Dilon Sewnarain</t>
  </si>
  <si>
    <t>Geetha</t>
  </si>
  <si>
    <t>Gitanjali</t>
  </si>
  <si>
    <t>Gopal (verulam)</t>
  </si>
  <si>
    <t>Herusha</t>
  </si>
  <si>
    <t>Indra bhatta Dasa</t>
  </si>
  <si>
    <t>Jalangi dasi</t>
  </si>
  <si>
    <t>Jyothi</t>
  </si>
  <si>
    <t>K Sewsunker</t>
  </si>
  <si>
    <t>K Panday</t>
  </si>
  <si>
    <t>Kamala Manjari</t>
  </si>
  <si>
    <t>Kamala Manjari devi dasi</t>
  </si>
  <si>
    <t>Kaylen Sookdew</t>
  </si>
  <si>
    <t>Kevin Moodley</t>
  </si>
  <si>
    <t>Krishni devi dasi</t>
  </si>
  <si>
    <t>Kunti dasi</t>
  </si>
  <si>
    <t>Larina</t>
  </si>
  <si>
    <t>Lokashni</t>
  </si>
  <si>
    <t>Lorraine</t>
  </si>
  <si>
    <t>Madhumangal dasa</t>
  </si>
  <si>
    <t>Maharavrinda Puri</t>
  </si>
  <si>
    <t>Mayuri Saki</t>
  </si>
  <si>
    <t>Mrs Kisson</t>
  </si>
  <si>
    <t>Naradi and Neeraj</t>
  </si>
  <si>
    <t>Naren</t>
  </si>
  <si>
    <t>Nareshwar das</t>
  </si>
  <si>
    <t>Nirvana</t>
  </si>
  <si>
    <t>Nisha Inderjeeth</t>
  </si>
  <si>
    <t>Niven Prabhu</t>
  </si>
  <si>
    <t>Prasenthan</t>
  </si>
  <si>
    <t>Preaska</t>
  </si>
  <si>
    <t>Priya Darshini and Prabhanu Das</t>
  </si>
  <si>
    <t>Radhadesh dd</t>
  </si>
  <si>
    <t>Radhe Lila</t>
  </si>
  <si>
    <t>Radhe Radhe dd</t>
  </si>
  <si>
    <t>Radhika</t>
  </si>
  <si>
    <t>Ragini</t>
  </si>
  <si>
    <t>Raj Maharaj</t>
  </si>
  <si>
    <t>Ram Rajan</t>
  </si>
  <si>
    <t>Rama Swanys</t>
  </si>
  <si>
    <t>Ramkission Ramlall</t>
  </si>
  <si>
    <t>Rasaraj</t>
  </si>
  <si>
    <t>Rasavati DD</t>
  </si>
  <si>
    <t>Rasika Chandra dasa</t>
  </si>
  <si>
    <t>Rogers Niranjan</t>
  </si>
  <si>
    <t>Rupanuga</t>
  </si>
  <si>
    <t>Sathia</t>
  </si>
  <si>
    <t xml:space="preserve">Satish </t>
  </si>
  <si>
    <t>Seema</t>
  </si>
  <si>
    <t>Seetha</t>
  </si>
  <si>
    <t>Shailendra</t>
  </si>
  <si>
    <t>Shakun Mataji</t>
  </si>
  <si>
    <t>Shama Bhudlal</t>
  </si>
  <si>
    <t>Shaun</t>
  </si>
  <si>
    <t>Shavina</t>
  </si>
  <si>
    <t>Shery naidoo</t>
  </si>
  <si>
    <t>Shikaar Maharaj</t>
  </si>
  <si>
    <t>Shireen Hariduth</t>
  </si>
  <si>
    <t>Shoba Sookoo</t>
  </si>
  <si>
    <t>Showin</t>
  </si>
  <si>
    <t>Shukadev</t>
  </si>
  <si>
    <t>Siva</t>
  </si>
  <si>
    <t>Srinivas Acarya</t>
  </si>
  <si>
    <t>Subhag das</t>
  </si>
  <si>
    <t>Sudevi</t>
  </si>
  <si>
    <t>Sumalini / Caitanya Caran</t>
  </si>
  <si>
    <t>Sunaina</t>
  </si>
  <si>
    <t>Sundarnanda Dasa</t>
  </si>
  <si>
    <t>Sunetra</t>
  </si>
  <si>
    <t>Sunil</t>
  </si>
  <si>
    <t>Suveer Sewlall</t>
  </si>
  <si>
    <t>Sylvia</t>
  </si>
  <si>
    <t>Tashnee David</t>
  </si>
  <si>
    <t>Tony Tongaat NH</t>
  </si>
  <si>
    <t>Upendra Gauranga</t>
  </si>
  <si>
    <t>Vamsi Gita</t>
  </si>
  <si>
    <t>Vanmali</t>
  </si>
  <si>
    <t>Vasudev</t>
  </si>
  <si>
    <t>Villo</t>
  </si>
  <si>
    <t xml:space="preserve">Vinod Inder </t>
  </si>
  <si>
    <t>Virabadra</t>
  </si>
  <si>
    <t>ISKCON SANDTON</t>
  </si>
  <si>
    <t>Dinesvara Krsna Prabhu</t>
  </si>
  <si>
    <t>Saunaka Rsi Prabhu</t>
  </si>
  <si>
    <t>Nanda Kumar Prabhu</t>
  </si>
  <si>
    <t>Rasa Sundari Devi Dasi</t>
  </si>
  <si>
    <t>Grayton Prabhu</t>
  </si>
  <si>
    <t>Jai Radhe Syam Dasi</t>
  </si>
  <si>
    <t>Reggie Prabhu</t>
  </si>
  <si>
    <t>Kesava Bharati Prabhu</t>
  </si>
  <si>
    <t>Tshepo Prabhu</t>
  </si>
  <si>
    <t>Paramahamsa Prabhu</t>
  </si>
  <si>
    <t>Syama Kunda das</t>
  </si>
  <si>
    <t>Gift shop</t>
  </si>
  <si>
    <t>Bhakta Michael Hand</t>
  </si>
  <si>
    <t>Vraja Krsna Dasa</t>
  </si>
  <si>
    <t>Sarasvati</t>
  </si>
  <si>
    <t>Ramananda Raya</t>
  </si>
  <si>
    <t>Bhakta Ryan</t>
  </si>
  <si>
    <t>Tattva Darshan Dasa</t>
  </si>
  <si>
    <t>Sarva Avatar Dasa</t>
  </si>
  <si>
    <t>Bhakti Devi Dasi</t>
  </si>
  <si>
    <t>Jyotirmoy Dasa</t>
  </si>
  <si>
    <t>Madan Gopal Dasa</t>
  </si>
  <si>
    <t>Vasanti Devi Dasi</t>
  </si>
  <si>
    <t>His Holiness Kadamba Kanana Swami</t>
  </si>
  <si>
    <t>Gita Govinda Devi Dasi</t>
  </si>
  <si>
    <t>Ramanandini Devi Dasi</t>
  </si>
  <si>
    <t>Jaya Gaura Dasa</t>
  </si>
  <si>
    <t>Vraja Vilasini Devi Dasi</t>
  </si>
  <si>
    <t>Sankarsan Dasa</t>
  </si>
  <si>
    <t>Gopa Kumara Dasa</t>
  </si>
  <si>
    <t>ISKCON MIDRAND</t>
  </si>
  <si>
    <t>Manu Samhita Dasa</t>
  </si>
  <si>
    <t>Bhakta Aminou</t>
  </si>
  <si>
    <t>Bhakta Koffi</t>
  </si>
  <si>
    <t>Raga Bhakti Dasa</t>
  </si>
  <si>
    <t>Bhakta Daniel</t>
  </si>
  <si>
    <t>DRC</t>
  </si>
  <si>
    <t>TEMPLE: Burkina Faso</t>
  </si>
  <si>
    <t>Dhruva Maharaja dasa</t>
  </si>
  <si>
    <t>TEMPLE: Accra</t>
  </si>
  <si>
    <t>Burkina Faso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</si>
</sst>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 &quot;R&quot;\ * #,##0.00_ ;_ &quot;R&quot;\ * \-#,##0.00_ ;_ &quot;R&quot;\ * &quot;-&quot;??_ ;_ @_ "/>
    <numFmt numFmtId="43" formatCode="_ * #,##0.00_ ;_ * \-#,##0.00_ ;_ * &quot;-&quot;??_ ;_ @_ "/>
    <numFmt numFmtId="164" formatCode="0.0"/>
    <numFmt numFmtId="165" formatCode="_(&quot;R&quot;* #,##0.00_);_(&quot;R&quot;* \(#,##0.00\);_(&quot;R&quot;* &quot;-&quot;??_);_(@_)"/>
    <numFmt numFmtId="166" formatCode="[$-409]d\-mmm;@"/>
  </numFmts>
  <fonts count="20" x14ac:knownFonts="1">
    <font>
      <sz val="10"/>
      <name val="Arial"/>
    </font>
    <font>
      <sz val="11"/>
      <color indexed="8"/>
      <name val="Calibri"/>
      <family val="2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8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color indexed="63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</font>
    <font>
      <sz val="11"/>
      <color theme="1"/>
      <name val="Calibri"/>
      <family val="2"/>
      <scheme val="minor"/>
    </font>
    <font>
      <sz val="10"/>
      <color rgb="FFFF0000"/>
      <name val="Arial"/>
      <family val="2"/>
    </font>
    <font>
      <sz val="11"/>
      <name val="Calibri"/>
      <family val="2"/>
      <scheme val="minor"/>
    </font>
    <font>
      <b/>
      <sz val="10"/>
      <color rgb="FFFF0000"/>
      <name val="Arial"/>
      <family val="2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67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</borders>
  <cellStyleXfs count="25">
    <xf numFmtId="0" fontId="0" fillId="0" borderId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14" fillId="0" borderId="0"/>
    <xf numFmtId="0" fontId="11" fillId="0" borderId="0"/>
    <xf numFmtId="0" fontId="8" fillId="0" borderId="0"/>
    <xf numFmtId="166" fontId="8" fillId="0" borderId="0"/>
    <xf numFmtId="0" fontId="14" fillId="0" borderId="0"/>
    <xf numFmtId="166" fontId="8" fillId="0" borderId="0"/>
    <xf numFmtId="0" fontId="8" fillId="0" borderId="0"/>
    <xf numFmtId="166" fontId="8" fillId="0" borderId="0"/>
    <xf numFmtId="0" fontId="14" fillId="0" borderId="0"/>
  </cellStyleXfs>
  <cellXfs count="198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2" xfId="0" applyFont="1" applyBorder="1"/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4" fillId="0" borderId="2" xfId="0" applyFont="1" applyBorder="1" applyAlignment="1">
      <alignment horizontal="left"/>
    </xf>
    <xf numFmtId="0" fontId="4" fillId="0" borderId="6" xfId="0" applyFont="1" applyBorder="1" applyAlignment="1">
      <alignment horizontal="center"/>
    </xf>
    <xf numFmtId="0" fontId="4" fillId="0" borderId="3" xfId="0" applyFont="1" applyBorder="1" applyAlignment="1">
      <alignment horizontal="left"/>
    </xf>
    <xf numFmtId="0" fontId="4" fillId="0" borderId="7" xfId="0" applyFont="1" applyBorder="1"/>
    <xf numFmtId="164" fontId="4" fillId="0" borderId="0" xfId="0" applyNumberFormat="1" applyFont="1" applyBorder="1" applyAlignment="1">
      <alignment horizontal="center"/>
    </xf>
    <xf numFmtId="0" fontId="4" fillId="0" borderId="0" xfId="0" applyFont="1" applyBorder="1"/>
    <xf numFmtId="0" fontId="4" fillId="0" borderId="4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2" fontId="4" fillId="0" borderId="11" xfId="0" applyNumberFormat="1" applyFont="1" applyBorder="1" applyAlignment="1">
      <alignment horizontal="center"/>
    </xf>
    <xf numFmtId="2" fontId="4" fillId="0" borderId="8" xfId="0" applyNumberFormat="1" applyFont="1" applyBorder="1" applyAlignment="1">
      <alignment horizontal="center"/>
    </xf>
    <xf numFmtId="2" fontId="4" fillId="0" borderId="9" xfId="0" applyNumberFormat="1" applyFont="1" applyBorder="1" applyAlignment="1">
      <alignment horizontal="center"/>
    </xf>
    <xf numFmtId="0" fontId="4" fillId="0" borderId="12" xfId="0" applyFont="1" applyBorder="1"/>
    <xf numFmtId="0" fontId="4" fillId="0" borderId="13" xfId="0" applyFont="1" applyBorder="1"/>
    <xf numFmtId="0" fontId="4" fillId="0" borderId="14" xfId="0" applyFont="1" applyBorder="1"/>
    <xf numFmtId="0" fontId="4" fillId="0" borderId="15" xfId="0" applyFont="1" applyBorder="1"/>
    <xf numFmtId="0" fontId="4" fillId="0" borderId="16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2" fillId="0" borderId="0" xfId="0" applyFont="1" applyFill="1" applyBorder="1"/>
    <xf numFmtId="0" fontId="4" fillId="0" borderId="0" xfId="0" applyFont="1" applyBorder="1" applyAlignment="1">
      <alignment horizontal="center"/>
    </xf>
    <xf numFmtId="2" fontId="4" fillId="0" borderId="0" xfId="0" applyNumberFormat="1" applyFont="1" applyBorder="1"/>
    <xf numFmtId="0" fontId="5" fillId="0" borderId="20" xfId="0" applyFont="1" applyBorder="1"/>
    <xf numFmtId="0" fontId="2" fillId="0" borderId="20" xfId="0" applyFont="1" applyBorder="1" applyAlignment="1">
      <alignment horizontal="center"/>
    </xf>
    <xf numFmtId="0" fontId="2" fillId="0" borderId="20" xfId="0" applyFont="1" applyBorder="1"/>
    <xf numFmtId="0" fontId="6" fillId="0" borderId="21" xfId="0" applyFont="1" applyBorder="1"/>
    <xf numFmtId="0" fontId="6" fillId="0" borderId="22" xfId="0" applyFont="1" applyBorder="1"/>
    <xf numFmtId="0" fontId="6" fillId="0" borderId="23" xfId="0" applyFont="1" applyBorder="1" applyAlignment="1">
      <alignment horizontal="center"/>
    </xf>
    <xf numFmtId="0" fontId="6" fillId="0" borderId="24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0" fontId="6" fillId="0" borderId="26" xfId="0" applyFont="1" applyBorder="1" applyAlignment="1">
      <alignment horizontal="center"/>
    </xf>
    <xf numFmtId="0" fontId="6" fillId="0" borderId="21" xfId="0" applyFont="1" applyBorder="1" applyAlignment="1">
      <alignment horizontal="center"/>
    </xf>
    <xf numFmtId="0" fontId="2" fillId="0" borderId="27" xfId="0" applyFont="1" applyBorder="1"/>
    <xf numFmtId="2" fontId="2" fillId="0" borderId="28" xfId="0" applyNumberFormat="1" applyFont="1" applyBorder="1"/>
    <xf numFmtId="0" fontId="6" fillId="0" borderId="29" xfId="0" applyFont="1" applyBorder="1"/>
    <xf numFmtId="0" fontId="2" fillId="0" borderId="0" xfId="0" applyFont="1" applyBorder="1"/>
    <xf numFmtId="0" fontId="5" fillId="0" borderId="15" xfId="0" applyFont="1" applyFill="1" applyBorder="1"/>
    <xf numFmtId="0" fontId="2" fillId="0" borderId="0" xfId="0" applyFont="1" applyBorder="1" applyAlignment="1">
      <alignment horizontal="center"/>
    </xf>
    <xf numFmtId="0" fontId="5" fillId="0" borderId="30" xfId="0" applyFont="1" applyBorder="1" applyAlignment="1">
      <alignment horizontal="right"/>
    </xf>
    <xf numFmtId="0" fontId="2" fillId="0" borderId="0" xfId="0" applyFont="1" applyAlignment="1">
      <alignment horizontal="center"/>
    </xf>
    <xf numFmtId="1" fontId="5" fillId="0" borderId="15" xfId="0" applyNumberFormat="1" applyFont="1" applyFill="1" applyBorder="1"/>
    <xf numFmtId="1" fontId="5" fillId="0" borderId="30" xfId="0" applyNumberFormat="1" applyFont="1" applyBorder="1" applyAlignment="1">
      <alignment horizontal="right"/>
    </xf>
    <xf numFmtId="2" fontId="5" fillId="0" borderId="30" xfId="0" applyNumberFormat="1" applyFont="1" applyBorder="1" applyAlignment="1">
      <alignment horizontal="right"/>
    </xf>
    <xf numFmtId="0" fontId="4" fillId="0" borderId="0" xfId="0" applyFont="1"/>
    <xf numFmtId="0" fontId="7" fillId="0" borderId="0" xfId="0" applyFont="1"/>
    <xf numFmtId="0" fontId="5" fillId="0" borderId="0" xfId="0" applyFont="1"/>
    <xf numFmtId="1" fontId="5" fillId="0" borderId="0" xfId="0" applyNumberFormat="1" applyFont="1"/>
    <xf numFmtId="2" fontId="5" fillId="0" borderId="0" xfId="0" applyNumberFormat="1" applyFont="1"/>
    <xf numFmtId="0" fontId="2" fillId="0" borderId="29" xfId="0" applyFont="1" applyBorder="1"/>
    <xf numFmtId="0" fontId="2" fillId="0" borderId="22" xfId="0" applyFont="1" applyBorder="1"/>
    <xf numFmtId="0" fontId="2" fillId="0" borderId="23" xfId="0" applyFont="1" applyBorder="1" applyAlignment="1">
      <alignment horizontal="center"/>
    </xf>
    <xf numFmtId="0" fontId="5" fillId="0" borderId="0" xfId="0" applyFont="1" applyFill="1" applyBorder="1"/>
    <xf numFmtId="1" fontId="5" fillId="0" borderId="0" xfId="0" applyNumberFormat="1" applyFont="1" applyFill="1" applyBorder="1"/>
    <xf numFmtId="1" fontId="5" fillId="0" borderId="0" xfId="0" applyNumberFormat="1" applyFont="1" applyBorder="1" applyAlignment="1">
      <alignment horizontal="right"/>
    </xf>
    <xf numFmtId="2" fontId="5" fillId="0" borderId="0" xfId="0" applyNumberFormat="1" applyFont="1" applyBorder="1" applyAlignment="1">
      <alignment horizontal="right"/>
    </xf>
    <xf numFmtId="0" fontId="2" fillId="0" borderId="21" xfId="0" applyFont="1" applyBorder="1"/>
    <xf numFmtId="0" fontId="2" fillId="0" borderId="24" xfId="0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31" xfId="0" applyFont="1" applyBorder="1"/>
    <xf numFmtId="0" fontId="2" fillId="0" borderId="32" xfId="0" applyFont="1" applyBorder="1"/>
    <xf numFmtId="0" fontId="9" fillId="0" borderId="22" xfId="0" applyFont="1" applyBorder="1"/>
    <xf numFmtId="0" fontId="9" fillId="0" borderId="23" xfId="0" applyFont="1" applyBorder="1" applyAlignment="1">
      <alignment horizontal="center"/>
    </xf>
    <xf numFmtId="0" fontId="9" fillId="0" borderId="24" xfId="0" applyFont="1" applyBorder="1" applyAlignment="1">
      <alignment horizontal="center"/>
    </xf>
    <xf numFmtId="0" fontId="9" fillId="0" borderId="25" xfId="0" applyFont="1" applyBorder="1" applyAlignment="1">
      <alignment horizontal="center"/>
    </xf>
    <xf numFmtId="0" fontId="9" fillId="0" borderId="26" xfId="0" applyFont="1" applyBorder="1" applyAlignment="1">
      <alignment horizontal="center"/>
    </xf>
    <xf numFmtId="0" fontId="9" fillId="0" borderId="21" xfId="0" applyFont="1" applyBorder="1" applyAlignment="1">
      <alignment horizontal="center"/>
    </xf>
    <xf numFmtId="0" fontId="9" fillId="0" borderId="29" xfId="0" applyFont="1" applyBorder="1"/>
    <xf numFmtId="0" fontId="10" fillId="0" borderId="21" xfId="0" applyNumberFormat="1" applyFont="1" applyFill="1" applyBorder="1" applyAlignment="1" applyProtection="1">
      <alignment horizontal="left" vertical="top" wrapText="1"/>
    </xf>
    <xf numFmtId="0" fontId="15" fillId="0" borderId="0" xfId="9" applyFont="1" applyBorder="1" applyAlignment="1">
      <alignment horizontal="center"/>
    </xf>
    <xf numFmtId="0" fontId="8" fillId="0" borderId="0" xfId="9"/>
    <xf numFmtId="0" fontId="8" fillId="0" borderId="0" xfId="9" applyAlignment="1">
      <alignment horizontal="center"/>
    </xf>
    <xf numFmtId="0" fontId="16" fillId="0" borderId="0" xfId="9" applyFont="1" applyAlignment="1">
      <alignment horizontal="center"/>
    </xf>
    <xf numFmtId="0" fontId="15" fillId="0" borderId="0" xfId="9" applyFont="1" applyAlignment="1">
      <alignment horizontal="center"/>
    </xf>
    <xf numFmtId="0" fontId="4" fillId="0" borderId="33" xfId="0" applyFont="1" applyBorder="1"/>
    <xf numFmtId="0" fontId="4" fillId="0" borderId="33" xfId="0" applyFont="1" applyBorder="1" applyAlignment="1">
      <alignment horizontal="center"/>
    </xf>
    <xf numFmtId="0" fontId="4" fillId="0" borderId="34" xfId="0" applyFont="1" applyBorder="1" applyAlignment="1">
      <alignment horizontal="center"/>
    </xf>
    <xf numFmtId="0" fontId="4" fillId="0" borderId="35" xfId="0" applyFont="1" applyBorder="1" applyAlignment="1">
      <alignment horizontal="left"/>
    </xf>
    <xf numFmtId="0" fontId="4" fillId="0" borderId="36" xfId="0" applyFont="1" applyBorder="1" applyAlignment="1">
      <alignment horizontal="center"/>
    </xf>
    <xf numFmtId="0" fontId="4" fillId="0" borderId="33" xfId="0" applyFont="1" applyBorder="1" applyAlignment="1">
      <alignment horizontal="left"/>
    </xf>
    <xf numFmtId="0" fontId="4" fillId="0" borderId="37" xfId="0" applyFont="1" applyBorder="1" applyAlignment="1">
      <alignment horizontal="center"/>
    </xf>
    <xf numFmtId="0" fontId="4" fillId="0" borderId="34" xfId="0" applyFont="1" applyBorder="1" applyAlignment="1">
      <alignment horizontal="left"/>
    </xf>
    <xf numFmtId="0" fontId="4" fillId="0" borderId="38" xfId="0" applyFont="1" applyBorder="1"/>
    <xf numFmtId="0" fontId="4" fillId="0" borderId="35" xfId="0" applyFont="1" applyBorder="1" applyAlignment="1">
      <alignment horizontal="center"/>
    </xf>
    <xf numFmtId="0" fontId="4" fillId="0" borderId="39" xfId="0" applyFont="1" applyBorder="1" applyAlignment="1">
      <alignment horizontal="center"/>
    </xf>
    <xf numFmtId="2" fontId="4" fillId="0" borderId="39" xfId="0" applyNumberFormat="1" applyFont="1" applyBorder="1" applyAlignment="1">
      <alignment horizontal="center"/>
    </xf>
    <xf numFmtId="2" fontId="4" fillId="0" borderId="34" xfId="0" applyNumberFormat="1" applyFont="1" applyBorder="1" applyAlignment="1">
      <alignment horizontal="center"/>
    </xf>
    <xf numFmtId="0" fontId="4" fillId="0" borderId="40" xfId="0" applyFont="1" applyBorder="1"/>
    <xf numFmtId="0" fontId="4" fillId="0" borderId="41" xfId="0" applyFont="1" applyBorder="1"/>
    <xf numFmtId="0" fontId="4" fillId="0" borderId="35" xfId="0" applyFont="1" applyBorder="1"/>
    <xf numFmtId="0" fontId="4" fillId="0" borderId="42" xfId="0" applyFont="1" applyBorder="1"/>
    <xf numFmtId="0" fontId="4" fillId="0" borderId="1" xfId="0" applyFont="1" applyBorder="1" applyAlignment="1">
      <alignment horizontal="center"/>
    </xf>
    <xf numFmtId="0" fontId="5" fillId="0" borderId="43" xfId="0" applyFont="1" applyBorder="1"/>
    <xf numFmtId="0" fontId="2" fillId="0" borderId="43" xfId="0" applyFont="1" applyBorder="1" applyAlignment="1">
      <alignment horizontal="center"/>
    </xf>
    <xf numFmtId="0" fontId="2" fillId="0" borderId="43" xfId="0" applyFont="1" applyBorder="1"/>
    <xf numFmtId="0" fontId="2" fillId="0" borderId="44" xfId="0" applyFont="1" applyBorder="1"/>
    <xf numFmtId="0" fontId="2" fillId="0" borderId="45" xfId="0" applyFont="1" applyBorder="1"/>
    <xf numFmtId="0" fontId="2" fillId="0" borderId="46" xfId="0" applyFont="1" applyBorder="1" applyAlignment="1">
      <alignment horizontal="center"/>
    </xf>
    <xf numFmtId="0" fontId="2" fillId="0" borderId="47" xfId="0" applyFont="1" applyBorder="1" applyAlignment="1">
      <alignment horizontal="center"/>
    </xf>
    <xf numFmtId="0" fontId="2" fillId="0" borderId="48" xfId="0" applyFont="1" applyBorder="1" applyAlignment="1">
      <alignment horizontal="center"/>
    </xf>
    <xf numFmtId="0" fontId="2" fillId="0" borderId="49" xfId="0" applyFont="1" applyBorder="1" applyAlignment="1">
      <alignment horizontal="center"/>
    </xf>
    <xf numFmtId="0" fontId="2" fillId="0" borderId="44" xfId="0" applyFont="1" applyBorder="1" applyAlignment="1">
      <alignment horizontal="center"/>
    </xf>
    <xf numFmtId="0" fontId="2" fillId="0" borderId="50" xfId="0" applyFont="1" applyBorder="1"/>
    <xf numFmtId="2" fontId="2" fillId="0" borderId="51" xfId="0" applyNumberFormat="1" applyFont="1" applyBorder="1"/>
    <xf numFmtId="0" fontId="2" fillId="0" borderId="46" xfId="0" applyFont="1" applyBorder="1"/>
    <xf numFmtId="0" fontId="5" fillId="0" borderId="42" xfId="0" applyFont="1" applyFill="1" applyBorder="1"/>
    <xf numFmtId="0" fontId="5" fillId="0" borderId="52" xfId="0" applyFont="1" applyFill="1" applyBorder="1"/>
    <xf numFmtId="0" fontId="17" fillId="0" borderId="0" xfId="0" applyFont="1"/>
    <xf numFmtId="0" fontId="3" fillId="0" borderId="0" xfId="0" applyFont="1" applyAlignment="1">
      <alignment horizontal="left"/>
    </xf>
    <xf numFmtId="0" fontId="2" fillId="0" borderId="53" xfId="0" applyFont="1" applyBorder="1" applyAlignment="1">
      <alignment horizontal="right"/>
    </xf>
    <xf numFmtId="0" fontId="2" fillId="0" borderId="54" xfId="0" applyFont="1" applyBorder="1" applyAlignment="1">
      <alignment horizontal="right"/>
    </xf>
    <xf numFmtId="0" fontId="2" fillId="0" borderId="55" xfId="0" applyFont="1" applyBorder="1" applyAlignment="1">
      <alignment horizontal="right"/>
    </xf>
    <xf numFmtId="0" fontId="2" fillId="0" borderId="56" xfId="0" applyFont="1" applyBorder="1" applyAlignment="1">
      <alignment horizontal="right"/>
    </xf>
    <xf numFmtId="2" fontId="5" fillId="0" borderId="15" xfId="0" applyNumberFormat="1" applyFont="1" applyFill="1" applyBorder="1"/>
    <xf numFmtId="0" fontId="2" fillId="0" borderId="57" xfId="0" applyFont="1" applyBorder="1"/>
    <xf numFmtId="0" fontId="2" fillId="0" borderId="24" xfId="0" applyFont="1" applyBorder="1"/>
    <xf numFmtId="0" fontId="18" fillId="0" borderId="0" xfId="0" applyFont="1"/>
    <xf numFmtId="0" fontId="19" fillId="0" borderId="0" xfId="0" applyFont="1"/>
    <xf numFmtId="0" fontId="2" fillId="0" borderId="58" xfId="0" applyFont="1" applyBorder="1" applyAlignment="1">
      <alignment horizontal="center"/>
    </xf>
    <xf numFmtId="0" fontId="2" fillId="0" borderId="59" xfId="0" applyFont="1" applyBorder="1" applyAlignment="1">
      <alignment horizontal="center"/>
    </xf>
    <xf numFmtId="0" fontId="2" fillId="0" borderId="60" xfId="0" applyFont="1" applyBorder="1" applyAlignment="1">
      <alignment horizontal="center"/>
    </xf>
    <xf numFmtId="0" fontId="2" fillId="0" borderId="61" xfId="0" applyFont="1" applyBorder="1"/>
    <xf numFmtId="0" fontId="9" fillId="0" borderId="21" xfId="0" applyFont="1" applyBorder="1"/>
    <xf numFmtId="0" fontId="2" fillId="0" borderId="62" xfId="0" applyFont="1" applyBorder="1" applyAlignment="1">
      <alignment horizontal="center"/>
    </xf>
    <xf numFmtId="0" fontId="12" fillId="0" borderId="21" xfId="0" applyFont="1" applyBorder="1"/>
    <xf numFmtId="0" fontId="12" fillId="0" borderId="22" xfId="0" applyFont="1" applyBorder="1"/>
    <xf numFmtId="0" fontId="12" fillId="0" borderId="23" xfId="0" applyFont="1" applyBorder="1" applyAlignment="1">
      <alignment horizontal="center"/>
    </xf>
    <xf numFmtId="0" fontId="12" fillId="0" borderId="24" xfId="0" applyFont="1" applyBorder="1" applyAlignment="1">
      <alignment horizontal="center"/>
    </xf>
    <xf numFmtId="0" fontId="12" fillId="0" borderId="25" xfId="0" applyFont="1" applyBorder="1" applyAlignment="1">
      <alignment horizontal="center"/>
    </xf>
    <xf numFmtId="0" fontId="12" fillId="0" borderId="26" xfId="0" applyFont="1" applyBorder="1" applyAlignment="1">
      <alignment horizontal="center"/>
    </xf>
    <xf numFmtId="0" fontId="12" fillId="0" borderId="21" xfId="0" applyFont="1" applyBorder="1" applyAlignment="1">
      <alignment horizontal="center"/>
    </xf>
    <xf numFmtId="0" fontId="12" fillId="0" borderId="29" xfId="0" applyFont="1" applyBorder="1"/>
    <xf numFmtId="1" fontId="16" fillId="0" borderId="0" xfId="9" applyNumberFormat="1" applyFont="1" applyAlignment="1">
      <alignment horizontal="center"/>
    </xf>
    <xf numFmtId="2" fontId="16" fillId="0" borderId="0" xfId="9" applyNumberFormat="1" applyFont="1" applyAlignment="1">
      <alignment horizontal="center"/>
    </xf>
    <xf numFmtId="2" fontId="15" fillId="0" borderId="0" xfId="9" applyNumberFormat="1" applyFont="1" applyAlignment="1">
      <alignment horizontal="center"/>
    </xf>
    <xf numFmtId="0" fontId="2" fillId="0" borderId="62" xfId="0" applyFont="1" applyBorder="1"/>
    <xf numFmtId="0" fontId="2" fillId="0" borderId="26" xfId="0" applyFont="1" applyFill="1" applyBorder="1" applyAlignment="1">
      <alignment horizontal="center"/>
    </xf>
    <xf numFmtId="2" fontId="5" fillId="0" borderId="0" xfId="0" applyNumberFormat="1" applyFont="1" applyFill="1" applyBorder="1"/>
    <xf numFmtId="0" fontId="2" fillId="0" borderId="63" xfId="0" applyFont="1" applyBorder="1" applyAlignment="1">
      <alignment horizontal="center"/>
    </xf>
    <xf numFmtId="0" fontId="2" fillId="0" borderId="64" xfId="0" applyFont="1" applyBorder="1" applyAlignment="1">
      <alignment horizontal="center"/>
    </xf>
    <xf numFmtId="0" fontId="2" fillId="0" borderId="65" xfId="0" applyFont="1" applyBorder="1" applyAlignment="1">
      <alignment horizontal="center"/>
    </xf>
    <xf numFmtId="0" fontId="2" fillId="0" borderId="50" xfId="0" applyFont="1" applyBorder="1" applyAlignment="1">
      <alignment horizontal="center"/>
    </xf>
    <xf numFmtId="0" fontId="2" fillId="0" borderId="66" xfId="0" applyFont="1" applyBorder="1" applyAlignment="1">
      <alignment horizontal="center"/>
    </xf>
    <xf numFmtId="0" fontId="13" fillId="0" borderId="21" xfId="0" applyFont="1" applyBorder="1"/>
    <xf numFmtId="0" fontId="13" fillId="0" borderId="31" xfId="0" applyFont="1" applyBorder="1"/>
    <xf numFmtId="0" fontId="13" fillId="0" borderId="22" xfId="0" applyFont="1" applyBorder="1"/>
    <xf numFmtId="0" fontId="13" fillId="0" borderId="23" xfId="0" applyFont="1" applyBorder="1" applyAlignment="1">
      <alignment horizontal="center"/>
    </xf>
    <xf numFmtId="0" fontId="13" fillId="0" borderId="24" xfId="0" applyFont="1" applyBorder="1" applyAlignment="1">
      <alignment horizontal="center"/>
    </xf>
    <xf numFmtId="0" fontId="13" fillId="0" borderId="25" xfId="0" applyFont="1" applyBorder="1" applyAlignment="1">
      <alignment horizontal="center"/>
    </xf>
    <xf numFmtId="0" fontId="13" fillId="0" borderId="26" xfId="0" applyFont="1" applyBorder="1" applyAlignment="1">
      <alignment horizontal="center"/>
    </xf>
    <xf numFmtId="0" fontId="13" fillId="0" borderId="21" xfId="0" applyFont="1" applyBorder="1" applyAlignment="1">
      <alignment horizontal="center"/>
    </xf>
    <xf numFmtId="0" fontId="13" fillId="0" borderId="29" xfId="0" applyFont="1" applyBorder="1"/>
    <xf numFmtId="17" fontId="3" fillId="0" borderId="0" xfId="0" applyNumberFormat="1" applyFont="1"/>
    <xf numFmtId="0" fontId="2" fillId="0" borderId="21" xfId="20" applyFont="1" applyBorder="1"/>
    <xf numFmtId="0" fontId="2" fillId="0" borderId="22" xfId="20" applyFont="1" applyBorder="1"/>
    <xf numFmtId="0" fontId="2" fillId="0" borderId="23" xfId="20" applyFont="1" applyBorder="1" applyAlignment="1">
      <alignment horizontal="center"/>
    </xf>
    <xf numFmtId="0" fontId="2" fillId="0" borderId="24" xfId="20" applyFont="1" applyBorder="1" applyAlignment="1">
      <alignment horizontal="center"/>
    </xf>
    <xf numFmtId="0" fontId="2" fillId="0" borderId="25" xfId="20" applyFont="1" applyBorder="1" applyAlignment="1">
      <alignment horizontal="center"/>
    </xf>
    <xf numFmtId="0" fontId="2" fillId="0" borderId="26" xfId="20" applyFont="1" applyBorder="1" applyAlignment="1">
      <alignment horizontal="center"/>
    </xf>
    <xf numFmtId="0" fontId="2" fillId="0" borderId="21" xfId="20" applyFont="1" applyBorder="1" applyAlignment="1">
      <alignment horizontal="center"/>
    </xf>
    <xf numFmtId="0" fontId="2" fillId="0" borderId="29" xfId="20" applyFont="1" applyBorder="1"/>
    <xf numFmtId="2" fontId="18" fillId="0" borderId="0" xfId="0" applyNumberFormat="1" applyFont="1"/>
    <xf numFmtId="0" fontId="13" fillId="0" borderId="21" xfId="0" applyFont="1" applyBorder="1"/>
    <xf numFmtId="0" fontId="13" fillId="0" borderId="31" xfId="0" applyFont="1" applyBorder="1"/>
    <xf numFmtId="0" fontId="13" fillId="0" borderId="22" xfId="0" applyFont="1" applyBorder="1"/>
    <xf numFmtId="0" fontId="13" fillId="0" borderId="23" xfId="0" applyFont="1" applyBorder="1" applyAlignment="1">
      <alignment horizontal="center"/>
    </xf>
    <xf numFmtId="0" fontId="13" fillId="0" borderId="24" xfId="0" applyFont="1" applyBorder="1" applyAlignment="1">
      <alignment horizontal="center"/>
    </xf>
    <xf numFmtId="0" fontId="13" fillId="0" borderId="25" xfId="0" applyFont="1" applyBorder="1" applyAlignment="1">
      <alignment horizontal="center"/>
    </xf>
    <xf numFmtId="0" fontId="13" fillId="0" borderId="26" xfId="0" applyFont="1" applyBorder="1" applyAlignment="1">
      <alignment horizontal="center"/>
    </xf>
    <xf numFmtId="0" fontId="13" fillId="0" borderId="21" xfId="0" applyFont="1" applyBorder="1" applyAlignment="1">
      <alignment horizontal="center"/>
    </xf>
    <xf numFmtId="0" fontId="13" fillId="0" borderId="29" xfId="0" applyFont="1" applyBorder="1"/>
    <xf numFmtId="0" fontId="13" fillId="0" borderId="24" xfId="0" applyFont="1" applyBorder="1" applyAlignment="1">
      <alignment horizontal="center"/>
    </xf>
    <xf numFmtId="0" fontId="13" fillId="0" borderId="25" xfId="0" applyFont="1" applyBorder="1" applyAlignment="1">
      <alignment horizontal="center"/>
    </xf>
    <xf numFmtId="0" fontId="13" fillId="0" borderId="26" xfId="0" applyFont="1" applyBorder="1" applyAlignment="1">
      <alignment horizontal="center"/>
    </xf>
    <xf numFmtId="0" fontId="13" fillId="0" borderId="21" xfId="0" applyFont="1" applyBorder="1" applyAlignment="1">
      <alignment horizontal="center"/>
    </xf>
    <xf numFmtId="0" fontId="5" fillId="0" borderId="0" xfId="0" applyFont="1" applyBorder="1" applyAlignment="1">
      <alignment horizontal="right"/>
    </xf>
    <xf numFmtId="0" fontId="2" fillId="0" borderId="0" xfId="0" applyFont="1"/>
    <xf numFmtId="0" fontId="2" fillId="0" borderId="21" xfId="0" applyFont="1" applyBorder="1"/>
    <xf numFmtId="0" fontId="2" fillId="0" borderId="31" xfId="0" applyFont="1" applyBorder="1"/>
    <xf numFmtId="0" fontId="2" fillId="0" borderId="22" xfId="0" applyFont="1" applyBorder="1"/>
    <xf numFmtId="0" fontId="2" fillId="0" borderId="23" xfId="0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0" fontId="2" fillId="0" borderId="29" xfId="0" applyFont="1" applyBorder="1"/>
    <xf numFmtId="0" fontId="2" fillId="0" borderId="0" xfId="0" applyFont="1" applyBorder="1"/>
  </cellXfs>
  <cellStyles count="25">
    <cellStyle name="Comma 2" xfId="1"/>
    <cellStyle name="Comma 2 2" xfId="2"/>
    <cellStyle name="Currency 2" xfId="3"/>
    <cellStyle name="Currency 2 2" xfId="4"/>
    <cellStyle name="Currency 3" xfId="5"/>
    <cellStyle name="Currency 4" xfId="6"/>
    <cellStyle name="Currency 4 2" xfId="7"/>
    <cellStyle name="Currency 5" xfId="8"/>
    <cellStyle name="Normal" xfId="0" builtinId="0"/>
    <cellStyle name="Normal 2" xfId="9"/>
    <cellStyle name="Normal 2 2" xfId="10"/>
    <cellStyle name="Normal 2 2 2" xfId="11"/>
    <cellStyle name="Normal 2 3" xfId="12"/>
    <cellStyle name="Normal 2 3 2" xfId="13"/>
    <cellStyle name="Normal 2 4" xfId="14"/>
    <cellStyle name="Normal 3" xfId="15"/>
    <cellStyle name="Normal 3 2" xfId="16"/>
    <cellStyle name="Normal 4" xfId="17"/>
    <cellStyle name="Normal 4 2" xfId="18"/>
    <cellStyle name="Normal 4 3" xfId="19"/>
    <cellStyle name="Normal 5" xfId="20"/>
    <cellStyle name="Normal 5 2" xfId="21"/>
    <cellStyle name="Normal 5 3" xfId="22"/>
    <cellStyle name="Normal 6" xfId="23"/>
    <cellStyle name="Normal 7" xfId="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9"/>
  <sheetViews>
    <sheetView workbookViewId="0">
      <selection activeCell="A10" sqref="A10"/>
    </sheetView>
  </sheetViews>
  <sheetFormatPr defaultRowHeight="11.25" x14ac:dyDescent="0.2"/>
  <cols>
    <col min="1" max="1" width="3.140625" style="188" customWidth="1"/>
    <col min="2" max="2" width="23.28515625" style="188" customWidth="1"/>
    <col min="3" max="3" width="9.7109375" style="188" customWidth="1"/>
    <col min="4" max="4" width="6.28515625" style="188" customWidth="1"/>
    <col min="5" max="5" width="6" style="188" customWidth="1"/>
    <col min="6" max="6" width="5.7109375" style="188" customWidth="1"/>
    <col min="7" max="7" width="7.42578125" style="188" customWidth="1"/>
    <col min="8" max="9" width="5.7109375" style="188" customWidth="1"/>
    <col min="10" max="10" width="7" style="188" customWidth="1"/>
    <col min="11" max="12" width="5.7109375" style="188" customWidth="1"/>
    <col min="13" max="13" width="7.42578125" style="188" customWidth="1"/>
    <col min="14" max="14" width="6.85546875" style="188" customWidth="1"/>
    <col min="15" max="15" width="6.7109375" style="188" customWidth="1"/>
    <col min="16" max="16" width="9.7109375" style="188" customWidth="1"/>
    <col min="17" max="17" width="10" style="188" customWidth="1"/>
    <col min="18" max="16384" width="9.140625" style="188"/>
  </cols>
  <sheetData>
    <row r="2" spans="1:16" ht="12.75" x14ac:dyDescent="0.2">
      <c r="B2" s="2" t="s">
        <v>495</v>
      </c>
    </row>
    <row r="3" spans="1:16" ht="12.75" x14ac:dyDescent="0.2">
      <c r="B3" s="2" t="s">
        <v>249</v>
      </c>
      <c r="C3" s="2"/>
      <c r="D3" s="2"/>
      <c r="E3" s="2"/>
    </row>
    <row r="4" spans="1:16" x14ac:dyDescent="0.2">
      <c r="B4" s="86"/>
      <c r="C4" s="87" t="s">
        <v>0</v>
      </c>
      <c r="D4" s="87" t="s">
        <v>1</v>
      </c>
      <c r="E4" s="86" t="s">
        <v>2</v>
      </c>
      <c r="F4" s="88" t="s">
        <v>3</v>
      </c>
      <c r="G4" s="89" t="s">
        <v>4</v>
      </c>
      <c r="H4" s="90"/>
      <c r="I4" s="91" t="s">
        <v>5</v>
      </c>
      <c r="J4" s="92"/>
      <c r="K4" s="93" t="s">
        <v>6</v>
      </c>
      <c r="L4" s="87"/>
      <c r="M4" s="93" t="s">
        <v>7</v>
      </c>
      <c r="N4" s="92"/>
      <c r="O4" s="86"/>
      <c r="P4" s="86"/>
    </row>
    <row r="5" spans="1:16" x14ac:dyDescent="0.2">
      <c r="B5" s="94"/>
      <c r="C5" s="12">
        <v>5</v>
      </c>
      <c r="D5" s="13"/>
      <c r="E5" s="13"/>
      <c r="F5" s="95">
        <v>0.1</v>
      </c>
      <c r="G5" s="96">
        <v>0.25</v>
      </c>
      <c r="H5" s="96">
        <v>0.25</v>
      </c>
      <c r="I5" s="92">
        <v>0.5</v>
      </c>
      <c r="J5" s="96">
        <v>0.5</v>
      </c>
      <c r="K5" s="97">
        <v>1</v>
      </c>
      <c r="L5" s="98">
        <v>1</v>
      </c>
      <c r="M5" s="97">
        <v>2</v>
      </c>
      <c r="N5" s="97">
        <v>2</v>
      </c>
      <c r="O5" s="99"/>
      <c r="P5" s="100"/>
    </row>
    <row r="6" spans="1:16" s="30" customFormat="1" x14ac:dyDescent="0.2">
      <c r="A6" s="188"/>
      <c r="B6" s="101" t="s">
        <v>8</v>
      </c>
      <c r="C6" s="102"/>
      <c r="D6" s="102"/>
      <c r="E6" s="102"/>
      <c r="F6" s="95" t="s">
        <v>9</v>
      </c>
      <c r="G6" s="103" t="s">
        <v>10</v>
      </c>
      <c r="H6" s="103" t="s">
        <v>11</v>
      </c>
      <c r="I6" s="90" t="s">
        <v>12</v>
      </c>
      <c r="J6" s="103" t="s">
        <v>13</v>
      </c>
      <c r="K6" s="103" t="s">
        <v>14</v>
      </c>
      <c r="L6" s="95" t="s">
        <v>15</v>
      </c>
      <c r="M6" s="103" t="s">
        <v>16</v>
      </c>
      <c r="N6" s="103" t="s">
        <v>17</v>
      </c>
      <c r="O6" s="90" t="s">
        <v>18</v>
      </c>
      <c r="P6" s="95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x14ac:dyDescent="0.2">
      <c r="B8" s="104"/>
      <c r="C8" s="104"/>
      <c r="D8" s="104"/>
      <c r="E8" s="104"/>
      <c r="F8" s="105"/>
      <c r="G8" s="105"/>
      <c r="H8" s="105"/>
      <c r="I8" s="105"/>
      <c r="J8" s="105"/>
      <c r="K8" s="105"/>
      <c r="L8" s="105"/>
      <c r="M8" s="105"/>
      <c r="N8" s="105"/>
      <c r="O8" s="106"/>
      <c r="P8" s="106"/>
    </row>
    <row r="9" spans="1:16" s="30" customFormat="1" x14ac:dyDescent="0.2">
      <c r="A9" s="188"/>
      <c r="B9" s="107" t="s">
        <v>496</v>
      </c>
      <c r="C9" s="116"/>
      <c r="D9" s="108"/>
      <c r="E9" s="108"/>
      <c r="F9" s="130"/>
      <c r="G9" s="131"/>
      <c r="H9" s="132"/>
      <c r="I9" s="112">
        <v>3</v>
      </c>
      <c r="J9" s="132"/>
      <c r="K9" s="131"/>
      <c r="L9" s="113"/>
      <c r="M9" s="131"/>
      <c r="N9" s="132">
        <v>2</v>
      </c>
      <c r="O9" s="114">
        <f t="shared" ref="O9:O18" si="0">SUM(F9:N9)</f>
        <v>5</v>
      </c>
      <c r="P9" s="115">
        <f t="shared" ref="P9:P18" si="1">(F9*$F$5)+(G9*$G$5)+(H9*$H$5)+(I9*$I$5)+(J9*$J$5)+(K9*$K$5)+(L9*$L$5)+(M9*$M$5)+(N9*$N$5)</f>
        <v>5.5</v>
      </c>
    </row>
    <row r="10" spans="1:16" s="30" customFormat="1" x14ac:dyDescent="0.2">
      <c r="A10" s="188"/>
      <c r="B10" s="107"/>
      <c r="C10" s="116"/>
      <c r="D10" s="108"/>
      <c r="E10" s="108"/>
      <c r="F10" s="130"/>
      <c r="G10" s="131"/>
      <c r="H10" s="132"/>
      <c r="I10" s="112"/>
      <c r="J10" s="132"/>
      <c r="K10" s="131"/>
      <c r="L10" s="113"/>
      <c r="M10" s="131"/>
      <c r="N10" s="132"/>
      <c r="O10" s="114">
        <f t="shared" si="0"/>
        <v>0</v>
      </c>
      <c r="P10" s="115">
        <f t="shared" si="1"/>
        <v>0</v>
      </c>
    </row>
    <row r="11" spans="1:16" s="30" customFormat="1" x14ac:dyDescent="0.2">
      <c r="A11" s="188"/>
      <c r="B11" s="107"/>
      <c r="C11" s="116"/>
      <c r="D11" s="108"/>
      <c r="E11" s="108"/>
      <c r="F11" s="130"/>
      <c r="G11" s="131"/>
      <c r="H11" s="132"/>
      <c r="I11" s="112"/>
      <c r="J11" s="132"/>
      <c r="K11" s="131"/>
      <c r="L11" s="113"/>
      <c r="M11" s="131"/>
      <c r="N11" s="132"/>
      <c r="O11" s="114">
        <f t="shared" si="0"/>
        <v>0</v>
      </c>
      <c r="P11" s="115">
        <f t="shared" si="1"/>
        <v>0</v>
      </c>
    </row>
    <row r="12" spans="1:16" s="30" customFormat="1" hidden="1" x14ac:dyDescent="0.2">
      <c r="A12" s="188"/>
      <c r="B12" s="107"/>
      <c r="C12" s="116"/>
      <c r="D12" s="108"/>
      <c r="E12" s="108"/>
      <c r="F12" s="130"/>
      <c r="G12" s="131"/>
      <c r="H12" s="132"/>
      <c r="I12" s="112"/>
      <c r="J12" s="132"/>
      <c r="K12" s="131"/>
      <c r="L12" s="113"/>
      <c r="M12" s="131"/>
      <c r="N12" s="132"/>
      <c r="O12" s="114">
        <f t="shared" si="0"/>
        <v>0</v>
      </c>
      <c r="P12" s="115">
        <f t="shared" si="1"/>
        <v>0</v>
      </c>
    </row>
    <row r="13" spans="1:16" s="30" customFormat="1" hidden="1" x14ac:dyDescent="0.2">
      <c r="A13" s="188"/>
      <c r="B13" s="107"/>
      <c r="C13" s="116"/>
      <c r="D13" s="108"/>
      <c r="E13" s="108"/>
      <c r="F13" s="130"/>
      <c r="G13" s="131"/>
      <c r="H13" s="132"/>
      <c r="I13" s="112"/>
      <c r="J13" s="132"/>
      <c r="K13" s="131"/>
      <c r="L13" s="113"/>
      <c r="M13" s="131"/>
      <c r="N13" s="132"/>
      <c r="O13" s="114">
        <f t="shared" si="0"/>
        <v>0</v>
      </c>
      <c r="P13" s="115">
        <f t="shared" si="1"/>
        <v>0</v>
      </c>
    </row>
    <row r="14" spans="1:16" s="30" customFormat="1" hidden="1" x14ac:dyDescent="0.2">
      <c r="A14" s="188"/>
      <c r="B14" s="107"/>
      <c r="C14" s="116"/>
      <c r="D14" s="108"/>
      <c r="E14" s="108"/>
      <c r="F14" s="130"/>
      <c r="G14" s="131"/>
      <c r="H14" s="132"/>
      <c r="I14" s="112"/>
      <c r="J14" s="132"/>
      <c r="K14" s="131"/>
      <c r="L14" s="113"/>
      <c r="M14" s="131"/>
      <c r="N14" s="132"/>
      <c r="O14" s="114">
        <f t="shared" si="0"/>
        <v>0</v>
      </c>
      <c r="P14" s="115">
        <f t="shared" si="1"/>
        <v>0</v>
      </c>
    </row>
    <row r="15" spans="1:16" s="30" customFormat="1" hidden="1" x14ac:dyDescent="0.2">
      <c r="A15" s="188"/>
      <c r="B15" s="107"/>
      <c r="C15" s="116"/>
      <c r="D15" s="108"/>
      <c r="E15" s="108"/>
      <c r="F15" s="130"/>
      <c r="G15" s="131"/>
      <c r="H15" s="132"/>
      <c r="I15" s="112"/>
      <c r="J15" s="132"/>
      <c r="K15" s="131"/>
      <c r="L15" s="113"/>
      <c r="M15" s="131"/>
      <c r="N15" s="132"/>
      <c r="O15" s="114">
        <f t="shared" si="0"/>
        <v>0</v>
      </c>
      <c r="P15" s="115">
        <f t="shared" si="1"/>
        <v>0</v>
      </c>
    </row>
    <row r="16" spans="1:16" s="30" customFormat="1" hidden="1" x14ac:dyDescent="0.2">
      <c r="A16" s="188"/>
      <c r="B16" s="107"/>
      <c r="C16" s="116"/>
      <c r="D16" s="108"/>
      <c r="E16" s="108"/>
      <c r="F16" s="130"/>
      <c r="G16" s="131"/>
      <c r="H16" s="132"/>
      <c r="I16" s="112"/>
      <c r="J16" s="132"/>
      <c r="K16" s="131"/>
      <c r="L16" s="113"/>
      <c r="M16" s="131"/>
      <c r="N16" s="132"/>
      <c r="O16" s="114">
        <f t="shared" si="0"/>
        <v>0</v>
      </c>
      <c r="P16" s="115">
        <f t="shared" si="1"/>
        <v>0</v>
      </c>
    </row>
    <row r="17" spans="1:16" s="30" customFormat="1" hidden="1" x14ac:dyDescent="0.2">
      <c r="A17" s="188"/>
      <c r="B17" s="107"/>
      <c r="C17" s="116"/>
      <c r="D17" s="108"/>
      <c r="E17" s="108"/>
      <c r="F17" s="130"/>
      <c r="G17" s="131"/>
      <c r="H17" s="132"/>
      <c r="I17" s="112"/>
      <c r="J17" s="132"/>
      <c r="K17" s="131"/>
      <c r="L17" s="113"/>
      <c r="M17" s="131"/>
      <c r="N17" s="132"/>
      <c r="O17" s="114">
        <f t="shared" si="0"/>
        <v>0</v>
      </c>
      <c r="P17" s="115">
        <f t="shared" si="1"/>
        <v>0</v>
      </c>
    </row>
    <row r="18" spans="1:16" s="30" customFormat="1" hidden="1" x14ac:dyDescent="0.2">
      <c r="A18" s="188"/>
      <c r="B18" s="107"/>
      <c r="C18" s="116"/>
      <c r="D18" s="108"/>
      <c r="E18" s="108"/>
      <c r="F18" s="109"/>
      <c r="G18" s="110"/>
      <c r="H18" s="111"/>
      <c r="I18" s="112"/>
      <c r="J18" s="111"/>
      <c r="K18" s="110"/>
      <c r="L18" s="113"/>
      <c r="M18" s="110"/>
      <c r="N18" s="111"/>
      <c r="O18" s="114">
        <f t="shared" si="0"/>
        <v>0</v>
      </c>
      <c r="P18" s="115">
        <f t="shared" si="1"/>
        <v>0</v>
      </c>
    </row>
    <row r="19" spans="1:16" x14ac:dyDescent="0.2">
      <c r="A19" s="197"/>
      <c r="B19" s="117" t="s">
        <v>21</v>
      </c>
      <c r="C19" s="117">
        <f t="shared" ref="C19:P19" si="2">SUM(C9:C18)</f>
        <v>0</v>
      </c>
      <c r="D19" s="117">
        <f t="shared" si="2"/>
        <v>0</v>
      </c>
      <c r="E19" s="117">
        <f t="shared" si="2"/>
        <v>0</v>
      </c>
      <c r="F19" s="117">
        <f t="shared" si="2"/>
        <v>0</v>
      </c>
      <c r="G19" s="117">
        <f t="shared" si="2"/>
        <v>0</v>
      </c>
      <c r="H19" s="117">
        <f t="shared" si="2"/>
        <v>0</v>
      </c>
      <c r="I19" s="117">
        <f t="shared" si="2"/>
        <v>3</v>
      </c>
      <c r="J19" s="117">
        <f t="shared" si="2"/>
        <v>0</v>
      </c>
      <c r="K19" s="117">
        <f t="shared" si="2"/>
        <v>0</v>
      </c>
      <c r="L19" s="117">
        <f t="shared" si="2"/>
        <v>0</v>
      </c>
      <c r="M19" s="117">
        <f t="shared" si="2"/>
        <v>0</v>
      </c>
      <c r="N19" s="117">
        <f t="shared" si="2"/>
        <v>2</v>
      </c>
      <c r="O19" s="117">
        <f t="shared" si="2"/>
        <v>5</v>
      </c>
      <c r="P19" s="117">
        <f t="shared" si="2"/>
        <v>5.5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9"/>
  <sheetViews>
    <sheetView workbookViewId="0">
      <selection activeCell="G24" sqref="G24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349</v>
      </c>
    </row>
    <row r="3" spans="1:16" ht="12.75" x14ac:dyDescent="0.2">
      <c r="B3" s="2" t="s">
        <v>249</v>
      </c>
      <c r="C3" s="2"/>
      <c r="D3" s="2"/>
      <c r="E3" s="2"/>
    </row>
    <row r="4" spans="1:16" x14ac:dyDescent="0.2">
      <c r="B4" s="86"/>
      <c r="C4" s="87" t="s">
        <v>0</v>
      </c>
      <c r="D4" s="87" t="s">
        <v>1</v>
      </c>
      <c r="E4" s="86" t="s">
        <v>2</v>
      </c>
      <c r="F4" s="88" t="s">
        <v>3</v>
      </c>
      <c r="G4" s="89" t="s">
        <v>4</v>
      </c>
      <c r="H4" s="90"/>
      <c r="I4" s="91" t="s">
        <v>5</v>
      </c>
      <c r="J4" s="92"/>
      <c r="K4" s="93" t="s">
        <v>6</v>
      </c>
      <c r="L4" s="87"/>
      <c r="M4" s="93" t="s">
        <v>7</v>
      </c>
      <c r="N4" s="92"/>
      <c r="O4" s="86"/>
      <c r="P4" s="86"/>
    </row>
    <row r="5" spans="1:16" x14ac:dyDescent="0.2">
      <c r="B5" s="94"/>
      <c r="C5" s="12">
        <v>5</v>
      </c>
      <c r="D5" s="13"/>
      <c r="E5" s="13"/>
      <c r="F5" s="95">
        <v>0.1</v>
      </c>
      <c r="G5" s="96">
        <v>0.25</v>
      </c>
      <c r="H5" s="96">
        <v>0.25</v>
      </c>
      <c r="I5" s="92">
        <v>0.5</v>
      </c>
      <c r="J5" s="96">
        <v>0.5</v>
      </c>
      <c r="K5" s="97">
        <v>1</v>
      </c>
      <c r="L5" s="98">
        <v>1</v>
      </c>
      <c r="M5" s="97">
        <v>2</v>
      </c>
      <c r="N5" s="97">
        <v>2</v>
      </c>
      <c r="O5" s="99"/>
      <c r="P5" s="100"/>
    </row>
    <row r="6" spans="1:16" s="30" customFormat="1" x14ac:dyDescent="0.2">
      <c r="A6" s="1"/>
      <c r="B6" s="101" t="s">
        <v>8</v>
      </c>
      <c r="C6" s="102"/>
      <c r="D6" s="102"/>
      <c r="E6" s="102"/>
      <c r="F6" s="95" t="s">
        <v>9</v>
      </c>
      <c r="G6" s="103" t="s">
        <v>10</v>
      </c>
      <c r="H6" s="103" t="s">
        <v>11</v>
      </c>
      <c r="I6" s="90" t="s">
        <v>12</v>
      </c>
      <c r="J6" s="103" t="s">
        <v>13</v>
      </c>
      <c r="K6" s="103" t="s">
        <v>14</v>
      </c>
      <c r="L6" s="95" t="s">
        <v>15</v>
      </c>
      <c r="M6" s="103" t="s">
        <v>16</v>
      </c>
      <c r="N6" s="103" t="s">
        <v>17</v>
      </c>
      <c r="O6" s="90" t="s">
        <v>18</v>
      </c>
      <c r="P6" s="95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x14ac:dyDescent="0.2">
      <c r="B8" s="104"/>
      <c r="C8" s="104"/>
      <c r="D8" s="104"/>
      <c r="E8" s="104"/>
      <c r="F8" s="105"/>
      <c r="G8" s="105"/>
      <c r="H8" s="105"/>
      <c r="I8" s="105"/>
      <c r="J8" s="105"/>
      <c r="K8" s="105"/>
      <c r="L8" s="105"/>
      <c r="M8" s="105"/>
      <c r="N8" s="105"/>
      <c r="O8" s="106"/>
      <c r="P8" s="106"/>
    </row>
    <row r="9" spans="1:16" s="30" customFormat="1" x14ac:dyDescent="0.2">
      <c r="A9" s="1"/>
      <c r="B9" s="107" t="s">
        <v>88</v>
      </c>
      <c r="C9" s="116"/>
      <c r="D9" s="108"/>
      <c r="E9" s="108"/>
      <c r="F9" s="130">
        <v>2500</v>
      </c>
      <c r="G9" s="131">
        <v>411</v>
      </c>
      <c r="H9" s="132"/>
      <c r="I9" s="112">
        <v>80</v>
      </c>
      <c r="J9" s="132"/>
      <c r="K9" s="131"/>
      <c r="L9" s="113"/>
      <c r="M9" s="131"/>
      <c r="N9" s="132">
        <v>175</v>
      </c>
      <c r="O9" s="114">
        <f t="shared" ref="O9:O18" si="0">SUM(F9:N9)</f>
        <v>3166</v>
      </c>
      <c r="P9" s="115">
        <f t="shared" ref="P9:P18" si="1">(F9*$F$5)+(G9*$G$5)+(H9*$H$5)+(I9*$I$5)+(J9*$J$5)+(K9*$K$5)+(L9*$L$5)+(M9*$M$5)+(N9*$N$5)</f>
        <v>742.75</v>
      </c>
    </row>
    <row r="10" spans="1:16" s="30" customFormat="1" x14ac:dyDescent="0.2">
      <c r="A10" s="1"/>
      <c r="B10" s="107"/>
      <c r="C10" s="116"/>
      <c r="D10" s="108"/>
      <c r="E10" s="108"/>
      <c r="F10" s="130"/>
      <c r="G10" s="131"/>
      <c r="H10" s="132"/>
      <c r="I10" s="112"/>
      <c r="J10" s="132"/>
      <c r="K10" s="131"/>
      <c r="L10" s="113"/>
      <c r="M10" s="131"/>
      <c r="N10" s="132"/>
      <c r="O10" s="114">
        <f t="shared" si="0"/>
        <v>0</v>
      </c>
      <c r="P10" s="115">
        <f t="shared" si="1"/>
        <v>0</v>
      </c>
    </row>
    <row r="11" spans="1:16" s="30" customFormat="1" x14ac:dyDescent="0.2">
      <c r="A11" s="1"/>
      <c r="B11" s="107"/>
      <c r="C11" s="116"/>
      <c r="D11" s="108"/>
      <c r="E11" s="108"/>
      <c r="F11" s="130"/>
      <c r="G11" s="131"/>
      <c r="H11" s="132"/>
      <c r="I11" s="112"/>
      <c r="J11" s="132"/>
      <c r="K11" s="131"/>
      <c r="L11" s="113"/>
      <c r="M11" s="131"/>
      <c r="N11" s="132"/>
      <c r="O11" s="114">
        <f t="shared" si="0"/>
        <v>0</v>
      </c>
      <c r="P11" s="115">
        <f t="shared" si="1"/>
        <v>0</v>
      </c>
    </row>
    <row r="12" spans="1:16" s="30" customFormat="1" hidden="1" x14ac:dyDescent="0.2">
      <c r="A12" s="1"/>
      <c r="B12" s="107"/>
      <c r="C12" s="116"/>
      <c r="D12" s="108"/>
      <c r="E12" s="108"/>
      <c r="F12" s="130"/>
      <c r="G12" s="131"/>
      <c r="H12" s="132"/>
      <c r="I12" s="112"/>
      <c r="J12" s="132"/>
      <c r="K12" s="131"/>
      <c r="L12" s="113"/>
      <c r="M12" s="131"/>
      <c r="N12" s="132"/>
      <c r="O12" s="114">
        <f t="shared" si="0"/>
        <v>0</v>
      </c>
      <c r="P12" s="115">
        <f t="shared" si="1"/>
        <v>0</v>
      </c>
    </row>
    <row r="13" spans="1:16" s="30" customFormat="1" hidden="1" x14ac:dyDescent="0.2">
      <c r="A13" s="1"/>
      <c r="B13" s="107"/>
      <c r="C13" s="116"/>
      <c r="D13" s="108"/>
      <c r="E13" s="108"/>
      <c r="F13" s="130"/>
      <c r="G13" s="131"/>
      <c r="H13" s="132"/>
      <c r="I13" s="112"/>
      <c r="J13" s="132"/>
      <c r="K13" s="131"/>
      <c r="L13" s="113"/>
      <c r="M13" s="131"/>
      <c r="N13" s="132"/>
      <c r="O13" s="114">
        <f t="shared" si="0"/>
        <v>0</v>
      </c>
      <c r="P13" s="115">
        <f t="shared" si="1"/>
        <v>0</v>
      </c>
    </row>
    <row r="14" spans="1:16" s="30" customFormat="1" hidden="1" x14ac:dyDescent="0.2">
      <c r="A14" s="1"/>
      <c r="B14" s="107"/>
      <c r="C14" s="116"/>
      <c r="D14" s="108"/>
      <c r="E14" s="108"/>
      <c r="F14" s="130"/>
      <c r="G14" s="131"/>
      <c r="H14" s="132"/>
      <c r="I14" s="112"/>
      <c r="J14" s="132"/>
      <c r="K14" s="131"/>
      <c r="L14" s="113"/>
      <c r="M14" s="131"/>
      <c r="N14" s="132"/>
      <c r="O14" s="114">
        <f t="shared" si="0"/>
        <v>0</v>
      </c>
      <c r="P14" s="115">
        <f t="shared" si="1"/>
        <v>0</v>
      </c>
    </row>
    <row r="15" spans="1:16" s="30" customFormat="1" hidden="1" x14ac:dyDescent="0.2">
      <c r="A15" s="1"/>
      <c r="B15" s="107"/>
      <c r="C15" s="116"/>
      <c r="D15" s="108"/>
      <c r="E15" s="108"/>
      <c r="F15" s="130"/>
      <c r="G15" s="131"/>
      <c r="H15" s="132"/>
      <c r="I15" s="112"/>
      <c r="J15" s="132"/>
      <c r="K15" s="131"/>
      <c r="L15" s="113"/>
      <c r="M15" s="131"/>
      <c r="N15" s="132"/>
      <c r="O15" s="114">
        <f t="shared" si="0"/>
        <v>0</v>
      </c>
      <c r="P15" s="115">
        <f t="shared" si="1"/>
        <v>0</v>
      </c>
    </row>
    <row r="16" spans="1:16" s="30" customFormat="1" hidden="1" x14ac:dyDescent="0.2">
      <c r="A16" s="1"/>
      <c r="B16" s="107"/>
      <c r="C16" s="116"/>
      <c r="D16" s="108"/>
      <c r="E16" s="108"/>
      <c r="F16" s="130"/>
      <c r="G16" s="131"/>
      <c r="H16" s="132"/>
      <c r="I16" s="112"/>
      <c r="J16" s="132"/>
      <c r="K16" s="131"/>
      <c r="L16" s="113"/>
      <c r="M16" s="131"/>
      <c r="N16" s="132"/>
      <c r="O16" s="114">
        <f t="shared" si="0"/>
        <v>0</v>
      </c>
      <c r="P16" s="115">
        <f t="shared" si="1"/>
        <v>0</v>
      </c>
    </row>
    <row r="17" spans="1:16" s="30" customFormat="1" hidden="1" x14ac:dyDescent="0.2">
      <c r="A17" s="1"/>
      <c r="B17" s="107"/>
      <c r="C17" s="116"/>
      <c r="D17" s="108"/>
      <c r="E17" s="108"/>
      <c r="F17" s="130"/>
      <c r="G17" s="131"/>
      <c r="H17" s="132"/>
      <c r="I17" s="112"/>
      <c r="J17" s="132"/>
      <c r="K17" s="131"/>
      <c r="L17" s="113"/>
      <c r="M17" s="131"/>
      <c r="N17" s="132"/>
      <c r="O17" s="114">
        <f t="shared" si="0"/>
        <v>0</v>
      </c>
      <c r="P17" s="115">
        <f t="shared" si="1"/>
        <v>0</v>
      </c>
    </row>
    <row r="18" spans="1:16" s="30" customFormat="1" hidden="1" x14ac:dyDescent="0.2">
      <c r="A18" s="1"/>
      <c r="B18" s="107"/>
      <c r="C18" s="116"/>
      <c r="D18" s="108"/>
      <c r="E18" s="108"/>
      <c r="F18" s="109"/>
      <c r="G18" s="110"/>
      <c r="H18" s="111"/>
      <c r="I18" s="112"/>
      <c r="J18" s="111"/>
      <c r="K18" s="110"/>
      <c r="L18" s="113"/>
      <c r="M18" s="110"/>
      <c r="N18" s="111"/>
      <c r="O18" s="114">
        <f t="shared" si="0"/>
        <v>0</v>
      </c>
      <c r="P18" s="115">
        <f t="shared" si="1"/>
        <v>0</v>
      </c>
    </row>
    <row r="19" spans="1:16" x14ac:dyDescent="0.2">
      <c r="A19" s="46"/>
      <c r="B19" s="117" t="s">
        <v>21</v>
      </c>
      <c r="C19" s="117">
        <f t="shared" ref="C19:P19" si="2">SUM(C9:C18)</f>
        <v>0</v>
      </c>
      <c r="D19" s="117">
        <f t="shared" si="2"/>
        <v>0</v>
      </c>
      <c r="E19" s="117">
        <f t="shared" si="2"/>
        <v>0</v>
      </c>
      <c r="F19" s="117">
        <f t="shared" si="2"/>
        <v>2500</v>
      </c>
      <c r="G19" s="117">
        <f t="shared" si="2"/>
        <v>411</v>
      </c>
      <c r="H19" s="117">
        <f t="shared" si="2"/>
        <v>0</v>
      </c>
      <c r="I19" s="117">
        <f t="shared" si="2"/>
        <v>80</v>
      </c>
      <c r="J19" s="117">
        <f t="shared" si="2"/>
        <v>0</v>
      </c>
      <c r="K19" s="117">
        <f t="shared" si="2"/>
        <v>0</v>
      </c>
      <c r="L19" s="117">
        <f t="shared" si="2"/>
        <v>0</v>
      </c>
      <c r="M19" s="117">
        <f t="shared" si="2"/>
        <v>0</v>
      </c>
      <c r="N19" s="117">
        <f t="shared" si="2"/>
        <v>175</v>
      </c>
      <c r="O19" s="117">
        <f t="shared" si="2"/>
        <v>3166</v>
      </c>
      <c r="P19" s="117">
        <f t="shared" si="2"/>
        <v>742.75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36"/>
  <sheetViews>
    <sheetView workbookViewId="0">
      <selection activeCell="B9" sqref="B9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497</v>
      </c>
    </row>
    <row r="3" spans="1:16" ht="12.75" x14ac:dyDescent="0.2">
      <c r="B3" s="2" t="s">
        <v>249</v>
      </c>
      <c r="C3" s="2"/>
      <c r="D3" s="2"/>
      <c r="E3" s="2"/>
    </row>
    <row r="4" spans="1:16" x14ac:dyDescent="0.2">
      <c r="B4" s="86"/>
      <c r="C4" s="87" t="s">
        <v>0</v>
      </c>
      <c r="D4" s="87" t="s">
        <v>1</v>
      </c>
      <c r="E4" s="86" t="s">
        <v>2</v>
      </c>
      <c r="F4" s="88" t="s">
        <v>3</v>
      </c>
      <c r="G4" s="89" t="s">
        <v>4</v>
      </c>
      <c r="H4" s="90"/>
      <c r="I4" s="91" t="s">
        <v>5</v>
      </c>
      <c r="J4" s="92"/>
      <c r="K4" s="93" t="s">
        <v>6</v>
      </c>
      <c r="L4" s="87"/>
      <c r="M4" s="93" t="s">
        <v>7</v>
      </c>
      <c r="N4" s="92"/>
      <c r="O4" s="86"/>
      <c r="P4" s="86"/>
    </row>
    <row r="5" spans="1:16" x14ac:dyDescent="0.2">
      <c r="B5" s="94"/>
      <c r="C5" s="12">
        <v>5</v>
      </c>
      <c r="D5" s="13"/>
      <c r="E5" s="13"/>
      <c r="F5" s="95">
        <v>0.1</v>
      </c>
      <c r="G5" s="96">
        <v>0.25</v>
      </c>
      <c r="H5" s="96">
        <v>0.25</v>
      </c>
      <c r="I5" s="92">
        <v>0.5</v>
      </c>
      <c r="J5" s="96">
        <v>0.5</v>
      </c>
      <c r="K5" s="97">
        <v>1</v>
      </c>
      <c r="L5" s="98">
        <v>1</v>
      </c>
      <c r="M5" s="97">
        <v>2</v>
      </c>
      <c r="N5" s="97">
        <v>2</v>
      </c>
      <c r="O5" s="99"/>
      <c r="P5" s="100"/>
    </row>
    <row r="6" spans="1:16" s="30" customFormat="1" x14ac:dyDescent="0.2">
      <c r="A6" s="1"/>
      <c r="B6" s="101" t="s">
        <v>8</v>
      </c>
      <c r="C6" s="102"/>
      <c r="D6" s="102"/>
      <c r="E6" s="102"/>
      <c r="F6" s="95" t="s">
        <v>9</v>
      </c>
      <c r="G6" s="103" t="s">
        <v>10</v>
      </c>
      <c r="H6" s="103" t="s">
        <v>11</v>
      </c>
      <c r="I6" s="90" t="s">
        <v>12</v>
      </c>
      <c r="J6" s="103" t="s">
        <v>13</v>
      </c>
      <c r="K6" s="103" t="s">
        <v>14</v>
      </c>
      <c r="L6" s="95" t="s">
        <v>15</v>
      </c>
      <c r="M6" s="103" t="s">
        <v>16</v>
      </c>
      <c r="N6" s="103" t="s">
        <v>17</v>
      </c>
      <c r="O6" s="90" t="s">
        <v>18</v>
      </c>
      <c r="P6" s="95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x14ac:dyDescent="0.2">
      <c r="B8" s="104" t="s">
        <v>45</v>
      </c>
      <c r="C8" s="104"/>
      <c r="D8" s="104"/>
      <c r="E8" s="104"/>
      <c r="F8" s="105"/>
      <c r="G8" s="105"/>
      <c r="H8" s="105"/>
      <c r="I8" s="105"/>
      <c r="J8" s="105"/>
      <c r="K8" s="105"/>
      <c r="L8" s="105"/>
      <c r="M8" s="105"/>
      <c r="N8" s="105"/>
      <c r="O8" s="106"/>
      <c r="P8" s="106"/>
    </row>
    <row r="9" spans="1:16" s="30" customFormat="1" x14ac:dyDescent="0.2">
      <c r="A9" s="1"/>
      <c r="B9" s="107"/>
      <c r="C9" s="116"/>
      <c r="D9" s="108"/>
      <c r="E9" s="108"/>
      <c r="F9" s="130"/>
      <c r="G9" s="131"/>
      <c r="H9" s="132"/>
      <c r="I9" s="112"/>
      <c r="J9" s="132"/>
      <c r="K9" s="131"/>
      <c r="L9" s="113"/>
      <c r="M9" s="131"/>
      <c r="N9" s="132"/>
      <c r="O9" s="114">
        <f t="shared" ref="O9:O18" si="0">SUM(F9:N9)</f>
        <v>0</v>
      </c>
      <c r="P9" s="115">
        <f t="shared" ref="P9:P18" si="1">(F9*$F$5)+(G9*$G$5)+(H9*$H$5)+(I9*$I$5)+(J9*$J$5)+(K9*$K$5)+(L9*$L$5)+(M9*$M$5)+(N9*$N$5)</f>
        <v>0</v>
      </c>
    </row>
    <row r="10" spans="1:16" s="30" customFormat="1" x14ac:dyDescent="0.2">
      <c r="A10" s="1"/>
      <c r="B10" s="107"/>
      <c r="C10" s="116"/>
      <c r="D10" s="108"/>
      <c r="E10" s="108"/>
      <c r="F10" s="130"/>
      <c r="G10" s="131"/>
      <c r="H10" s="132"/>
      <c r="I10" s="112"/>
      <c r="J10" s="132"/>
      <c r="K10" s="131"/>
      <c r="L10" s="113"/>
      <c r="M10" s="131"/>
      <c r="N10" s="132"/>
      <c r="O10" s="114">
        <f t="shared" si="0"/>
        <v>0</v>
      </c>
      <c r="P10" s="115">
        <f t="shared" si="1"/>
        <v>0</v>
      </c>
    </row>
    <row r="11" spans="1:16" s="30" customFormat="1" x14ac:dyDescent="0.2">
      <c r="A11" s="1"/>
      <c r="B11" s="107"/>
      <c r="C11" s="116"/>
      <c r="D11" s="108"/>
      <c r="E11" s="108"/>
      <c r="F11" s="130"/>
      <c r="G11" s="131"/>
      <c r="H11" s="132"/>
      <c r="I11" s="112"/>
      <c r="J11" s="132"/>
      <c r="K11" s="131"/>
      <c r="L11" s="113"/>
      <c r="M11" s="131"/>
      <c r="N11" s="132"/>
      <c r="O11" s="114">
        <f t="shared" si="0"/>
        <v>0</v>
      </c>
      <c r="P11" s="115">
        <f t="shared" si="1"/>
        <v>0</v>
      </c>
    </row>
    <row r="12" spans="1:16" s="30" customFormat="1" x14ac:dyDescent="0.2">
      <c r="A12" s="1"/>
      <c r="B12" s="107"/>
      <c r="C12" s="116"/>
      <c r="D12" s="108"/>
      <c r="E12" s="108"/>
      <c r="F12" s="130"/>
      <c r="G12" s="131"/>
      <c r="H12" s="132"/>
      <c r="I12" s="112"/>
      <c r="J12" s="132"/>
      <c r="K12" s="131"/>
      <c r="L12" s="113"/>
      <c r="M12" s="131"/>
      <c r="N12" s="132"/>
      <c r="O12" s="114">
        <f t="shared" si="0"/>
        <v>0</v>
      </c>
      <c r="P12" s="115">
        <f t="shared" si="1"/>
        <v>0</v>
      </c>
    </row>
    <row r="13" spans="1:16" s="30" customFormat="1" x14ac:dyDescent="0.2">
      <c r="A13" s="1"/>
      <c r="B13" s="107"/>
      <c r="C13" s="116"/>
      <c r="D13" s="108"/>
      <c r="E13" s="108"/>
      <c r="F13" s="130"/>
      <c r="G13" s="131"/>
      <c r="H13" s="132"/>
      <c r="I13" s="112"/>
      <c r="J13" s="132"/>
      <c r="K13" s="131"/>
      <c r="L13" s="113"/>
      <c r="M13" s="131"/>
      <c r="N13" s="132"/>
      <c r="O13" s="114">
        <f>SUM(F13:N13)</f>
        <v>0</v>
      </c>
      <c r="P13" s="115">
        <f>(F13*$F$5)+(G13*$G$5)+(H13*$H$5)+(I13*$I$5)+(J13*$J$5)+(K13*$K$5)+(L13*$L$5)+(M13*$M$5)+(N13*$N$5)</f>
        <v>0</v>
      </c>
    </row>
    <row r="14" spans="1:16" s="30" customFormat="1" x14ac:dyDescent="0.2">
      <c r="A14" s="1"/>
      <c r="B14" s="107"/>
      <c r="C14" s="116"/>
      <c r="D14" s="108"/>
      <c r="E14" s="108"/>
      <c r="F14" s="130"/>
      <c r="G14" s="131"/>
      <c r="H14" s="132"/>
      <c r="I14" s="112"/>
      <c r="J14" s="132"/>
      <c r="K14" s="131"/>
      <c r="L14" s="113"/>
      <c r="M14" s="131"/>
      <c r="N14" s="132"/>
      <c r="O14" s="114">
        <f>SUM(F14:N14)</f>
        <v>0</v>
      </c>
      <c r="P14" s="115">
        <f>(F14*$F$5)+(G14*$G$5)+(H14*$H$5)+(I14*$I$5)+(J14*$J$5)+(K14*$K$5)+(L14*$L$5)+(M14*$M$5)+(N14*$N$5)</f>
        <v>0</v>
      </c>
    </row>
    <row r="15" spans="1:16" s="30" customFormat="1" x14ac:dyDescent="0.2">
      <c r="A15" s="1"/>
      <c r="B15" s="107"/>
      <c r="C15" s="116"/>
      <c r="D15" s="108"/>
      <c r="E15" s="108"/>
      <c r="F15" s="130"/>
      <c r="G15" s="131"/>
      <c r="H15" s="132"/>
      <c r="I15" s="112"/>
      <c r="J15" s="132"/>
      <c r="K15" s="131"/>
      <c r="L15" s="113"/>
      <c r="M15" s="131"/>
      <c r="N15" s="132"/>
      <c r="O15" s="114">
        <f>SUM(F15:N15)</f>
        <v>0</v>
      </c>
      <c r="P15" s="115">
        <f>(F15*$F$5)+(G15*$G$5)+(H15*$H$5)+(I15*$I$5)+(J15*$J$5)+(K15*$K$5)+(L15*$L$5)+(M15*$M$5)+(N15*$N$5)</f>
        <v>0</v>
      </c>
    </row>
    <row r="16" spans="1:16" s="30" customFormat="1" x14ac:dyDescent="0.2">
      <c r="A16" s="1"/>
      <c r="B16" s="107"/>
      <c r="C16" s="116"/>
      <c r="D16" s="108"/>
      <c r="E16" s="108"/>
      <c r="F16" s="130"/>
      <c r="G16" s="131"/>
      <c r="H16" s="132"/>
      <c r="I16" s="112"/>
      <c r="J16" s="132"/>
      <c r="K16" s="131"/>
      <c r="L16" s="113"/>
      <c r="M16" s="131"/>
      <c r="N16" s="132"/>
      <c r="O16" s="114">
        <f t="shared" si="0"/>
        <v>0</v>
      </c>
      <c r="P16" s="115">
        <f t="shared" si="1"/>
        <v>0</v>
      </c>
    </row>
    <row r="17" spans="1:16" s="30" customFormat="1" x14ac:dyDescent="0.2">
      <c r="A17" s="1"/>
      <c r="B17" s="107"/>
      <c r="C17" s="116"/>
      <c r="D17" s="108"/>
      <c r="E17" s="108"/>
      <c r="F17" s="130"/>
      <c r="G17" s="131"/>
      <c r="H17" s="132"/>
      <c r="I17" s="112"/>
      <c r="J17" s="132"/>
      <c r="K17" s="131"/>
      <c r="L17" s="113"/>
      <c r="M17" s="131"/>
      <c r="N17" s="132"/>
      <c r="O17" s="114">
        <f t="shared" si="0"/>
        <v>0</v>
      </c>
      <c r="P17" s="115">
        <f t="shared" si="1"/>
        <v>0</v>
      </c>
    </row>
    <row r="18" spans="1:16" s="30" customFormat="1" x14ac:dyDescent="0.2">
      <c r="A18" s="1"/>
      <c r="B18" s="107"/>
      <c r="C18" s="116"/>
      <c r="D18" s="108"/>
      <c r="E18" s="108"/>
      <c r="F18" s="130"/>
      <c r="G18" s="131"/>
      <c r="H18" s="132"/>
      <c r="I18" s="112"/>
      <c r="J18" s="132"/>
      <c r="K18" s="131"/>
      <c r="L18" s="113"/>
      <c r="M18" s="131"/>
      <c r="N18" s="132"/>
      <c r="O18" s="114">
        <f t="shared" si="0"/>
        <v>0</v>
      </c>
      <c r="P18" s="115">
        <f t="shared" si="1"/>
        <v>0</v>
      </c>
    </row>
    <row r="19" spans="1:16" s="30" customFormat="1" x14ac:dyDescent="0.2">
      <c r="A19" s="1"/>
      <c r="B19" s="107"/>
      <c r="C19" s="116"/>
      <c r="D19" s="108"/>
      <c r="E19" s="108"/>
      <c r="F19" s="130"/>
      <c r="G19" s="131"/>
      <c r="H19" s="132"/>
      <c r="I19" s="112"/>
      <c r="J19" s="132"/>
      <c r="K19" s="131"/>
      <c r="L19" s="113"/>
      <c r="M19" s="131"/>
      <c r="N19" s="132"/>
      <c r="O19" s="114">
        <f t="shared" ref="O19:O25" si="2">SUM(F19:N19)</f>
        <v>0</v>
      </c>
      <c r="P19" s="115">
        <f t="shared" ref="P19:P25" si="3">(F19*$F$5)+(G19*$G$5)+(H19*$H$5)+(I19*$I$5)+(J19*$J$5)+(K19*$K$5)+(L19*$L$5)+(M19*$M$5)+(N19*$N$5)</f>
        <v>0</v>
      </c>
    </row>
    <row r="20" spans="1:16" s="30" customFormat="1" x14ac:dyDescent="0.2">
      <c r="A20" s="1"/>
      <c r="B20" s="107"/>
      <c r="C20" s="116"/>
      <c r="D20" s="108"/>
      <c r="E20" s="108"/>
      <c r="F20" s="130"/>
      <c r="G20" s="131"/>
      <c r="H20" s="132"/>
      <c r="I20" s="112"/>
      <c r="J20" s="132"/>
      <c r="K20" s="131"/>
      <c r="L20" s="113"/>
      <c r="M20" s="131"/>
      <c r="N20" s="132"/>
      <c r="O20" s="114">
        <f t="shared" si="2"/>
        <v>0</v>
      </c>
      <c r="P20" s="115">
        <f t="shared" si="3"/>
        <v>0</v>
      </c>
    </row>
    <row r="21" spans="1:16" s="30" customFormat="1" x14ac:dyDescent="0.2">
      <c r="A21" s="1"/>
      <c r="B21" s="107"/>
      <c r="C21" s="116"/>
      <c r="D21" s="108"/>
      <c r="E21" s="108"/>
      <c r="F21" s="130"/>
      <c r="G21" s="131"/>
      <c r="H21" s="132"/>
      <c r="I21" s="112"/>
      <c r="J21" s="132"/>
      <c r="K21" s="131"/>
      <c r="L21" s="113"/>
      <c r="M21" s="131"/>
      <c r="N21" s="132"/>
      <c r="O21" s="114">
        <f t="shared" si="2"/>
        <v>0</v>
      </c>
      <c r="P21" s="115">
        <f t="shared" si="3"/>
        <v>0</v>
      </c>
    </row>
    <row r="22" spans="1:16" s="30" customFormat="1" x14ac:dyDescent="0.2">
      <c r="A22" s="1"/>
      <c r="B22" s="107"/>
      <c r="C22" s="116"/>
      <c r="D22" s="108"/>
      <c r="E22" s="108"/>
      <c r="F22" s="130"/>
      <c r="G22" s="131"/>
      <c r="H22" s="132"/>
      <c r="I22" s="112"/>
      <c r="J22" s="132"/>
      <c r="K22" s="131"/>
      <c r="L22" s="113"/>
      <c r="M22" s="131"/>
      <c r="N22" s="132"/>
      <c r="O22" s="114">
        <f t="shared" si="2"/>
        <v>0</v>
      </c>
      <c r="P22" s="115">
        <f t="shared" si="3"/>
        <v>0</v>
      </c>
    </row>
    <row r="23" spans="1:16" s="30" customFormat="1" x14ac:dyDescent="0.2">
      <c r="A23" s="1"/>
      <c r="B23" s="107"/>
      <c r="C23" s="116"/>
      <c r="D23" s="108"/>
      <c r="E23" s="108"/>
      <c r="F23" s="130"/>
      <c r="G23" s="131"/>
      <c r="H23" s="132"/>
      <c r="I23" s="112"/>
      <c r="J23" s="132"/>
      <c r="K23" s="131"/>
      <c r="L23" s="113"/>
      <c r="M23" s="131"/>
      <c r="N23" s="132"/>
      <c r="O23" s="114">
        <f t="shared" si="2"/>
        <v>0</v>
      </c>
      <c r="P23" s="115">
        <f t="shared" si="3"/>
        <v>0</v>
      </c>
    </row>
    <row r="24" spans="1:16" s="30" customFormat="1" x14ac:dyDescent="0.2">
      <c r="A24" s="1"/>
      <c r="B24" s="107"/>
      <c r="C24" s="116"/>
      <c r="D24" s="108"/>
      <c r="E24" s="108"/>
      <c r="F24" s="130"/>
      <c r="G24" s="131"/>
      <c r="H24" s="132"/>
      <c r="I24" s="112"/>
      <c r="J24" s="132"/>
      <c r="K24" s="131"/>
      <c r="L24" s="113"/>
      <c r="M24" s="131"/>
      <c r="N24" s="132"/>
      <c r="O24" s="114">
        <f t="shared" si="2"/>
        <v>0</v>
      </c>
      <c r="P24" s="115">
        <f t="shared" si="3"/>
        <v>0</v>
      </c>
    </row>
    <row r="25" spans="1:16" s="30" customFormat="1" x14ac:dyDescent="0.2">
      <c r="A25" s="1"/>
      <c r="B25" s="107"/>
      <c r="C25" s="116"/>
      <c r="D25" s="108"/>
      <c r="E25" s="108"/>
      <c r="F25" s="130"/>
      <c r="G25" s="131"/>
      <c r="H25" s="132"/>
      <c r="I25" s="112"/>
      <c r="J25" s="132"/>
      <c r="K25" s="131"/>
      <c r="L25" s="113"/>
      <c r="M25" s="131"/>
      <c r="N25" s="132"/>
      <c r="O25" s="114">
        <f t="shared" si="2"/>
        <v>0</v>
      </c>
      <c r="P25" s="115">
        <f t="shared" si="3"/>
        <v>0</v>
      </c>
    </row>
    <row r="26" spans="1:16" s="30" customFormat="1" x14ac:dyDescent="0.2">
      <c r="A26" s="1"/>
      <c r="B26" s="107"/>
      <c r="C26" s="116"/>
      <c r="D26" s="108"/>
      <c r="E26" s="108"/>
      <c r="F26" s="130"/>
      <c r="G26" s="131"/>
      <c r="H26" s="132"/>
      <c r="I26" s="112"/>
      <c r="J26" s="132"/>
      <c r="K26" s="131"/>
      <c r="L26" s="113"/>
      <c r="M26" s="131"/>
      <c r="N26" s="132"/>
      <c r="O26" s="114">
        <f>SUM(F26:N26)</f>
        <v>0</v>
      </c>
      <c r="P26" s="115">
        <f>(F26*$F$5)+(G26*$G$5)+(H26*$H$5)+(I26*$I$5)+(J26*$J$5)+(K26*$K$5)+(L26*$L$5)+(M26*$M$5)+(N26*$N$5)</f>
        <v>0</v>
      </c>
    </row>
    <row r="27" spans="1:16" x14ac:dyDescent="0.2">
      <c r="A27" s="46"/>
      <c r="B27" s="117" t="s">
        <v>21</v>
      </c>
      <c r="C27" s="117">
        <f t="shared" ref="C27:P27" si="4">SUM(C9:C26)</f>
        <v>0</v>
      </c>
      <c r="D27" s="117">
        <f t="shared" si="4"/>
        <v>0</v>
      </c>
      <c r="E27" s="117">
        <f t="shared" si="4"/>
        <v>0</v>
      </c>
      <c r="F27" s="117">
        <f t="shared" si="4"/>
        <v>0</v>
      </c>
      <c r="G27" s="117">
        <f t="shared" si="4"/>
        <v>0</v>
      </c>
      <c r="H27" s="117">
        <f t="shared" si="4"/>
        <v>0</v>
      </c>
      <c r="I27" s="117">
        <f t="shared" si="4"/>
        <v>0</v>
      </c>
      <c r="J27" s="117">
        <f t="shared" si="4"/>
        <v>0</v>
      </c>
      <c r="K27" s="117">
        <f t="shared" si="4"/>
        <v>0</v>
      </c>
      <c r="L27" s="117">
        <f t="shared" si="4"/>
        <v>0</v>
      </c>
      <c r="M27" s="117">
        <f t="shared" si="4"/>
        <v>0</v>
      </c>
      <c r="N27" s="117">
        <f t="shared" si="4"/>
        <v>0</v>
      </c>
      <c r="O27" s="117">
        <f t="shared" si="4"/>
        <v>0</v>
      </c>
      <c r="P27" s="117">
        <f t="shared" si="4"/>
        <v>0</v>
      </c>
    </row>
    <row r="28" spans="1:16" x14ac:dyDescent="0.2">
      <c r="A28" s="46"/>
      <c r="B28" s="62"/>
      <c r="C28" s="62"/>
      <c r="D28" s="62"/>
      <c r="E28" s="62"/>
      <c r="F28" s="62"/>
      <c r="G28" s="62"/>
      <c r="H28" s="62"/>
      <c r="I28" s="62"/>
      <c r="J28" s="62"/>
      <c r="K28" s="62"/>
      <c r="L28" s="62"/>
      <c r="M28" s="62"/>
      <c r="N28" s="62"/>
      <c r="O28" s="62"/>
      <c r="P28" s="62"/>
    </row>
    <row r="30" spans="1:16" ht="12" thickBot="1" x14ac:dyDescent="0.25">
      <c r="B30" s="33" t="s">
        <v>63</v>
      </c>
      <c r="C30" s="33"/>
      <c r="D30" s="33"/>
      <c r="E30" s="33"/>
      <c r="F30" s="34"/>
      <c r="G30" s="34"/>
      <c r="H30" s="34"/>
      <c r="I30" s="34"/>
      <c r="J30" s="34"/>
      <c r="K30" s="34"/>
      <c r="L30" s="34"/>
      <c r="M30" s="34"/>
      <c r="N30" s="34"/>
      <c r="O30" s="35"/>
      <c r="P30" s="35"/>
    </row>
    <row r="31" spans="1:16" x14ac:dyDescent="0.2">
      <c r="B31" s="66"/>
      <c r="C31" s="147"/>
      <c r="D31" s="59"/>
      <c r="E31" s="60"/>
      <c r="F31" s="61"/>
      <c r="G31" s="67"/>
      <c r="H31" s="68"/>
      <c r="I31" s="69"/>
      <c r="J31" s="68"/>
      <c r="K31" s="67"/>
      <c r="L31" s="70"/>
      <c r="M31" s="67"/>
      <c r="N31" s="68"/>
      <c r="O31" s="127">
        <f>SUM(F31:N31)</f>
        <v>0</v>
      </c>
      <c r="P31" s="44">
        <f>(F31*$F$5)+(G31*$G$5)+(H31*$H$5)+(I31*$I$5)+(J31*$J$5)+(K31*$K$5)+(L31*$L$5)+(M31*$M$5)+(N31*$N$5)</f>
        <v>0</v>
      </c>
    </row>
    <row r="32" spans="1:16" x14ac:dyDescent="0.2">
      <c r="B32" s="66"/>
      <c r="C32" s="147"/>
      <c r="D32" s="59"/>
      <c r="E32" s="60"/>
      <c r="F32" s="61"/>
      <c r="G32" s="67"/>
      <c r="H32" s="68"/>
      <c r="I32" s="69"/>
      <c r="J32" s="68"/>
      <c r="K32" s="67"/>
      <c r="L32" s="70"/>
      <c r="M32" s="67"/>
      <c r="N32" s="68"/>
      <c r="O32" s="127">
        <f>SUM(F32:N32)</f>
        <v>0</v>
      </c>
      <c r="P32" s="44">
        <f>(F32*$F$5)+(G32*$G$5)+(H32*$H$5)+(I32*$I$5)+(J32*$J$5)+(K32*$K$5)+(L32*$L$5)+(M32*$M$5)+(N32*$N$5)</f>
        <v>0</v>
      </c>
    </row>
    <row r="33" spans="2:16" ht="12" thickBot="1" x14ac:dyDescent="0.25">
      <c r="B33" s="47" t="s">
        <v>21</v>
      </c>
      <c r="C33" s="47">
        <f t="shared" ref="C33:P33" si="5">SUM(C31:C32)</f>
        <v>0</v>
      </c>
      <c r="D33" s="47">
        <f t="shared" si="5"/>
        <v>0</v>
      </c>
      <c r="E33" s="47">
        <f t="shared" si="5"/>
        <v>0</v>
      </c>
      <c r="F33" s="47">
        <f t="shared" si="5"/>
        <v>0</v>
      </c>
      <c r="G33" s="47">
        <f t="shared" si="5"/>
        <v>0</v>
      </c>
      <c r="H33" s="47">
        <f t="shared" si="5"/>
        <v>0</v>
      </c>
      <c r="I33" s="47">
        <f t="shared" si="5"/>
        <v>0</v>
      </c>
      <c r="J33" s="47">
        <f t="shared" si="5"/>
        <v>0</v>
      </c>
      <c r="K33" s="47">
        <f t="shared" si="5"/>
        <v>0</v>
      </c>
      <c r="L33" s="47">
        <f t="shared" si="5"/>
        <v>0</v>
      </c>
      <c r="M33" s="47">
        <f t="shared" si="5"/>
        <v>0</v>
      </c>
      <c r="N33" s="47">
        <f t="shared" si="5"/>
        <v>0</v>
      </c>
      <c r="O33" s="47">
        <f t="shared" si="5"/>
        <v>0</v>
      </c>
      <c r="P33" s="125">
        <f t="shared" si="5"/>
        <v>0</v>
      </c>
    </row>
    <row r="36" spans="2:16" x14ac:dyDescent="0.2">
      <c r="N36" s="129" t="s">
        <v>29</v>
      </c>
      <c r="O36" s="128">
        <f>SUM(O33,O27)</f>
        <v>0</v>
      </c>
      <c r="P36" s="173">
        <f>SUM(P33,P27)</f>
        <v>0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9"/>
  <sheetViews>
    <sheetView workbookViewId="0">
      <selection activeCell="G11" sqref="G11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58</v>
      </c>
    </row>
    <row r="3" spans="1:16" ht="12.75" x14ac:dyDescent="0.2">
      <c r="B3" s="2" t="s">
        <v>249</v>
      </c>
      <c r="C3" s="2"/>
      <c r="D3" s="2"/>
      <c r="E3" s="2"/>
    </row>
    <row r="4" spans="1:16" x14ac:dyDescent="0.2">
      <c r="B4" s="86"/>
      <c r="C4" s="87" t="s">
        <v>0</v>
      </c>
      <c r="D4" s="87" t="s">
        <v>1</v>
      </c>
      <c r="E4" s="86" t="s">
        <v>2</v>
      </c>
      <c r="F4" s="88" t="s">
        <v>3</v>
      </c>
      <c r="G4" s="89" t="s">
        <v>4</v>
      </c>
      <c r="H4" s="90"/>
      <c r="I4" s="91" t="s">
        <v>5</v>
      </c>
      <c r="J4" s="92"/>
      <c r="K4" s="93" t="s">
        <v>6</v>
      </c>
      <c r="L4" s="87"/>
      <c r="M4" s="93" t="s">
        <v>7</v>
      </c>
      <c r="N4" s="92"/>
      <c r="O4" s="86"/>
      <c r="P4" s="86"/>
    </row>
    <row r="5" spans="1:16" x14ac:dyDescent="0.2">
      <c r="B5" s="94"/>
      <c r="C5" s="12">
        <v>5</v>
      </c>
      <c r="D5" s="13"/>
      <c r="E5" s="13"/>
      <c r="F5" s="95">
        <v>0.1</v>
      </c>
      <c r="G5" s="96">
        <v>0.25</v>
      </c>
      <c r="H5" s="96">
        <v>0.25</v>
      </c>
      <c r="I5" s="92">
        <v>0.5</v>
      </c>
      <c r="J5" s="96">
        <v>0.5</v>
      </c>
      <c r="K5" s="97">
        <v>1</v>
      </c>
      <c r="L5" s="98">
        <v>1</v>
      </c>
      <c r="M5" s="97">
        <v>2</v>
      </c>
      <c r="N5" s="97">
        <v>2</v>
      </c>
      <c r="O5" s="99"/>
      <c r="P5" s="100"/>
    </row>
    <row r="6" spans="1:16" s="30" customFormat="1" x14ac:dyDescent="0.2">
      <c r="A6" s="1"/>
      <c r="B6" s="101" t="s">
        <v>8</v>
      </c>
      <c r="C6" s="102"/>
      <c r="D6" s="102"/>
      <c r="E6" s="102"/>
      <c r="F6" s="95" t="s">
        <v>9</v>
      </c>
      <c r="G6" s="103" t="s">
        <v>10</v>
      </c>
      <c r="H6" s="103" t="s">
        <v>11</v>
      </c>
      <c r="I6" s="90" t="s">
        <v>12</v>
      </c>
      <c r="J6" s="103" t="s">
        <v>13</v>
      </c>
      <c r="K6" s="103" t="s">
        <v>14</v>
      </c>
      <c r="L6" s="95" t="s">
        <v>15</v>
      </c>
      <c r="M6" s="103" t="s">
        <v>16</v>
      </c>
      <c r="N6" s="103" t="s">
        <v>17</v>
      </c>
      <c r="O6" s="90" t="s">
        <v>18</v>
      </c>
      <c r="P6" s="95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 x14ac:dyDescent="0.2">
      <c r="A9" s="1"/>
      <c r="B9" s="107" t="s">
        <v>492</v>
      </c>
      <c r="C9" s="116"/>
      <c r="D9" s="108"/>
      <c r="E9" s="108"/>
      <c r="F9" s="150"/>
      <c r="G9" s="151"/>
      <c r="H9" s="152"/>
      <c r="I9" s="153">
        <v>5</v>
      </c>
      <c r="J9" s="152"/>
      <c r="K9" s="151"/>
      <c r="L9" s="154"/>
      <c r="M9" s="151"/>
      <c r="N9" s="152">
        <v>2</v>
      </c>
      <c r="O9" s="114">
        <f t="shared" ref="O9:O18" si="0">SUM(F9:N9)</f>
        <v>7</v>
      </c>
      <c r="P9" s="115">
        <f t="shared" ref="P9:P18" si="1">(F9*$F$5)+(G9*$G$5)+(H9*$H$5)+(I9*$I$5)+(J9*$J$5)+(K9*$K$5)+(L9*$L$5)+(M9*$M$5)+(N9*$N$5)</f>
        <v>6.5</v>
      </c>
    </row>
    <row r="10" spans="1:16" s="30" customFormat="1" x14ac:dyDescent="0.2">
      <c r="A10" s="1"/>
      <c r="B10" s="107" t="s">
        <v>493</v>
      </c>
      <c r="C10" s="116"/>
      <c r="D10" s="108"/>
      <c r="E10" s="108"/>
      <c r="F10" s="150"/>
      <c r="G10" s="151">
        <v>5</v>
      </c>
      <c r="H10" s="152"/>
      <c r="I10" s="153"/>
      <c r="J10" s="152"/>
      <c r="K10" s="151"/>
      <c r="L10" s="154"/>
      <c r="M10" s="151"/>
      <c r="N10" s="152"/>
      <c r="O10" s="114">
        <f t="shared" si="0"/>
        <v>5</v>
      </c>
      <c r="P10" s="115">
        <f t="shared" si="1"/>
        <v>1.25</v>
      </c>
    </row>
    <row r="11" spans="1:16" s="30" customFormat="1" x14ac:dyDescent="0.2">
      <c r="A11" s="1"/>
      <c r="B11" s="107"/>
      <c r="C11" s="116"/>
      <c r="D11" s="108"/>
      <c r="E11" s="108"/>
      <c r="F11" s="130"/>
      <c r="G11" s="131"/>
      <c r="H11" s="132"/>
      <c r="I11" s="112"/>
      <c r="J11" s="132"/>
      <c r="K11" s="131"/>
      <c r="L11" s="113"/>
      <c r="M11" s="131"/>
      <c r="N11" s="132"/>
      <c r="O11" s="114">
        <f t="shared" si="0"/>
        <v>0</v>
      </c>
      <c r="P11" s="115">
        <f t="shared" si="1"/>
        <v>0</v>
      </c>
    </row>
    <row r="12" spans="1:16" s="30" customFormat="1" hidden="1" x14ac:dyDescent="0.2">
      <c r="A12" s="1"/>
      <c r="B12" s="107"/>
      <c r="C12" s="116"/>
      <c r="D12" s="108"/>
      <c r="E12" s="108"/>
      <c r="F12" s="130"/>
      <c r="G12" s="131"/>
      <c r="H12" s="132"/>
      <c r="I12" s="112"/>
      <c r="J12" s="132"/>
      <c r="K12" s="131"/>
      <c r="L12" s="113"/>
      <c r="M12" s="131"/>
      <c r="N12" s="132"/>
      <c r="O12" s="114">
        <f t="shared" si="0"/>
        <v>0</v>
      </c>
      <c r="P12" s="115">
        <f t="shared" si="1"/>
        <v>0</v>
      </c>
    </row>
    <row r="13" spans="1:16" s="30" customFormat="1" hidden="1" x14ac:dyDescent="0.2">
      <c r="A13" s="1"/>
      <c r="B13" s="107"/>
      <c r="C13" s="116"/>
      <c r="D13" s="108"/>
      <c r="E13" s="108"/>
      <c r="F13" s="130"/>
      <c r="G13" s="131"/>
      <c r="H13" s="132"/>
      <c r="I13" s="112"/>
      <c r="J13" s="132"/>
      <c r="K13" s="131"/>
      <c r="L13" s="113"/>
      <c r="M13" s="131"/>
      <c r="N13" s="132"/>
      <c r="O13" s="114">
        <f t="shared" si="0"/>
        <v>0</v>
      </c>
      <c r="P13" s="115">
        <f t="shared" si="1"/>
        <v>0</v>
      </c>
    </row>
    <row r="14" spans="1:16" s="30" customFormat="1" hidden="1" x14ac:dyDescent="0.2">
      <c r="A14" s="1"/>
      <c r="B14" s="107"/>
      <c r="C14" s="116"/>
      <c r="D14" s="108"/>
      <c r="E14" s="108"/>
      <c r="F14" s="130"/>
      <c r="G14" s="131"/>
      <c r="H14" s="132"/>
      <c r="I14" s="112"/>
      <c r="J14" s="132"/>
      <c r="K14" s="131"/>
      <c r="L14" s="113"/>
      <c r="M14" s="131"/>
      <c r="N14" s="132"/>
      <c r="O14" s="114">
        <f t="shared" si="0"/>
        <v>0</v>
      </c>
      <c r="P14" s="115">
        <f t="shared" si="1"/>
        <v>0</v>
      </c>
    </row>
    <row r="15" spans="1:16" s="30" customFormat="1" hidden="1" x14ac:dyDescent="0.2">
      <c r="A15" s="1"/>
      <c r="B15" s="107"/>
      <c r="C15" s="116"/>
      <c r="D15" s="108"/>
      <c r="E15" s="108"/>
      <c r="F15" s="130"/>
      <c r="G15" s="131"/>
      <c r="H15" s="132"/>
      <c r="I15" s="112"/>
      <c r="J15" s="132"/>
      <c r="K15" s="131"/>
      <c r="L15" s="113"/>
      <c r="M15" s="131"/>
      <c r="N15" s="132"/>
      <c r="O15" s="114">
        <f t="shared" si="0"/>
        <v>0</v>
      </c>
      <c r="P15" s="115">
        <f t="shared" si="1"/>
        <v>0</v>
      </c>
    </row>
    <row r="16" spans="1:16" s="30" customFormat="1" hidden="1" x14ac:dyDescent="0.2">
      <c r="A16" s="1"/>
      <c r="B16" s="107"/>
      <c r="C16" s="116"/>
      <c r="D16" s="108"/>
      <c r="E16" s="108"/>
      <c r="F16" s="130"/>
      <c r="G16" s="131"/>
      <c r="H16" s="132"/>
      <c r="I16" s="112"/>
      <c r="J16" s="132"/>
      <c r="K16" s="131"/>
      <c r="L16" s="113"/>
      <c r="M16" s="131"/>
      <c r="N16" s="132"/>
      <c r="O16" s="114">
        <f t="shared" si="0"/>
        <v>0</v>
      </c>
      <c r="P16" s="115">
        <f t="shared" si="1"/>
        <v>0</v>
      </c>
    </row>
    <row r="17" spans="1:16" s="30" customFormat="1" hidden="1" x14ac:dyDescent="0.2">
      <c r="A17" s="1"/>
      <c r="B17" s="107"/>
      <c r="C17" s="116"/>
      <c r="D17" s="108"/>
      <c r="E17" s="108"/>
      <c r="F17" s="130"/>
      <c r="G17" s="131"/>
      <c r="H17" s="132"/>
      <c r="I17" s="112"/>
      <c r="J17" s="132"/>
      <c r="K17" s="131"/>
      <c r="L17" s="113"/>
      <c r="M17" s="131"/>
      <c r="N17" s="132"/>
      <c r="O17" s="114">
        <f t="shared" si="0"/>
        <v>0</v>
      </c>
      <c r="P17" s="115">
        <f t="shared" si="1"/>
        <v>0</v>
      </c>
    </row>
    <row r="18" spans="1:16" s="30" customFormat="1" hidden="1" x14ac:dyDescent="0.2">
      <c r="A18" s="1"/>
      <c r="B18" s="107"/>
      <c r="C18" s="116"/>
      <c r="D18" s="108"/>
      <c r="E18" s="108"/>
      <c r="F18" s="109"/>
      <c r="G18" s="110"/>
      <c r="H18" s="111"/>
      <c r="I18" s="112"/>
      <c r="J18" s="111"/>
      <c r="K18" s="110"/>
      <c r="L18" s="113"/>
      <c r="M18" s="110"/>
      <c r="N18" s="111"/>
      <c r="O18" s="114">
        <f t="shared" si="0"/>
        <v>0</v>
      </c>
      <c r="P18" s="115">
        <f t="shared" si="1"/>
        <v>0</v>
      </c>
    </row>
    <row r="19" spans="1:16" x14ac:dyDescent="0.2">
      <c r="A19" s="46"/>
      <c r="B19" s="117" t="s">
        <v>21</v>
      </c>
      <c r="C19" s="117">
        <f t="shared" ref="C19:O19" si="2">SUM(C9:C18)</f>
        <v>0</v>
      </c>
      <c r="D19" s="117">
        <f t="shared" si="2"/>
        <v>0</v>
      </c>
      <c r="E19" s="117">
        <f t="shared" si="2"/>
        <v>0</v>
      </c>
      <c r="F19" s="117">
        <f t="shared" si="2"/>
        <v>0</v>
      </c>
      <c r="G19" s="117">
        <f t="shared" si="2"/>
        <v>5</v>
      </c>
      <c r="H19" s="117">
        <f t="shared" si="2"/>
        <v>0</v>
      </c>
      <c r="I19" s="117">
        <f t="shared" si="2"/>
        <v>5</v>
      </c>
      <c r="J19" s="117">
        <f t="shared" si="2"/>
        <v>0</v>
      </c>
      <c r="K19" s="117">
        <f t="shared" si="2"/>
        <v>0</v>
      </c>
      <c r="L19" s="117">
        <f t="shared" si="2"/>
        <v>0</v>
      </c>
      <c r="M19" s="117">
        <f t="shared" si="2"/>
        <v>0</v>
      </c>
      <c r="N19" s="117">
        <f t="shared" si="2"/>
        <v>2</v>
      </c>
      <c r="O19" s="117">
        <f t="shared" si="2"/>
        <v>12</v>
      </c>
      <c r="P19" s="117">
        <f>SUM(P9:P18)</f>
        <v>7.75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42"/>
  <sheetViews>
    <sheetView topLeftCell="A19" workbookViewId="0">
      <selection activeCell="C57" sqref="C57"/>
    </sheetView>
  </sheetViews>
  <sheetFormatPr defaultRowHeight="11.25" x14ac:dyDescent="0.2"/>
  <cols>
    <col min="1" max="1" width="3.140625" style="1" customWidth="1"/>
    <col min="2" max="2" width="24.42578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 x14ac:dyDescent="0.2">
      <c r="B2" s="2" t="s">
        <v>35</v>
      </c>
      <c r="C2" s="119" t="s">
        <v>36</v>
      </c>
    </row>
    <row r="3" spans="1:16" ht="12.75" x14ac:dyDescent="0.2">
      <c r="B3" s="2" t="s">
        <v>65</v>
      </c>
      <c r="C3" s="2"/>
      <c r="D3" s="120"/>
      <c r="E3" s="2"/>
    </row>
    <row r="4" spans="1:16" x14ac:dyDescent="0.2">
      <c r="B4" s="3"/>
      <c r="C4" s="4" t="s">
        <v>0</v>
      </c>
      <c r="D4" s="4" t="s">
        <v>1</v>
      </c>
      <c r="E4" s="3" t="s">
        <v>2</v>
      </c>
      <c r="F4" s="5" t="s">
        <v>34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 x14ac:dyDescent="0.2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 x14ac:dyDescent="0.25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33" t="s">
        <v>48</v>
      </c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x14ac:dyDescent="0.2">
      <c r="B9" s="66" t="s">
        <v>333</v>
      </c>
      <c r="C9" s="147"/>
      <c r="D9" s="59"/>
      <c r="E9" s="60">
        <v>3</v>
      </c>
      <c r="F9" s="61"/>
      <c r="G9" s="67">
        <v>230</v>
      </c>
      <c r="H9" s="68"/>
      <c r="I9" s="69">
        <v>8</v>
      </c>
      <c r="J9" s="68"/>
      <c r="K9" s="67">
        <v>207</v>
      </c>
      <c r="L9" s="70"/>
      <c r="M9" s="67"/>
      <c r="N9" s="68">
        <v>638</v>
      </c>
      <c r="O9" s="127">
        <f>SUM(F9:N9)</f>
        <v>1083</v>
      </c>
      <c r="P9" s="44">
        <f>(C9*$C$5)+(F9*$F$5)+(G9*$G$5)+(H9*$H$5)+(I9*$I$5)+(J9*$J$5)+(K9*$K$5)+(L9*$L$5)+(M9*$M$5)+(N9*$N$5)</f>
        <v>1544.5</v>
      </c>
    </row>
    <row r="10" spans="1:16" x14ac:dyDescent="0.2">
      <c r="B10" s="66" t="s">
        <v>334</v>
      </c>
      <c r="C10" s="147"/>
      <c r="D10" s="59"/>
      <c r="E10" s="60"/>
      <c r="F10" s="61"/>
      <c r="G10" s="67"/>
      <c r="H10" s="68"/>
      <c r="I10" s="148"/>
      <c r="J10" s="68"/>
      <c r="K10" s="67">
        <v>229</v>
      </c>
      <c r="L10" s="70"/>
      <c r="M10" s="67"/>
      <c r="N10" s="68"/>
      <c r="O10" s="127">
        <f t="shared" ref="O10:O25" si="0">SUM(F10:N10)</f>
        <v>229</v>
      </c>
      <c r="P10" s="44">
        <f t="shared" ref="P10:P25" si="1">(F10*$F$5)+(G10*$G$5)+(H10*$H$5)+(I10*$I$5)+(J10*$J$5)+(K10*$K$5)+(L10*$L$5)+(M10*$M$5)+(N10*$N$5)</f>
        <v>229</v>
      </c>
    </row>
    <row r="11" spans="1:16" x14ac:dyDescent="0.2">
      <c r="B11" s="66" t="s">
        <v>335</v>
      </c>
      <c r="C11" s="147"/>
      <c r="D11" s="59"/>
      <c r="E11" s="60"/>
      <c r="F11" s="61"/>
      <c r="G11" s="67"/>
      <c r="H11" s="68"/>
      <c r="I11" s="69"/>
      <c r="J11" s="68"/>
      <c r="K11" s="67">
        <v>10</v>
      </c>
      <c r="L11" s="70"/>
      <c r="M11" s="67"/>
      <c r="N11" s="68"/>
      <c r="O11" s="127">
        <f t="shared" si="0"/>
        <v>10</v>
      </c>
      <c r="P11" s="44">
        <f t="shared" si="1"/>
        <v>10</v>
      </c>
    </row>
    <row r="12" spans="1:16" x14ac:dyDescent="0.2">
      <c r="B12" s="66" t="s">
        <v>336</v>
      </c>
      <c r="C12" s="147"/>
      <c r="D12" s="59"/>
      <c r="E12" s="60"/>
      <c r="F12" s="61"/>
      <c r="G12" s="67">
        <v>200</v>
      </c>
      <c r="H12" s="68"/>
      <c r="I12" s="69"/>
      <c r="J12" s="68"/>
      <c r="K12" s="67">
        <v>60</v>
      </c>
      <c r="L12" s="70"/>
      <c r="M12" s="67"/>
      <c r="N12" s="68"/>
      <c r="O12" s="127">
        <f t="shared" si="0"/>
        <v>260</v>
      </c>
      <c r="P12" s="44">
        <f t="shared" si="1"/>
        <v>110</v>
      </c>
    </row>
    <row r="13" spans="1:16" s="188" customFormat="1" x14ac:dyDescent="0.2">
      <c r="B13" s="189" t="s">
        <v>337</v>
      </c>
      <c r="C13" s="147"/>
      <c r="D13" s="196"/>
      <c r="E13" s="191"/>
      <c r="F13" s="192">
        <v>34</v>
      </c>
      <c r="G13" s="193">
        <v>25</v>
      </c>
      <c r="H13" s="194"/>
      <c r="I13" s="148">
        <v>3</v>
      </c>
      <c r="J13" s="194"/>
      <c r="K13" s="193">
        <v>1</v>
      </c>
      <c r="L13" s="70"/>
      <c r="M13" s="193"/>
      <c r="N13" s="194">
        <v>16</v>
      </c>
      <c r="O13" s="127">
        <f t="shared" ref="O13:O15" si="2">SUM(F13:N13)</f>
        <v>79</v>
      </c>
      <c r="P13" s="44">
        <f t="shared" ref="P13:P15" si="3">(F13*$F$5)+(G13*$G$5)+(H13*$H$5)+(I13*$I$5)+(J13*$J$5)+(K13*$K$5)+(L13*$L$5)+(M13*$M$5)+(N13*$N$5)</f>
        <v>44.15</v>
      </c>
    </row>
    <row r="14" spans="1:16" s="188" customFormat="1" x14ac:dyDescent="0.2">
      <c r="B14" s="189" t="s">
        <v>230</v>
      </c>
      <c r="C14" s="147"/>
      <c r="D14" s="196"/>
      <c r="E14" s="191"/>
      <c r="F14" s="192">
        <v>9</v>
      </c>
      <c r="G14" s="193">
        <v>5</v>
      </c>
      <c r="H14" s="194"/>
      <c r="I14" s="195">
        <v>1</v>
      </c>
      <c r="J14" s="194"/>
      <c r="K14" s="193">
        <v>9</v>
      </c>
      <c r="L14" s="70"/>
      <c r="M14" s="193"/>
      <c r="N14" s="194">
        <v>21</v>
      </c>
      <c r="O14" s="127">
        <f t="shared" si="2"/>
        <v>45</v>
      </c>
      <c r="P14" s="44">
        <f t="shared" si="3"/>
        <v>53.65</v>
      </c>
    </row>
    <row r="15" spans="1:16" s="188" customFormat="1" x14ac:dyDescent="0.2">
      <c r="B15" s="189" t="s">
        <v>338</v>
      </c>
      <c r="C15" s="147"/>
      <c r="D15" s="196"/>
      <c r="E15" s="191"/>
      <c r="F15" s="192"/>
      <c r="G15" s="193">
        <v>500</v>
      </c>
      <c r="H15" s="194"/>
      <c r="I15" s="195"/>
      <c r="J15" s="194"/>
      <c r="K15" s="193"/>
      <c r="L15" s="70"/>
      <c r="M15" s="193"/>
      <c r="N15" s="194">
        <v>10</v>
      </c>
      <c r="O15" s="127">
        <f t="shared" si="2"/>
        <v>510</v>
      </c>
      <c r="P15" s="44">
        <f t="shared" si="3"/>
        <v>145</v>
      </c>
    </row>
    <row r="16" spans="1:16" s="188" customFormat="1" x14ac:dyDescent="0.2">
      <c r="B16" s="189" t="s">
        <v>339</v>
      </c>
      <c r="C16" s="147"/>
      <c r="D16" s="196"/>
      <c r="E16" s="191"/>
      <c r="F16" s="192"/>
      <c r="G16" s="193">
        <v>5000</v>
      </c>
      <c r="H16" s="194"/>
      <c r="I16" s="148"/>
      <c r="J16" s="194"/>
      <c r="K16" s="193"/>
      <c r="L16" s="70"/>
      <c r="M16" s="193"/>
      <c r="N16" s="194"/>
      <c r="O16" s="127">
        <f t="shared" si="0"/>
        <v>5000</v>
      </c>
      <c r="P16" s="44">
        <f t="shared" si="1"/>
        <v>1250</v>
      </c>
    </row>
    <row r="17" spans="1:16" s="188" customFormat="1" x14ac:dyDescent="0.2">
      <c r="B17" s="189" t="s">
        <v>340</v>
      </c>
      <c r="C17" s="147"/>
      <c r="D17" s="196"/>
      <c r="E17" s="191"/>
      <c r="F17" s="192"/>
      <c r="G17" s="193"/>
      <c r="H17" s="194"/>
      <c r="I17" s="195"/>
      <c r="J17" s="194"/>
      <c r="K17" s="193"/>
      <c r="L17" s="70"/>
      <c r="M17" s="193"/>
      <c r="N17" s="194">
        <v>25</v>
      </c>
      <c r="O17" s="127">
        <f t="shared" si="0"/>
        <v>25</v>
      </c>
      <c r="P17" s="44">
        <f t="shared" si="1"/>
        <v>50</v>
      </c>
    </row>
    <row r="18" spans="1:16" s="188" customFormat="1" x14ac:dyDescent="0.2">
      <c r="B18" s="189" t="s">
        <v>341</v>
      </c>
      <c r="C18" s="147"/>
      <c r="D18" s="196"/>
      <c r="E18" s="191"/>
      <c r="F18" s="192"/>
      <c r="G18" s="193">
        <v>150</v>
      </c>
      <c r="H18" s="194"/>
      <c r="I18" s="195">
        <v>10</v>
      </c>
      <c r="J18" s="194"/>
      <c r="K18" s="193">
        <v>25</v>
      </c>
      <c r="L18" s="70"/>
      <c r="M18" s="193"/>
      <c r="N18" s="194">
        <v>5</v>
      </c>
      <c r="O18" s="127">
        <f t="shared" si="0"/>
        <v>190</v>
      </c>
      <c r="P18" s="44">
        <f t="shared" si="1"/>
        <v>77.5</v>
      </c>
    </row>
    <row r="19" spans="1:16" s="188" customFormat="1" x14ac:dyDescent="0.2">
      <c r="B19" s="189" t="s">
        <v>342</v>
      </c>
      <c r="C19" s="147"/>
      <c r="D19" s="196"/>
      <c r="E19" s="191"/>
      <c r="F19" s="192">
        <v>9</v>
      </c>
      <c r="G19" s="193">
        <v>37</v>
      </c>
      <c r="H19" s="194"/>
      <c r="I19" s="148">
        <v>16</v>
      </c>
      <c r="J19" s="194"/>
      <c r="K19" s="193">
        <v>14</v>
      </c>
      <c r="L19" s="70"/>
      <c r="M19" s="193"/>
      <c r="N19" s="194">
        <v>72</v>
      </c>
      <c r="O19" s="127">
        <f t="shared" si="0"/>
        <v>148</v>
      </c>
      <c r="P19" s="44">
        <f t="shared" si="1"/>
        <v>176.15</v>
      </c>
    </row>
    <row r="20" spans="1:16" s="188" customFormat="1" x14ac:dyDescent="0.2">
      <c r="B20" s="189" t="s">
        <v>343</v>
      </c>
      <c r="C20" s="147"/>
      <c r="D20" s="196"/>
      <c r="E20" s="191"/>
      <c r="F20" s="192"/>
      <c r="G20" s="193">
        <v>553</v>
      </c>
      <c r="H20" s="194"/>
      <c r="I20" s="148">
        <v>275</v>
      </c>
      <c r="J20" s="194"/>
      <c r="K20" s="193">
        <v>420</v>
      </c>
      <c r="L20" s="70"/>
      <c r="M20" s="193"/>
      <c r="N20" s="194">
        <v>5</v>
      </c>
      <c r="O20" s="127">
        <f t="shared" ref="O20:O24" si="4">SUM(F20:N20)</f>
        <v>1253</v>
      </c>
      <c r="P20" s="44">
        <f t="shared" ref="P20:P24" si="5">(F20*$F$5)+(G20*$G$5)+(H20*$H$5)+(I20*$I$5)+(J20*$J$5)+(K20*$K$5)+(L20*$L$5)+(M20*$M$5)+(N20*$N$5)</f>
        <v>705.75</v>
      </c>
    </row>
    <row r="21" spans="1:16" s="188" customFormat="1" x14ac:dyDescent="0.2">
      <c r="B21" s="189" t="s">
        <v>344</v>
      </c>
      <c r="C21" s="147"/>
      <c r="D21" s="196">
        <v>1</v>
      </c>
      <c r="E21" s="191"/>
      <c r="F21" s="192">
        <v>120</v>
      </c>
      <c r="G21" s="193">
        <v>462</v>
      </c>
      <c r="H21" s="194"/>
      <c r="I21" s="195">
        <v>28</v>
      </c>
      <c r="J21" s="194"/>
      <c r="K21" s="193">
        <v>27</v>
      </c>
      <c r="L21" s="70"/>
      <c r="M21" s="193"/>
      <c r="N21" s="194">
        <v>166</v>
      </c>
      <c r="O21" s="127">
        <f t="shared" si="4"/>
        <v>803</v>
      </c>
      <c r="P21" s="44">
        <f t="shared" si="5"/>
        <v>500.5</v>
      </c>
    </row>
    <row r="22" spans="1:16" s="188" customFormat="1" x14ac:dyDescent="0.2">
      <c r="B22" s="189" t="s">
        <v>345</v>
      </c>
      <c r="C22" s="147"/>
      <c r="D22" s="196"/>
      <c r="E22" s="191"/>
      <c r="F22" s="192"/>
      <c r="G22" s="193">
        <v>860</v>
      </c>
      <c r="H22" s="194"/>
      <c r="I22" s="195">
        <v>80</v>
      </c>
      <c r="J22" s="194"/>
      <c r="K22" s="193">
        <v>3665</v>
      </c>
      <c r="L22" s="70"/>
      <c r="M22" s="193"/>
      <c r="N22" s="194">
        <v>169</v>
      </c>
      <c r="O22" s="127">
        <f t="shared" si="4"/>
        <v>4774</v>
      </c>
      <c r="P22" s="44">
        <f t="shared" si="5"/>
        <v>4258</v>
      </c>
    </row>
    <row r="23" spans="1:16" s="188" customFormat="1" x14ac:dyDescent="0.2">
      <c r="B23" s="189" t="s">
        <v>346</v>
      </c>
      <c r="C23" s="147"/>
      <c r="D23" s="196"/>
      <c r="E23" s="191"/>
      <c r="F23" s="192">
        <v>25</v>
      </c>
      <c r="G23" s="193">
        <v>1834</v>
      </c>
      <c r="H23" s="194"/>
      <c r="I23" s="148">
        <v>1350</v>
      </c>
      <c r="J23" s="194"/>
      <c r="K23" s="193">
        <v>1061</v>
      </c>
      <c r="L23" s="70"/>
      <c r="M23" s="193"/>
      <c r="N23" s="194">
        <v>332</v>
      </c>
      <c r="O23" s="127">
        <f t="shared" si="4"/>
        <v>4602</v>
      </c>
      <c r="P23" s="44">
        <f t="shared" si="5"/>
        <v>2861</v>
      </c>
    </row>
    <row r="24" spans="1:16" s="188" customFormat="1" x14ac:dyDescent="0.2">
      <c r="B24" s="189" t="s">
        <v>347</v>
      </c>
      <c r="C24" s="147"/>
      <c r="D24" s="196"/>
      <c r="E24" s="191"/>
      <c r="F24" s="192">
        <v>10</v>
      </c>
      <c r="G24" s="193">
        <v>29003</v>
      </c>
      <c r="H24" s="194"/>
      <c r="I24" s="195">
        <v>2115</v>
      </c>
      <c r="J24" s="194"/>
      <c r="K24" s="193">
        <v>1962</v>
      </c>
      <c r="L24" s="70"/>
      <c r="M24" s="193"/>
      <c r="N24" s="194">
        <v>2006</v>
      </c>
      <c r="O24" s="127">
        <f t="shared" si="4"/>
        <v>35096</v>
      </c>
      <c r="P24" s="44">
        <f t="shared" si="5"/>
        <v>14283.25</v>
      </c>
    </row>
    <row r="25" spans="1:16" s="188" customFormat="1" x14ac:dyDescent="0.2">
      <c r="B25" s="189"/>
      <c r="C25" s="147"/>
      <c r="D25" s="196"/>
      <c r="E25" s="191"/>
      <c r="F25" s="192"/>
      <c r="G25" s="193"/>
      <c r="H25" s="194"/>
      <c r="I25" s="195"/>
      <c r="J25" s="194"/>
      <c r="K25" s="193"/>
      <c r="L25" s="70"/>
      <c r="M25" s="193"/>
      <c r="N25" s="194"/>
      <c r="O25" s="127">
        <f t="shared" si="0"/>
        <v>0</v>
      </c>
      <c r="P25" s="44">
        <f t="shared" si="1"/>
        <v>0</v>
      </c>
    </row>
    <row r="26" spans="1:16" ht="12" thickBot="1" x14ac:dyDescent="0.25">
      <c r="A26" s="46"/>
      <c r="B26" s="47" t="s">
        <v>21</v>
      </c>
      <c r="C26" s="47">
        <f t="shared" ref="C26:P26" si="6">SUM(C9:C25)</f>
        <v>0</v>
      </c>
      <c r="D26" s="47">
        <f t="shared" si="6"/>
        <v>1</v>
      </c>
      <c r="E26" s="47">
        <f t="shared" si="6"/>
        <v>3</v>
      </c>
      <c r="F26" s="47">
        <f t="shared" si="6"/>
        <v>207</v>
      </c>
      <c r="G26" s="47">
        <f t="shared" si="6"/>
        <v>38859</v>
      </c>
      <c r="H26" s="47">
        <f t="shared" si="6"/>
        <v>0</v>
      </c>
      <c r="I26" s="47">
        <f t="shared" si="6"/>
        <v>3886</v>
      </c>
      <c r="J26" s="47">
        <f t="shared" si="6"/>
        <v>0</v>
      </c>
      <c r="K26" s="47">
        <f t="shared" si="6"/>
        <v>7690</v>
      </c>
      <c r="L26" s="47">
        <f t="shared" si="6"/>
        <v>0</v>
      </c>
      <c r="M26" s="47">
        <f t="shared" si="6"/>
        <v>0</v>
      </c>
      <c r="N26" s="47">
        <f t="shared" si="6"/>
        <v>3465</v>
      </c>
      <c r="O26" s="47">
        <f t="shared" si="6"/>
        <v>54107</v>
      </c>
      <c r="P26" s="47">
        <f t="shared" si="6"/>
        <v>26298.45</v>
      </c>
    </row>
    <row r="27" spans="1:16" x14ac:dyDescent="0.2">
      <c r="B27" s="46"/>
      <c r="C27" s="46"/>
      <c r="D27" s="46"/>
      <c r="E27" s="46"/>
      <c r="F27" s="48"/>
      <c r="G27" s="48"/>
      <c r="H27" s="48"/>
      <c r="I27" s="48"/>
      <c r="J27" s="48"/>
      <c r="K27" s="48"/>
      <c r="L27" s="48"/>
      <c r="M27" s="48"/>
      <c r="N27" s="48"/>
      <c r="O27" s="46"/>
      <c r="P27" s="46"/>
    </row>
    <row r="28" spans="1:16" x14ac:dyDescent="0.2">
      <c r="O28" s="46"/>
    </row>
    <row r="29" spans="1:16" ht="12" thickBot="1" x14ac:dyDescent="0.25">
      <c r="B29" s="33" t="s">
        <v>49</v>
      </c>
      <c r="C29" s="33"/>
      <c r="D29" s="33"/>
      <c r="E29" s="33"/>
      <c r="F29" s="34"/>
      <c r="G29" s="34"/>
      <c r="H29" s="34"/>
      <c r="I29" s="34"/>
      <c r="J29" s="34"/>
      <c r="K29" s="34"/>
      <c r="L29" s="34"/>
      <c r="M29" s="34"/>
      <c r="N29" s="34"/>
      <c r="O29" s="35"/>
      <c r="P29" s="35"/>
    </row>
    <row r="30" spans="1:16" x14ac:dyDescent="0.2">
      <c r="B30" s="66" t="s">
        <v>348</v>
      </c>
      <c r="C30" s="147"/>
      <c r="D30" s="59"/>
      <c r="E30" s="60"/>
      <c r="F30" s="61"/>
      <c r="G30" s="67">
        <v>2317</v>
      </c>
      <c r="H30" s="68"/>
      <c r="I30" s="69">
        <v>306</v>
      </c>
      <c r="J30" s="68"/>
      <c r="K30" s="67">
        <v>727</v>
      </c>
      <c r="L30" s="70"/>
      <c r="M30" s="67"/>
      <c r="N30" s="68">
        <v>1673</v>
      </c>
      <c r="O30" s="127">
        <f>SUM(F30:N30)</f>
        <v>5023</v>
      </c>
      <c r="P30" s="44">
        <f>(F30*$F$5)+(G30*$G$5)+(H30*$H$5)+(I30*$I$5)+(J30*$J$5)+(K30*$K$5)+(L30*$L$5)+(M30*$M$5)+(N30*$N$5)</f>
        <v>4805.25</v>
      </c>
    </row>
    <row r="31" spans="1:16" x14ac:dyDescent="0.2">
      <c r="B31" s="66"/>
      <c r="C31" s="147"/>
      <c r="D31" s="59"/>
      <c r="E31" s="60"/>
      <c r="F31" s="61"/>
      <c r="G31" s="67"/>
      <c r="H31" s="68"/>
      <c r="I31" s="69"/>
      <c r="J31" s="68"/>
      <c r="K31" s="67"/>
      <c r="L31" s="70"/>
      <c r="M31" s="67"/>
      <c r="N31" s="68"/>
      <c r="O31" s="127">
        <f>SUM(F31:N31)</f>
        <v>0</v>
      </c>
      <c r="P31" s="44">
        <f>(F31*$F$5)+(G31*$G$5)+(H31*$H$5)+(I31*$I$5)+(J31*$J$5)+(K31*$K$5)+(L31*$L$5)+(M31*$M$5)+(N31*$N$5)</f>
        <v>0</v>
      </c>
    </row>
    <row r="32" spans="1:16" ht="12" thickBot="1" x14ac:dyDescent="0.25">
      <c r="B32" s="47" t="s">
        <v>21</v>
      </c>
      <c r="C32" s="47">
        <f t="shared" ref="C32:P32" si="7">SUM(C30:C31)</f>
        <v>0</v>
      </c>
      <c r="D32" s="47">
        <f t="shared" si="7"/>
        <v>0</v>
      </c>
      <c r="E32" s="47">
        <f t="shared" si="7"/>
        <v>0</v>
      </c>
      <c r="F32" s="47">
        <f t="shared" si="7"/>
        <v>0</v>
      </c>
      <c r="G32" s="47">
        <f t="shared" si="7"/>
        <v>2317</v>
      </c>
      <c r="H32" s="47">
        <f t="shared" si="7"/>
        <v>0</v>
      </c>
      <c r="I32" s="47">
        <f t="shared" si="7"/>
        <v>306</v>
      </c>
      <c r="J32" s="47">
        <f t="shared" si="7"/>
        <v>0</v>
      </c>
      <c r="K32" s="47">
        <f t="shared" si="7"/>
        <v>727</v>
      </c>
      <c r="L32" s="47">
        <f t="shared" si="7"/>
        <v>0</v>
      </c>
      <c r="M32" s="47">
        <f t="shared" si="7"/>
        <v>0</v>
      </c>
      <c r="N32" s="47">
        <f t="shared" si="7"/>
        <v>1673</v>
      </c>
      <c r="O32" s="47">
        <f t="shared" si="7"/>
        <v>5023</v>
      </c>
      <c r="P32" s="125">
        <f t="shared" si="7"/>
        <v>4805.25</v>
      </c>
    </row>
    <row r="34" spans="2:16" hidden="1" x14ac:dyDescent="0.2"/>
    <row r="35" spans="2:16" ht="12" hidden="1" thickBot="1" x14ac:dyDescent="0.25">
      <c r="B35" s="33" t="s">
        <v>50</v>
      </c>
      <c r="C35" s="33"/>
      <c r="D35" s="33"/>
      <c r="E35" s="33"/>
      <c r="F35" s="34"/>
      <c r="G35" s="34"/>
      <c r="H35" s="34"/>
      <c r="I35" s="34"/>
      <c r="J35" s="34"/>
      <c r="K35" s="34"/>
      <c r="L35" s="34"/>
      <c r="M35" s="34"/>
      <c r="N35" s="34"/>
      <c r="O35" s="35"/>
      <c r="P35" s="35"/>
    </row>
    <row r="36" spans="2:16" hidden="1" x14ac:dyDescent="0.2">
      <c r="B36" s="66"/>
      <c r="C36" s="71"/>
      <c r="D36" s="60"/>
      <c r="E36" s="60"/>
      <c r="F36" s="61"/>
      <c r="G36" s="67"/>
      <c r="H36" s="68"/>
      <c r="I36" s="69"/>
      <c r="J36" s="68"/>
      <c r="K36" s="67"/>
      <c r="L36" s="70"/>
      <c r="M36" s="67"/>
      <c r="N36" s="68"/>
      <c r="O36" s="43">
        <f>SUM(F36:N36)</f>
        <v>0</v>
      </c>
      <c r="P36" s="44">
        <f>(F36*$F$5)+(G36*$G$5)+(H36*$H$5)+(I36*$I$5)+(J36*$J$5)+(K36*$K$5)+(L36*$L$5)+(M36*$M$5)+(N36*$N$5)</f>
        <v>0</v>
      </c>
    </row>
    <row r="37" spans="2:16" hidden="1" x14ac:dyDescent="0.2">
      <c r="B37" s="66"/>
      <c r="C37" s="59"/>
      <c r="D37" s="60"/>
      <c r="E37" s="60"/>
      <c r="F37" s="61"/>
      <c r="G37" s="67"/>
      <c r="H37" s="68"/>
      <c r="I37" s="69"/>
      <c r="J37" s="68"/>
      <c r="K37" s="67"/>
      <c r="L37" s="70"/>
      <c r="M37" s="67"/>
      <c r="N37" s="68"/>
      <c r="O37" s="43">
        <f>SUM(F37:N37)</f>
        <v>0</v>
      </c>
      <c r="P37" s="44">
        <f>(F37*$F$5)+(G37*$G$5)+(H37*$H$5)+(I37*$I$5)+(J37*$J$5)+(K37*$K$5)+(L37*$L$5)+(M37*$M$5)+(N37*$N$5)</f>
        <v>0</v>
      </c>
    </row>
    <row r="38" spans="2:16" hidden="1" x14ac:dyDescent="0.2">
      <c r="B38" s="66"/>
      <c r="C38" s="59"/>
      <c r="D38" s="60"/>
      <c r="E38" s="60"/>
      <c r="F38" s="61"/>
      <c r="G38" s="67"/>
      <c r="H38" s="68"/>
      <c r="I38" s="69"/>
      <c r="J38" s="68"/>
      <c r="K38" s="67"/>
      <c r="L38" s="70"/>
      <c r="M38" s="67"/>
      <c r="N38" s="68"/>
      <c r="O38" s="43">
        <f>SUM(C38:N38)</f>
        <v>0</v>
      </c>
      <c r="P38" s="44">
        <f>(C38*$C$5)+(G38*$G$5)+(H38*$H$5)+(I38*$I$5)+(J38*$J$5)+(K38*$K$5)+(L38*$L$5)+(M38*$M$5)+(N38*$N$5)</f>
        <v>0</v>
      </c>
    </row>
    <row r="39" spans="2:16" hidden="1" x14ac:dyDescent="0.2">
      <c r="B39" s="126"/>
      <c r="C39" s="46"/>
      <c r="D39" s="46"/>
      <c r="E39" s="46"/>
      <c r="F39" s="121"/>
      <c r="G39" s="123"/>
      <c r="H39" s="122"/>
      <c r="I39" s="123"/>
      <c r="J39" s="122"/>
      <c r="K39" s="123"/>
      <c r="L39" s="122"/>
      <c r="M39" s="123"/>
      <c r="N39" s="124"/>
      <c r="O39" s="43"/>
      <c r="P39" s="44">
        <f>(F39*$F$5)+(G39*$G$5)+(H39*$H$5)+(I39*$I$5)+(J39*$J$5)+(K39*$K$5)+(L39*$L$5)+(M39*$M$5)+(N39*$N$5)</f>
        <v>0</v>
      </c>
    </row>
    <row r="40" spans="2:16" ht="12" hidden="1" thickBot="1" x14ac:dyDescent="0.25">
      <c r="B40" s="47" t="s">
        <v>21</v>
      </c>
      <c r="C40" s="47">
        <f>SUM(C36:C37)</f>
        <v>0</v>
      </c>
      <c r="D40" s="47">
        <f>SUM(D36:D37)</f>
        <v>0</v>
      </c>
      <c r="E40" s="47">
        <f>SUM(E36:E37)</f>
        <v>0</v>
      </c>
      <c r="F40" s="47">
        <f>SUM(F36:F39)</f>
        <v>0</v>
      </c>
      <c r="G40" s="47">
        <f t="shared" ref="G40:O40" si="8">SUM(G36:G39)</f>
        <v>0</v>
      </c>
      <c r="H40" s="47">
        <f t="shared" si="8"/>
        <v>0</v>
      </c>
      <c r="I40" s="47">
        <f t="shared" si="8"/>
        <v>0</v>
      </c>
      <c r="J40" s="47">
        <f t="shared" si="8"/>
        <v>0</v>
      </c>
      <c r="K40" s="47">
        <f t="shared" si="8"/>
        <v>0</v>
      </c>
      <c r="L40" s="47">
        <f t="shared" si="8"/>
        <v>0</v>
      </c>
      <c r="M40" s="47">
        <f t="shared" si="8"/>
        <v>0</v>
      </c>
      <c r="N40" s="47">
        <f t="shared" si="8"/>
        <v>0</v>
      </c>
      <c r="O40" s="47">
        <f t="shared" si="8"/>
        <v>0</v>
      </c>
      <c r="P40" s="125">
        <f>SUM(P36:P39)</f>
        <v>0</v>
      </c>
    </row>
    <row r="41" spans="2:16" x14ac:dyDescent="0.2">
      <c r="B41" s="62"/>
      <c r="C41" s="62"/>
      <c r="D41" s="62"/>
      <c r="E41" s="62"/>
      <c r="F41" s="62"/>
      <c r="G41" s="62"/>
      <c r="H41" s="62"/>
      <c r="I41" s="62"/>
      <c r="J41" s="62"/>
      <c r="K41" s="62"/>
      <c r="L41" s="62"/>
      <c r="M41" s="62"/>
      <c r="N41" s="62"/>
      <c r="O41" s="62"/>
      <c r="P41" s="149"/>
    </row>
    <row r="42" spans="2:16" x14ac:dyDescent="0.2">
      <c r="N42" s="129" t="s">
        <v>29</v>
      </c>
      <c r="O42" s="128">
        <f>SUM(O26+O32+O40)</f>
        <v>59130</v>
      </c>
      <c r="P42" s="128">
        <f>SUM(P26+P32+P40)</f>
        <v>31103.7</v>
      </c>
    </row>
  </sheetData>
  <pageMargins left="0.7" right="0.7" top="0.75" bottom="0.75" header="0.3" footer="0.3"/>
  <pageSetup paperSize="9" orientation="portrait" r:id="rId1"/>
  <ignoredErrors>
    <ignoredError sqref="O9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2"/>
  <sheetViews>
    <sheetView workbookViewId="0">
      <selection activeCell="J30" sqref="J30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37</v>
      </c>
    </row>
    <row r="3" spans="1:16" ht="12.75" x14ac:dyDescent="0.2">
      <c r="B3" s="2" t="s">
        <v>64</v>
      </c>
      <c r="C3" s="2"/>
      <c r="D3" s="2"/>
      <c r="E3" s="2"/>
    </row>
    <row r="4" spans="1:16" x14ac:dyDescent="0.2">
      <c r="B4" s="86"/>
      <c r="C4" s="87" t="s">
        <v>0</v>
      </c>
      <c r="D4" s="87" t="s">
        <v>1</v>
      </c>
      <c r="E4" s="86" t="s">
        <v>2</v>
      </c>
      <c r="F4" s="88" t="s">
        <v>3</v>
      </c>
      <c r="G4" s="89" t="s">
        <v>4</v>
      </c>
      <c r="H4" s="90"/>
      <c r="I4" s="91" t="s">
        <v>5</v>
      </c>
      <c r="J4" s="92"/>
      <c r="K4" s="93" t="s">
        <v>6</v>
      </c>
      <c r="L4" s="87"/>
      <c r="M4" s="93" t="s">
        <v>7</v>
      </c>
      <c r="N4" s="92"/>
      <c r="O4" s="86"/>
      <c r="P4" s="86"/>
    </row>
    <row r="5" spans="1:16" x14ac:dyDescent="0.2">
      <c r="B5" s="94"/>
      <c r="C5" s="12">
        <v>5</v>
      </c>
      <c r="D5" s="13"/>
      <c r="E5" s="13"/>
      <c r="F5" s="95">
        <v>0.1</v>
      </c>
      <c r="G5" s="96">
        <v>0.25</v>
      </c>
      <c r="H5" s="96">
        <v>0.25</v>
      </c>
      <c r="I5" s="92">
        <v>0.5</v>
      </c>
      <c r="J5" s="96">
        <v>0.5</v>
      </c>
      <c r="K5" s="97">
        <v>1</v>
      </c>
      <c r="L5" s="98">
        <v>1</v>
      </c>
      <c r="M5" s="97">
        <v>2</v>
      </c>
      <c r="N5" s="97">
        <v>2</v>
      </c>
      <c r="O5" s="99"/>
      <c r="P5" s="100"/>
    </row>
    <row r="6" spans="1:16" s="30" customFormat="1" x14ac:dyDescent="0.2">
      <c r="A6" s="1"/>
      <c r="B6" s="101" t="s">
        <v>8</v>
      </c>
      <c r="C6" s="102"/>
      <c r="D6" s="102"/>
      <c r="E6" s="102"/>
      <c r="F6" s="95" t="s">
        <v>9</v>
      </c>
      <c r="G6" s="103" t="s">
        <v>10</v>
      </c>
      <c r="H6" s="103" t="s">
        <v>11</v>
      </c>
      <c r="I6" s="90" t="s">
        <v>12</v>
      </c>
      <c r="J6" s="103" t="s">
        <v>13</v>
      </c>
      <c r="K6" s="103" t="s">
        <v>14</v>
      </c>
      <c r="L6" s="95" t="s">
        <v>15</v>
      </c>
      <c r="M6" s="103" t="s">
        <v>16</v>
      </c>
      <c r="N6" s="103" t="s">
        <v>17</v>
      </c>
      <c r="O6" s="90" t="s">
        <v>18</v>
      </c>
      <c r="P6" s="95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x14ac:dyDescent="0.2">
      <c r="B8" s="104"/>
      <c r="C8" s="104"/>
      <c r="D8" s="104"/>
      <c r="E8" s="104"/>
      <c r="F8" s="105"/>
      <c r="G8" s="105"/>
      <c r="H8" s="105"/>
      <c r="I8" s="105"/>
      <c r="J8" s="105"/>
      <c r="K8" s="105"/>
      <c r="L8" s="105"/>
      <c r="M8" s="105"/>
      <c r="N8" s="105"/>
      <c r="O8" s="106"/>
      <c r="P8" s="106"/>
    </row>
    <row r="9" spans="1:16" s="30" customFormat="1" x14ac:dyDescent="0.2">
      <c r="A9" s="1"/>
      <c r="B9" s="107"/>
      <c r="C9" s="116"/>
      <c r="D9" s="108"/>
      <c r="E9" s="108"/>
      <c r="F9" s="130"/>
      <c r="G9" s="131"/>
      <c r="H9" s="132"/>
      <c r="I9" s="112"/>
      <c r="J9" s="132"/>
      <c r="K9" s="131"/>
      <c r="L9" s="113"/>
      <c r="M9" s="131"/>
      <c r="N9" s="132"/>
      <c r="O9" s="114">
        <f>SUM(F9:N9)</f>
        <v>0</v>
      </c>
      <c r="P9" s="115">
        <f>(F9*$F$5)+(G9*$G$5)+(H9*$H$5)+(I9*$I$5)+(J9*$J$5)+(K9*$K$5)+(L9*$L$5)+(M9*$M$5)+(N9*$N$5)</f>
        <v>0</v>
      </c>
    </row>
    <row r="10" spans="1:16" s="30" customFormat="1" x14ac:dyDescent="0.2">
      <c r="A10" s="1"/>
      <c r="B10" s="107"/>
      <c r="C10" s="116"/>
      <c r="D10" s="108"/>
      <c r="E10" s="108"/>
      <c r="F10" s="130"/>
      <c r="G10" s="131"/>
      <c r="H10" s="132"/>
      <c r="I10" s="112"/>
      <c r="J10" s="132"/>
      <c r="K10" s="131"/>
      <c r="L10" s="113"/>
      <c r="M10" s="131"/>
      <c r="N10" s="132"/>
      <c r="O10" s="114">
        <f>SUM(F10:N10)</f>
        <v>0</v>
      </c>
      <c r="P10" s="115">
        <f>(F10*$F$5)+(G10*$G$5)+(H10*$H$5)+(I10*$I$5)+(J10*$J$5)+(K10*$K$5)+(L10*$L$5)+(M10*$M$5)+(N10*$N$5)</f>
        <v>0</v>
      </c>
    </row>
    <row r="11" spans="1:16" s="30" customFormat="1" x14ac:dyDescent="0.2">
      <c r="A11" s="1"/>
      <c r="B11" s="107"/>
      <c r="C11" s="116"/>
      <c r="D11" s="108"/>
      <c r="E11" s="108"/>
      <c r="F11" s="130"/>
      <c r="G11" s="131"/>
      <c r="H11" s="132"/>
      <c r="I11" s="112"/>
      <c r="J11" s="132"/>
      <c r="K11" s="131"/>
      <c r="L11" s="113"/>
      <c r="M11" s="131"/>
      <c r="N11" s="132"/>
      <c r="O11" s="114">
        <f>SUM(F11:N11)</f>
        <v>0</v>
      </c>
      <c r="P11" s="115">
        <f>(F11*$F$5)+(G11*$G$5)+(H11*$H$5)+(I11*$I$5)+(J11*$J$5)+(K11*$K$5)+(L11*$L$5)+(M11*$M$5)+(N11*$N$5)</f>
        <v>0</v>
      </c>
    </row>
    <row r="12" spans="1:16" x14ac:dyDescent="0.2">
      <c r="A12" s="46"/>
      <c r="B12" s="117" t="s">
        <v>21</v>
      </c>
      <c r="C12" s="117">
        <f t="shared" ref="C12:P12" si="0">SUM(C9:C11)</f>
        <v>0</v>
      </c>
      <c r="D12" s="117">
        <f t="shared" si="0"/>
        <v>0</v>
      </c>
      <c r="E12" s="117">
        <f t="shared" si="0"/>
        <v>0</v>
      </c>
      <c r="F12" s="117">
        <f t="shared" si="0"/>
        <v>0</v>
      </c>
      <c r="G12" s="117">
        <f t="shared" si="0"/>
        <v>0</v>
      </c>
      <c r="H12" s="117">
        <f t="shared" si="0"/>
        <v>0</v>
      </c>
      <c r="I12" s="117">
        <f t="shared" si="0"/>
        <v>0</v>
      </c>
      <c r="J12" s="117">
        <f t="shared" si="0"/>
        <v>0</v>
      </c>
      <c r="K12" s="117">
        <f t="shared" si="0"/>
        <v>0</v>
      </c>
      <c r="L12" s="117">
        <f t="shared" si="0"/>
        <v>0</v>
      </c>
      <c r="M12" s="117">
        <f t="shared" si="0"/>
        <v>0</v>
      </c>
      <c r="N12" s="117">
        <f t="shared" si="0"/>
        <v>0</v>
      </c>
      <c r="O12" s="117">
        <f t="shared" si="0"/>
        <v>0</v>
      </c>
      <c r="P12" s="117">
        <f t="shared" si="0"/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0"/>
  <sheetViews>
    <sheetView workbookViewId="0">
      <pane xSplit="2" ySplit="4" topLeftCell="C65" activePane="bottomRight" state="frozen"/>
      <selection pane="topRight" activeCell="C1" sqref="C1"/>
      <selection pane="bottomLeft" activeCell="A5" sqref="A5"/>
      <selection pane="bottomRight" activeCell="B90" sqref="B90"/>
    </sheetView>
  </sheetViews>
  <sheetFormatPr defaultRowHeight="11.25" x14ac:dyDescent="0.2"/>
  <cols>
    <col min="1" max="1" width="3.140625" style="1" customWidth="1"/>
    <col min="2" max="2" width="48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 x14ac:dyDescent="0.2">
      <c r="B1" s="2" t="s">
        <v>76</v>
      </c>
      <c r="C1" s="2"/>
      <c r="D1" s="2"/>
      <c r="E1" s="2"/>
    </row>
    <row r="2" spans="1:16" x14ac:dyDescent="0.2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 x14ac:dyDescent="0.2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 x14ac:dyDescent="0.25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 x14ac:dyDescent="0.2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 x14ac:dyDescent="0.25">
      <c r="B6" s="33" t="s">
        <v>33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x14ac:dyDescent="0.2">
      <c r="A7" s="1"/>
      <c r="B7" s="155" t="s">
        <v>262</v>
      </c>
      <c r="C7" s="156"/>
      <c r="D7" s="157"/>
      <c r="E7" s="157"/>
      <c r="F7" s="158">
        <v>11</v>
      </c>
      <c r="G7" s="159">
        <v>4622</v>
      </c>
      <c r="H7" s="160"/>
      <c r="I7" s="161">
        <v>14</v>
      </c>
      <c r="J7" s="160"/>
      <c r="K7" s="159">
        <v>3</v>
      </c>
      <c r="L7" s="162"/>
      <c r="M7" s="159"/>
      <c r="N7" s="160">
        <v>338</v>
      </c>
      <c r="O7" s="43">
        <f t="shared" ref="O7:O15" si="0">SUM(F7:N7)</f>
        <v>4988</v>
      </c>
      <c r="P7" s="44">
        <f t="shared" ref="P7:P15" si="1">(F7*$F$3)+(G7*$G$3)+(H7*$H$3)+(I7*$I$3)+(J7*$J$3)+(K7*$K$3)+(L7*$L$3)+(M7*$M$3)+(N7*$N$3)</f>
        <v>1842.6</v>
      </c>
    </row>
    <row r="8" spans="1:16" s="30" customFormat="1" x14ac:dyDescent="0.2">
      <c r="A8" s="1"/>
      <c r="B8" s="155" t="s">
        <v>263</v>
      </c>
      <c r="C8" s="163"/>
      <c r="D8" s="157"/>
      <c r="E8" s="157"/>
      <c r="F8" s="158"/>
      <c r="G8" s="159">
        <v>189</v>
      </c>
      <c r="H8" s="160"/>
      <c r="I8" s="161">
        <v>25</v>
      </c>
      <c r="J8" s="160"/>
      <c r="K8" s="159">
        <v>1</v>
      </c>
      <c r="L8" s="162"/>
      <c r="M8" s="159"/>
      <c r="N8" s="160">
        <v>405</v>
      </c>
      <c r="O8" s="43">
        <f t="shared" si="0"/>
        <v>620</v>
      </c>
      <c r="P8" s="44">
        <f t="shared" si="1"/>
        <v>870.75</v>
      </c>
    </row>
    <row r="9" spans="1:16" s="30" customFormat="1" x14ac:dyDescent="0.2">
      <c r="A9" s="1"/>
      <c r="B9" s="155" t="s">
        <v>264</v>
      </c>
      <c r="C9" s="163"/>
      <c r="D9" s="157"/>
      <c r="E9" s="157"/>
      <c r="F9" s="158"/>
      <c r="G9" s="159">
        <v>1050</v>
      </c>
      <c r="H9" s="160"/>
      <c r="I9" s="161"/>
      <c r="J9" s="160"/>
      <c r="K9" s="159"/>
      <c r="L9" s="162"/>
      <c r="M9" s="159"/>
      <c r="N9" s="160">
        <v>108</v>
      </c>
      <c r="O9" s="43">
        <f t="shared" si="0"/>
        <v>1158</v>
      </c>
      <c r="P9" s="44">
        <f t="shared" si="1"/>
        <v>478.5</v>
      </c>
    </row>
    <row r="10" spans="1:16" s="30" customFormat="1" x14ac:dyDescent="0.2">
      <c r="A10" s="1"/>
      <c r="B10" s="155" t="s">
        <v>265</v>
      </c>
      <c r="C10" s="163"/>
      <c r="D10" s="157"/>
      <c r="E10" s="157"/>
      <c r="F10" s="158"/>
      <c r="G10" s="159"/>
      <c r="H10" s="160"/>
      <c r="I10" s="161"/>
      <c r="J10" s="160"/>
      <c r="K10" s="159"/>
      <c r="L10" s="162"/>
      <c r="M10" s="159"/>
      <c r="N10" s="160">
        <v>181</v>
      </c>
      <c r="O10" s="43">
        <f t="shared" si="0"/>
        <v>181</v>
      </c>
      <c r="P10" s="44">
        <f t="shared" si="1"/>
        <v>362</v>
      </c>
    </row>
    <row r="11" spans="1:16" s="30" customFormat="1" x14ac:dyDescent="0.2">
      <c r="A11" s="1"/>
      <c r="B11" s="155" t="s">
        <v>266</v>
      </c>
      <c r="C11" s="163"/>
      <c r="D11" s="157"/>
      <c r="E11" s="157"/>
      <c r="F11" s="158"/>
      <c r="G11" s="159"/>
      <c r="H11" s="160"/>
      <c r="I11" s="161"/>
      <c r="J11" s="160"/>
      <c r="K11" s="159"/>
      <c r="L11" s="162"/>
      <c r="M11" s="159"/>
      <c r="N11" s="160">
        <v>150</v>
      </c>
      <c r="O11" s="43">
        <f t="shared" si="0"/>
        <v>150</v>
      </c>
      <c r="P11" s="44">
        <f t="shared" si="1"/>
        <v>300</v>
      </c>
    </row>
    <row r="12" spans="1:16" s="30" customFormat="1" x14ac:dyDescent="0.2">
      <c r="A12" s="1"/>
      <c r="B12" s="155" t="s">
        <v>267</v>
      </c>
      <c r="C12" s="163"/>
      <c r="D12" s="157"/>
      <c r="E12" s="157"/>
      <c r="F12" s="158"/>
      <c r="G12" s="159">
        <v>100</v>
      </c>
      <c r="H12" s="160"/>
      <c r="I12" s="161"/>
      <c r="J12" s="160"/>
      <c r="K12" s="159"/>
      <c r="L12" s="162"/>
      <c r="M12" s="159"/>
      <c r="N12" s="160">
        <v>104</v>
      </c>
      <c r="O12" s="43">
        <f t="shared" si="0"/>
        <v>204</v>
      </c>
      <c r="P12" s="44">
        <f t="shared" si="1"/>
        <v>233</v>
      </c>
    </row>
    <row r="13" spans="1:16" s="30" customFormat="1" x14ac:dyDescent="0.2">
      <c r="A13" s="1"/>
      <c r="B13" s="155" t="s">
        <v>268</v>
      </c>
      <c r="C13" s="163"/>
      <c r="D13" s="157"/>
      <c r="E13" s="157"/>
      <c r="F13" s="158"/>
      <c r="G13" s="159">
        <v>310</v>
      </c>
      <c r="H13" s="160"/>
      <c r="I13" s="161">
        <v>18</v>
      </c>
      <c r="J13" s="160"/>
      <c r="K13" s="159">
        <v>23</v>
      </c>
      <c r="L13" s="162"/>
      <c r="M13" s="159"/>
      <c r="N13" s="160">
        <v>60</v>
      </c>
      <c r="O13" s="43">
        <f t="shared" si="0"/>
        <v>411</v>
      </c>
      <c r="P13" s="44">
        <f t="shared" si="1"/>
        <v>229.5</v>
      </c>
    </row>
    <row r="14" spans="1:16" s="30" customFormat="1" x14ac:dyDescent="0.2">
      <c r="A14" s="1"/>
      <c r="B14" s="155" t="s">
        <v>269</v>
      </c>
      <c r="C14" s="163"/>
      <c r="D14" s="157"/>
      <c r="E14" s="157"/>
      <c r="F14" s="158"/>
      <c r="G14" s="159">
        <v>260</v>
      </c>
      <c r="H14" s="160"/>
      <c r="I14" s="161">
        <v>5</v>
      </c>
      <c r="J14" s="160"/>
      <c r="K14" s="159">
        <v>21</v>
      </c>
      <c r="L14" s="162"/>
      <c r="M14" s="159"/>
      <c r="N14" s="160">
        <v>64</v>
      </c>
      <c r="O14" s="43">
        <f t="shared" si="0"/>
        <v>350</v>
      </c>
      <c r="P14" s="44">
        <f t="shared" si="1"/>
        <v>216.5</v>
      </c>
    </row>
    <row r="15" spans="1:16" s="30" customFormat="1" x14ac:dyDescent="0.2">
      <c r="A15" s="1"/>
      <c r="B15" s="155" t="s">
        <v>270</v>
      </c>
      <c r="C15" s="163"/>
      <c r="D15" s="157"/>
      <c r="E15" s="157"/>
      <c r="F15" s="158"/>
      <c r="G15" s="159">
        <v>740</v>
      </c>
      <c r="H15" s="160"/>
      <c r="I15" s="161"/>
      <c r="J15" s="160"/>
      <c r="K15" s="159"/>
      <c r="L15" s="162"/>
      <c r="M15" s="159"/>
      <c r="N15" s="160">
        <v>5</v>
      </c>
      <c r="O15" s="43">
        <f t="shared" si="0"/>
        <v>745</v>
      </c>
      <c r="P15" s="44">
        <f t="shared" si="1"/>
        <v>195</v>
      </c>
    </row>
    <row r="16" spans="1:16" s="30" customFormat="1" x14ac:dyDescent="0.2">
      <c r="A16" s="1"/>
      <c r="B16" s="155" t="s">
        <v>271</v>
      </c>
      <c r="C16" s="163"/>
      <c r="D16" s="157"/>
      <c r="E16" s="157"/>
      <c r="F16" s="158"/>
      <c r="G16" s="159">
        <v>773</v>
      </c>
      <c r="H16" s="160"/>
      <c r="I16" s="161"/>
      <c r="J16" s="160"/>
      <c r="K16" s="159"/>
      <c r="L16" s="162"/>
      <c r="M16" s="159"/>
      <c r="N16" s="160"/>
      <c r="O16" s="43">
        <f t="shared" ref="O16:O21" si="2">SUM(F16:N16)</f>
        <v>773</v>
      </c>
      <c r="P16" s="44">
        <f t="shared" ref="P16:P21" si="3">(F16*$F$3)+(G16*$G$3)+(H16*$H$3)+(I16*$I$3)+(J16*$J$3)+(K16*$K$3)+(L16*$L$3)+(M16*$M$3)+(N16*$N$3)</f>
        <v>193.25</v>
      </c>
    </row>
    <row r="17" spans="1:16" s="30" customFormat="1" x14ac:dyDescent="0.2">
      <c r="A17" s="1"/>
      <c r="B17" s="155" t="s">
        <v>272</v>
      </c>
      <c r="C17" s="163"/>
      <c r="D17" s="157"/>
      <c r="E17" s="157"/>
      <c r="F17" s="158">
        <v>4</v>
      </c>
      <c r="G17" s="159">
        <v>48</v>
      </c>
      <c r="H17" s="160"/>
      <c r="I17" s="161">
        <v>9</v>
      </c>
      <c r="J17" s="160"/>
      <c r="K17" s="159">
        <v>2</v>
      </c>
      <c r="L17" s="162"/>
      <c r="M17" s="159"/>
      <c r="N17" s="160">
        <v>52</v>
      </c>
      <c r="O17" s="43">
        <f t="shared" si="2"/>
        <v>115</v>
      </c>
      <c r="P17" s="44">
        <f t="shared" si="3"/>
        <v>122.9</v>
      </c>
    </row>
    <row r="18" spans="1:16" s="30" customFormat="1" x14ac:dyDescent="0.2">
      <c r="A18" s="1"/>
      <c r="B18" s="155" t="s">
        <v>273</v>
      </c>
      <c r="C18" s="163"/>
      <c r="D18" s="157"/>
      <c r="E18" s="157"/>
      <c r="F18" s="158"/>
      <c r="G18" s="159"/>
      <c r="H18" s="160"/>
      <c r="I18" s="161"/>
      <c r="J18" s="160"/>
      <c r="K18" s="159"/>
      <c r="L18" s="162"/>
      <c r="M18" s="159"/>
      <c r="N18" s="160">
        <v>60</v>
      </c>
      <c r="O18" s="43">
        <f t="shared" si="2"/>
        <v>60</v>
      </c>
      <c r="P18" s="44">
        <f t="shared" si="3"/>
        <v>120</v>
      </c>
    </row>
    <row r="19" spans="1:16" s="30" customFormat="1" x14ac:dyDescent="0.2">
      <c r="A19" s="1"/>
      <c r="B19" s="155" t="s">
        <v>274</v>
      </c>
      <c r="C19" s="163"/>
      <c r="D19" s="157"/>
      <c r="E19" s="157"/>
      <c r="F19" s="158"/>
      <c r="G19" s="159"/>
      <c r="H19" s="160"/>
      <c r="I19" s="161">
        <v>48</v>
      </c>
      <c r="J19" s="160"/>
      <c r="K19" s="159"/>
      <c r="L19" s="162"/>
      <c r="M19" s="159"/>
      <c r="N19" s="160">
        <v>18</v>
      </c>
      <c r="O19" s="43">
        <f t="shared" si="2"/>
        <v>66</v>
      </c>
      <c r="P19" s="44">
        <f t="shared" si="3"/>
        <v>60</v>
      </c>
    </row>
    <row r="20" spans="1:16" s="30" customFormat="1" x14ac:dyDescent="0.2">
      <c r="A20" s="1"/>
      <c r="B20" s="155" t="s">
        <v>275</v>
      </c>
      <c r="C20" s="163"/>
      <c r="D20" s="157"/>
      <c r="E20" s="157"/>
      <c r="F20" s="158"/>
      <c r="G20" s="159"/>
      <c r="H20" s="160"/>
      <c r="I20" s="161"/>
      <c r="J20" s="160"/>
      <c r="K20" s="159"/>
      <c r="L20" s="162"/>
      <c r="M20" s="159"/>
      <c r="N20" s="160">
        <v>25</v>
      </c>
      <c r="O20" s="43">
        <f t="shared" si="2"/>
        <v>25</v>
      </c>
      <c r="P20" s="44">
        <f t="shared" si="3"/>
        <v>50</v>
      </c>
    </row>
    <row r="21" spans="1:16" s="30" customFormat="1" x14ac:dyDescent="0.2">
      <c r="A21" s="1"/>
      <c r="B21" s="155" t="s">
        <v>276</v>
      </c>
      <c r="C21" s="163"/>
      <c r="D21" s="157"/>
      <c r="E21" s="157"/>
      <c r="F21" s="158"/>
      <c r="G21" s="159"/>
      <c r="H21" s="160"/>
      <c r="I21" s="161"/>
      <c r="J21" s="160"/>
      <c r="K21" s="159">
        <v>3</v>
      </c>
      <c r="L21" s="162"/>
      <c r="M21" s="159"/>
      <c r="N21" s="160">
        <v>23</v>
      </c>
      <c r="O21" s="43">
        <f t="shared" si="2"/>
        <v>26</v>
      </c>
      <c r="P21" s="44">
        <f t="shared" si="3"/>
        <v>49</v>
      </c>
    </row>
    <row r="22" spans="1:16" s="30" customFormat="1" x14ac:dyDescent="0.2">
      <c r="A22" s="1"/>
      <c r="B22" s="155" t="s">
        <v>277</v>
      </c>
      <c r="C22" s="163"/>
      <c r="D22" s="157"/>
      <c r="E22" s="157"/>
      <c r="F22" s="158"/>
      <c r="G22" s="159">
        <v>100</v>
      </c>
      <c r="H22" s="160"/>
      <c r="I22" s="161">
        <v>4</v>
      </c>
      <c r="J22" s="160"/>
      <c r="K22" s="159">
        <v>2</v>
      </c>
      <c r="L22" s="162"/>
      <c r="M22" s="159"/>
      <c r="N22" s="160">
        <v>8</v>
      </c>
      <c r="O22" s="43">
        <f>SUM(F22:N22)</f>
        <v>114</v>
      </c>
      <c r="P22" s="44">
        <f>(F22*$F$3)+(G22*$G$3)+(H22*$H$3)+(I22*$I$3)+(J22*$J$3)+(K22*$K$3)+(L22*$L$3)+(M22*$M$3)+(N22*$N$3)</f>
        <v>45</v>
      </c>
    </row>
    <row r="23" spans="1:16" s="30" customFormat="1" x14ac:dyDescent="0.2">
      <c r="A23" s="188"/>
      <c r="B23" s="174" t="s">
        <v>278</v>
      </c>
      <c r="C23" s="182"/>
      <c r="D23" s="176"/>
      <c r="E23" s="176"/>
      <c r="F23" s="177">
        <v>5</v>
      </c>
      <c r="G23" s="183">
        <v>119</v>
      </c>
      <c r="H23" s="184"/>
      <c r="I23" s="185">
        <v>5</v>
      </c>
      <c r="J23" s="184"/>
      <c r="K23" s="183">
        <v>2</v>
      </c>
      <c r="L23" s="186"/>
      <c r="M23" s="183"/>
      <c r="N23" s="184">
        <v>4</v>
      </c>
      <c r="O23" s="43">
        <f t="shared" ref="O23:O36" si="4">SUM(F23:N23)</f>
        <v>135</v>
      </c>
      <c r="P23" s="44">
        <f t="shared" ref="P23:P36" si="5">(F23*$F$3)+(G23*$G$3)+(H23*$H$3)+(I23*$I$3)+(J23*$J$3)+(K23*$K$3)+(L23*$L$3)+(M23*$M$3)+(N23*$N$3)</f>
        <v>42.75</v>
      </c>
    </row>
    <row r="24" spans="1:16" s="30" customFormat="1" x14ac:dyDescent="0.2">
      <c r="A24" s="188"/>
      <c r="B24" s="174" t="s">
        <v>279</v>
      </c>
      <c r="C24" s="182"/>
      <c r="D24" s="176"/>
      <c r="E24" s="176"/>
      <c r="F24" s="177"/>
      <c r="G24" s="183">
        <v>153</v>
      </c>
      <c r="H24" s="184"/>
      <c r="I24" s="185"/>
      <c r="J24" s="184"/>
      <c r="K24" s="183"/>
      <c r="L24" s="186"/>
      <c r="M24" s="183"/>
      <c r="N24" s="184">
        <v>2</v>
      </c>
      <c r="O24" s="43">
        <f t="shared" si="4"/>
        <v>155</v>
      </c>
      <c r="P24" s="44">
        <f t="shared" si="5"/>
        <v>42.25</v>
      </c>
    </row>
    <row r="25" spans="1:16" s="30" customFormat="1" x14ac:dyDescent="0.2">
      <c r="A25" s="188"/>
      <c r="B25" s="174" t="s">
        <v>280</v>
      </c>
      <c r="C25" s="182"/>
      <c r="D25" s="176"/>
      <c r="E25" s="176"/>
      <c r="F25" s="177"/>
      <c r="G25" s="183"/>
      <c r="H25" s="184"/>
      <c r="I25" s="185"/>
      <c r="J25" s="184"/>
      <c r="K25" s="183"/>
      <c r="L25" s="186"/>
      <c r="M25" s="183"/>
      <c r="N25" s="184">
        <v>25</v>
      </c>
      <c r="O25" s="43">
        <f t="shared" si="4"/>
        <v>25</v>
      </c>
      <c r="P25" s="44">
        <f t="shared" si="5"/>
        <v>50</v>
      </c>
    </row>
    <row r="26" spans="1:16" s="30" customFormat="1" x14ac:dyDescent="0.2">
      <c r="A26" s="188"/>
      <c r="B26" s="174" t="s">
        <v>281</v>
      </c>
      <c r="C26" s="182"/>
      <c r="D26" s="176"/>
      <c r="E26" s="176"/>
      <c r="F26" s="177"/>
      <c r="G26" s="183"/>
      <c r="H26" s="184"/>
      <c r="I26" s="185"/>
      <c r="J26" s="184"/>
      <c r="K26" s="183"/>
      <c r="L26" s="186"/>
      <c r="M26" s="183"/>
      <c r="N26" s="184">
        <v>20</v>
      </c>
      <c r="O26" s="43">
        <f t="shared" si="4"/>
        <v>20</v>
      </c>
      <c r="P26" s="44">
        <f t="shared" si="5"/>
        <v>40</v>
      </c>
    </row>
    <row r="27" spans="1:16" s="30" customFormat="1" x14ac:dyDescent="0.2">
      <c r="A27" s="188"/>
      <c r="B27" s="174" t="s">
        <v>282</v>
      </c>
      <c r="C27" s="182"/>
      <c r="D27" s="176"/>
      <c r="E27" s="176"/>
      <c r="F27" s="177"/>
      <c r="G27" s="183"/>
      <c r="H27" s="184"/>
      <c r="I27" s="185"/>
      <c r="J27" s="184"/>
      <c r="K27" s="183"/>
      <c r="L27" s="186"/>
      <c r="M27" s="183"/>
      <c r="N27" s="184">
        <v>20</v>
      </c>
      <c r="O27" s="43">
        <f t="shared" si="4"/>
        <v>20</v>
      </c>
      <c r="P27" s="44">
        <f t="shared" si="5"/>
        <v>40</v>
      </c>
    </row>
    <row r="28" spans="1:16" s="30" customFormat="1" x14ac:dyDescent="0.2">
      <c r="A28" s="188"/>
      <c r="B28" s="174" t="s">
        <v>283</v>
      </c>
      <c r="C28" s="182"/>
      <c r="D28" s="176"/>
      <c r="E28" s="176"/>
      <c r="F28" s="177"/>
      <c r="G28" s="183"/>
      <c r="H28" s="184"/>
      <c r="I28" s="185"/>
      <c r="J28" s="184"/>
      <c r="K28" s="183"/>
      <c r="L28" s="186"/>
      <c r="M28" s="183"/>
      <c r="N28" s="184">
        <v>20</v>
      </c>
      <c r="O28" s="43">
        <f t="shared" si="4"/>
        <v>20</v>
      </c>
      <c r="P28" s="44">
        <f t="shared" si="5"/>
        <v>40</v>
      </c>
    </row>
    <row r="29" spans="1:16" s="30" customFormat="1" x14ac:dyDescent="0.2">
      <c r="A29" s="188"/>
      <c r="B29" s="174" t="s">
        <v>284</v>
      </c>
      <c r="C29" s="182"/>
      <c r="D29" s="176"/>
      <c r="E29" s="176"/>
      <c r="F29" s="177"/>
      <c r="G29" s="183"/>
      <c r="H29" s="184"/>
      <c r="I29" s="185"/>
      <c r="J29" s="184"/>
      <c r="K29" s="183"/>
      <c r="L29" s="186">
        <v>28</v>
      </c>
      <c r="M29" s="183"/>
      <c r="N29" s="184">
        <v>5</v>
      </c>
      <c r="O29" s="43">
        <f t="shared" si="4"/>
        <v>33</v>
      </c>
      <c r="P29" s="44">
        <f t="shared" si="5"/>
        <v>38</v>
      </c>
    </row>
    <row r="30" spans="1:16" s="30" customFormat="1" x14ac:dyDescent="0.2">
      <c r="A30" s="188"/>
      <c r="B30" s="174" t="s">
        <v>285</v>
      </c>
      <c r="C30" s="182"/>
      <c r="D30" s="176"/>
      <c r="E30" s="176"/>
      <c r="F30" s="177"/>
      <c r="G30" s="183">
        <v>30</v>
      </c>
      <c r="H30" s="184"/>
      <c r="I30" s="185"/>
      <c r="J30" s="184"/>
      <c r="K30" s="183"/>
      <c r="L30" s="186"/>
      <c r="M30" s="183"/>
      <c r="N30" s="184">
        <v>15</v>
      </c>
      <c r="O30" s="43">
        <f t="shared" si="4"/>
        <v>45</v>
      </c>
      <c r="P30" s="44">
        <f t="shared" si="5"/>
        <v>37.5</v>
      </c>
    </row>
    <row r="31" spans="1:16" s="30" customFormat="1" x14ac:dyDescent="0.2">
      <c r="A31" s="188"/>
      <c r="B31" s="174" t="s">
        <v>286</v>
      </c>
      <c r="C31" s="182"/>
      <c r="D31" s="176"/>
      <c r="E31" s="176"/>
      <c r="F31" s="177"/>
      <c r="G31" s="183">
        <v>100</v>
      </c>
      <c r="H31" s="184"/>
      <c r="I31" s="185"/>
      <c r="J31" s="184"/>
      <c r="K31" s="183"/>
      <c r="L31" s="186"/>
      <c r="M31" s="183"/>
      <c r="N31" s="184">
        <v>5</v>
      </c>
      <c r="O31" s="43">
        <f t="shared" si="4"/>
        <v>105</v>
      </c>
      <c r="P31" s="44">
        <f t="shared" si="5"/>
        <v>35</v>
      </c>
    </row>
    <row r="32" spans="1:16" s="30" customFormat="1" x14ac:dyDescent="0.2">
      <c r="A32" s="188"/>
      <c r="B32" s="174" t="s">
        <v>287</v>
      </c>
      <c r="C32" s="182"/>
      <c r="D32" s="176"/>
      <c r="E32" s="176"/>
      <c r="F32" s="177"/>
      <c r="G32" s="183">
        <v>122</v>
      </c>
      <c r="H32" s="184"/>
      <c r="I32" s="185"/>
      <c r="J32" s="184"/>
      <c r="K32" s="183"/>
      <c r="L32" s="186"/>
      <c r="M32" s="183"/>
      <c r="N32" s="184">
        <v>2</v>
      </c>
      <c r="O32" s="43">
        <f t="shared" si="4"/>
        <v>124</v>
      </c>
      <c r="P32" s="44">
        <f t="shared" si="5"/>
        <v>34.5</v>
      </c>
    </row>
    <row r="33" spans="1:16" s="30" customFormat="1" x14ac:dyDescent="0.2">
      <c r="A33" s="188"/>
      <c r="B33" s="174" t="s">
        <v>288</v>
      </c>
      <c r="C33" s="182"/>
      <c r="D33" s="176"/>
      <c r="E33" s="176"/>
      <c r="F33" s="177"/>
      <c r="G33" s="183">
        <v>50</v>
      </c>
      <c r="H33" s="184"/>
      <c r="I33" s="185"/>
      <c r="J33" s="184"/>
      <c r="K33" s="183"/>
      <c r="L33" s="186"/>
      <c r="M33" s="183"/>
      <c r="N33" s="184">
        <v>10</v>
      </c>
      <c r="O33" s="43">
        <f t="shared" si="4"/>
        <v>60</v>
      </c>
      <c r="P33" s="44">
        <f t="shared" si="5"/>
        <v>32.5</v>
      </c>
    </row>
    <row r="34" spans="1:16" s="30" customFormat="1" x14ac:dyDescent="0.2">
      <c r="A34" s="188"/>
      <c r="B34" s="174" t="s">
        <v>289</v>
      </c>
      <c r="C34" s="182"/>
      <c r="D34" s="176"/>
      <c r="E34" s="176"/>
      <c r="F34" s="177"/>
      <c r="G34" s="183">
        <v>84</v>
      </c>
      <c r="H34" s="184"/>
      <c r="I34" s="185"/>
      <c r="J34" s="184"/>
      <c r="K34" s="183"/>
      <c r="L34" s="186"/>
      <c r="M34" s="183"/>
      <c r="N34" s="184">
        <v>3</v>
      </c>
      <c r="O34" s="43">
        <f t="shared" si="4"/>
        <v>87</v>
      </c>
      <c r="P34" s="44">
        <f t="shared" si="5"/>
        <v>27</v>
      </c>
    </row>
    <row r="35" spans="1:16" s="30" customFormat="1" x14ac:dyDescent="0.2">
      <c r="A35" s="188"/>
      <c r="B35" s="174" t="s">
        <v>290</v>
      </c>
      <c r="C35" s="182"/>
      <c r="D35" s="176"/>
      <c r="E35" s="176"/>
      <c r="F35" s="177"/>
      <c r="G35" s="183">
        <v>12</v>
      </c>
      <c r="H35" s="184"/>
      <c r="I35" s="185"/>
      <c r="J35" s="184"/>
      <c r="K35" s="183"/>
      <c r="L35" s="186"/>
      <c r="M35" s="183"/>
      <c r="N35" s="184">
        <v>11</v>
      </c>
      <c r="O35" s="43">
        <f t="shared" si="4"/>
        <v>23</v>
      </c>
      <c r="P35" s="44">
        <f t="shared" si="5"/>
        <v>25</v>
      </c>
    </row>
    <row r="36" spans="1:16" s="30" customFormat="1" x14ac:dyDescent="0.2">
      <c r="A36" s="188"/>
      <c r="B36" s="174" t="s">
        <v>291</v>
      </c>
      <c r="C36" s="182"/>
      <c r="D36" s="176"/>
      <c r="E36" s="176"/>
      <c r="F36" s="177"/>
      <c r="G36" s="183">
        <v>100</v>
      </c>
      <c r="H36" s="184"/>
      <c r="I36" s="185"/>
      <c r="J36" s="184"/>
      <c r="K36" s="183"/>
      <c r="L36" s="186"/>
      <c r="M36" s="183"/>
      <c r="N36" s="184"/>
      <c r="O36" s="43">
        <f t="shared" si="4"/>
        <v>100</v>
      </c>
      <c r="P36" s="44">
        <f t="shared" si="5"/>
        <v>25</v>
      </c>
    </row>
    <row r="37" spans="1:16" s="30" customFormat="1" x14ac:dyDescent="0.2">
      <c r="A37" s="188"/>
      <c r="B37" s="174" t="s">
        <v>292</v>
      </c>
      <c r="C37" s="182"/>
      <c r="D37" s="176"/>
      <c r="E37" s="176"/>
      <c r="F37" s="177"/>
      <c r="G37" s="183"/>
      <c r="H37" s="184"/>
      <c r="I37" s="185"/>
      <c r="J37" s="184"/>
      <c r="K37" s="183"/>
      <c r="L37" s="186"/>
      <c r="M37" s="183"/>
      <c r="N37" s="184">
        <v>12</v>
      </c>
      <c r="O37" s="43">
        <f>SUM(F37:N37)</f>
        <v>12</v>
      </c>
      <c r="P37" s="44">
        <f>(F37*$F$3)+(G37*$G$3)+(H37*$H$3)+(I37*$I$3)+(J37*$J$3)+(K37*$K$3)+(L37*$L$3)+(M37*$M$3)+(N37*$N$3)</f>
        <v>24</v>
      </c>
    </row>
    <row r="38" spans="1:16" s="30" customFormat="1" x14ac:dyDescent="0.2">
      <c r="A38" s="188"/>
      <c r="B38" s="174" t="s">
        <v>293</v>
      </c>
      <c r="C38" s="182"/>
      <c r="D38" s="176"/>
      <c r="E38" s="176"/>
      <c r="F38" s="177"/>
      <c r="G38" s="183"/>
      <c r="H38" s="184"/>
      <c r="I38" s="185"/>
      <c r="J38" s="184"/>
      <c r="K38" s="183"/>
      <c r="L38" s="186"/>
      <c r="M38" s="183"/>
      <c r="N38" s="184">
        <v>12</v>
      </c>
      <c r="O38" s="43">
        <f>SUM(F38:N38)</f>
        <v>12</v>
      </c>
      <c r="P38" s="44">
        <f>(F38*$F$3)+(G38*$G$3)+(H38*$H$3)+(I38*$I$3)+(J38*$J$3)+(K38*$K$3)+(L38*$L$3)+(M38*$M$3)+(N38*$N$3)</f>
        <v>24</v>
      </c>
    </row>
    <row r="39" spans="1:16" s="30" customFormat="1" x14ac:dyDescent="0.2">
      <c r="A39" s="188"/>
      <c r="B39" s="174" t="s">
        <v>294</v>
      </c>
      <c r="C39" s="182"/>
      <c r="D39" s="176"/>
      <c r="E39" s="176"/>
      <c r="F39" s="177"/>
      <c r="G39" s="183">
        <v>85</v>
      </c>
      <c r="H39" s="184"/>
      <c r="I39" s="185"/>
      <c r="J39" s="184"/>
      <c r="K39" s="183"/>
      <c r="L39" s="186"/>
      <c r="M39" s="183"/>
      <c r="N39" s="184"/>
      <c r="O39" s="43">
        <f>SUM(F39:N39)</f>
        <v>85</v>
      </c>
      <c r="P39" s="44">
        <f>(F39*$F$3)+(G39*$G$3)+(H39*$H$3)+(I39*$I$3)+(J39*$J$3)+(K39*$K$3)+(L39*$L$3)+(M39*$M$3)+(N39*$N$3)</f>
        <v>21.25</v>
      </c>
    </row>
    <row r="40" spans="1:16" s="30" customFormat="1" x14ac:dyDescent="0.2">
      <c r="A40" s="1"/>
      <c r="B40" s="155" t="s">
        <v>295</v>
      </c>
      <c r="C40" s="163"/>
      <c r="D40" s="157"/>
      <c r="E40" s="157"/>
      <c r="F40" s="158"/>
      <c r="G40" s="159">
        <v>85</v>
      </c>
      <c r="H40" s="160"/>
      <c r="I40" s="161"/>
      <c r="J40" s="160"/>
      <c r="K40" s="159"/>
      <c r="L40" s="162"/>
      <c r="M40" s="159"/>
      <c r="N40" s="160"/>
      <c r="O40" s="43">
        <f>SUM(F40:N40)</f>
        <v>85</v>
      </c>
      <c r="P40" s="44">
        <f>(F40*$F$3)+(G40*$G$3)+(H40*$H$3)+(I40*$I$3)+(J40*$J$3)+(K40*$K$3)+(L40*$L$3)+(M40*$M$3)+(N40*$N$3)</f>
        <v>21.25</v>
      </c>
    </row>
    <row r="41" spans="1:16" s="30" customFormat="1" x14ac:dyDescent="0.2">
      <c r="A41" s="188"/>
      <c r="B41" s="174" t="s">
        <v>296</v>
      </c>
      <c r="C41" s="182"/>
      <c r="D41" s="176"/>
      <c r="E41" s="176"/>
      <c r="F41" s="177"/>
      <c r="G41" s="183"/>
      <c r="H41" s="184"/>
      <c r="I41" s="185"/>
      <c r="J41" s="184"/>
      <c r="K41" s="183"/>
      <c r="L41" s="186"/>
      <c r="M41" s="183"/>
      <c r="N41" s="184">
        <v>9</v>
      </c>
      <c r="O41" s="43">
        <f t="shared" ref="O41:O54" si="6">SUM(F41:N41)</f>
        <v>9</v>
      </c>
      <c r="P41" s="44">
        <f t="shared" ref="P41:P54" si="7">(F41*$F$3)+(G41*$G$3)+(H41*$H$3)+(I41*$I$3)+(J41*$J$3)+(K41*$K$3)+(L41*$L$3)+(M41*$M$3)+(N41*$N$3)</f>
        <v>18</v>
      </c>
    </row>
    <row r="42" spans="1:16" s="30" customFormat="1" x14ac:dyDescent="0.2">
      <c r="A42" s="188"/>
      <c r="B42" s="174" t="s">
        <v>297</v>
      </c>
      <c r="C42" s="182"/>
      <c r="D42" s="176"/>
      <c r="E42" s="176"/>
      <c r="F42" s="177"/>
      <c r="G42" s="183">
        <v>32</v>
      </c>
      <c r="H42" s="184"/>
      <c r="I42" s="185"/>
      <c r="J42" s="184"/>
      <c r="K42" s="183"/>
      <c r="L42" s="186"/>
      <c r="M42" s="183"/>
      <c r="N42" s="184">
        <v>5</v>
      </c>
      <c r="O42" s="43">
        <f t="shared" si="6"/>
        <v>37</v>
      </c>
      <c r="P42" s="44">
        <f t="shared" si="7"/>
        <v>18</v>
      </c>
    </row>
    <row r="43" spans="1:16" s="30" customFormat="1" x14ac:dyDescent="0.2">
      <c r="A43" s="188"/>
      <c r="B43" s="174" t="s">
        <v>298</v>
      </c>
      <c r="C43" s="182"/>
      <c r="D43" s="176"/>
      <c r="E43" s="176"/>
      <c r="F43" s="177"/>
      <c r="G43" s="183">
        <v>26</v>
      </c>
      <c r="H43" s="184"/>
      <c r="I43" s="185"/>
      <c r="J43" s="184"/>
      <c r="K43" s="183"/>
      <c r="L43" s="186"/>
      <c r="M43" s="183"/>
      <c r="N43" s="184">
        <v>5</v>
      </c>
      <c r="O43" s="43">
        <f t="shared" si="6"/>
        <v>31</v>
      </c>
      <c r="P43" s="44">
        <f t="shared" si="7"/>
        <v>16.5</v>
      </c>
    </row>
    <row r="44" spans="1:16" s="30" customFormat="1" x14ac:dyDescent="0.2">
      <c r="A44" s="188"/>
      <c r="B44" s="174" t="s">
        <v>299</v>
      </c>
      <c r="C44" s="182"/>
      <c r="D44" s="176"/>
      <c r="E44" s="176"/>
      <c r="F44" s="177"/>
      <c r="G44" s="183">
        <v>50</v>
      </c>
      <c r="H44" s="184"/>
      <c r="I44" s="185">
        <v>1</v>
      </c>
      <c r="J44" s="184"/>
      <c r="K44" s="183">
        <v>1</v>
      </c>
      <c r="L44" s="186"/>
      <c r="M44" s="183"/>
      <c r="N44" s="184">
        <v>1</v>
      </c>
      <c r="O44" s="43">
        <f t="shared" si="6"/>
        <v>53</v>
      </c>
      <c r="P44" s="44">
        <f t="shared" si="7"/>
        <v>16</v>
      </c>
    </row>
    <row r="45" spans="1:16" s="30" customFormat="1" x14ac:dyDescent="0.2">
      <c r="A45" s="188"/>
      <c r="B45" s="174" t="s">
        <v>300</v>
      </c>
      <c r="C45" s="182"/>
      <c r="D45" s="176"/>
      <c r="E45" s="176"/>
      <c r="F45" s="177"/>
      <c r="G45" s="183">
        <v>50</v>
      </c>
      <c r="H45" s="184"/>
      <c r="I45" s="185">
        <v>1</v>
      </c>
      <c r="J45" s="184"/>
      <c r="K45" s="183">
        <v>1</v>
      </c>
      <c r="L45" s="186"/>
      <c r="M45" s="183"/>
      <c r="N45" s="184">
        <v>1</v>
      </c>
      <c r="O45" s="43">
        <f t="shared" si="6"/>
        <v>53</v>
      </c>
      <c r="P45" s="44">
        <f t="shared" si="7"/>
        <v>16</v>
      </c>
    </row>
    <row r="46" spans="1:16" s="30" customFormat="1" x14ac:dyDescent="0.2">
      <c r="A46" s="188"/>
      <c r="B46" s="174" t="s">
        <v>301</v>
      </c>
      <c r="C46" s="182"/>
      <c r="D46" s="176"/>
      <c r="E46" s="176"/>
      <c r="F46" s="177"/>
      <c r="G46" s="183"/>
      <c r="H46" s="184"/>
      <c r="I46" s="185"/>
      <c r="J46" s="184"/>
      <c r="K46" s="183"/>
      <c r="L46" s="186"/>
      <c r="M46" s="183"/>
      <c r="N46" s="184">
        <v>7</v>
      </c>
      <c r="O46" s="43">
        <f t="shared" si="6"/>
        <v>7</v>
      </c>
      <c r="P46" s="44">
        <f t="shared" si="7"/>
        <v>14</v>
      </c>
    </row>
    <row r="47" spans="1:16" s="30" customFormat="1" x14ac:dyDescent="0.2">
      <c r="A47" s="188"/>
      <c r="B47" s="174" t="s">
        <v>302</v>
      </c>
      <c r="C47" s="182"/>
      <c r="D47" s="176"/>
      <c r="E47" s="176"/>
      <c r="F47" s="177"/>
      <c r="G47" s="183"/>
      <c r="H47" s="184"/>
      <c r="I47" s="185">
        <v>25</v>
      </c>
      <c r="J47" s="184"/>
      <c r="K47" s="183"/>
      <c r="L47" s="186"/>
      <c r="M47" s="183"/>
      <c r="N47" s="184"/>
      <c r="O47" s="43">
        <f t="shared" si="6"/>
        <v>25</v>
      </c>
      <c r="P47" s="44">
        <f t="shared" si="7"/>
        <v>12.5</v>
      </c>
    </row>
    <row r="48" spans="1:16" s="30" customFormat="1" x14ac:dyDescent="0.2">
      <c r="A48" s="188"/>
      <c r="B48" s="174" t="s">
        <v>303</v>
      </c>
      <c r="C48" s="182"/>
      <c r="D48" s="176"/>
      <c r="E48" s="176"/>
      <c r="F48" s="177"/>
      <c r="G48" s="183">
        <v>43</v>
      </c>
      <c r="H48" s="184"/>
      <c r="I48" s="185"/>
      <c r="J48" s="184"/>
      <c r="K48" s="183"/>
      <c r="L48" s="186"/>
      <c r="M48" s="183"/>
      <c r="N48" s="184"/>
      <c r="O48" s="43">
        <f t="shared" si="6"/>
        <v>43</v>
      </c>
      <c r="P48" s="44">
        <f t="shared" si="7"/>
        <v>10.75</v>
      </c>
    </row>
    <row r="49" spans="1:16" s="30" customFormat="1" x14ac:dyDescent="0.2">
      <c r="A49" s="188"/>
      <c r="B49" s="174" t="s">
        <v>304</v>
      </c>
      <c r="C49" s="182"/>
      <c r="D49" s="176"/>
      <c r="E49" s="176"/>
      <c r="F49" s="177"/>
      <c r="G49" s="183">
        <v>34</v>
      </c>
      <c r="H49" s="184"/>
      <c r="I49" s="185"/>
      <c r="J49" s="184"/>
      <c r="K49" s="183"/>
      <c r="L49" s="186"/>
      <c r="M49" s="183"/>
      <c r="N49" s="184">
        <v>1</v>
      </c>
      <c r="O49" s="43">
        <f t="shared" si="6"/>
        <v>35</v>
      </c>
      <c r="P49" s="44">
        <f t="shared" si="7"/>
        <v>10.5</v>
      </c>
    </row>
    <row r="50" spans="1:16" s="30" customFormat="1" x14ac:dyDescent="0.2">
      <c r="A50" s="188"/>
      <c r="B50" s="174" t="s">
        <v>305</v>
      </c>
      <c r="C50" s="182"/>
      <c r="D50" s="176"/>
      <c r="E50" s="176"/>
      <c r="F50" s="177"/>
      <c r="G50" s="183"/>
      <c r="H50" s="184"/>
      <c r="I50" s="185"/>
      <c r="J50" s="184"/>
      <c r="K50" s="183"/>
      <c r="L50" s="186"/>
      <c r="M50" s="183"/>
      <c r="N50" s="184">
        <v>5</v>
      </c>
      <c r="O50" s="43">
        <f t="shared" si="6"/>
        <v>5</v>
      </c>
      <c r="P50" s="44">
        <f t="shared" si="7"/>
        <v>10</v>
      </c>
    </row>
    <row r="51" spans="1:16" s="30" customFormat="1" x14ac:dyDescent="0.2">
      <c r="A51" s="188"/>
      <c r="B51" s="174" t="s">
        <v>306</v>
      </c>
      <c r="C51" s="182"/>
      <c r="D51" s="176"/>
      <c r="E51" s="176"/>
      <c r="F51" s="177"/>
      <c r="G51" s="183">
        <v>23</v>
      </c>
      <c r="H51" s="184"/>
      <c r="I51" s="185"/>
      <c r="J51" s="184"/>
      <c r="K51" s="183"/>
      <c r="L51" s="186"/>
      <c r="M51" s="183"/>
      <c r="N51" s="184">
        <v>2</v>
      </c>
      <c r="O51" s="43">
        <f t="shared" si="6"/>
        <v>25</v>
      </c>
      <c r="P51" s="44">
        <f t="shared" si="7"/>
        <v>9.75</v>
      </c>
    </row>
    <row r="52" spans="1:16" s="30" customFormat="1" x14ac:dyDescent="0.2">
      <c r="A52" s="188"/>
      <c r="B52" s="174" t="s">
        <v>307</v>
      </c>
      <c r="C52" s="182"/>
      <c r="D52" s="176"/>
      <c r="E52" s="176"/>
      <c r="F52" s="177"/>
      <c r="G52" s="183">
        <v>35</v>
      </c>
      <c r="H52" s="184"/>
      <c r="I52" s="185"/>
      <c r="J52" s="184"/>
      <c r="K52" s="183"/>
      <c r="L52" s="186"/>
      <c r="M52" s="183"/>
      <c r="N52" s="184"/>
      <c r="O52" s="43">
        <f t="shared" si="6"/>
        <v>35</v>
      </c>
      <c r="P52" s="44">
        <f t="shared" si="7"/>
        <v>8.75</v>
      </c>
    </row>
    <row r="53" spans="1:16" s="30" customFormat="1" x14ac:dyDescent="0.2">
      <c r="A53" s="188"/>
      <c r="B53" s="174" t="s">
        <v>308</v>
      </c>
      <c r="C53" s="182"/>
      <c r="D53" s="176"/>
      <c r="E53" s="176"/>
      <c r="F53" s="177"/>
      <c r="G53" s="183">
        <v>26</v>
      </c>
      <c r="H53" s="184"/>
      <c r="I53" s="185">
        <v>4</v>
      </c>
      <c r="J53" s="184"/>
      <c r="K53" s="183"/>
      <c r="L53" s="186"/>
      <c r="M53" s="183"/>
      <c r="N53" s="184"/>
      <c r="O53" s="43">
        <f t="shared" si="6"/>
        <v>30</v>
      </c>
      <c r="P53" s="44">
        <f t="shared" si="7"/>
        <v>8.5</v>
      </c>
    </row>
    <row r="54" spans="1:16" s="30" customFormat="1" x14ac:dyDescent="0.2">
      <c r="A54" s="188"/>
      <c r="B54" s="174" t="s">
        <v>309</v>
      </c>
      <c r="C54" s="182"/>
      <c r="D54" s="176"/>
      <c r="E54" s="176"/>
      <c r="F54" s="177"/>
      <c r="G54" s="183">
        <v>20</v>
      </c>
      <c r="H54" s="184"/>
      <c r="I54" s="185">
        <v>1</v>
      </c>
      <c r="J54" s="184"/>
      <c r="K54" s="183">
        <v>1</v>
      </c>
      <c r="L54" s="186"/>
      <c r="M54" s="183"/>
      <c r="N54" s="184">
        <v>1</v>
      </c>
      <c r="O54" s="43">
        <f t="shared" si="6"/>
        <v>23</v>
      </c>
      <c r="P54" s="44">
        <f t="shared" si="7"/>
        <v>8.5</v>
      </c>
    </row>
    <row r="55" spans="1:16" s="30" customFormat="1" x14ac:dyDescent="0.2">
      <c r="A55" s="188"/>
      <c r="B55" s="174" t="s">
        <v>310</v>
      </c>
      <c r="C55" s="182"/>
      <c r="D55" s="176"/>
      <c r="E55" s="176"/>
      <c r="F55" s="177"/>
      <c r="G55" s="183">
        <v>28</v>
      </c>
      <c r="H55" s="184"/>
      <c r="I55" s="185"/>
      <c r="J55" s="184"/>
      <c r="K55" s="183"/>
      <c r="L55" s="186"/>
      <c r="M55" s="183"/>
      <c r="N55" s="184"/>
      <c r="O55" s="43">
        <f>SUM(F55:N55)</f>
        <v>28</v>
      </c>
      <c r="P55" s="44">
        <f>(F55*$F$3)+(G55*$G$3)+(H55*$H$3)+(I55*$I$3)+(J55*$J$3)+(K55*$K$3)+(L55*$L$3)+(M55*$M$3)+(N55*$N$3)</f>
        <v>7</v>
      </c>
    </row>
    <row r="56" spans="1:16" s="30" customFormat="1" x14ac:dyDescent="0.2">
      <c r="A56" s="188"/>
      <c r="B56" s="174" t="s">
        <v>311</v>
      </c>
      <c r="C56" s="182"/>
      <c r="D56" s="176"/>
      <c r="E56" s="176"/>
      <c r="F56" s="177"/>
      <c r="G56" s="183">
        <v>23</v>
      </c>
      <c r="H56" s="184"/>
      <c r="I56" s="185">
        <v>1</v>
      </c>
      <c r="J56" s="184"/>
      <c r="K56" s="183"/>
      <c r="L56" s="186"/>
      <c r="M56" s="183"/>
      <c r="N56" s="184"/>
      <c r="O56" s="43">
        <f>SUM(F56:N56)</f>
        <v>24</v>
      </c>
      <c r="P56" s="44">
        <f>(F56*$F$3)+(G56*$G$3)+(H56*$H$3)+(I56*$I$3)+(J56*$J$3)+(K56*$K$3)+(L56*$L$3)+(M56*$M$3)+(N56*$N$3)</f>
        <v>6.25</v>
      </c>
    </row>
    <row r="57" spans="1:16" s="30" customFormat="1" x14ac:dyDescent="0.2">
      <c r="A57" s="188"/>
      <c r="B57" s="174" t="s">
        <v>312</v>
      </c>
      <c r="C57" s="182"/>
      <c r="D57" s="176"/>
      <c r="E57" s="176"/>
      <c r="F57" s="177"/>
      <c r="G57" s="183"/>
      <c r="H57" s="184"/>
      <c r="I57" s="185"/>
      <c r="J57" s="184"/>
      <c r="K57" s="183"/>
      <c r="L57" s="186"/>
      <c r="M57" s="183"/>
      <c r="N57" s="184">
        <v>3</v>
      </c>
      <c r="O57" s="43">
        <f>SUM(F57:N57)</f>
        <v>3</v>
      </c>
      <c r="P57" s="44">
        <f>(F57*$F$3)+(G57*$G$3)+(H57*$H$3)+(I57*$I$3)+(J57*$J$3)+(K57*$K$3)+(L57*$L$3)+(M57*$M$3)+(N57*$N$3)</f>
        <v>6</v>
      </c>
    </row>
    <row r="58" spans="1:16" s="30" customFormat="1" x14ac:dyDescent="0.2">
      <c r="A58" s="1"/>
      <c r="B58" s="155" t="s">
        <v>313</v>
      </c>
      <c r="C58" s="163"/>
      <c r="D58" s="157"/>
      <c r="E58" s="157"/>
      <c r="F58" s="158"/>
      <c r="G58" s="159"/>
      <c r="H58" s="160"/>
      <c r="I58" s="161">
        <v>12</v>
      </c>
      <c r="J58" s="160"/>
      <c r="K58" s="159"/>
      <c r="L58" s="162"/>
      <c r="M58" s="159"/>
      <c r="N58" s="160"/>
      <c r="O58" s="43">
        <f>SUM(F58:N58)</f>
        <v>12</v>
      </c>
      <c r="P58" s="44">
        <f>(F58*$F$3)+(G58*$G$3)+(H58*$H$3)+(I58*$I$3)+(J58*$J$3)+(K58*$K$3)+(L58*$L$3)+(M58*$M$3)+(N58*$N$3)</f>
        <v>6</v>
      </c>
    </row>
    <row r="59" spans="1:16" s="30" customFormat="1" x14ac:dyDescent="0.2">
      <c r="A59" s="188"/>
      <c r="B59" s="174" t="s">
        <v>314</v>
      </c>
      <c r="C59" s="182"/>
      <c r="D59" s="176"/>
      <c r="E59" s="176"/>
      <c r="F59" s="177"/>
      <c r="G59" s="183">
        <v>12</v>
      </c>
      <c r="H59" s="184"/>
      <c r="I59" s="185"/>
      <c r="J59" s="184"/>
      <c r="K59" s="183"/>
      <c r="L59" s="186"/>
      <c r="M59" s="183"/>
      <c r="N59" s="184">
        <v>1</v>
      </c>
      <c r="O59" s="43">
        <f t="shared" ref="O59:O73" si="8">SUM(F59:N59)</f>
        <v>13</v>
      </c>
      <c r="P59" s="44">
        <f t="shared" ref="P59:P73" si="9">(F59*$F$3)+(G59*$G$3)+(H59*$H$3)+(I59*$I$3)+(J59*$J$3)+(K59*$K$3)+(L59*$L$3)+(M59*$M$3)+(N59*$N$3)</f>
        <v>5</v>
      </c>
    </row>
    <row r="60" spans="1:16" s="30" customFormat="1" x14ac:dyDescent="0.2">
      <c r="A60" s="188"/>
      <c r="B60" s="174" t="s">
        <v>315</v>
      </c>
      <c r="C60" s="182"/>
      <c r="D60" s="176"/>
      <c r="E60" s="176"/>
      <c r="F60" s="177"/>
      <c r="G60" s="183">
        <v>12</v>
      </c>
      <c r="H60" s="184"/>
      <c r="I60" s="185"/>
      <c r="J60" s="184"/>
      <c r="K60" s="183"/>
      <c r="L60" s="186"/>
      <c r="M60" s="183"/>
      <c r="N60" s="184">
        <v>1</v>
      </c>
      <c r="O60" s="43">
        <f t="shared" si="8"/>
        <v>13</v>
      </c>
      <c r="P60" s="44">
        <f t="shared" si="9"/>
        <v>5</v>
      </c>
    </row>
    <row r="61" spans="1:16" s="30" customFormat="1" x14ac:dyDescent="0.2">
      <c r="A61" s="188"/>
      <c r="B61" s="174" t="s">
        <v>316</v>
      </c>
      <c r="C61" s="182"/>
      <c r="D61" s="176"/>
      <c r="E61" s="176"/>
      <c r="F61" s="177"/>
      <c r="G61" s="183">
        <v>12</v>
      </c>
      <c r="H61" s="184"/>
      <c r="I61" s="185"/>
      <c r="J61" s="184"/>
      <c r="K61" s="183"/>
      <c r="L61" s="186"/>
      <c r="M61" s="183"/>
      <c r="N61" s="184">
        <v>1</v>
      </c>
      <c r="O61" s="43">
        <f t="shared" si="8"/>
        <v>13</v>
      </c>
      <c r="P61" s="44">
        <f t="shared" si="9"/>
        <v>5</v>
      </c>
    </row>
    <row r="62" spans="1:16" s="30" customFormat="1" x14ac:dyDescent="0.2">
      <c r="A62" s="188"/>
      <c r="B62" s="174" t="s">
        <v>317</v>
      </c>
      <c r="C62" s="182"/>
      <c r="D62" s="176"/>
      <c r="E62" s="176"/>
      <c r="F62" s="177"/>
      <c r="G62" s="183">
        <v>12</v>
      </c>
      <c r="H62" s="184"/>
      <c r="I62" s="185"/>
      <c r="J62" s="184"/>
      <c r="K62" s="183"/>
      <c r="L62" s="186"/>
      <c r="M62" s="183"/>
      <c r="N62" s="184">
        <v>1</v>
      </c>
      <c r="O62" s="43">
        <f t="shared" si="8"/>
        <v>13</v>
      </c>
      <c r="P62" s="44">
        <f t="shared" si="9"/>
        <v>5</v>
      </c>
    </row>
    <row r="63" spans="1:16" s="30" customFormat="1" x14ac:dyDescent="0.2">
      <c r="A63" s="188"/>
      <c r="B63" s="174" t="s">
        <v>318</v>
      </c>
      <c r="C63" s="182"/>
      <c r="D63" s="176"/>
      <c r="E63" s="176"/>
      <c r="F63" s="177"/>
      <c r="G63" s="183">
        <v>12</v>
      </c>
      <c r="H63" s="184"/>
      <c r="I63" s="185"/>
      <c r="J63" s="184"/>
      <c r="K63" s="183"/>
      <c r="L63" s="186"/>
      <c r="M63" s="183"/>
      <c r="N63" s="184">
        <v>1</v>
      </c>
      <c r="O63" s="43">
        <f t="shared" si="8"/>
        <v>13</v>
      </c>
      <c r="P63" s="44">
        <f t="shared" si="9"/>
        <v>5</v>
      </c>
    </row>
    <row r="64" spans="1:16" s="30" customFormat="1" x14ac:dyDescent="0.2">
      <c r="A64" s="188"/>
      <c r="B64" s="174" t="s">
        <v>319</v>
      </c>
      <c r="C64" s="182"/>
      <c r="D64" s="176"/>
      <c r="E64" s="176"/>
      <c r="F64" s="177"/>
      <c r="G64" s="183">
        <v>12</v>
      </c>
      <c r="H64" s="184"/>
      <c r="I64" s="185"/>
      <c r="J64" s="184"/>
      <c r="K64" s="183"/>
      <c r="L64" s="186"/>
      <c r="M64" s="183"/>
      <c r="N64" s="184">
        <v>1</v>
      </c>
      <c r="O64" s="43">
        <f t="shared" si="8"/>
        <v>13</v>
      </c>
      <c r="P64" s="44">
        <f t="shared" si="9"/>
        <v>5</v>
      </c>
    </row>
    <row r="65" spans="1:16" s="30" customFormat="1" x14ac:dyDescent="0.2">
      <c r="A65" s="188"/>
      <c r="B65" s="174" t="s">
        <v>320</v>
      </c>
      <c r="C65" s="182"/>
      <c r="D65" s="176"/>
      <c r="E65" s="176"/>
      <c r="F65" s="177"/>
      <c r="G65" s="183">
        <v>7</v>
      </c>
      <c r="H65" s="184"/>
      <c r="I65" s="185"/>
      <c r="J65" s="184"/>
      <c r="K65" s="183">
        <v>1</v>
      </c>
      <c r="L65" s="186"/>
      <c r="M65" s="183"/>
      <c r="N65" s="184">
        <v>1</v>
      </c>
      <c r="O65" s="43">
        <f t="shared" si="8"/>
        <v>9</v>
      </c>
      <c r="P65" s="44">
        <f t="shared" si="9"/>
        <v>4.75</v>
      </c>
    </row>
    <row r="66" spans="1:16" s="30" customFormat="1" x14ac:dyDescent="0.2">
      <c r="A66" s="188"/>
      <c r="B66" s="174" t="s">
        <v>321</v>
      </c>
      <c r="C66" s="182"/>
      <c r="D66" s="176"/>
      <c r="E66" s="176"/>
      <c r="F66" s="177"/>
      <c r="G66" s="183">
        <v>3</v>
      </c>
      <c r="H66" s="184"/>
      <c r="I66" s="185"/>
      <c r="J66" s="184"/>
      <c r="K66" s="183"/>
      <c r="L66" s="186"/>
      <c r="M66" s="183"/>
      <c r="N66" s="184">
        <v>2</v>
      </c>
      <c r="O66" s="43">
        <f t="shared" si="8"/>
        <v>5</v>
      </c>
      <c r="P66" s="44">
        <f t="shared" si="9"/>
        <v>4.75</v>
      </c>
    </row>
    <row r="67" spans="1:16" s="30" customFormat="1" x14ac:dyDescent="0.2">
      <c r="A67" s="188"/>
      <c r="B67" s="174" t="s">
        <v>322</v>
      </c>
      <c r="C67" s="182"/>
      <c r="D67" s="176"/>
      <c r="E67" s="176"/>
      <c r="F67" s="177"/>
      <c r="G67" s="183"/>
      <c r="H67" s="184"/>
      <c r="I67" s="185"/>
      <c r="J67" s="184"/>
      <c r="K67" s="183"/>
      <c r="L67" s="186"/>
      <c r="M67" s="183"/>
      <c r="N67" s="184">
        <v>2</v>
      </c>
      <c r="O67" s="43">
        <f t="shared" si="8"/>
        <v>2</v>
      </c>
      <c r="P67" s="44">
        <f t="shared" si="9"/>
        <v>4</v>
      </c>
    </row>
    <row r="68" spans="1:16" s="30" customFormat="1" x14ac:dyDescent="0.2">
      <c r="A68" s="188"/>
      <c r="B68" s="174" t="s">
        <v>323</v>
      </c>
      <c r="C68" s="182"/>
      <c r="D68" s="176"/>
      <c r="E68" s="176"/>
      <c r="F68" s="177"/>
      <c r="G68" s="183"/>
      <c r="H68" s="184"/>
      <c r="I68" s="185"/>
      <c r="J68" s="184"/>
      <c r="K68" s="183"/>
      <c r="L68" s="186"/>
      <c r="M68" s="183"/>
      <c r="N68" s="184">
        <v>2</v>
      </c>
      <c r="O68" s="43">
        <f t="shared" si="8"/>
        <v>2</v>
      </c>
      <c r="P68" s="44">
        <f t="shared" si="9"/>
        <v>4</v>
      </c>
    </row>
    <row r="69" spans="1:16" s="30" customFormat="1" x14ac:dyDescent="0.2">
      <c r="A69" s="188"/>
      <c r="B69" s="174" t="s">
        <v>324</v>
      </c>
      <c r="C69" s="182"/>
      <c r="D69" s="176"/>
      <c r="E69" s="176"/>
      <c r="F69" s="177"/>
      <c r="G69" s="183"/>
      <c r="H69" s="184"/>
      <c r="I69" s="185"/>
      <c r="J69" s="184"/>
      <c r="K69" s="183"/>
      <c r="L69" s="186"/>
      <c r="M69" s="183"/>
      <c r="N69" s="184">
        <v>2</v>
      </c>
      <c r="O69" s="43">
        <f t="shared" si="8"/>
        <v>2</v>
      </c>
      <c r="P69" s="44">
        <f t="shared" si="9"/>
        <v>4</v>
      </c>
    </row>
    <row r="70" spans="1:16" s="30" customFormat="1" x14ac:dyDescent="0.2">
      <c r="A70" s="188"/>
      <c r="B70" s="174" t="s">
        <v>325</v>
      </c>
      <c r="C70" s="182"/>
      <c r="D70" s="176"/>
      <c r="E70" s="176"/>
      <c r="F70" s="177"/>
      <c r="G70" s="183">
        <v>12</v>
      </c>
      <c r="H70" s="184"/>
      <c r="I70" s="185"/>
      <c r="J70" s="184"/>
      <c r="K70" s="183">
        <v>1</v>
      </c>
      <c r="L70" s="186"/>
      <c r="M70" s="183"/>
      <c r="N70" s="184"/>
      <c r="O70" s="43">
        <f t="shared" si="8"/>
        <v>13</v>
      </c>
      <c r="P70" s="44">
        <f t="shared" si="9"/>
        <v>4</v>
      </c>
    </row>
    <row r="71" spans="1:16" s="30" customFormat="1" x14ac:dyDescent="0.2">
      <c r="A71" s="188"/>
      <c r="B71" s="174" t="s">
        <v>326</v>
      </c>
      <c r="C71" s="182"/>
      <c r="D71" s="176"/>
      <c r="E71" s="176"/>
      <c r="F71" s="177"/>
      <c r="G71" s="183"/>
      <c r="H71" s="184"/>
      <c r="I71" s="185"/>
      <c r="J71" s="184"/>
      <c r="K71" s="183"/>
      <c r="L71" s="186"/>
      <c r="M71" s="183"/>
      <c r="N71" s="184">
        <v>1</v>
      </c>
      <c r="O71" s="43">
        <f t="shared" si="8"/>
        <v>1</v>
      </c>
      <c r="P71" s="44">
        <f t="shared" si="9"/>
        <v>2</v>
      </c>
    </row>
    <row r="72" spans="1:16" s="30" customFormat="1" x14ac:dyDescent="0.2">
      <c r="A72" s="188"/>
      <c r="B72" s="174" t="s">
        <v>327</v>
      </c>
      <c r="C72" s="182"/>
      <c r="D72" s="176"/>
      <c r="E72" s="176"/>
      <c r="F72" s="177"/>
      <c r="G72" s="183">
        <v>8</v>
      </c>
      <c r="H72" s="184"/>
      <c r="I72" s="185"/>
      <c r="J72" s="184"/>
      <c r="K72" s="183"/>
      <c r="L72" s="186"/>
      <c r="M72" s="183"/>
      <c r="N72" s="184"/>
      <c r="O72" s="43">
        <f t="shared" si="8"/>
        <v>8</v>
      </c>
      <c r="P72" s="44">
        <f t="shared" si="9"/>
        <v>2</v>
      </c>
    </row>
    <row r="73" spans="1:16" s="30" customFormat="1" x14ac:dyDescent="0.2">
      <c r="A73" s="188"/>
      <c r="B73" s="174" t="s">
        <v>328</v>
      </c>
      <c r="C73" s="182"/>
      <c r="D73" s="176"/>
      <c r="E73" s="176"/>
      <c r="F73" s="177"/>
      <c r="G73" s="183">
        <v>3</v>
      </c>
      <c r="H73" s="184"/>
      <c r="I73" s="185"/>
      <c r="J73" s="184"/>
      <c r="K73" s="183">
        <v>1</v>
      </c>
      <c r="L73" s="186"/>
      <c r="M73" s="183"/>
      <c r="N73" s="184"/>
      <c r="O73" s="43">
        <f t="shared" si="8"/>
        <v>4</v>
      </c>
      <c r="P73" s="44">
        <f t="shared" si="9"/>
        <v>1.75</v>
      </c>
    </row>
    <row r="74" spans="1:16" s="30" customFormat="1" x14ac:dyDescent="0.2">
      <c r="A74" s="188"/>
      <c r="B74" s="174" t="s">
        <v>329</v>
      </c>
      <c r="C74" s="182"/>
      <c r="D74" s="176"/>
      <c r="E74" s="176"/>
      <c r="F74" s="177">
        <v>1</v>
      </c>
      <c r="G74" s="183">
        <v>2</v>
      </c>
      <c r="H74" s="184"/>
      <c r="I74" s="185">
        <v>2</v>
      </c>
      <c r="J74" s="184"/>
      <c r="K74" s="183"/>
      <c r="L74" s="186"/>
      <c r="M74" s="183"/>
      <c r="N74" s="184"/>
      <c r="O74" s="43">
        <f t="shared" ref="O74:O79" si="10">SUM(F74:N74)</f>
        <v>5</v>
      </c>
      <c r="P74" s="44">
        <f t="shared" ref="P74:P79" si="11">(F74*$F$3)+(G74*$G$3)+(H74*$H$3)+(I74*$I$3)+(J74*$J$3)+(K74*$K$3)+(L74*$L$3)+(M74*$M$3)+(N74*$N$3)</f>
        <v>1.6</v>
      </c>
    </row>
    <row r="75" spans="1:16" s="30" customFormat="1" x14ac:dyDescent="0.2">
      <c r="A75" s="188"/>
      <c r="B75" s="174" t="s">
        <v>330</v>
      </c>
      <c r="C75" s="182"/>
      <c r="D75" s="176"/>
      <c r="E75" s="176"/>
      <c r="F75" s="177"/>
      <c r="G75" s="183">
        <v>4</v>
      </c>
      <c r="H75" s="184"/>
      <c r="I75" s="185"/>
      <c r="J75" s="184"/>
      <c r="K75" s="183"/>
      <c r="L75" s="186"/>
      <c r="M75" s="183"/>
      <c r="N75" s="184"/>
      <c r="O75" s="43">
        <f t="shared" si="10"/>
        <v>4</v>
      </c>
      <c r="P75" s="44">
        <f t="shared" si="11"/>
        <v>1</v>
      </c>
    </row>
    <row r="76" spans="1:16" s="30" customFormat="1" x14ac:dyDescent="0.2">
      <c r="A76" s="188"/>
      <c r="B76" s="174" t="s">
        <v>331</v>
      </c>
      <c r="C76" s="182"/>
      <c r="D76" s="176"/>
      <c r="E76" s="176"/>
      <c r="F76" s="177"/>
      <c r="G76" s="183">
        <v>3</v>
      </c>
      <c r="H76" s="184"/>
      <c r="I76" s="185"/>
      <c r="J76" s="184"/>
      <c r="K76" s="183"/>
      <c r="L76" s="186"/>
      <c r="M76" s="183"/>
      <c r="N76" s="184"/>
      <c r="O76" s="43">
        <f t="shared" si="10"/>
        <v>3</v>
      </c>
      <c r="P76" s="44">
        <f t="shared" si="11"/>
        <v>0.75</v>
      </c>
    </row>
    <row r="77" spans="1:16" s="30" customFormat="1" x14ac:dyDescent="0.2">
      <c r="A77" s="188"/>
      <c r="B77" s="174" t="s">
        <v>332</v>
      </c>
      <c r="C77" s="182"/>
      <c r="D77" s="176"/>
      <c r="E77" s="176"/>
      <c r="F77" s="177"/>
      <c r="G77" s="183">
        <v>1</v>
      </c>
      <c r="H77" s="184"/>
      <c r="I77" s="185"/>
      <c r="J77" s="184"/>
      <c r="K77" s="183"/>
      <c r="L77" s="186"/>
      <c r="M77" s="183"/>
      <c r="N77" s="184"/>
      <c r="O77" s="43">
        <f t="shared" si="10"/>
        <v>1</v>
      </c>
      <c r="P77" s="44">
        <f t="shared" si="11"/>
        <v>0.25</v>
      </c>
    </row>
    <row r="78" spans="1:16" s="30" customFormat="1" x14ac:dyDescent="0.2">
      <c r="A78" s="188"/>
      <c r="B78" s="174"/>
      <c r="C78" s="182"/>
      <c r="D78" s="176"/>
      <c r="E78" s="176"/>
      <c r="F78" s="177"/>
      <c r="G78" s="183"/>
      <c r="H78" s="184"/>
      <c r="I78" s="185"/>
      <c r="J78" s="184"/>
      <c r="K78" s="183"/>
      <c r="L78" s="186"/>
      <c r="M78" s="183"/>
      <c r="N78" s="184"/>
      <c r="O78" s="43">
        <f t="shared" si="10"/>
        <v>0</v>
      </c>
      <c r="P78" s="44">
        <f t="shared" si="11"/>
        <v>0</v>
      </c>
    </row>
    <row r="79" spans="1:16" s="30" customFormat="1" x14ac:dyDescent="0.2">
      <c r="A79" s="1"/>
      <c r="B79" s="136"/>
      <c r="C79" s="143"/>
      <c r="D79" s="137"/>
      <c r="E79" s="137"/>
      <c r="F79" s="138"/>
      <c r="G79" s="139"/>
      <c r="H79" s="140"/>
      <c r="I79" s="141"/>
      <c r="J79" s="140"/>
      <c r="K79" s="139"/>
      <c r="L79" s="142"/>
      <c r="M79" s="139"/>
      <c r="N79" s="140"/>
      <c r="O79" s="43">
        <f t="shared" si="10"/>
        <v>0</v>
      </c>
      <c r="P79" s="44">
        <f t="shared" si="11"/>
        <v>0</v>
      </c>
    </row>
    <row r="80" spans="1:16" ht="12" thickBot="1" x14ac:dyDescent="0.25">
      <c r="A80" s="46"/>
      <c r="B80" s="47" t="s">
        <v>21</v>
      </c>
      <c r="C80" s="47">
        <f t="shared" ref="C80:P80" si="12">SUM(C7:C79)</f>
        <v>0</v>
      </c>
      <c r="D80" s="47">
        <f t="shared" si="12"/>
        <v>0</v>
      </c>
      <c r="E80" s="47">
        <f t="shared" si="12"/>
        <v>0</v>
      </c>
      <c r="F80" s="47">
        <f t="shared" si="12"/>
        <v>21</v>
      </c>
      <c r="G80" s="47">
        <f t="shared" si="12"/>
        <v>9637</v>
      </c>
      <c r="H80" s="47">
        <f t="shared" si="12"/>
        <v>0</v>
      </c>
      <c r="I80" s="47">
        <f t="shared" si="12"/>
        <v>175</v>
      </c>
      <c r="J80" s="47">
        <f t="shared" si="12"/>
        <v>0</v>
      </c>
      <c r="K80" s="47">
        <f t="shared" si="12"/>
        <v>63</v>
      </c>
      <c r="L80" s="47">
        <f t="shared" si="12"/>
        <v>28</v>
      </c>
      <c r="M80" s="47">
        <f t="shared" si="12"/>
        <v>0</v>
      </c>
      <c r="N80" s="47">
        <f t="shared" si="12"/>
        <v>1823</v>
      </c>
      <c r="O80" s="47">
        <f t="shared" si="12"/>
        <v>11747</v>
      </c>
      <c r="P80" s="47">
        <f t="shared" si="12"/>
        <v>6235.85</v>
      </c>
    </row>
    <row r="81" spans="1:16" x14ac:dyDescent="0.2">
      <c r="B81" s="46"/>
      <c r="C81" s="46"/>
      <c r="D81" s="46"/>
      <c r="E81" s="46"/>
      <c r="F81" s="48"/>
      <c r="G81" s="48"/>
      <c r="H81" s="48"/>
      <c r="I81" s="48"/>
      <c r="J81" s="48"/>
      <c r="K81" s="48"/>
      <c r="L81" s="48"/>
      <c r="M81" s="48"/>
      <c r="N81" s="48"/>
      <c r="O81" s="46"/>
      <c r="P81" s="46"/>
    </row>
    <row r="82" spans="1:16" x14ac:dyDescent="0.2">
      <c r="B82" s="13"/>
      <c r="C82" s="13"/>
      <c r="D82" s="13"/>
      <c r="E82" s="13"/>
      <c r="F82" s="31"/>
      <c r="G82" s="31"/>
      <c r="H82" s="31"/>
      <c r="I82" s="31"/>
      <c r="J82" s="31"/>
      <c r="K82" s="31"/>
      <c r="L82" s="31"/>
      <c r="M82" s="31"/>
      <c r="N82" s="31"/>
      <c r="O82" s="13"/>
      <c r="P82" s="13"/>
    </row>
    <row r="83" spans="1:16" ht="12" thickBot="1" x14ac:dyDescent="0.25">
      <c r="B83" s="33" t="s">
        <v>32</v>
      </c>
      <c r="C83" s="33"/>
      <c r="D83" s="33"/>
      <c r="E83" s="33"/>
      <c r="F83" s="34"/>
      <c r="G83" s="34"/>
      <c r="H83" s="34"/>
      <c r="I83" s="34"/>
      <c r="J83" s="34"/>
      <c r="K83" s="34"/>
      <c r="L83" s="34"/>
      <c r="M83" s="34"/>
      <c r="N83" s="34"/>
      <c r="O83" s="35"/>
      <c r="P83" s="35"/>
    </row>
    <row r="84" spans="1:16" s="30" customFormat="1" x14ac:dyDescent="0.2">
      <c r="A84" s="1"/>
      <c r="B84" s="66" t="s">
        <v>44</v>
      </c>
      <c r="C84" s="71"/>
      <c r="D84" s="60"/>
      <c r="E84" s="60"/>
      <c r="F84" s="61"/>
      <c r="G84" s="67">
        <v>1524</v>
      </c>
      <c r="H84" s="68"/>
      <c r="I84" s="69">
        <v>53</v>
      </c>
      <c r="J84" s="68"/>
      <c r="K84" s="67"/>
      <c r="L84" s="70">
        <v>289</v>
      </c>
      <c r="M84" s="67"/>
      <c r="N84" s="68"/>
      <c r="O84" s="43">
        <f>SUM(F84:N84)</f>
        <v>1866</v>
      </c>
      <c r="P84" s="44">
        <f>(C84*$C$3)+(F84*$F$3)+(G84*$G$3)+(H84*$H$3)+(I84*$I$3)+(J84*$J$3)+(K84*$K$3)+(L84*$L$3)+(M84*$M$3)+(N84*$N$3)</f>
        <v>696.5</v>
      </c>
    </row>
    <row r="85" spans="1:16" s="30" customFormat="1" x14ac:dyDescent="0.2">
      <c r="A85" s="1"/>
      <c r="B85" s="66"/>
      <c r="C85" s="59"/>
      <c r="D85" s="60"/>
      <c r="E85" s="60"/>
      <c r="F85" s="61"/>
      <c r="G85" s="67"/>
      <c r="H85" s="68"/>
      <c r="I85" s="69"/>
      <c r="J85" s="68"/>
      <c r="K85" s="67"/>
      <c r="L85" s="70"/>
      <c r="M85" s="67"/>
      <c r="N85" s="68"/>
      <c r="O85" s="43">
        <f>SUM(F85:N85)</f>
        <v>0</v>
      </c>
      <c r="P85" s="44">
        <f>(F85*$F$3)+(G85*$G$3)+(H85*$H$3)+(I85*$I$3)+(J85*$J$3)+(K85*$K$3)+(L85*$L$3)+(M85*$M$3)+(N85*$N$3)</f>
        <v>0</v>
      </c>
    </row>
    <row r="86" spans="1:16" s="30" customFormat="1" x14ac:dyDescent="0.2">
      <c r="A86" s="1"/>
      <c r="B86" s="66"/>
      <c r="C86" s="59"/>
      <c r="D86" s="60"/>
      <c r="E86" s="60"/>
      <c r="F86" s="61"/>
      <c r="G86" s="67"/>
      <c r="H86" s="68"/>
      <c r="I86" s="69"/>
      <c r="J86" s="68"/>
      <c r="K86" s="67"/>
      <c r="L86" s="70"/>
      <c r="M86" s="67"/>
      <c r="N86" s="68"/>
      <c r="O86" s="43">
        <f>SUM(F86:N86)</f>
        <v>0</v>
      </c>
      <c r="P86" s="44">
        <f>(F86*$F$3)+(G86*$G$3)+(H86*$H$3)+(I86*$I$3)+(J86*$J$3)+(K86*$K$3)+(L86*$L$3)+(M86*$M$3)+(N86*$N$3)</f>
        <v>0</v>
      </c>
    </row>
    <row r="87" spans="1:16" ht="12" thickBot="1" x14ac:dyDescent="0.25">
      <c r="A87" s="46"/>
      <c r="B87" s="47" t="s">
        <v>21</v>
      </c>
      <c r="C87" s="47">
        <f>SUM(C84:C86)</f>
        <v>0</v>
      </c>
      <c r="D87" s="47">
        <f>SUM(D84:D86)</f>
        <v>0</v>
      </c>
      <c r="E87" s="47">
        <f>SUM(E84:E86)</f>
        <v>0</v>
      </c>
      <c r="F87" s="47">
        <f>SUM(F84:F86)</f>
        <v>0</v>
      </c>
      <c r="G87" s="47">
        <f>SUM(G84:G86)</f>
        <v>1524</v>
      </c>
      <c r="H87" s="47">
        <f t="shared" ref="H87:P87" si="13">SUM(H84:H86)</f>
        <v>0</v>
      </c>
      <c r="I87" s="47">
        <f t="shared" si="13"/>
        <v>53</v>
      </c>
      <c r="J87" s="47">
        <f t="shared" si="13"/>
        <v>0</v>
      </c>
      <c r="K87" s="47">
        <f t="shared" si="13"/>
        <v>0</v>
      </c>
      <c r="L87" s="47">
        <f t="shared" si="13"/>
        <v>289</v>
      </c>
      <c r="M87" s="47">
        <f t="shared" si="13"/>
        <v>0</v>
      </c>
      <c r="N87" s="47">
        <f t="shared" si="13"/>
        <v>0</v>
      </c>
      <c r="O87" s="49">
        <f t="shared" si="13"/>
        <v>1866</v>
      </c>
      <c r="P87" s="49">
        <f t="shared" si="13"/>
        <v>696.5</v>
      </c>
    </row>
    <row r="88" spans="1:16" x14ac:dyDescent="0.2">
      <c r="G88" s="50"/>
    </row>
    <row r="89" spans="1:16" ht="12.75" x14ac:dyDescent="0.2">
      <c r="B89" s="2"/>
      <c r="C89" s="2"/>
      <c r="D89" s="2"/>
      <c r="E89" s="2"/>
      <c r="F89" s="55"/>
      <c r="G89" s="55"/>
      <c r="H89" s="55"/>
      <c r="I89" s="55"/>
      <c r="J89" s="55"/>
      <c r="K89" s="55"/>
      <c r="L89" s="55"/>
      <c r="M89" s="55"/>
      <c r="N89" s="55"/>
      <c r="O89" s="2"/>
      <c r="P89" s="2"/>
    </row>
    <row r="90" spans="1:16" x14ac:dyDescent="0.2">
      <c r="M90" s="56" t="s">
        <v>21</v>
      </c>
      <c r="O90" s="57">
        <f>+O87+O80</f>
        <v>13613</v>
      </c>
      <c r="P90" s="58">
        <f>+P87+P80</f>
        <v>6932.35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8"/>
  <sheetViews>
    <sheetView workbookViewId="0">
      <selection activeCell="B35" sqref="B35"/>
    </sheetView>
  </sheetViews>
  <sheetFormatPr defaultRowHeight="11.25" x14ac:dyDescent="0.2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 x14ac:dyDescent="0.2">
      <c r="B1" s="2" t="s">
        <v>66</v>
      </c>
      <c r="C1" s="2"/>
      <c r="D1" s="2"/>
      <c r="E1" s="2"/>
    </row>
    <row r="2" spans="1:16" x14ac:dyDescent="0.2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 x14ac:dyDescent="0.2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 x14ac:dyDescent="0.25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 x14ac:dyDescent="0.2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 x14ac:dyDescent="0.25">
      <c r="B6" s="33" t="s">
        <v>60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x14ac:dyDescent="0.2">
      <c r="A7" s="1"/>
      <c r="B7" s="66" t="s">
        <v>47</v>
      </c>
      <c r="C7" s="71"/>
      <c r="D7" s="60"/>
      <c r="E7" s="60"/>
      <c r="F7" s="61"/>
      <c r="G7" s="67"/>
      <c r="H7" s="68"/>
      <c r="I7" s="69"/>
      <c r="J7" s="68"/>
      <c r="K7" s="67"/>
      <c r="L7" s="70"/>
      <c r="M7" s="67"/>
      <c r="N7" s="68"/>
      <c r="O7" s="43">
        <f>SUM(C7:N7)</f>
        <v>0</v>
      </c>
      <c r="P7" s="44">
        <f>(C7*$C$3)+(F7*$F$3)+(G7*$G$3)+(H7*$H$3)+(I7*$I$3)+(J7*$J$3)+(K7*$K$3)+(L7*$L$3)+(M7*$M$3)+(N7*$N$3)</f>
        <v>0</v>
      </c>
    </row>
    <row r="8" spans="1:16" s="30" customFormat="1" x14ac:dyDescent="0.2">
      <c r="A8" s="1"/>
      <c r="B8" s="66"/>
      <c r="C8" s="59"/>
      <c r="D8" s="60"/>
      <c r="E8" s="60"/>
      <c r="F8" s="61"/>
      <c r="G8" s="67"/>
      <c r="H8" s="68"/>
      <c r="I8" s="69"/>
      <c r="J8" s="68"/>
      <c r="K8" s="67"/>
      <c r="L8" s="70"/>
      <c r="M8" s="67"/>
      <c r="N8" s="68"/>
      <c r="O8" s="43">
        <f t="shared" ref="O8:O21" si="0">SUM(F8:N8)</f>
        <v>0</v>
      </c>
      <c r="P8" s="44">
        <f t="shared" ref="P8:P21" si="1">(F8*$F$3)+(G8*$G$3)+(H8*$H$3)+(I8*$I$3)+(J8*$J$3)+(K8*$K$3)+(L8*$L$3)+(M8*$M$3)+(N8*$N$3)</f>
        <v>0</v>
      </c>
    </row>
    <row r="9" spans="1:16" s="30" customFormat="1" x14ac:dyDescent="0.2">
      <c r="A9" s="1"/>
      <c r="B9" s="66"/>
      <c r="C9" s="59"/>
      <c r="D9" s="60"/>
      <c r="E9" s="60"/>
      <c r="F9" s="61"/>
      <c r="G9" s="67"/>
      <c r="H9" s="68"/>
      <c r="I9" s="69"/>
      <c r="J9" s="68"/>
      <c r="K9" s="67"/>
      <c r="L9" s="70"/>
      <c r="M9" s="67"/>
      <c r="N9" s="68"/>
      <c r="O9" s="43">
        <f t="shared" si="0"/>
        <v>0</v>
      </c>
      <c r="P9" s="44">
        <f t="shared" si="1"/>
        <v>0</v>
      </c>
    </row>
    <row r="10" spans="1:16" s="30" customFormat="1" x14ac:dyDescent="0.2">
      <c r="A10" s="1"/>
      <c r="B10" s="66"/>
      <c r="C10" s="59"/>
      <c r="D10" s="60"/>
      <c r="E10" s="60"/>
      <c r="F10" s="61"/>
      <c r="G10" s="67"/>
      <c r="H10" s="68"/>
      <c r="I10" s="69"/>
      <c r="J10" s="68"/>
      <c r="K10" s="67"/>
      <c r="L10" s="70"/>
      <c r="M10" s="67"/>
      <c r="N10" s="68"/>
      <c r="O10" s="43">
        <f t="shared" si="0"/>
        <v>0</v>
      </c>
      <c r="P10" s="44">
        <f t="shared" si="1"/>
        <v>0</v>
      </c>
    </row>
    <row r="11" spans="1:16" s="30" customFormat="1" x14ac:dyDescent="0.2">
      <c r="A11" s="1"/>
      <c r="B11" s="66"/>
      <c r="C11" s="59"/>
      <c r="D11" s="60"/>
      <c r="E11" s="60"/>
      <c r="F11" s="61"/>
      <c r="G11" s="67"/>
      <c r="H11" s="68"/>
      <c r="I11" s="69"/>
      <c r="J11" s="68"/>
      <c r="K11" s="67"/>
      <c r="L11" s="70"/>
      <c r="M11" s="67"/>
      <c r="N11" s="68"/>
      <c r="O11" s="43">
        <f t="shared" si="0"/>
        <v>0</v>
      </c>
      <c r="P11" s="44">
        <f t="shared" si="1"/>
        <v>0</v>
      </c>
    </row>
    <row r="12" spans="1:16" s="30" customFormat="1" x14ac:dyDescent="0.2">
      <c r="A12" s="1"/>
      <c r="B12" s="66"/>
      <c r="C12" s="59"/>
      <c r="D12" s="60"/>
      <c r="E12" s="60"/>
      <c r="F12" s="61"/>
      <c r="G12" s="67"/>
      <c r="H12" s="68"/>
      <c r="I12" s="69"/>
      <c r="J12" s="68"/>
      <c r="K12" s="67"/>
      <c r="L12" s="70"/>
      <c r="M12" s="67"/>
      <c r="N12" s="68"/>
      <c r="O12" s="43">
        <f t="shared" si="0"/>
        <v>0</v>
      </c>
      <c r="P12" s="44">
        <f t="shared" si="1"/>
        <v>0</v>
      </c>
    </row>
    <row r="13" spans="1:16" s="30" customFormat="1" x14ac:dyDescent="0.2">
      <c r="A13" s="1"/>
      <c r="B13" s="66"/>
      <c r="C13" s="59"/>
      <c r="D13" s="60"/>
      <c r="E13" s="60"/>
      <c r="F13" s="61"/>
      <c r="G13" s="67"/>
      <c r="H13" s="68"/>
      <c r="I13" s="69"/>
      <c r="J13" s="68"/>
      <c r="K13" s="67"/>
      <c r="L13" s="70"/>
      <c r="M13" s="67"/>
      <c r="N13" s="68"/>
      <c r="O13" s="43">
        <f t="shared" si="0"/>
        <v>0</v>
      </c>
      <c r="P13" s="44">
        <f t="shared" si="1"/>
        <v>0</v>
      </c>
    </row>
    <row r="14" spans="1:16" s="30" customFormat="1" x14ac:dyDescent="0.2">
      <c r="A14" s="1"/>
      <c r="B14" s="66"/>
      <c r="C14" s="59"/>
      <c r="D14" s="60"/>
      <c r="E14" s="60"/>
      <c r="F14" s="61"/>
      <c r="G14" s="67"/>
      <c r="H14" s="68"/>
      <c r="I14" s="69"/>
      <c r="J14" s="68"/>
      <c r="K14" s="67"/>
      <c r="L14" s="70"/>
      <c r="M14" s="67"/>
      <c r="N14" s="68"/>
      <c r="O14" s="43">
        <f t="shared" si="0"/>
        <v>0</v>
      </c>
      <c r="P14" s="44">
        <f t="shared" si="1"/>
        <v>0</v>
      </c>
    </row>
    <row r="15" spans="1:16" s="30" customFormat="1" x14ac:dyDescent="0.2">
      <c r="A15" s="1"/>
      <c r="B15" s="66"/>
      <c r="C15" s="59"/>
      <c r="D15" s="60"/>
      <c r="E15" s="60"/>
      <c r="F15" s="61"/>
      <c r="G15" s="67"/>
      <c r="H15" s="68"/>
      <c r="I15" s="69"/>
      <c r="J15" s="68"/>
      <c r="K15" s="67"/>
      <c r="L15" s="70"/>
      <c r="M15" s="67"/>
      <c r="N15" s="68"/>
      <c r="O15" s="43">
        <f t="shared" si="0"/>
        <v>0</v>
      </c>
      <c r="P15" s="44">
        <f t="shared" si="1"/>
        <v>0</v>
      </c>
    </row>
    <row r="16" spans="1:16" s="30" customFormat="1" x14ac:dyDescent="0.2">
      <c r="A16" s="1"/>
      <c r="B16" s="66"/>
      <c r="C16" s="59"/>
      <c r="D16" s="60"/>
      <c r="E16" s="60"/>
      <c r="F16" s="61"/>
      <c r="G16" s="67"/>
      <c r="H16" s="68"/>
      <c r="I16" s="69"/>
      <c r="J16" s="68"/>
      <c r="K16" s="67"/>
      <c r="L16" s="70"/>
      <c r="M16" s="67"/>
      <c r="N16" s="68"/>
      <c r="O16" s="43">
        <f t="shared" si="0"/>
        <v>0</v>
      </c>
      <c r="P16" s="44">
        <f t="shared" si="1"/>
        <v>0</v>
      </c>
    </row>
    <row r="17" spans="1:16" s="30" customFormat="1" x14ac:dyDescent="0.2">
      <c r="A17" s="1"/>
      <c r="B17" s="66"/>
      <c r="C17" s="59"/>
      <c r="D17" s="60"/>
      <c r="E17" s="60"/>
      <c r="F17" s="61"/>
      <c r="G17" s="67"/>
      <c r="H17" s="68"/>
      <c r="I17" s="69"/>
      <c r="J17" s="68"/>
      <c r="K17" s="67"/>
      <c r="L17" s="70"/>
      <c r="M17" s="67"/>
      <c r="N17" s="68"/>
      <c r="O17" s="43">
        <f t="shared" si="0"/>
        <v>0</v>
      </c>
      <c r="P17" s="44">
        <f t="shared" si="1"/>
        <v>0</v>
      </c>
    </row>
    <row r="18" spans="1:16" s="30" customFormat="1" x14ac:dyDescent="0.2">
      <c r="A18" s="1"/>
      <c r="B18" s="66"/>
      <c r="C18" s="59"/>
      <c r="D18" s="60"/>
      <c r="E18" s="60"/>
      <c r="F18" s="61"/>
      <c r="G18" s="67"/>
      <c r="H18" s="68"/>
      <c r="I18" s="69"/>
      <c r="J18" s="68"/>
      <c r="K18" s="67"/>
      <c r="L18" s="70"/>
      <c r="M18" s="67"/>
      <c r="N18" s="68"/>
      <c r="O18" s="43">
        <f t="shared" si="0"/>
        <v>0</v>
      </c>
      <c r="P18" s="44">
        <f t="shared" si="1"/>
        <v>0</v>
      </c>
    </row>
    <row r="19" spans="1:16" s="30" customFormat="1" x14ac:dyDescent="0.2">
      <c r="A19" s="1"/>
      <c r="B19" s="66"/>
      <c r="C19" s="59"/>
      <c r="D19" s="60"/>
      <c r="E19" s="60"/>
      <c r="F19" s="61"/>
      <c r="G19" s="67"/>
      <c r="H19" s="68"/>
      <c r="I19" s="69"/>
      <c r="J19" s="68"/>
      <c r="K19" s="67"/>
      <c r="L19" s="70"/>
      <c r="M19" s="67"/>
      <c r="N19" s="68"/>
      <c r="O19" s="43">
        <f t="shared" si="0"/>
        <v>0</v>
      </c>
      <c r="P19" s="44">
        <f t="shared" si="1"/>
        <v>0</v>
      </c>
    </row>
    <row r="20" spans="1:16" s="30" customFormat="1" x14ac:dyDescent="0.2">
      <c r="A20" s="1"/>
      <c r="B20" s="66"/>
      <c r="C20" s="59"/>
      <c r="D20" s="60"/>
      <c r="E20" s="60"/>
      <c r="F20" s="61"/>
      <c r="G20" s="67"/>
      <c r="H20" s="68"/>
      <c r="I20" s="69"/>
      <c r="J20" s="68"/>
      <c r="K20" s="67"/>
      <c r="L20" s="70"/>
      <c r="M20" s="67"/>
      <c r="N20" s="68"/>
      <c r="O20" s="43">
        <f t="shared" si="0"/>
        <v>0</v>
      </c>
      <c r="P20" s="44">
        <f t="shared" si="1"/>
        <v>0</v>
      </c>
    </row>
    <row r="21" spans="1:16" s="30" customFormat="1" x14ac:dyDescent="0.2">
      <c r="A21" s="1"/>
      <c r="B21" s="66"/>
      <c r="C21" s="59"/>
      <c r="D21" s="60"/>
      <c r="E21" s="60"/>
      <c r="F21" s="61"/>
      <c r="G21" s="67"/>
      <c r="H21" s="68"/>
      <c r="I21" s="69"/>
      <c r="J21" s="68"/>
      <c r="K21" s="67"/>
      <c r="L21" s="70"/>
      <c r="M21" s="67"/>
      <c r="N21" s="68"/>
      <c r="O21" s="43">
        <f t="shared" si="0"/>
        <v>0</v>
      </c>
      <c r="P21" s="44">
        <f t="shared" si="1"/>
        <v>0</v>
      </c>
    </row>
    <row r="22" spans="1:16" ht="12" thickBot="1" x14ac:dyDescent="0.25">
      <c r="A22" s="46"/>
      <c r="B22" s="47" t="s">
        <v>21</v>
      </c>
      <c r="C22" s="47">
        <f t="shared" ref="C22:P22" si="2">SUM(C7:C21)</f>
        <v>0</v>
      </c>
      <c r="D22" s="47">
        <f t="shared" si="2"/>
        <v>0</v>
      </c>
      <c r="E22" s="47">
        <f t="shared" si="2"/>
        <v>0</v>
      </c>
      <c r="F22" s="47">
        <f t="shared" si="2"/>
        <v>0</v>
      </c>
      <c r="G22" s="47">
        <f t="shared" si="2"/>
        <v>0</v>
      </c>
      <c r="H22" s="47">
        <f t="shared" si="2"/>
        <v>0</v>
      </c>
      <c r="I22" s="47">
        <f t="shared" si="2"/>
        <v>0</v>
      </c>
      <c r="J22" s="47">
        <f t="shared" si="2"/>
        <v>0</v>
      </c>
      <c r="K22" s="47">
        <f t="shared" si="2"/>
        <v>0</v>
      </c>
      <c r="L22" s="47">
        <f t="shared" si="2"/>
        <v>0</v>
      </c>
      <c r="M22" s="47">
        <f t="shared" si="2"/>
        <v>0</v>
      </c>
      <c r="N22" s="47">
        <f t="shared" si="2"/>
        <v>0</v>
      </c>
      <c r="O22" s="118">
        <f t="shared" si="2"/>
        <v>0</v>
      </c>
      <c r="P22" s="47">
        <f t="shared" si="2"/>
        <v>0</v>
      </c>
    </row>
    <row r="23" spans="1:16" x14ac:dyDescent="0.2">
      <c r="B23" s="46"/>
      <c r="C23" s="46"/>
      <c r="D23" s="46"/>
      <c r="E23" s="46"/>
      <c r="F23" s="48"/>
      <c r="G23" s="48"/>
      <c r="H23" s="48"/>
      <c r="I23" s="48"/>
      <c r="J23" s="48"/>
      <c r="K23" s="48"/>
      <c r="L23" s="48"/>
      <c r="M23" s="48"/>
      <c r="N23" s="48"/>
      <c r="O23" s="46"/>
      <c r="P23" s="46"/>
    </row>
    <row r="24" spans="1:16" x14ac:dyDescent="0.2">
      <c r="A24" s="46"/>
      <c r="B24" s="62"/>
      <c r="C24" s="62"/>
      <c r="D24" s="62"/>
      <c r="E24" s="62"/>
      <c r="F24" s="62"/>
      <c r="G24" s="63"/>
      <c r="H24" s="63"/>
      <c r="I24" s="63"/>
      <c r="J24" s="63"/>
      <c r="K24" s="63"/>
      <c r="L24" s="63"/>
      <c r="M24" s="63"/>
      <c r="N24" s="63"/>
      <c r="O24" s="64"/>
      <c r="P24" s="65"/>
    </row>
    <row r="25" spans="1:16" ht="12" thickBot="1" x14ac:dyDescent="0.25">
      <c r="B25" s="33" t="s">
        <v>61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 x14ac:dyDescent="0.2">
      <c r="A26" s="1"/>
      <c r="B26" s="66"/>
      <c r="C26" s="71"/>
      <c r="D26" s="60"/>
      <c r="E26" s="60"/>
      <c r="F26" s="61"/>
      <c r="G26" s="67"/>
      <c r="H26" s="68"/>
      <c r="I26" s="69"/>
      <c r="J26" s="68"/>
      <c r="K26" s="67"/>
      <c r="L26" s="70"/>
      <c r="M26" s="67"/>
      <c r="N26" s="68"/>
      <c r="O26" s="43">
        <f t="shared" ref="O26:O37" si="3">SUM(F26:N26)</f>
        <v>0</v>
      </c>
      <c r="P26" s="44">
        <f t="shared" ref="P26:P37" si="4">(F26*$F$3)+(G26*$G$3)+(H26*$H$3)+(I26*$I$3)+(J26*$J$3)+(K26*$K$3)+(L26*$L$3)+(M26*$M$3)+(N26*$N$3)</f>
        <v>0</v>
      </c>
    </row>
    <row r="27" spans="1:16" s="30" customFormat="1" x14ac:dyDescent="0.2">
      <c r="A27" s="1"/>
      <c r="B27" s="66"/>
      <c r="C27" s="72"/>
      <c r="D27" s="60"/>
      <c r="E27" s="60"/>
      <c r="F27" s="61"/>
      <c r="G27" s="67"/>
      <c r="H27" s="68"/>
      <c r="I27" s="69"/>
      <c r="J27" s="68"/>
      <c r="K27" s="67"/>
      <c r="L27" s="70"/>
      <c r="M27" s="67"/>
      <c r="N27" s="68"/>
      <c r="O27" s="43">
        <f t="shared" si="3"/>
        <v>0</v>
      </c>
      <c r="P27" s="44">
        <f t="shared" si="4"/>
        <v>0</v>
      </c>
    </row>
    <row r="28" spans="1:16" s="30" customFormat="1" x14ac:dyDescent="0.2">
      <c r="A28" s="1"/>
      <c r="B28" s="66"/>
      <c r="C28" s="72"/>
      <c r="D28" s="60"/>
      <c r="E28" s="60"/>
      <c r="F28" s="61"/>
      <c r="G28" s="67"/>
      <c r="H28" s="68"/>
      <c r="I28" s="69"/>
      <c r="J28" s="68"/>
      <c r="K28" s="67"/>
      <c r="L28" s="70"/>
      <c r="M28" s="67"/>
      <c r="N28" s="68"/>
      <c r="O28" s="43">
        <f t="shared" si="3"/>
        <v>0</v>
      </c>
      <c r="P28" s="44">
        <f t="shared" si="4"/>
        <v>0</v>
      </c>
    </row>
    <row r="29" spans="1:16" s="30" customFormat="1" x14ac:dyDescent="0.2">
      <c r="A29" s="1"/>
      <c r="B29" s="66"/>
      <c r="C29" s="72"/>
      <c r="D29" s="60"/>
      <c r="E29" s="60"/>
      <c r="F29" s="61"/>
      <c r="G29" s="67"/>
      <c r="H29" s="68"/>
      <c r="I29" s="69"/>
      <c r="J29" s="68"/>
      <c r="K29" s="67"/>
      <c r="L29" s="70"/>
      <c r="M29" s="67"/>
      <c r="N29" s="68"/>
      <c r="O29" s="43">
        <f t="shared" si="3"/>
        <v>0</v>
      </c>
      <c r="P29" s="44">
        <f t="shared" si="4"/>
        <v>0</v>
      </c>
    </row>
    <row r="30" spans="1:16" s="30" customFormat="1" x14ac:dyDescent="0.2">
      <c r="A30" s="1"/>
      <c r="B30" s="66"/>
      <c r="C30" s="72"/>
      <c r="D30" s="60"/>
      <c r="E30" s="60"/>
      <c r="F30" s="61"/>
      <c r="G30" s="67"/>
      <c r="H30" s="68"/>
      <c r="I30" s="69"/>
      <c r="J30" s="68"/>
      <c r="K30" s="67"/>
      <c r="L30" s="70"/>
      <c r="M30" s="67"/>
      <c r="N30" s="68"/>
      <c r="O30" s="43">
        <f t="shared" si="3"/>
        <v>0</v>
      </c>
      <c r="P30" s="44">
        <f t="shared" si="4"/>
        <v>0</v>
      </c>
    </row>
    <row r="31" spans="1:16" s="30" customFormat="1" x14ac:dyDescent="0.2">
      <c r="A31" s="1"/>
      <c r="B31" s="66"/>
      <c r="C31" s="72"/>
      <c r="D31" s="60"/>
      <c r="E31" s="60"/>
      <c r="F31" s="61"/>
      <c r="G31" s="67"/>
      <c r="H31" s="68"/>
      <c r="I31" s="69"/>
      <c r="J31" s="68"/>
      <c r="K31" s="67"/>
      <c r="L31" s="70"/>
      <c r="M31" s="67"/>
      <c r="N31" s="68"/>
      <c r="O31" s="43">
        <f t="shared" si="3"/>
        <v>0</v>
      </c>
      <c r="P31" s="44">
        <f t="shared" si="4"/>
        <v>0</v>
      </c>
    </row>
    <row r="32" spans="1:16" s="30" customFormat="1" x14ac:dyDescent="0.2">
      <c r="A32" s="1"/>
      <c r="B32" s="66"/>
      <c r="C32" s="72"/>
      <c r="D32" s="60"/>
      <c r="E32" s="60"/>
      <c r="F32" s="61"/>
      <c r="G32" s="67"/>
      <c r="H32" s="68"/>
      <c r="I32" s="69"/>
      <c r="J32" s="68"/>
      <c r="K32" s="67"/>
      <c r="L32" s="70"/>
      <c r="M32" s="67"/>
      <c r="N32" s="68"/>
      <c r="O32" s="43">
        <f t="shared" si="3"/>
        <v>0</v>
      </c>
      <c r="P32" s="44">
        <f t="shared" si="4"/>
        <v>0</v>
      </c>
    </row>
    <row r="33" spans="1:16" s="30" customFormat="1" x14ac:dyDescent="0.2">
      <c r="A33" s="1"/>
      <c r="B33" s="66"/>
      <c r="C33" s="72"/>
      <c r="D33" s="60"/>
      <c r="E33" s="60"/>
      <c r="F33" s="61"/>
      <c r="G33" s="67"/>
      <c r="H33" s="68"/>
      <c r="I33" s="69"/>
      <c r="J33" s="68"/>
      <c r="K33" s="67"/>
      <c r="L33" s="70"/>
      <c r="M33" s="67"/>
      <c r="N33" s="68"/>
      <c r="O33" s="43">
        <f t="shared" si="3"/>
        <v>0</v>
      </c>
      <c r="P33" s="44">
        <f t="shared" si="4"/>
        <v>0</v>
      </c>
    </row>
    <row r="34" spans="1:16" s="30" customFormat="1" x14ac:dyDescent="0.2">
      <c r="A34" s="1"/>
      <c r="B34" s="66"/>
      <c r="C34" s="72"/>
      <c r="D34" s="60"/>
      <c r="E34" s="60"/>
      <c r="F34" s="61"/>
      <c r="G34" s="67"/>
      <c r="H34" s="68"/>
      <c r="I34" s="69"/>
      <c r="J34" s="68"/>
      <c r="K34" s="67"/>
      <c r="L34" s="70"/>
      <c r="M34" s="67"/>
      <c r="N34" s="68"/>
      <c r="O34" s="43">
        <f t="shared" si="3"/>
        <v>0</v>
      </c>
      <c r="P34" s="44">
        <f t="shared" si="4"/>
        <v>0</v>
      </c>
    </row>
    <row r="35" spans="1:16" s="30" customFormat="1" x14ac:dyDescent="0.2">
      <c r="A35" s="1"/>
      <c r="B35" s="66"/>
      <c r="C35" s="72"/>
      <c r="D35" s="60"/>
      <c r="E35" s="60"/>
      <c r="F35" s="61"/>
      <c r="G35" s="67"/>
      <c r="H35" s="68"/>
      <c r="I35" s="69"/>
      <c r="J35" s="68"/>
      <c r="K35" s="67"/>
      <c r="L35" s="70"/>
      <c r="M35" s="67"/>
      <c r="N35" s="68"/>
      <c r="O35" s="43">
        <f t="shared" si="3"/>
        <v>0</v>
      </c>
      <c r="P35" s="44">
        <f t="shared" si="4"/>
        <v>0</v>
      </c>
    </row>
    <row r="36" spans="1:16" s="30" customFormat="1" x14ac:dyDescent="0.2">
      <c r="A36" s="1"/>
      <c r="B36" s="66"/>
      <c r="C36" s="72"/>
      <c r="D36" s="60"/>
      <c r="E36" s="60"/>
      <c r="F36" s="61"/>
      <c r="G36" s="67"/>
      <c r="H36" s="68"/>
      <c r="I36" s="69"/>
      <c r="J36" s="68"/>
      <c r="K36" s="67"/>
      <c r="L36" s="70"/>
      <c r="M36" s="67"/>
      <c r="N36" s="68"/>
      <c r="O36" s="43">
        <f t="shared" si="3"/>
        <v>0</v>
      </c>
      <c r="P36" s="44">
        <f t="shared" si="4"/>
        <v>0</v>
      </c>
    </row>
    <row r="37" spans="1:16" s="30" customFormat="1" x14ac:dyDescent="0.2">
      <c r="A37" s="1"/>
      <c r="B37" s="66"/>
      <c r="C37" s="59"/>
      <c r="D37" s="60"/>
      <c r="E37" s="60"/>
      <c r="F37" s="61"/>
      <c r="G37" s="67"/>
      <c r="H37" s="68"/>
      <c r="I37" s="69"/>
      <c r="J37" s="68"/>
      <c r="K37" s="67"/>
      <c r="L37" s="70"/>
      <c r="M37" s="67"/>
      <c r="N37" s="68"/>
      <c r="O37" s="43">
        <f t="shared" si="3"/>
        <v>0</v>
      </c>
      <c r="P37" s="44">
        <f t="shared" si="4"/>
        <v>0</v>
      </c>
    </row>
    <row r="38" spans="1:16" ht="12" thickBot="1" x14ac:dyDescent="0.25">
      <c r="A38" s="46"/>
      <c r="B38" s="47" t="s">
        <v>21</v>
      </c>
      <c r="C38" s="47">
        <f t="shared" ref="C38:P38" si="5">SUM(C26:C37)</f>
        <v>0</v>
      </c>
      <c r="D38" s="47">
        <f t="shared" si="5"/>
        <v>0</v>
      </c>
      <c r="E38" s="47">
        <f t="shared" si="5"/>
        <v>0</v>
      </c>
      <c r="F38" s="47">
        <f t="shared" si="5"/>
        <v>0</v>
      </c>
      <c r="G38" s="51">
        <f t="shared" si="5"/>
        <v>0</v>
      </c>
      <c r="H38" s="51">
        <f t="shared" si="5"/>
        <v>0</v>
      </c>
      <c r="I38" s="51">
        <f t="shared" si="5"/>
        <v>0</v>
      </c>
      <c r="J38" s="51">
        <f t="shared" si="5"/>
        <v>0</v>
      </c>
      <c r="K38" s="51">
        <f t="shared" si="5"/>
        <v>0</v>
      </c>
      <c r="L38" s="51">
        <f t="shared" si="5"/>
        <v>0</v>
      </c>
      <c r="M38" s="51">
        <f t="shared" si="5"/>
        <v>0</v>
      </c>
      <c r="N38" s="51">
        <f t="shared" si="5"/>
        <v>0</v>
      </c>
      <c r="O38" s="52">
        <f t="shared" si="5"/>
        <v>0</v>
      </c>
      <c r="P38" s="53">
        <f t="shared" si="5"/>
        <v>0</v>
      </c>
    </row>
    <row r="39" spans="1:16" x14ac:dyDescent="0.2">
      <c r="A39" s="46"/>
      <c r="B39" s="62"/>
      <c r="C39" s="62"/>
      <c r="D39" s="62"/>
      <c r="E39" s="62"/>
      <c r="F39" s="62"/>
      <c r="G39" s="63"/>
      <c r="H39" s="63"/>
      <c r="I39" s="63"/>
      <c r="J39" s="63"/>
      <c r="K39" s="63"/>
      <c r="L39" s="63"/>
      <c r="M39" s="63"/>
      <c r="N39" s="63"/>
      <c r="O39" s="64"/>
      <c r="P39" s="65"/>
    </row>
    <row r="41" spans="1:16" ht="12" thickBot="1" x14ac:dyDescent="0.25">
      <c r="B41" s="33" t="s">
        <v>62</v>
      </c>
      <c r="C41" s="33"/>
      <c r="D41" s="33"/>
      <c r="E41" s="33"/>
      <c r="F41" s="34"/>
      <c r="G41" s="34"/>
      <c r="H41" s="34"/>
      <c r="I41" s="34"/>
      <c r="J41" s="34"/>
      <c r="K41" s="34"/>
      <c r="L41" s="34"/>
      <c r="M41" s="34"/>
      <c r="N41" s="34"/>
      <c r="O41" s="35"/>
      <c r="P41" s="35"/>
    </row>
    <row r="42" spans="1:16" s="30" customFormat="1" x14ac:dyDescent="0.2">
      <c r="A42" s="1"/>
      <c r="B42" s="66"/>
      <c r="C42" s="71"/>
      <c r="D42" s="60"/>
      <c r="E42" s="60"/>
      <c r="F42" s="61"/>
      <c r="G42" s="67"/>
      <c r="H42" s="68"/>
      <c r="I42" s="69"/>
      <c r="J42" s="68"/>
      <c r="K42" s="67"/>
      <c r="L42" s="70"/>
      <c r="M42" s="67"/>
      <c r="N42" s="68"/>
      <c r="O42" s="43">
        <f>SUM(F42:N42)</f>
        <v>0</v>
      </c>
      <c r="P42" s="44">
        <f>(F42*$F$3)+(G42*$G$3)+(H42*$H$3)+(I42*$I$3)+(J42*$J$3)+(K42*$K$3)+(L42*$L$3)+(M42*$M$3)+(N42*$N$3)</f>
        <v>0</v>
      </c>
    </row>
    <row r="43" spans="1:16" s="30" customFormat="1" x14ac:dyDescent="0.2">
      <c r="A43" s="1"/>
      <c r="B43" s="66"/>
      <c r="C43" s="59"/>
      <c r="D43" s="60"/>
      <c r="E43" s="60"/>
      <c r="F43" s="61"/>
      <c r="G43" s="67"/>
      <c r="H43" s="68"/>
      <c r="I43" s="69"/>
      <c r="J43" s="68"/>
      <c r="K43" s="67"/>
      <c r="L43" s="70"/>
      <c r="M43" s="67"/>
      <c r="N43" s="68"/>
      <c r="O43" s="43">
        <f>SUM(F43:N43)</f>
        <v>0</v>
      </c>
      <c r="P43" s="44">
        <f>(F43*$F$3)+(G43*$G$3)+(H43*$H$3)+(I43*$I$3)+(J43*$J$3)+(K43*$K$3)+(L43*$L$3)+(M43*$M$3)+(N43*$N$3)</f>
        <v>0</v>
      </c>
    </row>
    <row r="44" spans="1:16" ht="12" thickBot="1" x14ac:dyDescent="0.25">
      <c r="A44" s="46"/>
      <c r="B44" s="47" t="s">
        <v>21</v>
      </c>
      <c r="C44" s="47">
        <f>SUM(C43:C43)</f>
        <v>0</v>
      </c>
      <c r="D44" s="47">
        <f>SUM(D42:D43)</f>
        <v>0</v>
      </c>
      <c r="E44" s="47">
        <f>SUM(E42:E43)</f>
        <v>0</v>
      </c>
      <c r="F44" s="47">
        <f>SUM(F43:F43)</f>
        <v>0</v>
      </c>
      <c r="G44" s="51">
        <f t="shared" ref="G44:P44" si="6">SUM(G42:G43)</f>
        <v>0</v>
      </c>
      <c r="H44" s="51">
        <f t="shared" si="6"/>
        <v>0</v>
      </c>
      <c r="I44" s="51">
        <f t="shared" si="6"/>
        <v>0</v>
      </c>
      <c r="J44" s="51">
        <f t="shared" si="6"/>
        <v>0</v>
      </c>
      <c r="K44" s="51">
        <f t="shared" si="6"/>
        <v>0</v>
      </c>
      <c r="L44" s="51">
        <f t="shared" si="6"/>
        <v>0</v>
      </c>
      <c r="M44" s="51">
        <f t="shared" si="6"/>
        <v>0</v>
      </c>
      <c r="N44" s="51">
        <f t="shared" si="6"/>
        <v>0</v>
      </c>
      <c r="O44" s="52">
        <f t="shared" si="6"/>
        <v>0</v>
      </c>
      <c r="P44" s="53">
        <f t="shared" si="6"/>
        <v>0</v>
      </c>
    </row>
    <row r="46" spans="1:16" ht="11.25" customHeight="1" x14ac:dyDescent="0.2">
      <c r="B46" s="54"/>
      <c r="C46" s="54"/>
      <c r="D46" s="54"/>
      <c r="E46" s="54"/>
      <c r="F46" s="54"/>
      <c r="G46" s="54"/>
      <c r="H46" s="54"/>
      <c r="I46" s="54"/>
      <c r="J46" s="54"/>
      <c r="K46" s="54"/>
      <c r="L46" s="54"/>
      <c r="M46" s="54"/>
      <c r="N46" s="54"/>
      <c r="O46" s="54"/>
      <c r="P46" s="54"/>
    </row>
    <row r="47" spans="1:16" ht="12.75" x14ac:dyDescent="0.2">
      <c r="B47" s="2"/>
      <c r="C47" s="2"/>
      <c r="D47" s="2"/>
      <c r="E47" s="2"/>
      <c r="F47" s="55"/>
      <c r="G47" s="55"/>
      <c r="H47" s="55"/>
      <c r="I47" s="55"/>
      <c r="J47" s="55"/>
      <c r="K47" s="55"/>
      <c r="L47" s="55"/>
      <c r="M47" s="55"/>
      <c r="N47" s="55"/>
      <c r="O47" s="2"/>
      <c r="P47" s="2"/>
    </row>
    <row r="48" spans="1:16" x14ac:dyDescent="0.2">
      <c r="M48" s="56" t="s">
        <v>21</v>
      </c>
      <c r="O48" s="57">
        <f>O44+O38+O22</f>
        <v>0</v>
      </c>
      <c r="P48" s="58">
        <f>P44+P38+P22</f>
        <v>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01"/>
  <sheetViews>
    <sheetView zoomScaleNormal="100" workbookViewId="0">
      <pane xSplit="2" ySplit="4" topLeftCell="C383" activePane="bottomRight" state="frozen"/>
      <selection pane="topRight" activeCell="C1" sqref="C1"/>
      <selection pane="bottomLeft" activeCell="A5" sqref="A5"/>
      <selection pane="bottomRight" activeCell="O402" sqref="O402"/>
    </sheetView>
  </sheetViews>
  <sheetFormatPr defaultRowHeight="11.25" x14ac:dyDescent="0.2"/>
  <cols>
    <col min="1" max="1" width="3.140625" style="1" customWidth="1"/>
    <col min="2" max="2" width="34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 x14ac:dyDescent="0.2">
      <c r="B1" s="2" t="s">
        <v>76</v>
      </c>
      <c r="C1" s="2"/>
      <c r="D1" s="2"/>
      <c r="E1" s="2"/>
    </row>
    <row r="2" spans="1:16" x14ac:dyDescent="0.2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 x14ac:dyDescent="0.2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 x14ac:dyDescent="0.25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 x14ac:dyDescent="0.2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 x14ac:dyDescent="0.25">
      <c r="B6" s="33" t="s">
        <v>20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x14ac:dyDescent="0.2">
      <c r="A7" s="1"/>
      <c r="B7" s="66" t="s">
        <v>469</v>
      </c>
      <c r="C7" s="71"/>
      <c r="D7" s="60"/>
      <c r="E7" s="60"/>
      <c r="F7" s="61">
        <v>30</v>
      </c>
      <c r="G7" s="67">
        <v>6</v>
      </c>
      <c r="H7" s="68"/>
      <c r="I7" s="69">
        <v>6</v>
      </c>
      <c r="J7" s="68"/>
      <c r="K7" s="67">
        <v>1</v>
      </c>
      <c r="L7" s="70"/>
      <c r="M7" s="67">
        <v>6</v>
      </c>
      <c r="N7" s="68"/>
      <c r="O7" s="43">
        <f>SUM(C7:N7)</f>
        <v>49</v>
      </c>
      <c r="P7" s="44">
        <f>(C7*$C$3)+(F7*$F$3)+(G7*$G$3)+(H7*$H$3)+(I7*$I$3)+(J7*$J$3)+(K7*$K$3)+(L7*$L$3)+(M7*$M$3)+(N7*$N$3)</f>
        <v>20.5</v>
      </c>
    </row>
    <row r="8" spans="1:16" s="30" customFormat="1" x14ac:dyDescent="0.2">
      <c r="A8" s="1"/>
      <c r="B8" s="66" t="s">
        <v>470</v>
      </c>
      <c r="C8" s="59"/>
      <c r="D8" s="60"/>
      <c r="E8" s="60"/>
      <c r="F8" s="61"/>
      <c r="G8" s="67">
        <v>93</v>
      </c>
      <c r="H8" s="68"/>
      <c r="I8" s="69"/>
      <c r="J8" s="68"/>
      <c r="K8" s="67"/>
      <c r="L8" s="70"/>
      <c r="M8" s="67"/>
      <c r="N8" s="68"/>
      <c r="O8" s="43">
        <f t="shared" ref="O8:O27" si="0">SUM(F8:N8)</f>
        <v>93</v>
      </c>
      <c r="P8" s="44">
        <f t="shared" ref="P8:P27" si="1">(F8*$F$3)+(G8*$G$3)+(H8*$H$3)+(I8*$I$3)+(J8*$J$3)+(K8*$K$3)+(L8*$L$3)+(M8*$M$3)+(N8*$N$3)</f>
        <v>23.25</v>
      </c>
    </row>
    <row r="9" spans="1:16" s="30" customFormat="1" x14ac:dyDescent="0.2">
      <c r="A9" s="1"/>
      <c r="B9" s="66" t="s">
        <v>471</v>
      </c>
      <c r="C9" s="59"/>
      <c r="D9" s="60"/>
      <c r="E9" s="60"/>
      <c r="F9" s="61"/>
      <c r="G9" s="67">
        <v>138</v>
      </c>
      <c r="H9" s="68"/>
      <c r="I9" s="69"/>
      <c r="J9" s="68"/>
      <c r="K9" s="67"/>
      <c r="L9" s="70"/>
      <c r="M9" s="67"/>
      <c r="N9" s="68"/>
      <c r="O9" s="43">
        <f t="shared" si="0"/>
        <v>138</v>
      </c>
      <c r="P9" s="44">
        <f t="shared" si="1"/>
        <v>34.5</v>
      </c>
    </row>
    <row r="10" spans="1:16" s="30" customFormat="1" x14ac:dyDescent="0.2">
      <c r="A10" s="1"/>
      <c r="B10" s="66" t="s">
        <v>472</v>
      </c>
      <c r="C10" s="59"/>
      <c r="D10" s="60"/>
      <c r="E10" s="60"/>
      <c r="F10" s="61"/>
      <c r="G10" s="67">
        <v>60</v>
      </c>
      <c r="H10" s="68"/>
      <c r="I10" s="69"/>
      <c r="J10" s="68"/>
      <c r="K10" s="67"/>
      <c r="L10" s="70"/>
      <c r="M10" s="67"/>
      <c r="N10" s="68"/>
      <c r="O10" s="43">
        <f t="shared" si="0"/>
        <v>60</v>
      </c>
      <c r="P10" s="44">
        <f t="shared" si="1"/>
        <v>15</v>
      </c>
    </row>
    <row r="11" spans="1:16" s="30" customFormat="1" x14ac:dyDescent="0.2">
      <c r="A11" s="1"/>
      <c r="B11" s="66" t="s">
        <v>473</v>
      </c>
      <c r="C11" s="59"/>
      <c r="D11" s="60"/>
      <c r="E11" s="60"/>
      <c r="F11" s="61"/>
      <c r="G11" s="67">
        <v>15</v>
      </c>
      <c r="H11" s="68"/>
      <c r="I11" s="69"/>
      <c r="J11" s="68"/>
      <c r="K11" s="67"/>
      <c r="L11" s="70"/>
      <c r="M11" s="67"/>
      <c r="N11" s="68"/>
      <c r="O11" s="43">
        <f t="shared" si="0"/>
        <v>15</v>
      </c>
      <c r="P11" s="44">
        <f t="shared" si="1"/>
        <v>3.75</v>
      </c>
    </row>
    <row r="12" spans="1:16" s="30" customFormat="1" x14ac:dyDescent="0.2">
      <c r="A12" s="188"/>
      <c r="B12" s="189" t="s">
        <v>474</v>
      </c>
      <c r="C12" s="196"/>
      <c r="D12" s="191"/>
      <c r="E12" s="191"/>
      <c r="F12" s="192"/>
      <c r="G12" s="193">
        <v>10</v>
      </c>
      <c r="H12" s="194"/>
      <c r="I12" s="195"/>
      <c r="J12" s="194"/>
      <c r="K12" s="193"/>
      <c r="L12" s="70"/>
      <c r="M12" s="193"/>
      <c r="N12" s="194"/>
      <c r="O12" s="43">
        <f t="shared" si="0"/>
        <v>10</v>
      </c>
      <c r="P12" s="44">
        <f t="shared" si="1"/>
        <v>2.5</v>
      </c>
    </row>
    <row r="13" spans="1:16" s="30" customFormat="1" x14ac:dyDescent="0.2">
      <c r="A13" s="188"/>
      <c r="B13" s="189" t="s">
        <v>475</v>
      </c>
      <c r="C13" s="196"/>
      <c r="D13" s="191"/>
      <c r="E13" s="191"/>
      <c r="F13" s="192"/>
      <c r="G13" s="193">
        <v>319</v>
      </c>
      <c r="H13" s="194"/>
      <c r="I13" s="195"/>
      <c r="J13" s="194"/>
      <c r="K13" s="193"/>
      <c r="L13" s="70"/>
      <c r="M13" s="193"/>
      <c r="N13" s="194"/>
      <c r="O13" s="43">
        <f t="shared" si="0"/>
        <v>319</v>
      </c>
      <c r="P13" s="44">
        <f t="shared" si="1"/>
        <v>79.75</v>
      </c>
    </row>
    <row r="14" spans="1:16" s="30" customFormat="1" x14ac:dyDescent="0.2">
      <c r="A14" s="188"/>
      <c r="B14" s="189" t="s">
        <v>246</v>
      </c>
      <c r="C14" s="196"/>
      <c r="D14" s="191"/>
      <c r="E14" s="191"/>
      <c r="F14" s="192"/>
      <c r="G14" s="193">
        <v>1650</v>
      </c>
      <c r="H14" s="194"/>
      <c r="I14" s="195"/>
      <c r="J14" s="194">
        <v>12</v>
      </c>
      <c r="K14" s="193"/>
      <c r="L14" s="70">
        <v>7</v>
      </c>
      <c r="M14" s="193"/>
      <c r="N14" s="194"/>
      <c r="O14" s="43">
        <f t="shared" si="0"/>
        <v>1669</v>
      </c>
      <c r="P14" s="44">
        <f t="shared" si="1"/>
        <v>425.5</v>
      </c>
    </row>
    <row r="15" spans="1:16" s="30" customFormat="1" x14ac:dyDescent="0.2">
      <c r="A15" s="188"/>
      <c r="B15" s="189" t="s">
        <v>476</v>
      </c>
      <c r="C15" s="196"/>
      <c r="D15" s="191"/>
      <c r="E15" s="191"/>
      <c r="F15" s="192"/>
      <c r="G15" s="193">
        <v>45</v>
      </c>
      <c r="H15" s="194"/>
      <c r="I15" s="195"/>
      <c r="J15" s="194"/>
      <c r="K15" s="193"/>
      <c r="L15" s="70"/>
      <c r="M15" s="193"/>
      <c r="N15" s="194"/>
      <c r="O15" s="43">
        <f t="shared" si="0"/>
        <v>45</v>
      </c>
      <c r="P15" s="44">
        <f t="shared" si="1"/>
        <v>11.25</v>
      </c>
    </row>
    <row r="16" spans="1:16" s="30" customFormat="1" x14ac:dyDescent="0.2">
      <c r="A16" s="188"/>
      <c r="B16" s="189" t="s">
        <v>477</v>
      </c>
      <c r="C16" s="196"/>
      <c r="D16" s="191"/>
      <c r="E16" s="191"/>
      <c r="F16" s="192"/>
      <c r="G16" s="193">
        <v>10</v>
      </c>
      <c r="H16" s="194"/>
      <c r="I16" s="195"/>
      <c r="J16" s="194"/>
      <c r="K16" s="193"/>
      <c r="L16" s="70"/>
      <c r="M16" s="193"/>
      <c r="N16" s="194"/>
      <c r="O16" s="43">
        <f t="shared" si="0"/>
        <v>10</v>
      </c>
      <c r="P16" s="44">
        <f t="shared" si="1"/>
        <v>2.5</v>
      </c>
    </row>
    <row r="17" spans="1:16" s="30" customFormat="1" x14ac:dyDescent="0.2">
      <c r="A17" s="188"/>
      <c r="B17" s="189" t="s">
        <v>478</v>
      </c>
      <c r="C17" s="196"/>
      <c r="D17" s="191"/>
      <c r="E17" s="191"/>
      <c r="F17" s="192"/>
      <c r="G17" s="193">
        <v>380</v>
      </c>
      <c r="H17" s="194"/>
      <c r="I17" s="195"/>
      <c r="J17" s="194"/>
      <c r="K17" s="193"/>
      <c r="L17" s="70"/>
      <c r="M17" s="193"/>
      <c r="N17" s="194"/>
      <c r="O17" s="43">
        <f t="shared" si="0"/>
        <v>380</v>
      </c>
      <c r="P17" s="44">
        <f t="shared" si="1"/>
        <v>95</v>
      </c>
    </row>
    <row r="18" spans="1:16" s="30" customFormat="1" x14ac:dyDescent="0.2">
      <c r="A18" s="188"/>
      <c r="B18" s="189" t="s">
        <v>479</v>
      </c>
      <c r="C18" s="196"/>
      <c r="D18" s="191"/>
      <c r="E18" s="191"/>
      <c r="F18" s="192"/>
      <c r="G18" s="193">
        <v>15</v>
      </c>
      <c r="H18" s="194"/>
      <c r="I18" s="195"/>
      <c r="J18" s="194"/>
      <c r="K18" s="193"/>
      <c r="L18" s="70"/>
      <c r="M18" s="193"/>
      <c r="N18" s="194"/>
      <c r="O18" s="43">
        <f t="shared" si="0"/>
        <v>15</v>
      </c>
      <c r="P18" s="44">
        <f t="shared" si="1"/>
        <v>3.75</v>
      </c>
    </row>
    <row r="19" spans="1:16" s="30" customFormat="1" x14ac:dyDescent="0.2">
      <c r="A19" s="188"/>
      <c r="B19" s="189" t="s">
        <v>480</v>
      </c>
      <c r="C19" s="196"/>
      <c r="D19" s="191"/>
      <c r="E19" s="191"/>
      <c r="F19" s="192"/>
      <c r="G19" s="193">
        <v>16</v>
      </c>
      <c r="H19" s="194"/>
      <c r="I19" s="195"/>
      <c r="J19" s="194"/>
      <c r="K19" s="193"/>
      <c r="L19" s="70"/>
      <c r="M19" s="193"/>
      <c r="N19" s="194"/>
      <c r="O19" s="43">
        <f t="shared" si="0"/>
        <v>16</v>
      </c>
      <c r="P19" s="44">
        <f t="shared" si="1"/>
        <v>4</v>
      </c>
    </row>
    <row r="20" spans="1:16" s="30" customFormat="1" x14ac:dyDescent="0.2">
      <c r="A20" s="188"/>
      <c r="B20" s="189" t="s">
        <v>481</v>
      </c>
      <c r="C20" s="196"/>
      <c r="D20" s="191"/>
      <c r="E20" s="191"/>
      <c r="F20" s="192"/>
      <c r="G20" s="193">
        <v>140</v>
      </c>
      <c r="H20" s="194"/>
      <c r="I20" s="195"/>
      <c r="J20" s="194"/>
      <c r="K20" s="193"/>
      <c r="L20" s="70"/>
      <c r="M20" s="193"/>
      <c r="N20" s="194"/>
      <c r="O20" s="43">
        <f t="shared" si="0"/>
        <v>140</v>
      </c>
      <c r="P20" s="44">
        <f t="shared" si="1"/>
        <v>35</v>
      </c>
    </row>
    <row r="21" spans="1:16" s="30" customFormat="1" x14ac:dyDescent="0.2">
      <c r="A21" s="188"/>
      <c r="B21" s="189" t="s">
        <v>482</v>
      </c>
      <c r="C21" s="196"/>
      <c r="D21" s="191"/>
      <c r="E21" s="191"/>
      <c r="F21" s="192"/>
      <c r="G21" s="193">
        <v>19</v>
      </c>
      <c r="H21" s="194"/>
      <c r="I21" s="195"/>
      <c r="J21" s="194"/>
      <c r="K21" s="193"/>
      <c r="L21" s="70"/>
      <c r="M21" s="193"/>
      <c r="N21" s="194"/>
      <c r="O21" s="43">
        <f t="shared" si="0"/>
        <v>19</v>
      </c>
      <c r="P21" s="44">
        <f t="shared" si="1"/>
        <v>4.75</v>
      </c>
    </row>
    <row r="22" spans="1:16" s="30" customFormat="1" x14ac:dyDescent="0.2">
      <c r="A22" s="188"/>
      <c r="B22" s="189" t="s">
        <v>483</v>
      </c>
      <c r="C22" s="196"/>
      <c r="D22" s="191"/>
      <c r="E22" s="191"/>
      <c r="F22" s="192"/>
      <c r="G22" s="193">
        <v>6</v>
      </c>
      <c r="H22" s="194"/>
      <c r="I22" s="195"/>
      <c r="J22" s="194"/>
      <c r="K22" s="193"/>
      <c r="L22" s="70"/>
      <c r="M22" s="193"/>
      <c r="N22" s="194"/>
      <c r="O22" s="43">
        <f t="shared" si="0"/>
        <v>6</v>
      </c>
      <c r="P22" s="44">
        <f t="shared" si="1"/>
        <v>1.5</v>
      </c>
    </row>
    <row r="23" spans="1:16" s="30" customFormat="1" x14ac:dyDescent="0.2">
      <c r="A23" s="188"/>
      <c r="B23" s="189" t="s">
        <v>484</v>
      </c>
      <c r="C23" s="196"/>
      <c r="D23" s="191"/>
      <c r="E23" s="191"/>
      <c r="F23" s="192"/>
      <c r="G23" s="193">
        <v>370</v>
      </c>
      <c r="H23" s="194"/>
      <c r="I23" s="195"/>
      <c r="J23" s="194"/>
      <c r="K23" s="193"/>
      <c r="L23" s="70"/>
      <c r="M23" s="193"/>
      <c r="N23" s="194"/>
      <c r="O23" s="43">
        <f t="shared" si="0"/>
        <v>370</v>
      </c>
      <c r="P23" s="44">
        <f t="shared" si="1"/>
        <v>92.5</v>
      </c>
    </row>
    <row r="24" spans="1:16" s="30" customFormat="1" x14ac:dyDescent="0.2">
      <c r="A24" s="188"/>
      <c r="B24" s="189" t="s">
        <v>485</v>
      </c>
      <c r="C24" s="196"/>
      <c r="D24" s="191"/>
      <c r="E24" s="191"/>
      <c r="F24" s="192"/>
      <c r="G24" s="193">
        <v>1</v>
      </c>
      <c r="H24" s="194"/>
      <c r="I24" s="195"/>
      <c r="J24" s="194"/>
      <c r="K24" s="193"/>
      <c r="L24" s="70"/>
      <c r="M24" s="193"/>
      <c r="N24" s="194"/>
      <c r="O24" s="43">
        <f t="shared" si="0"/>
        <v>1</v>
      </c>
      <c r="P24" s="44">
        <f t="shared" si="1"/>
        <v>0.25</v>
      </c>
    </row>
    <row r="25" spans="1:16" s="30" customFormat="1" x14ac:dyDescent="0.2">
      <c r="A25" s="188"/>
      <c r="B25" s="189" t="s">
        <v>486</v>
      </c>
      <c r="C25" s="196"/>
      <c r="D25" s="191"/>
      <c r="E25" s="191"/>
      <c r="F25" s="192"/>
      <c r="G25" s="193">
        <v>133</v>
      </c>
      <c r="H25" s="194"/>
      <c r="I25" s="195"/>
      <c r="J25" s="194"/>
      <c r="K25" s="193"/>
      <c r="L25" s="70"/>
      <c r="M25" s="193"/>
      <c r="N25" s="194"/>
      <c r="O25" s="43">
        <f t="shared" si="0"/>
        <v>133</v>
      </c>
      <c r="P25" s="44">
        <f t="shared" si="1"/>
        <v>33.25</v>
      </c>
    </row>
    <row r="26" spans="1:16" s="30" customFormat="1" x14ac:dyDescent="0.2">
      <c r="A26" s="188"/>
      <c r="B26" s="189" t="s">
        <v>487</v>
      </c>
      <c r="C26" s="196"/>
      <c r="D26" s="191"/>
      <c r="E26" s="191"/>
      <c r="F26" s="192"/>
      <c r="G26" s="193">
        <v>998</v>
      </c>
      <c r="H26" s="194"/>
      <c r="I26" s="195"/>
      <c r="J26" s="194"/>
      <c r="K26" s="193"/>
      <c r="L26" s="70"/>
      <c r="M26" s="193">
        <v>27</v>
      </c>
      <c r="N26" s="194"/>
      <c r="O26" s="43">
        <f t="shared" si="0"/>
        <v>1025</v>
      </c>
      <c r="P26" s="44">
        <f t="shared" si="1"/>
        <v>303.5</v>
      </c>
    </row>
    <row r="27" spans="1:16" s="30" customFormat="1" x14ac:dyDescent="0.2">
      <c r="A27" s="1"/>
      <c r="B27" s="155"/>
      <c r="C27" s="163"/>
      <c r="D27" s="157"/>
      <c r="E27" s="157"/>
      <c r="F27" s="158"/>
      <c r="G27" s="159"/>
      <c r="H27" s="160"/>
      <c r="I27" s="161"/>
      <c r="J27" s="160"/>
      <c r="K27" s="159"/>
      <c r="L27" s="162"/>
      <c r="M27" s="159"/>
      <c r="N27" s="160"/>
      <c r="O27" s="43">
        <f t="shared" si="0"/>
        <v>0</v>
      </c>
      <c r="P27" s="44">
        <f t="shared" si="1"/>
        <v>0</v>
      </c>
    </row>
    <row r="28" spans="1:16" ht="12" thickBot="1" x14ac:dyDescent="0.25">
      <c r="A28" s="46"/>
      <c r="B28" s="47" t="s">
        <v>21</v>
      </c>
      <c r="C28" s="47">
        <f t="shared" ref="C28:P28" si="2">SUM(C7:C27)</f>
        <v>0</v>
      </c>
      <c r="D28" s="47">
        <f t="shared" si="2"/>
        <v>0</v>
      </c>
      <c r="E28" s="47">
        <f t="shared" si="2"/>
        <v>0</v>
      </c>
      <c r="F28" s="47">
        <f t="shared" si="2"/>
        <v>30</v>
      </c>
      <c r="G28" s="47">
        <f t="shared" si="2"/>
        <v>4424</v>
      </c>
      <c r="H28" s="47">
        <f t="shared" si="2"/>
        <v>0</v>
      </c>
      <c r="I28" s="47">
        <f t="shared" si="2"/>
        <v>6</v>
      </c>
      <c r="J28" s="47">
        <f t="shared" si="2"/>
        <v>12</v>
      </c>
      <c r="K28" s="47">
        <f t="shared" si="2"/>
        <v>1</v>
      </c>
      <c r="L28" s="47">
        <f t="shared" si="2"/>
        <v>7</v>
      </c>
      <c r="M28" s="47">
        <f t="shared" si="2"/>
        <v>33</v>
      </c>
      <c r="N28" s="47">
        <f t="shared" si="2"/>
        <v>0</v>
      </c>
      <c r="O28" s="118">
        <f t="shared" si="2"/>
        <v>4513</v>
      </c>
      <c r="P28" s="47">
        <f t="shared" si="2"/>
        <v>1192</v>
      </c>
    </row>
    <row r="29" spans="1:16" x14ac:dyDescent="0.2">
      <c r="B29" s="46"/>
      <c r="C29" s="46"/>
      <c r="D29" s="46"/>
      <c r="E29" s="46"/>
      <c r="F29" s="48"/>
      <c r="G29" s="48"/>
      <c r="H29" s="48"/>
      <c r="I29" s="48"/>
      <c r="J29" s="48"/>
      <c r="K29" s="48"/>
      <c r="L29" s="48"/>
      <c r="M29" s="48"/>
      <c r="N29" s="48"/>
      <c r="O29" s="46"/>
      <c r="P29" s="46"/>
    </row>
    <row r="30" spans="1:16" x14ac:dyDescent="0.2">
      <c r="B30" s="13"/>
      <c r="C30" s="13"/>
      <c r="D30" s="13"/>
      <c r="E30" s="13"/>
      <c r="F30" s="31"/>
      <c r="G30" s="31"/>
      <c r="H30" s="31"/>
      <c r="I30" s="31"/>
      <c r="J30" s="31"/>
      <c r="K30" s="31"/>
      <c r="L30" s="31"/>
      <c r="M30" s="31"/>
      <c r="N30" s="31"/>
      <c r="O30" s="13"/>
      <c r="P30" s="13"/>
    </row>
    <row r="31" spans="1:16" s="188" customFormat="1" ht="12" thickBot="1" x14ac:dyDescent="0.25">
      <c r="B31" s="33" t="s">
        <v>22</v>
      </c>
      <c r="C31" s="33"/>
      <c r="D31" s="33"/>
      <c r="E31" s="33"/>
      <c r="F31" s="34"/>
      <c r="G31" s="34"/>
      <c r="H31" s="34"/>
      <c r="I31" s="34"/>
      <c r="J31" s="34"/>
      <c r="K31" s="34"/>
      <c r="L31" s="34"/>
      <c r="M31" s="34"/>
      <c r="N31" s="34"/>
      <c r="O31" s="35"/>
      <c r="P31" s="35"/>
    </row>
    <row r="32" spans="1:16" s="30" customFormat="1" x14ac:dyDescent="0.2">
      <c r="A32" s="188"/>
      <c r="B32" s="189" t="s">
        <v>90</v>
      </c>
      <c r="C32" s="190"/>
      <c r="D32" s="191"/>
      <c r="E32" s="191"/>
      <c r="F32" s="192"/>
      <c r="G32" s="193">
        <v>11998</v>
      </c>
      <c r="H32" s="194"/>
      <c r="I32" s="195"/>
      <c r="J32" s="194"/>
      <c r="K32" s="193">
        <v>558</v>
      </c>
      <c r="L32" s="70">
        <v>7</v>
      </c>
      <c r="M32" s="193"/>
      <c r="N32" s="194">
        <v>514</v>
      </c>
      <c r="O32" s="43">
        <f t="shared" ref="O32:O170" si="3">SUM(F32:N32)</f>
        <v>13077</v>
      </c>
      <c r="P32" s="44">
        <f>(C32*$C$3)+(F32*$F$3)+(G32*$G$3)+(H32*$H$3)+(I32*$I$3)+(J32*$J$3)+(K32*$K$3)+(L32*$L$3)+(M32*$M$3)+(N32*$N$3)</f>
        <v>4592.5</v>
      </c>
    </row>
    <row r="33" spans="1:16" s="30" customFormat="1" x14ac:dyDescent="0.2">
      <c r="A33" s="188"/>
      <c r="B33" s="189" t="s">
        <v>91</v>
      </c>
      <c r="C33" s="196"/>
      <c r="D33" s="191">
        <v>1</v>
      </c>
      <c r="E33" s="191">
        <v>3</v>
      </c>
      <c r="F33" s="192"/>
      <c r="G33" s="193">
        <v>4851</v>
      </c>
      <c r="H33" s="194"/>
      <c r="I33" s="195">
        <v>681</v>
      </c>
      <c r="J33" s="194"/>
      <c r="K33" s="193">
        <v>948</v>
      </c>
      <c r="L33" s="70"/>
      <c r="M33" s="193"/>
      <c r="N33" s="194">
        <v>368</v>
      </c>
      <c r="O33" s="43">
        <f t="shared" ref="O33:O95" si="4">SUM(F33:N33)</f>
        <v>6848</v>
      </c>
      <c r="P33" s="44">
        <f t="shared" ref="P33:P95" si="5">(F33*$F$3)+(G33*$G$3)+(H33*$H$3)+(I33*$I$3)+(J33*$J$3)+(K33*$K$3)+(L33*$L$3)+(M33*$M$3)+(N33*$N$3)</f>
        <v>3237.25</v>
      </c>
    </row>
    <row r="34" spans="1:16" s="30" customFormat="1" x14ac:dyDescent="0.2">
      <c r="A34" s="188"/>
      <c r="B34" s="80" t="s">
        <v>92</v>
      </c>
      <c r="C34" s="72"/>
      <c r="D34" s="191">
        <v>1</v>
      </c>
      <c r="E34" s="191">
        <v>2</v>
      </c>
      <c r="F34" s="192">
        <v>3</v>
      </c>
      <c r="G34" s="192">
        <v>5423</v>
      </c>
      <c r="H34" s="194"/>
      <c r="I34" s="195">
        <v>10</v>
      </c>
      <c r="J34" s="194"/>
      <c r="K34" s="195"/>
      <c r="L34" s="70">
        <v>557</v>
      </c>
      <c r="M34" s="193"/>
      <c r="N34" s="194">
        <v>154</v>
      </c>
      <c r="O34" s="43">
        <f t="shared" si="4"/>
        <v>6147</v>
      </c>
      <c r="P34" s="44">
        <f t="shared" si="5"/>
        <v>2226.0500000000002</v>
      </c>
    </row>
    <row r="35" spans="1:16" s="30" customFormat="1" x14ac:dyDescent="0.2">
      <c r="A35" s="188"/>
      <c r="B35" s="80" t="s">
        <v>93</v>
      </c>
      <c r="C35" s="72"/>
      <c r="D35" s="191">
        <v>3</v>
      </c>
      <c r="E35" s="191">
        <v>7</v>
      </c>
      <c r="F35" s="192"/>
      <c r="G35" s="192">
        <v>1048</v>
      </c>
      <c r="H35" s="194"/>
      <c r="I35" s="195">
        <v>225</v>
      </c>
      <c r="J35" s="194"/>
      <c r="K35" s="135">
        <v>1120</v>
      </c>
      <c r="L35" s="70"/>
      <c r="M35" s="193"/>
      <c r="N35" s="194">
        <v>288</v>
      </c>
      <c r="O35" s="43">
        <f t="shared" si="4"/>
        <v>2681</v>
      </c>
      <c r="P35" s="44">
        <f t="shared" si="5"/>
        <v>2070.5</v>
      </c>
    </row>
    <row r="36" spans="1:16" s="30" customFormat="1" x14ac:dyDescent="0.2">
      <c r="A36" s="188"/>
      <c r="B36" s="80" t="s">
        <v>94</v>
      </c>
      <c r="C36" s="72"/>
      <c r="D36" s="191"/>
      <c r="E36" s="191">
        <v>1</v>
      </c>
      <c r="F36" s="192"/>
      <c r="G36" s="192">
        <v>612</v>
      </c>
      <c r="H36" s="194"/>
      <c r="I36" s="195">
        <v>1</v>
      </c>
      <c r="J36" s="194"/>
      <c r="K36" s="195">
        <v>516</v>
      </c>
      <c r="L36" s="70"/>
      <c r="M36" s="193"/>
      <c r="N36" s="194">
        <v>241</v>
      </c>
      <c r="O36" s="43">
        <f t="shared" si="4"/>
        <v>1370</v>
      </c>
      <c r="P36" s="44">
        <f t="shared" si="5"/>
        <v>1151.5</v>
      </c>
    </row>
    <row r="37" spans="1:16" s="30" customFormat="1" x14ac:dyDescent="0.2">
      <c r="A37" s="188"/>
      <c r="B37" s="80" t="s">
        <v>95</v>
      </c>
      <c r="C37" s="72"/>
      <c r="D37" s="191">
        <v>1</v>
      </c>
      <c r="E37" s="191">
        <v>3</v>
      </c>
      <c r="F37" s="192"/>
      <c r="G37" s="192">
        <v>1136</v>
      </c>
      <c r="H37" s="194"/>
      <c r="I37" s="195">
        <v>61</v>
      </c>
      <c r="J37" s="194"/>
      <c r="K37" s="135">
        <v>151</v>
      </c>
      <c r="L37" s="70"/>
      <c r="M37" s="193"/>
      <c r="N37" s="194">
        <v>157</v>
      </c>
      <c r="O37" s="43">
        <f t="shared" si="4"/>
        <v>1505</v>
      </c>
      <c r="P37" s="44">
        <f t="shared" si="5"/>
        <v>779.5</v>
      </c>
    </row>
    <row r="38" spans="1:16" s="30" customFormat="1" x14ac:dyDescent="0.2">
      <c r="A38" s="188"/>
      <c r="B38" s="80" t="s">
        <v>96</v>
      </c>
      <c r="C38" s="72"/>
      <c r="D38" s="191"/>
      <c r="E38" s="191"/>
      <c r="F38" s="192"/>
      <c r="G38" s="192"/>
      <c r="H38" s="194"/>
      <c r="I38" s="195">
        <v>2</v>
      </c>
      <c r="J38" s="194"/>
      <c r="K38" s="195">
        <v>347</v>
      </c>
      <c r="L38" s="70"/>
      <c r="M38" s="193"/>
      <c r="N38" s="194">
        <v>160</v>
      </c>
      <c r="O38" s="43">
        <f t="shared" si="4"/>
        <v>509</v>
      </c>
      <c r="P38" s="44">
        <f t="shared" si="5"/>
        <v>668</v>
      </c>
    </row>
    <row r="39" spans="1:16" s="30" customFormat="1" x14ac:dyDescent="0.2">
      <c r="A39" s="188"/>
      <c r="B39" s="80" t="s">
        <v>97</v>
      </c>
      <c r="C39" s="72"/>
      <c r="D39" s="191">
        <v>1</v>
      </c>
      <c r="E39" s="191">
        <v>1</v>
      </c>
      <c r="F39" s="192"/>
      <c r="G39" s="192">
        <v>269</v>
      </c>
      <c r="H39" s="194">
        <v>1</v>
      </c>
      <c r="I39" s="195">
        <v>24</v>
      </c>
      <c r="J39" s="194"/>
      <c r="K39" s="195">
        <v>55</v>
      </c>
      <c r="L39" s="70">
        <v>58</v>
      </c>
      <c r="M39" s="193">
        <v>4</v>
      </c>
      <c r="N39" s="194">
        <v>152</v>
      </c>
      <c r="O39" s="43">
        <f t="shared" si="4"/>
        <v>563</v>
      </c>
      <c r="P39" s="44">
        <f t="shared" si="5"/>
        <v>504.5</v>
      </c>
    </row>
    <row r="40" spans="1:16" s="30" customFormat="1" x14ac:dyDescent="0.2">
      <c r="A40" s="188"/>
      <c r="B40" s="80" t="s">
        <v>98</v>
      </c>
      <c r="C40" s="72"/>
      <c r="D40" s="191">
        <v>2</v>
      </c>
      <c r="E40" s="191">
        <v>4</v>
      </c>
      <c r="F40" s="192"/>
      <c r="G40" s="192">
        <v>190</v>
      </c>
      <c r="H40" s="194"/>
      <c r="I40" s="195"/>
      <c r="J40" s="194"/>
      <c r="K40" s="135">
        <v>30</v>
      </c>
      <c r="L40" s="70"/>
      <c r="M40" s="193"/>
      <c r="N40" s="194">
        <v>207</v>
      </c>
      <c r="O40" s="43">
        <f t="shared" si="4"/>
        <v>427</v>
      </c>
      <c r="P40" s="44">
        <f t="shared" si="5"/>
        <v>491.5</v>
      </c>
    </row>
    <row r="41" spans="1:16" s="30" customFormat="1" x14ac:dyDescent="0.2">
      <c r="A41" s="188"/>
      <c r="B41" s="80" t="s">
        <v>99</v>
      </c>
      <c r="C41" s="72"/>
      <c r="D41" s="191"/>
      <c r="E41" s="191">
        <v>2</v>
      </c>
      <c r="F41" s="192"/>
      <c r="G41" s="192">
        <v>258</v>
      </c>
      <c r="H41" s="194"/>
      <c r="I41" s="195">
        <v>15</v>
      </c>
      <c r="J41" s="194"/>
      <c r="K41" s="195">
        <v>47</v>
      </c>
      <c r="L41" s="70">
        <v>1</v>
      </c>
      <c r="M41" s="193"/>
      <c r="N41" s="194">
        <v>184</v>
      </c>
      <c r="O41" s="43">
        <f t="shared" si="4"/>
        <v>505</v>
      </c>
      <c r="P41" s="44">
        <f t="shared" si="5"/>
        <v>488</v>
      </c>
    </row>
    <row r="42" spans="1:16" s="30" customFormat="1" x14ac:dyDescent="0.2">
      <c r="A42" s="188"/>
      <c r="B42" s="80" t="s">
        <v>100</v>
      </c>
      <c r="C42" s="72"/>
      <c r="D42" s="191"/>
      <c r="E42" s="191"/>
      <c r="F42" s="192"/>
      <c r="G42" s="192"/>
      <c r="H42" s="194"/>
      <c r="I42" s="195"/>
      <c r="J42" s="194"/>
      <c r="K42" s="135"/>
      <c r="L42" s="70"/>
      <c r="M42" s="193"/>
      <c r="N42" s="194">
        <v>202</v>
      </c>
      <c r="O42" s="43">
        <f t="shared" si="4"/>
        <v>202</v>
      </c>
      <c r="P42" s="44">
        <f t="shared" si="5"/>
        <v>404</v>
      </c>
    </row>
    <row r="43" spans="1:16" s="30" customFormat="1" x14ac:dyDescent="0.2">
      <c r="A43" s="188"/>
      <c r="B43" s="80" t="s">
        <v>101</v>
      </c>
      <c r="C43" s="72"/>
      <c r="D43" s="191"/>
      <c r="E43" s="191"/>
      <c r="F43" s="192"/>
      <c r="G43" s="192">
        <v>130</v>
      </c>
      <c r="H43" s="194"/>
      <c r="I43" s="195">
        <v>19</v>
      </c>
      <c r="J43" s="194"/>
      <c r="K43" s="195">
        <v>24</v>
      </c>
      <c r="L43" s="70"/>
      <c r="M43" s="193"/>
      <c r="N43" s="194">
        <v>156</v>
      </c>
      <c r="O43" s="43">
        <f t="shared" si="4"/>
        <v>329</v>
      </c>
      <c r="P43" s="44">
        <f t="shared" si="5"/>
        <v>378</v>
      </c>
    </row>
    <row r="44" spans="1:16" s="30" customFormat="1" x14ac:dyDescent="0.2">
      <c r="A44" s="188"/>
      <c r="B44" s="80" t="s">
        <v>102</v>
      </c>
      <c r="C44" s="72"/>
      <c r="D44" s="191"/>
      <c r="E44" s="191">
        <v>1</v>
      </c>
      <c r="F44" s="192"/>
      <c r="G44" s="192">
        <v>75</v>
      </c>
      <c r="H44" s="194"/>
      <c r="I44" s="195">
        <v>15</v>
      </c>
      <c r="J44" s="194"/>
      <c r="K44" s="195">
        <v>25</v>
      </c>
      <c r="L44" s="70"/>
      <c r="M44" s="193"/>
      <c r="N44" s="194">
        <v>163</v>
      </c>
      <c r="O44" s="43">
        <f t="shared" si="4"/>
        <v>278</v>
      </c>
      <c r="P44" s="44">
        <f t="shared" si="5"/>
        <v>377.25</v>
      </c>
    </row>
    <row r="45" spans="1:16" s="30" customFormat="1" x14ac:dyDescent="0.2">
      <c r="A45" s="188"/>
      <c r="B45" s="80" t="s">
        <v>103</v>
      </c>
      <c r="C45" s="72"/>
      <c r="D45" s="191">
        <v>3</v>
      </c>
      <c r="E45" s="191">
        <v>2</v>
      </c>
      <c r="F45" s="192"/>
      <c r="G45" s="192">
        <v>48</v>
      </c>
      <c r="H45" s="194"/>
      <c r="I45" s="195">
        <v>2</v>
      </c>
      <c r="J45" s="194"/>
      <c r="K45" s="195">
        <v>67</v>
      </c>
      <c r="L45" s="70"/>
      <c r="M45" s="193"/>
      <c r="N45" s="194">
        <v>108</v>
      </c>
      <c r="O45" s="43">
        <f t="shared" si="4"/>
        <v>225</v>
      </c>
      <c r="P45" s="44">
        <f t="shared" si="5"/>
        <v>296</v>
      </c>
    </row>
    <row r="46" spans="1:16" s="30" customFormat="1" x14ac:dyDescent="0.2">
      <c r="A46" s="188"/>
      <c r="B46" s="80" t="s">
        <v>104</v>
      </c>
      <c r="C46" s="72"/>
      <c r="D46" s="191"/>
      <c r="E46" s="191"/>
      <c r="F46" s="192"/>
      <c r="G46" s="192">
        <v>2000</v>
      </c>
      <c r="H46" s="194"/>
      <c r="I46" s="195">
        <v>10</v>
      </c>
      <c r="J46" s="194"/>
      <c r="K46" s="195">
        <v>60</v>
      </c>
      <c r="L46" s="70"/>
      <c r="M46" s="193"/>
      <c r="N46" s="194">
        <v>10</v>
      </c>
      <c r="O46" s="43">
        <f t="shared" si="4"/>
        <v>2080</v>
      </c>
      <c r="P46" s="44">
        <f t="shared" si="5"/>
        <v>585</v>
      </c>
    </row>
    <row r="47" spans="1:16" s="30" customFormat="1" x14ac:dyDescent="0.2">
      <c r="A47" s="188"/>
      <c r="B47" s="80" t="s">
        <v>105</v>
      </c>
      <c r="C47" s="72"/>
      <c r="D47" s="191"/>
      <c r="E47" s="191"/>
      <c r="F47" s="192"/>
      <c r="G47" s="192">
        <v>1000</v>
      </c>
      <c r="H47" s="194"/>
      <c r="I47" s="195"/>
      <c r="J47" s="194"/>
      <c r="K47" s="135"/>
      <c r="L47" s="70"/>
      <c r="M47" s="193"/>
      <c r="N47" s="194"/>
      <c r="O47" s="43">
        <f t="shared" si="4"/>
        <v>1000</v>
      </c>
      <c r="P47" s="44">
        <f t="shared" si="5"/>
        <v>250</v>
      </c>
    </row>
    <row r="48" spans="1:16" s="30" customFormat="1" x14ac:dyDescent="0.2">
      <c r="A48" s="188"/>
      <c r="B48" s="80" t="s">
        <v>106</v>
      </c>
      <c r="C48" s="72"/>
      <c r="D48" s="191">
        <v>2</v>
      </c>
      <c r="E48" s="191">
        <v>2</v>
      </c>
      <c r="F48" s="192"/>
      <c r="G48" s="192">
        <v>85</v>
      </c>
      <c r="H48" s="194"/>
      <c r="I48" s="195">
        <v>2</v>
      </c>
      <c r="J48" s="194"/>
      <c r="K48" s="195">
        <v>46</v>
      </c>
      <c r="L48" s="70"/>
      <c r="M48" s="193"/>
      <c r="N48" s="194">
        <v>74</v>
      </c>
      <c r="O48" s="43">
        <f t="shared" si="4"/>
        <v>207</v>
      </c>
      <c r="P48" s="44">
        <f t="shared" si="5"/>
        <v>216.25</v>
      </c>
    </row>
    <row r="49" spans="1:16" s="30" customFormat="1" x14ac:dyDescent="0.2">
      <c r="A49" s="188"/>
      <c r="B49" s="80" t="s">
        <v>107</v>
      </c>
      <c r="C49" s="72"/>
      <c r="D49" s="191"/>
      <c r="E49" s="191"/>
      <c r="F49" s="192"/>
      <c r="G49" s="192">
        <v>20</v>
      </c>
      <c r="H49" s="194"/>
      <c r="I49" s="195"/>
      <c r="J49" s="194"/>
      <c r="K49" s="195"/>
      <c r="L49" s="70"/>
      <c r="M49" s="193"/>
      <c r="N49" s="194">
        <v>100</v>
      </c>
      <c r="O49" s="43">
        <f t="shared" si="4"/>
        <v>120</v>
      </c>
      <c r="P49" s="44">
        <f t="shared" si="5"/>
        <v>205</v>
      </c>
    </row>
    <row r="50" spans="1:16" s="30" customFormat="1" x14ac:dyDescent="0.2">
      <c r="A50" s="188"/>
      <c r="B50" s="80" t="s">
        <v>108</v>
      </c>
      <c r="C50" s="72"/>
      <c r="D50" s="191"/>
      <c r="E50" s="191"/>
      <c r="F50" s="192">
        <v>1</v>
      </c>
      <c r="G50" s="192"/>
      <c r="H50" s="194"/>
      <c r="I50" s="195"/>
      <c r="J50" s="194"/>
      <c r="K50" s="195">
        <v>50</v>
      </c>
      <c r="L50" s="70"/>
      <c r="M50" s="193"/>
      <c r="N50" s="194">
        <v>50</v>
      </c>
      <c r="O50" s="43">
        <f t="shared" si="4"/>
        <v>101</v>
      </c>
      <c r="P50" s="44">
        <f t="shared" si="5"/>
        <v>150.1</v>
      </c>
    </row>
    <row r="51" spans="1:16" s="30" customFormat="1" x14ac:dyDescent="0.2">
      <c r="A51" s="188"/>
      <c r="B51" s="80" t="s">
        <v>109</v>
      </c>
      <c r="C51" s="72"/>
      <c r="D51" s="191"/>
      <c r="E51" s="191"/>
      <c r="F51" s="192"/>
      <c r="G51" s="192"/>
      <c r="H51" s="194"/>
      <c r="I51" s="195"/>
      <c r="J51" s="194"/>
      <c r="K51" s="135"/>
      <c r="L51" s="70"/>
      <c r="M51" s="193"/>
      <c r="N51" s="194">
        <v>60</v>
      </c>
      <c r="O51" s="43">
        <f t="shared" si="4"/>
        <v>60</v>
      </c>
      <c r="P51" s="44">
        <f t="shared" si="5"/>
        <v>120</v>
      </c>
    </row>
    <row r="52" spans="1:16" s="30" customFormat="1" x14ac:dyDescent="0.2">
      <c r="A52" s="188"/>
      <c r="B52" s="80" t="s">
        <v>110</v>
      </c>
      <c r="C52" s="72"/>
      <c r="D52" s="191"/>
      <c r="E52" s="191"/>
      <c r="F52" s="192"/>
      <c r="G52" s="192">
        <v>480</v>
      </c>
      <c r="H52" s="194"/>
      <c r="I52" s="195"/>
      <c r="J52" s="194"/>
      <c r="K52" s="195"/>
      <c r="L52" s="70"/>
      <c r="M52" s="193"/>
      <c r="N52" s="194"/>
      <c r="O52" s="43">
        <f t="shared" si="4"/>
        <v>480</v>
      </c>
      <c r="P52" s="44">
        <f t="shared" si="5"/>
        <v>120</v>
      </c>
    </row>
    <row r="53" spans="1:16" s="30" customFormat="1" x14ac:dyDescent="0.2">
      <c r="A53" s="188"/>
      <c r="B53" s="80" t="s">
        <v>111</v>
      </c>
      <c r="C53" s="72"/>
      <c r="D53" s="191">
        <v>1</v>
      </c>
      <c r="E53" s="191"/>
      <c r="F53" s="192"/>
      <c r="G53" s="192">
        <v>4</v>
      </c>
      <c r="H53" s="194"/>
      <c r="I53" s="195">
        <v>4</v>
      </c>
      <c r="J53" s="194"/>
      <c r="K53" s="135"/>
      <c r="L53" s="70">
        <v>1</v>
      </c>
      <c r="M53" s="193"/>
      <c r="N53" s="194">
        <v>49</v>
      </c>
      <c r="O53" s="43">
        <f t="shared" si="4"/>
        <v>58</v>
      </c>
      <c r="P53" s="44">
        <f t="shared" si="5"/>
        <v>102</v>
      </c>
    </row>
    <row r="54" spans="1:16" s="30" customFormat="1" x14ac:dyDescent="0.2">
      <c r="A54" s="188"/>
      <c r="B54" s="80" t="s">
        <v>112</v>
      </c>
      <c r="C54" s="72"/>
      <c r="D54" s="191"/>
      <c r="E54" s="191"/>
      <c r="F54" s="192"/>
      <c r="G54" s="192">
        <v>4</v>
      </c>
      <c r="H54" s="194"/>
      <c r="I54" s="195"/>
      <c r="J54" s="194"/>
      <c r="K54" s="195"/>
      <c r="L54" s="70"/>
      <c r="M54" s="193"/>
      <c r="N54" s="194">
        <v>49</v>
      </c>
      <c r="O54" s="43">
        <f t="shared" si="4"/>
        <v>53</v>
      </c>
      <c r="P54" s="44">
        <f t="shared" si="5"/>
        <v>99</v>
      </c>
    </row>
    <row r="55" spans="1:16" s="30" customFormat="1" x14ac:dyDescent="0.2">
      <c r="A55" s="188"/>
      <c r="B55" s="80" t="s">
        <v>113</v>
      </c>
      <c r="C55" s="72"/>
      <c r="D55" s="191"/>
      <c r="E55" s="191"/>
      <c r="F55" s="192"/>
      <c r="G55" s="192">
        <v>24</v>
      </c>
      <c r="H55" s="194"/>
      <c r="I55" s="195">
        <v>2</v>
      </c>
      <c r="J55" s="194"/>
      <c r="K55" s="135">
        <v>5</v>
      </c>
      <c r="L55" s="70"/>
      <c r="M55" s="193"/>
      <c r="N55" s="194">
        <v>42</v>
      </c>
      <c r="O55" s="43">
        <f t="shared" si="4"/>
        <v>73</v>
      </c>
      <c r="P55" s="44">
        <f t="shared" si="5"/>
        <v>96</v>
      </c>
    </row>
    <row r="56" spans="1:16" s="30" customFormat="1" x14ac:dyDescent="0.2">
      <c r="A56" s="188"/>
      <c r="B56" s="80" t="s">
        <v>114</v>
      </c>
      <c r="C56" s="72"/>
      <c r="D56" s="191"/>
      <c r="E56" s="191">
        <v>1</v>
      </c>
      <c r="F56" s="192"/>
      <c r="G56" s="192">
        <v>40</v>
      </c>
      <c r="H56" s="194"/>
      <c r="I56" s="195"/>
      <c r="J56" s="194"/>
      <c r="K56" s="195">
        <v>5</v>
      </c>
      <c r="L56" s="70"/>
      <c r="M56" s="193"/>
      <c r="N56" s="194">
        <v>38</v>
      </c>
      <c r="O56" s="43">
        <f t="shared" si="4"/>
        <v>83</v>
      </c>
      <c r="P56" s="44">
        <f t="shared" si="5"/>
        <v>91</v>
      </c>
    </row>
    <row r="57" spans="1:16" s="30" customFormat="1" x14ac:dyDescent="0.2">
      <c r="A57" s="188"/>
      <c r="B57" s="80" t="s">
        <v>115</v>
      </c>
      <c r="C57" s="72"/>
      <c r="D57" s="191"/>
      <c r="E57" s="191"/>
      <c r="F57" s="192"/>
      <c r="G57" s="192">
        <v>227</v>
      </c>
      <c r="H57" s="194"/>
      <c r="I57" s="195"/>
      <c r="J57" s="194"/>
      <c r="K57" s="195">
        <v>15</v>
      </c>
      <c r="L57" s="70"/>
      <c r="M57" s="193"/>
      <c r="N57" s="194">
        <v>8</v>
      </c>
      <c r="O57" s="43">
        <f t="shared" si="4"/>
        <v>250</v>
      </c>
      <c r="P57" s="44">
        <f t="shared" si="5"/>
        <v>87.75</v>
      </c>
    </row>
    <row r="58" spans="1:16" s="30" customFormat="1" x14ac:dyDescent="0.2">
      <c r="A58" s="188"/>
      <c r="B58" s="80" t="s">
        <v>116</v>
      </c>
      <c r="C58" s="72"/>
      <c r="D58" s="191"/>
      <c r="E58" s="191"/>
      <c r="F58" s="192"/>
      <c r="G58" s="192">
        <v>241</v>
      </c>
      <c r="H58" s="194"/>
      <c r="I58" s="195"/>
      <c r="J58" s="194"/>
      <c r="K58" s="135">
        <v>20</v>
      </c>
      <c r="L58" s="70"/>
      <c r="M58" s="193"/>
      <c r="N58" s="194"/>
      <c r="O58" s="43">
        <f t="shared" si="4"/>
        <v>261</v>
      </c>
      <c r="P58" s="44">
        <f t="shared" si="5"/>
        <v>80.25</v>
      </c>
    </row>
    <row r="59" spans="1:16" s="30" customFormat="1" x14ac:dyDescent="0.2">
      <c r="A59" s="188"/>
      <c r="B59" s="80" t="s">
        <v>117</v>
      </c>
      <c r="C59" s="72"/>
      <c r="D59" s="191"/>
      <c r="E59" s="191"/>
      <c r="F59" s="192"/>
      <c r="G59" s="192"/>
      <c r="H59" s="194"/>
      <c r="I59" s="195"/>
      <c r="J59" s="194"/>
      <c r="K59" s="195"/>
      <c r="L59" s="70"/>
      <c r="M59" s="193"/>
      <c r="N59" s="194">
        <v>40</v>
      </c>
      <c r="O59" s="43">
        <f t="shared" si="4"/>
        <v>40</v>
      </c>
      <c r="P59" s="44">
        <f t="shared" si="5"/>
        <v>80</v>
      </c>
    </row>
    <row r="60" spans="1:16" s="30" customFormat="1" x14ac:dyDescent="0.2">
      <c r="A60" s="188"/>
      <c r="B60" s="80" t="s">
        <v>118</v>
      </c>
      <c r="C60" s="72"/>
      <c r="D60" s="191"/>
      <c r="E60" s="191"/>
      <c r="F60" s="192"/>
      <c r="G60" s="192">
        <v>20</v>
      </c>
      <c r="H60" s="194"/>
      <c r="I60" s="195">
        <v>10</v>
      </c>
      <c r="J60" s="194"/>
      <c r="K60" s="135">
        <v>14</v>
      </c>
      <c r="L60" s="70"/>
      <c r="M60" s="193"/>
      <c r="N60" s="194">
        <v>28</v>
      </c>
      <c r="O60" s="43">
        <f t="shared" si="4"/>
        <v>72</v>
      </c>
      <c r="P60" s="44">
        <f t="shared" si="5"/>
        <v>80</v>
      </c>
    </row>
    <row r="61" spans="1:16" s="30" customFormat="1" x14ac:dyDescent="0.2">
      <c r="A61" s="188"/>
      <c r="B61" s="80" t="s">
        <v>119</v>
      </c>
      <c r="C61" s="72"/>
      <c r="D61" s="191"/>
      <c r="E61" s="191"/>
      <c r="F61" s="192"/>
      <c r="G61" s="192"/>
      <c r="H61" s="194"/>
      <c r="I61" s="195"/>
      <c r="J61" s="194"/>
      <c r="K61" s="195">
        <v>80</v>
      </c>
      <c r="L61" s="70"/>
      <c r="M61" s="193"/>
      <c r="N61" s="194"/>
      <c r="O61" s="43">
        <f t="shared" si="4"/>
        <v>80</v>
      </c>
      <c r="P61" s="44">
        <f t="shared" si="5"/>
        <v>80</v>
      </c>
    </row>
    <row r="62" spans="1:16" s="30" customFormat="1" x14ac:dyDescent="0.2">
      <c r="A62" s="188"/>
      <c r="B62" s="80" t="s">
        <v>120</v>
      </c>
      <c r="C62" s="72"/>
      <c r="D62" s="191"/>
      <c r="E62" s="191"/>
      <c r="F62" s="192"/>
      <c r="G62" s="192">
        <v>60</v>
      </c>
      <c r="H62" s="194"/>
      <c r="I62" s="195">
        <v>16</v>
      </c>
      <c r="J62" s="194"/>
      <c r="K62" s="195">
        <v>22</v>
      </c>
      <c r="L62" s="70"/>
      <c r="M62" s="193"/>
      <c r="N62" s="194">
        <v>16</v>
      </c>
      <c r="O62" s="43">
        <f t="shared" si="4"/>
        <v>114</v>
      </c>
      <c r="P62" s="44">
        <f t="shared" si="5"/>
        <v>77</v>
      </c>
    </row>
    <row r="63" spans="1:16" s="30" customFormat="1" x14ac:dyDescent="0.2">
      <c r="A63" s="188"/>
      <c r="B63" s="80" t="s">
        <v>121</v>
      </c>
      <c r="C63" s="72"/>
      <c r="D63" s="191"/>
      <c r="E63" s="191"/>
      <c r="F63" s="192"/>
      <c r="G63" s="192">
        <v>300</v>
      </c>
      <c r="H63" s="194"/>
      <c r="I63" s="195"/>
      <c r="J63" s="194"/>
      <c r="K63" s="135"/>
      <c r="L63" s="70"/>
      <c r="M63" s="193"/>
      <c r="N63" s="194"/>
      <c r="O63" s="43">
        <f t="shared" si="4"/>
        <v>300</v>
      </c>
      <c r="P63" s="44">
        <f t="shared" si="5"/>
        <v>75</v>
      </c>
    </row>
    <row r="64" spans="1:16" s="30" customFormat="1" x14ac:dyDescent="0.2">
      <c r="A64" s="188"/>
      <c r="B64" s="80" t="s">
        <v>122</v>
      </c>
      <c r="C64" s="72"/>
      <c r="D64" s="191"/>
      <c r="E64" s="191"/>
      <c r="F64" s="192"/>
      <c r="G64" s="192">
        <v>112</v>
      </c>
      <c r="H64" s="194"/>
      <c r="I64" s="195">
        <v>1</v>
      </c>
      <c r="J64" s="194"/>
      <c r="K64" s="195">
        <v>7</v>
      </c>
      <c r="L64" s="70"/>
      <c r="M64" s="193"/>
      <c r="N64" s="194">
        <v>17</v>
      </c>
      <c r="O64" s="43">
        <f t="shared" si="4"/>
        <v>137</v>
      </c>
      <c r="P64" s="44">
        <f t="shared" si="5"/>
        <v>69.5</v>
      </c>
    </row>
    <row r="65" spans="1:16" s="30" customFormat="1" x14ac:dyDescent="0.2">
      <c r="A65" s="188"/>
      <c r="B65" s="80" t="s">
        <v>123</v>
      </c>
      <c r="C65" s="72"/>
      <c r="D65" s="191"/>
      <c r="E65" s="191">
        <v>1</v>
      </c>
      <c r="F65" s="192"/>
      <c r="G65" s="192">
        <v>2</v>
      </c>
      <c r="H65" s="194"/>
      <c r="I65" s="195">
        <v>1</v>
      </c>
      <c r="J65" s="194"/>
      <c r="K65" s="135">
        <v>30</v>
      </c>
      <c r="L65" s="70"/>
      <c r="M65" s="193"/>
      <c r="N65" s="194">
        <v>18</v>
      </c>
      <c r="O65" s="43">
        <f t="shared" si="4"/>
        <v>51</v>
      </c>
      <c r="P65" s="44">
        <f t="shared" si="5"/>
        <v>67</v>
      </c>
    </row>
    <row r="66" spans="1:16" s="30" customFormat="1" x14ac:dyDescent="0.2">
      <c r="A66" s="188"/>
      <c r="B66" s="80" t="s">
        <v>124</v>
      </c>
      <c r="C66" s="72"/>
      <c r="D66" s="191"/>
      <c r="E66" s="191"/>
      <c r="F66" s="192"/>
      <c r="G66" s="192">
        <v>101</v>
      </c>
      <c r="H66" s="194"/>
      <c r="I66" s="195">
        <v>11</v>
      </c>
      <c r="J66" s="194"/>
      <c r="K66" s="195">
        <v>6</v>
      </c>
      <c r="L66" s="70"/>
      <c r="M66" s="193"/>
      <c r="N66" s="194">
        <v>15</v>
      </c>
      <c r="O66" s="43">
        <f t="shared" si="4"/>
        <v>133</v>
      </c>
      <c r="P66" s="44">
        <f t="shared" si="5"/>
        <v>66.75</v>
      </c>
    </row>
    <row r="67" spans="1:16" s="30" customFormat="1" x14ac:dyDescent="0.2">
      <c r="A67" s="188"/>
      <c r="B67" s="80" t="s">
        <v>125</v>
      </c>
      <c r="C67" s="72"/>
      <c r="D67" s="191"/>
      <c r="E67" s="191"/>
      <c r="F67" s="192"/>
      <c r="G67" s="192">
        <v>265</v>
      </c>
      <c r="H67" s="194"/>
      <c r="I67" s="195"/>
      <c r="J67" s="194"/>
      <c r="K67" s="195"/>
      <c r="L67" s="70"/>
      <c r="M67" s="193"/>
      <c r="N67" s="194"/>
      <c r="O67" s="43">
        <f t="shared" si="4"/>
        <v>265</v>
      </c>
      <c r="P67" s="44">
        <f t="shared" si="5"/>
        <v>66.25</v>
      </c>
    </row>
    <row r="68" spans="1:16" s="30" customFormat="1" x14ac:dyDescent="0.2">
      <c r="A68" s="188"/>
      <c r="B68" s="80" t="s">
        <v>126</v>
      </c>
      <c r="C68" s="72"/>
      <c r="D68" s="191"/>
      <c r="E68" s="191"/>
      <c r="F68" s="192"/>
      <c r="G68" s="192">
        <v>265</v>
      </c>
      <c r="H68" s="194"/>
      <c r="I68" s="195"/>
      <c r="J68" s="194"/>
      <c r="K68" s="195"/>
      <c r="L68" s="70"/>
      <c r="M68" s="193"/>
      <c r="N68" s="194"/>
      <c r="O68" s="43">
        <f t="shared" si="4"/>
        <v>265</v>
      </c>
      <c r="P68" s="44">
        <f t="shared" si="5"/>
        <v>66.25</v>
      </c>
    </row>
    <row r="69" spans="1:16" s="30" customFormat="1" x14ac:dyDescent="0.2">
      <c r="A69" s="188"/>
      <c r="B69" s="80" t="s">
        <v>127</v>
      </c>
      <c r="C69" s="72"/>
      <c r="D69" s="191"/>
      <c r="E69" s="191"/>
      <c r="F69" s="192"/>
      <c r="G69" s="192">
        <v>246</v>
      </c>
      <c r="H69" s="194"/>
      <c r="I69" s="195"/>
      <c r="J69" s="194"/>
      <c r="K69" s="135">
        <v>2</v>
      </c>
      <c r="L69" s="70"/>
      <c r="M69" s="193"/>
      <c r="N69" s="194"/>
      <c r="O69" s="43">
        <f t="shared" si="4"/>
        <v>248</v>
      </c>
      <c r="P69" s="44">
        <f t="shared" si="5"/>
        <v>63.5</v>
      </c>
    </row>
    <row r="70" spans="1:16" s="30" customFormat="1" x14ac:dyDescent="0.2">
      <c r="A70" s="188"/>
      <c r="B70" s="80" t="s">
        <v>128</v>
      </c>
      <c r="C70" s="72"/>
      <c r="D70" s="191"/>
      <c r="E70" s="191">
        <v>1</v>
      </c>
      <c r="F70" s="192"/>
      <c r="G70" s="192">
        <v>8</v>
      </c>
      <c r="H70" s="194"/>
      <c r="I70" s="195"/>
      <c r="J70" s="194"/>
      <c r="K70" s="195">
        <v>1</v>
      </c>
      <c r="L70" s="70"/>
      <c r="M70" s="193"/>
      <c r="N70" s="194">
        <v>30</v>
      </c>
      <c r="O70" s="43">
        <f t="shared" si="4"/>
        <v>39</v>
      </c>
      <c r="P70" s="44">
        <f t="shared" si="5"/>
        <v>63</v>
      </c>
    </row>
    <row r="71" spans="1:16" s="30" customFormat="1" x14ac:dyDescent="0.2">
      <c r="A71" s="188"/>
      <c r="B71" s="80" t="s">
        <v>129</v>
      </c>
      <c r="C71" s="72"/>
      <c r="D71" s="191"/>
      <c r="E71" s="191"/>
      <c r="F71" s="192"/>
      <c r="G71" s="192">
        <v>240</v>
      </c>
      <c r="H71" s="194"/>
      <c r="I71" s="195"/>
      <c r="J71" s="194"/>
      <c r="K71" s="135"/>
      <c r="L71" s="70"/>
      <c r="M71" s="193"/>
      <c r="N71" s="194"/>
      <c r="O71" s="43">
        <f t="shared" si="4"/>
        <v>240</v>
      </c>
      <c r="P71" s="44">
        <f t="shared" si="5"/>
        <v>60</v>
      </c>
    </row>
    <row r="72" spans="1:16" s="30" customFormat="1" x14ac:dyDescent="0.2">
      <c r="A72" s="188"/>
      <c r="B72" s="80" t="s">
        <v>130</v>
      </c>
      <c r="C72" s="72"/>
      <c r="D72" s="191"/>
      <c r="E72" s="191"/>
      <c r="F72" s="192"/>
      <c r="G72" s="192">
        <v>240</v>
      </c>
      <c r="H72" s="194"/>
      <c r="I72" s="195"/>
      <c r="J72" s="194"/>
      <c r="K72" s="195"/>
      <c r="L72" s="70"/>
      <c r="M72" s="193"/>
      <c r="N72" s="194"/>
      <c r="O72" s="43">
        <f t="shared" si="4"/>
        <v>240</v>
      </c>
      <c r="P72" s="44">
        <f t="shared" si="5"/>
        <v>60</v>
      </c>
    </row>
    <row r="73" spans="1:16" s="30" customFormat="1" x14ac:dyDescent="0.2">
      <c r="A73" s="188"/>
      <c r="B73" s="80" t="s">
        <v>131</v>
      </c>
      <c r="C73" s="72"/>
      <c r="D73" s="191"/>
      <c r="E73" s="191"/>
      <c r="F73" s="192"/>
      <c r="G73" s="192">
        <v>240</v>
      </c>
      <c r="H73" s="194"/>
      <c r="I73" s="195"/>
      <c r="J73" s="194"/>
      <c r="K73" s="195"/>
      <c r="L73" s="70"/>
      <c r="M73" s="193"/>
      <c r="N73" s="194"/>
      <c r="O73" s="43">
        <f t="shared" si="4"/>
        <v>240</v>
      </c>
      <c r="P73" s="44">
        <f t="shared" si="5"/>
        <v>60</v>
      </c>
    </row>
    <row r="74" spans="1:16" s="30" customFormat="1" x14ac:dyDescent="0.2">
      <c r="A74" s="188"/>
      <c r="B74" s="80" t="s">
        <v>132</v>
      </c>
      <c r="C74" s="72"/>
      <c r="D74" s="191"/>
      <c r="E74" s="191"/>
      <c r="F74" s="192"/>
      <c r="G74" s="192">
        <v>240</v>
      </c>
      <c r="H74" s="194"/>
      <c r="I74" s="195"/>
      <c r="J74" s="194"/>
      <c r="K74" s="195"/>
      <c r="L74" s="70"/>
      <c r="M74" s="193"/>
      <c r="N74" s="194"/>
      <c r="O74" s="43">
        <f t="shared" si="4"/>
        <v>240</v>
      </c>
      <c r="P74" s="44">
        <f t="shared" si="5"/>
        <v>60</v>
      </c>
    </row>
    <row r="75" spans="1:16" s="30" customFormat="1" x14ac:dyDescent="0.2">
      <c r="A75" s="188"/>
      <c r="B75" s="80" t="s">
        <v>133</v>
      </c>
      <c r="C75" s="72"/>
      <c r="D75" s="191"/>
      <c r="E75" s="191"/>
      <c r="F75" s="192"/>
      <c r="G75" s="192">
        <v>240</v>
      </c>
      <c r="H75" s="194"/>
      <c r="I75" s="195"/>
      <c r="J75" s="194"/>
      <c r="K75" s="135"/>
      <c r="L75" s="70"/>
      <c r="M75" s="193"/>
      <c r="N75" s="194"/>
      <c r="O75" s="43">
        <f t="shared" si="4"/>
        <v>240</v>
      </c>
      <c r="P75" s="44">
        <f t="shared" si="5"/>
        <v>60</v>
      </c>
    </row>
    <row r="76" spans="1:16" s="30" customFormat="1" x14ac:dyDescent="0.2">
      <c r="A76" s="188"/>
      <c r="B76" s="80" t="s">
        <v>134</v>
      </c>
      <c r="C76" s="72"/>
      <c r="D76" s="191"/>
      <c r="E76" s="191"/>
      <c r="F76" s="192"/>
      <c r="G76" s="192">
        <v>240</v>
      </c>
      <c r="H76" s="194"/>
      <c r="I76" s="195"/>
      <c r="J76" s="194"/>
      <c r="K76" s="195"/>
      <c r="L76" s="70"/>
      <c r="M76" s="193"/>
      <c r="N76" s="194"/>
      <c r="O76" s="43">
        <f t="shared" si="4"/>
        <v>240</v>
      </c>
      <c r="P76" s="44">
        <f t="shared" si="5"/>
        <v>60</v>
      </c>
    </row>
    <row r="77" spans="1:16" s="30" customFormat="1" x14ac:dyDescent="0.2">
      <c r="A77" s="188"/>
      <c r="B77" s="80" t="s">
        <v>135</v>
      </c>
      <c r="C77" s="72"/>
      <c r="D77" s="191"/>
      <c r="E77" s="191"/>
      <c r="F77" s="192"/>
      <c r="G77" s="192">
        <v>240</v>
      </c>
      <c r="H77" s="194"/>
      <c r="I77" s="195"/>
      <c r="J77" s="194"/>
      <c r="K77" s="135"/>
      <c r="L77" s="70"/>
      <c r="M77" s="193"/>
      <c r="N77" s="194"/>
      <c r="O77" s="43">
        <f t="shared" si="4"/>
        <v>240</v>
      </c>
      <c r="P77" s="44">
        <f t="shared" si="5"/>
        <v>60</v>
      </c>
    </row>
    <row r="78" spans="1:16" s="30" customFormat="1" x14ac:dyDescent="0.2">
      <c r="A78" s="188"/>
      <c r="B78" s="80" t="s">
        <v>136</v>
      </c>
      <c r="C78" s="72"/>
      <c r="D78" s="191"/>
      <c r="E78" s="191"/>
      <c r="F78" s="192"/>
      <c r="G78" s="192"/>
      <c r="H78" s="194"/>
      <c r="I78" s="195"/>
      <c r="J78" s="194"/>
      <c r="K78" s="195"/>
      <c r="L78" s="70"/>
      <c r="M78" s="193"/>
      <c r="N78" s="194">
        <v>30</v>
      </c>
      <c r="O78" s="43">
        <f t="shared" si="4"/>
        <v>30</v>
      </c>
      <c r="P78" s="44">
        <f t="shared" si="5"/>
        <v>60</v>
      </c>
    </row>
    <row r="79" spans="1:16" s="30" customFormat="1" x14ac:dyDescent="0.2">
      <c r="A79" s="188"/>
      <c r="B79" s="80" t="s">
        <v>137</v>
      </c>
      <c r="C79" s="72"/>
      <c r="D79" s="191"/>
      <c r="E79" s="191"/>
      <c r="F79" s="192"/>
      <c r="G79" s="192"/>
      <c r="H79" s="194"/>
      <c r="I79" s="195"/>
      <c r="J79" s="194"/>
      <c r="K79" s="135"/>
      <c r="L79" s="70"/>
      <c r="M79" s="193"/>
      <c r="N79" s="194">
        <v>29</v>
      </c>
      <c r="O79" s="43">
        <f t="shared" si="4"/>
        <v>29</v>
      </c>
      <c r="P79" s="44">
        <f t="shared" si="5"/>
        <v>58</v>
      </c>
    </row>
    <row r="80" spans="1:16" s="30" customFormat="1" x14ac:dyDescent="0.2">
      <c r="A80" s="188"/>
      <c r="B80" s="80" t="s">
        <v>138</v>
      </c>
      <c r="C80" s="72"/>
      <c r="D80" s="191"/>
      <c r="E80" s="191">
        <v>1</v>
      </c>
      <c r="F80" s="192"/>
      <c r="G80" s="192">
        <v>75</v>
      </c>
      <c r="H80" s="194"/>
      <c r="I80" s="195"/>
      <c r="J80" s="194"/>
      <c r="K80" s="195"/>
      <c r="L80" s="70"/>
      <c r="M80" s="193"/>
      <c r="N80" s="194">
        <v>18</v>
      </c>
      <c r="O80" s="43">
        <f t="shared" si="4"/>
        <v>93</v>
      </c>
      <c r="P80" s="44">
        <f t="shared" si="5"/>
        <v>54.75</v>
      </c>
    </row>
    <row r="81" spans="1:16" s="30" customFormat="1" x14ac:dyDescent="0.2">
      <c r="A81" s="188"/>
      <c r="B81" s="80" t="s">
        <v>139</v>
      </c>
      <c r="C81" s="72"/>
      <c r="D81" s="191"/>
      <c r="E81" s="191">
        <v>1</v>
      </c>
      <c r="F81" s="192"/>
      <c r="G81" s="192"/>
      <c r="H81" s="194"/>
      <c r="I81" s="195"/>
      <c r="J81" s="194"/>
      <c r="K81" s="195">
        <v>2</v>
      </c>
      <c r="L81" s="70"/>
      <c r="M81" s="193"/>
      <c r="N81" s="194">
        <v>25</v>
      </c>
      <c r="O81" s="43">
        <f t="shared" si="4"/>
        <v>27</v>
      </c>
      <c r="P81" s="44">
        <f t="shared" si="5"/>
        <v>52</v>
      </c>
    </row>
    <row r="82" spans="1:16" s="30" customFormat="1" x14ac:dyDescent="0.2">
      <c r="A82" s="188"/>
      <c r="B82" s="80" t="s">
        <v>140</v>
      </c>
      <c r="C82" s="72"/>
      <c r="D82" s="191"/>
      <c r="E82" s="191"/>
      <c r="F82" s="192"/>
      <c r="G82" s="192">
        <v>63</v>
      </c>
      <c r="H82" s="194"/>
      <c r="I82" s="195"/>
      <c r="J82" s="194"/>
      <c r="K82" s="135">
        <v>4</v>
      </c>
      <c r="L82" s="70"/>
      <c r="M82" s="193"/>
      <c r="N82" s="194">
        <v>16</v>
      </c>
      <c r="O82" s="43">
        <f t="shared" si="4"/>
        <v>83</v>
      </c>
      <c r="P82" s="44">
        <f t="shared" si="5"/>
        <v>51.75</v>
      </c>
    </row>
    <row r="83" spans="1:16" s="30" customFormat="1" x14ac:dyDescent="0.2">
      <c r="A83" s="188"/>
      <c r="B83" s="80" t="s">
        <v>141</v>
      </c>
      <c r="C83" s="72"/>
      <c r="D83" s="191"/>
      <c r="E83" s="191"/>
      <c r="F83" s="192"/>
      <c r="G83" s="192"/>
      <c r="H83" s="194"/>
      <c r="I83" s="195"/>
      <c r="J83" s="194"/>
      <c r="K83" s="195"/>
      <c r="L83" s="70"/>
      <c r="M83" s="193"/>
      <c r="N83" s="194">
        <v>25</v>
      </c>
      <c r="O83" s="43">
        <f t="shared" si="4"/>
        <v>25</v>
      </c>
      <c r="P83" s="44">
        <f t="shared" si="5"/>
        <v>50</v>
      </c>
    </row>
    <row r="84" spans="1:16" s="30" customFormat="1" x14ac:dyDescent="0.2">
      <c r="A84" s="188"/>
      <c r="B84" s="80" t="s">
        <v>142</v>
      </c>
      <c r="C84" s="72"/>
      <c r="D84" s="191"/>
      <c r="E84" s="191"/>
      <c r="F84" s="192"/>
      <c r="G84" s="192"/>
      <c r="H84" s="194"/>
      <c r="I84" s="195"/>
      <c r="J84" s="194"/>
      <c r="K84" s="195"/>
      <c r="L84" s="70"/>
      <c r="M84" s="193"/>
      <c r="N84" s="194">
        <v>25</v>
      </c>
      <c r="O84" s="43">
        <f t="shared" si="4"/>
        <v>25</v>
      </c>
      <c r="P84" s="44">
        <f t="shared" si="5"/>
        <v>50</v>
      </c>
    </row>
    <row r="85" spans="1:16" s="30" customFormat="1" x14ac:dyDescent="0.2">
      <c r="A85" s="188"/>
      <c r="B85" s="80" t="s">
        <v>143</v>
      </c>
      <c r="C85" s="72"/>
      <c r="D85" s="191"/>
      <c r="E85" s="191"/>
      <c r="F85" s="192"/>
      <c r="G85" s="192">
        <v>200</v>
      </c>
      <c r="H85" s="194"/>
      <c r="I85" s="195"/>
      <c r="J85" s="194"/>
      <c r="K85" s="135"/>
      <c r="L85" s="70"/>
      <c r="M85" s="193"/>
      <c r="N85" s="194"/>
      <c r="O85" s="43">
        <f t="shared" si="4"/>
        <v>200</v>
      </c>
      <c r="P85" s="44">
        <f t="shared" si="5"/>
        <v>50</v>
      </c>
    </row>
    <row r="86" spans="1:16" s="30" customFormat="1" x14ac:dyDescent="0.2">
      <c r="A86" s="188"/>
      <c r="B86" s="80" t="s">
        <v>144</v>
      </c>
      <c r="C86" s="72"/>
      <c r="D86" s="191"/>
      <c r="E86" s="191"/>
      <c r="F86" s="192"/>
      <c r="G86" s="192">
        <v>70</v>
      </c>
      <c r="H86" s="194"/>
      <c r="I86" s="195"/>
      <c r="J86" s="194"/>
      <c r="K86" s="195">
        <v>10</v>
      </c>
      <c r="L86" s="70"/>
      <c r="M86" s="193"/>
      <c r="N86" s="194">
        <v>10</v>
      </c>
      <c r="O86" s="43">
        <f t="shared" si="4"/>
        <v>90</v>
      </c>
      <c r="P86" s="44">
        <f t="shared" si="5"/>
        <v>47.5</v>
      </c>
    </row>
    <row r="87" spans="1:16" s="30" customFormat="1" x14ac:dyDescent="0.2">
      <c r="A87" s="188"/>
      <c r="B87" s="80" t="s">
        <v>145</v>
      </c>
      <c r="C87" s="72"/>
      <c r="D87" s="191"/>
      <c r="E87" s="191"/>
      <c r="F87" s="192"/>
      <c r="G87" s="192">
        <v>110</v>
      </c>
      <c r="H87" s="194"/>
      <c r="I87" s="195">
        <v>20</v>
      </c>
      <c r="J87" s="194"/>
      <c r="K87" s="135">
        <v>2</v>
      </c>
      <c r="L87" s="70"/>
      <c r="M87" s="193"/>
      <c r="N87" s="194">
        <v>4</v>
      </c>
      <c r="O87" s="43">
        <f t="shared" si="4"/>
        <v>136</v>
      </c>
      <c r="P87" s="44">
        <f t="shared" si="5"/>
        <v>47.5</v>
      </c>
    </row>
    <row r="88" spans="1:16" s="30" customFormat="1" x14ac:dyDescent="0.2">
      <c r="A88" s="188"/>
      <c r="B88" s="80" t="s">
        <v>146</v>
      </c>
      <c r="C88" s="72"/>
      <c r="D88" s="191"/>
      <c r="E88" s="191"/>
      <c r="F88" s="192"/>
      <c r="G88" s="192">
        <v>18</v>
      </c>
      <c r="H88" s="194"/>
      <c r="I88" s="195">
        <v>1</v>
      </c>
      <c r="J88" s="194"/>
      <c r="K88" s="195">
        <v>7</v>
      </c>
      <c r="L88" s="70"/>
      <c r="M88" s="193"/>
      <c r="N88" s="194">
        <v>17</v>
      </c>
      <c r="O88" s="43">
        <f t="shared" si="4"/>
        <v>43</v>
      </c>
      <c r="P88" s="44">
        <f t="shared" si="5"/>
        <v>46</v>
      </c>
    </row>
    <row r="89" spans="1:16" s="30" customFormat="1" x14ac:dyDescent="0.2">
      <c r="A89" s="188"/>
      <c r="B89" s="80" t="s">
        <v>147</v>
      </c>
      <c r="C89" s="72"/>
      <c r="D89" s="191"/>
      <c r="E89" s="191"/>
      <c r="F89" s="192"/>
      <c r="G89" s="192"/>
      <c r="H89" s="194"/>
      <c r="I89" s="195"/>
      <c r="J89" s="194"/>
      <c r="K89" s="135">
        <v>1</v>
      </c>
      <c r="L89" s="70"/>
      <c r="M89" s="193"/>
      <c r="N89" s="194">
        <v>20</v>
      </c>
      <c r="O89" s="43">
        <f t="shared" si="4"/>
        <v>21</v>
      </c>
      <c r="P89" s="44">
        <f t="shared" si="5"/>
        <v>41</v>
      </c>
    </row>
    <row r="90" spans="1:16" s="30" customFormat="1" x14ac:dyDescent="0.2">
      <c r="A90" s="188"/>
      <c r="B90" s="80" t="s">
        <v>148</v>
      </c>
      <c r="C90" s="72"/>
      <c r="D90" s="191"/>
      <c r="E90" s="191"/>
      <c r="F90" s="192"/>
      <c r="G90" s="192"/>
      <c r="H90" s="194"/>
      <c r="I90" s="195"/>
      <c r="J90" s="194"/>
      <c r="K90" s="195">
        <v>40</v>
      </c>
      <c r="L90" s="70"/>
      <c r="M90" s="193"/>
      <c r="N90" s="194"/>
      <c r="O90" s="43">
        <f t="shared" si="4"/>
        <v>40</v>
      </c>
      <c r="P90" s="44">
        <f t="shared" si="5"/>
        <v>40</v>
      </c>
    </row>
    <row r="91" spans="1:16" s="30" customFormat="1" x14ac:dyDescent="0.2">
      <c r="A91" s="188"/>
      <c r="B91" s="80" t="s">
        <v>149</v>
      </c>
      <c r="C91" s="72"/>
      <c r="D91" s="191"/>
      <c r="E91" s="191"/>
      <c r="F91" s="192"/>
      <c r="G91" s="192">
        <v>155</v>
      </c>
      <c r="H91" s="194"/>
      <c r="I91" s="195"/>
      <c r="J91" s="194"/>
      <c r="K91" s="135"/>
      <c r="L91" s="70"/>
      <c r="M91" s="193"/>
      <c r="N91" s="194"/>
      <c r="O91" s="43">
        <f t="shared" si="4"/>
        <v>155</v>
      </c>
      <c r="P91" s="44">
        <f t="shared" si="5"/>
        <v>38.75</v>
      </c>
    </row>
    <row r="92" spans="1:16" s="30" customFormat="1" x14ac:dyDescent="0.2">
      <c r="A92" s="188"/>
      <c r="B92" s="80" t="s">
        <v>150</v>
      </c>
      <c r="C92" s="72"/>
      <c r="D92" s="191"/>
      <c r="E92" s="191"/>
      <c r="F92" s="192"/>
      <c r="G92" s="192">
        <v>63</v>
      </c>
      <c r="H92" s="194"/>
      <c r="I92" s="195">
        <v>2</v>
      </c>
      <c r="J92" s="194"/>
      <c r="K92" s="195">
        <v>13</v>
      </c>
      <c r="L92" s="70"/>
      <c r="M92" s="193"/>
      <c r="N92" s="194">
        <v>4</v>
      </c>
      <c r="O92" s="43">
        <f t="shared" si="4"/>
        <v>82</v>
      </c>
      <c r="P92" s="44">
        <f t="shared" si="5"/>
        <v>37.75</v>
      </c>
    </row>
    <row r="93" spans="1:16" s="30" customFormat="1" x14ac:dyDescent="0.2">
      <c r="A93" s="188"/>
      <c r="B93" s="80" t="s">
        <v>151</v>
      </c>
      <c r="C93" s="72"/>
      <c r="D93" s="191"/>
      <c r="E93" s="191"/>
      <c r="F93" s="192"/>
      <c r="G93" s="192">
        <v>32</v>
      </c>
      <c r="H93" s="194"/>
      <c r="I93" s="195">
        <v>11</v>
      </c>
      <c r="J93" s="194"/>
      <c r="K93" s="135">
        <v>12</v>
      </c>
      <c r="L93" s="70"/>
      <c r="M93" s="193"/>
      <c r="N93" s="194">
        <v>5</v>
      </c>
      <c r="O93" s="43">
        <f t="shared" si="4"/>
        <v>60</v>
      </c>
      <c r="P93" s="44">
        <f t="shared" si="5"/>
        <v>35.5</v>
      </c>
    </row>
    <row r="94" spans="1:16" s="30" customFormat="1" x14ac:dyDescent="0.2">
      <c r="A94" s="188"/>
      <c r="B94" s="80" t="s">
        <v>152</v>
      </c>
      <c r="C94" s="72"/>
      <c r="D94" s="191"/>
      <c r="E94" s="191"/>
      <c r="F94" s="192"/>
      <c r="G94" s="192">
        <v>15</v>
      </c>
      <c r="H94" s="194"/>
      <c r="I94" s="195">
        <v>2</v>
      </c>
      <c r="J94" s="194"/>
      <c r="K94" s="195">
        <v>12</v>
      </c>
      <c r="L94" s="70"/>
      <c r="M94" s="193"/>
      <c r="N94" s="194">
        <v>8</v>
      </c>
      <c r="O94" s="43">
        <f t="shared" si="4"/>
        <v>37</v>
      </c>
      <c r="P94" s="44">
        <f t="shared" si="5"/>
        <v>32.75</v>
      </c>
    </row>
    <row r="95" spans="1:16" s="30" customFormat="1" x14ac:dyDescent="0.2">
      <c r="A95" s="188"/>
      <c r="B95" s="80" t="s">
        <v>153</v>
      </c>
      <c r="C95" s="72"/>
      <c r="D95" s="191"/>
      <c r="E95" s="191"/>
      <c r="F95" s="192"/>
      <c r="G95" s="192"/>
      <c r="H95" s="194"/>
      <c r="I95" s="195"/>
      <c r="J95" s="194"/>
      <c r="K95" s="195"/>
      <c r="L95" s="70"/>
      <c r="M95" s="193"/>
      <c r="N95" s="194">
        <v>15</v>
      </c>
      <c r="O95" s="43">
        <f t="shared" si="4"/>
        <v>15</v>
      </c>
      <c r="P95" s="44">
        <f t="shared" si="5"/>
        <v>30</v>
      </c>
    </row>
    <row r="96" spans="1:16" s="30" customFormat="1" ht="11.25" customHeight="1" x14ac:dyDescent="0.2">
      <c r="A96" s="188"/>
      <c r="B96" s="80" t="s">
        <v>154</v>
      </c>
      <c r="C96" s="72"/>
      <c r="D96" s="191"/>
      <c r="E96" s="191"/>
      <c r="F96" s="192"/>
      <c r="G96" s="192">
        <v>75</v>
      </c>
      <c r="H96" s="194"/>
      <c r="I96" s="195">
        <v>9</v>
      </c>
      <c r="J96" s="194"/>
      <c r="K96" s="135">
        <v>1</v>
      </c>
      <c r="L96" s="70"/>
      <c r="M96" s="193"/>
      <c r="N96" s="194">
        <v>2</v>
      </c>
      <c r="O96" s="43">
        <f t="shared" si="3"/>
        <v>87</v>
      </c>
      <c r="P96" s="44">
        <f t="shared" ref="P96:P111" si="6">(F96*$F$3)+(G96*$G$3)+(H96*$H$3)+(I96*$I$3)+(J96*$J$3)+(K96*$K$3)+(L96*$L$3)+(M96*$M$3)+(N96*$N$3)</f>
        <v>28.25</v>
      </c>
    </row>
    <row r="97" spans="1:16" s="30" customFormat="1" x14ac:dyDescent="0.2">
      <c r="A97" s="188"/>
      <c r="B97" s="80" t="s">
        <v>155</v>
      </c>
      <c r="C97" s="72"/>
      <c r="D97" s="191"/>
      <c r="E97" s="191"/>
      <c r="F97" s="192"/>
      <c r="G97" s="192"/>
      <c r="H97" s="194"/>
      <c r="I97" s="195"/>
      <c r="J97" s="194"/>
      <c r="K97" s="195"/>
      <c r="L97" s="70"/>
      <c r="M97" s="193"/>
      <c r="N97" s="194">
        <v>12</v>
      </c>
      <c r="O97" s="43">
        <f t="shared" si="3"/>
        <v>12</v>
      </c>
      <c r="P97" s="44">
        <f t="shared" si="6"/>
        <v>24</v>
      </c>
    </row>
    <row r="98" spans="1:16" s="30" customFormat="1" x14ac:dyDescent="0.2">
      <c r="A98" s="188"/>
      <c r="B98" s="80" t="s">
        <v>156</v>
      </c>
      <c r="C98" s="72"/>
      <c r="D98" s="191"/>
      <c r="E98" s="191"/>
      <c r="F98" s="192"/>
      <c r="G98" s="192">
        <v>33</v>
      </c>
      <c r="H98" s="194"/>
      <c r="I98" s="195"/>
      <c r="J98" s="194"/>
      <c r="K98" s="135">
        <v>1</v>
      </c>
      <c r="L98" s="70"/>
      <c r="M98" s="193"/>
      <c r="N98" s="194">
        <v>7</v>
      </c>
      <c r="O98" s="43">
        <f t="shared" si="3"/>
        <v>41</v>
      </c>
      <c r="P98" s="44">
        <f t="shared" si="6"/>
        <v>23.25</v>
      </c>
    </row>
    <row r="99" spans="1:16" s="30" customFormat="1" x14ac:dyDescent="0.2">
      <c r="A99" s="188"/>
      <c r="B99" s="80" t="s">
        <v>157</v>
      </c>
      <c r="C99" s="72"/>
      <c r="D99" s="191"/>
      <c r="E99" s="191"/>
      <c r="F99" s="192"/>
      <c r="G99" s="192">
        <v>30</v>
      </c>
      <c r="H99" s="194"/>
      <c r="I99" s="195"/>
      <c r="J99" s="194"/>
      <c r="K99" s="195"/>
      <c r="L99" s="70"/>
      <c r="M99" s="193"/>
      <c r="N99" s="194">
        <v>7</v>
      </c>
      <c r="O99" s="43">
        <f t="shared" si="3"/>
        <v>37</v>
      </c>
      <c r="P99" s="44">
        <f t="shared" si="6"/>
        <v>21.5</v>
      </c>
    </row>
    <row r="100" spans="1:16" s="30" customFormat="1" x14ac:dyDescent="0.2">
      <c r="A100" s="188"/>
      <c r="B100" s="80" t="s">
        <v>158</v>
      </c>
      <c r="C100" s="72"/>
      <c r="D100" s="191"/>
      <c r="E100" s="191"/>
      <c r="F100" s="192"/>
      <c r="G100" s="192">
        <v>35</v>
      </c>
      <c r="H100" s="194"/>
      <c r="I100" s="195"/>
      <c r="J100" s="194"/>
      <c r="K100" s="195">
        <v>10</v>
      </c>
      <c r="L100" s="70"/>
      <c r="M100" s="193"/>
      <c r="N100" s="194">
        <v>1</v>
      </c>
      <c r="O100" s="43">
        <f t="shared" si="3"/>
        <v>46</v>
      </c>
      <c r="P100" s="44">
        <f t="shared" si="6"/>
        <v>20.75</v>
      </c>
    </row>
    <row r="101" spans="1:16" s="30" customFormat="1" x14ac:dyDescent="0.2">
      <c r="A101" s="188"/>
      <c r="B101" s="80" t="s">
        <v>159</v>
      </c>
      <c r="C101" s="72"/>
      <c r="D101" s="191"/>
      <c r="E101" s="191"/>
      <c r="F101" s="192"/>
      <c r="G101" s="192"/>
      <c r="H101" s="194"/>
      <c r="I101" s="195"/>
      <c r="J101" s="194"/>
      <c r="K101" s="195"/>
      <c r="L101" s="70"/>
      <c r="M101" s="193"/>
      <c r="N101" s="194">
        <v>10</v>
      </c>
      <c r="O101" s="43">
        <f t="shared" si="3"/>
        <v>10</v>
      </c>
      <c r="P101" s="44">
        <f t="shared" si="6"/>
        <v>20</v>
      </c>
    </row>
    <row r="102" spans="1:16" s="30" customFormat="1" x14ac:dyDescent="0.2">
      <c r="A102" s="188"/>
      <c r="B102" s="80" t="s">
        <v>160</v>
      </c>
      <c r="C102" s="72"/>
      <c r="D102" s="191"/>
      <c r="E102" s="191"/>
      <c r="F102" s="192"/>
      <c r="G102" s="192">
        <v>3</v>
      </c>
      <c r="H102" s="194"/>
      <c r="I102" s="195"/>
      <c r="J102" s="194"/>
      <c r="K102" s="135">
        <v>7</v>
      </c>
      <c r="L102" s="70"/>
      <c r="M102" s="193"/>
      <c r="N102" s="194">
        <v>6</v>
      </c>
      <c r="O102" s="43">
        <f t="shared" si="3"/>
        <v>16</v>
      </c>
      <c r="P102" s="44">
        <f t="shared" si="6"/>
        <v>19.75</v>
      </c>
    </row>
    <row r="103" spans="1:16" s="30" customFormat="1" x14ac:dyDescent="0.2">
      <c r="A103" s="188"/>
      <c r="B103" s="80" t="s">
        <v>161</v>
      </c>
      <c r="C103" s="72"/>
      <c r="D103" s="191"/>
      <c r="E103" s="191"/>
      <c r="F103" s="192"/>
      <c r="G103" s="192">
        <v>5</v>
      </c>
      <c r="H103" s="194"/>
      <c r="I103" s="195">
        <v>4</v>
      </c>
      <c r="J103" s="194"/>
      <c r="K103" s="195">
        <v>4</v>
      </c>
      <c r="L103" s="70"/>
      <c r="M103" s="193"/>
      <c r="N103" s="194">
        <v>6</v>
      </c>
      <c r="O103" s="43">
        <f t="shared" si="3"/>
        <v>19</v>
      </c>
      <c r="P103" s="44">
        <f t="shared" si="6"/>
        <v>19.25</v>
      </c>
    </row>
    <row r="104" spans="1:16" s="30" customFormat="1" x14ac:dyDescent="0.2">
      <c r="A104" s="188"/>
      <c r="B104" s="80" t="s">
        <v>162</v>
      </c>
      <c r="C104" s="72"/>
      <c r="D104" s="191"/>
      <c r="E104" s="191"/>
      <c r="F104" s="192"/>
      <c r="G104" s="192">
        <v>59</v>
      </c>
      <c r="H104" s="194"/>
      <c r="I104" s="195">
        <v>3</v>
      </c>
      <c r="J104" s="194"/>
      <c r="K104" s="195"/>
      <c r="L104" s="70"/>
      <c r="M104" s="193"/>
      <c r="N104" s="194">
        <v>1</v>
      </c>
      <c r="O104" s="43">
        <f t="shared" ref="O104:O111" si="7">SUM(F104:N104)</f>
        <v>63</v>
      </c>
      <c r="P104" s="44">
        <f t="shared" si="6"/>
        <v>18.25</v>
      </c>
    </row>
    <row r="105" spans="1:16" s="30" customFormat="1" x14ac:dyDescent="0.2">
      <c r="A105" s="188"/>
      <c r="B105" s="80" t="s">
        <v>163</v>
      </c>
      <c r="C105" s="72"/>
      <c r="D105" s="191"/>
      <c r="E105" s="191"/>
      <c r="F105" s="192"/>
      <c r="G105" s="192">
        <v>30</v>
      </c>
      <c r="H105" s="194"/>
      <c r="I105" s="195"/>
      <c r="J105" s="194"/>
      <c r="K105" s="135">
        <v>10</v>
      </c>
      <c r="L105" s="70"/>
      <c r="M105" s="193"/>
      <c r="N105" s="194"/>
      <c r="O105" s="43">
        <f t="shared" si="7"/>
        <v>40</v>
      </c>
      <c r="P105" s="44">
        <f t="shared" si="6"/>
        <v>17.5</v>
      </c>
    </row>
    <row r="106" spans="1:16" s="30" customFormat="1" x14ac:dyDescent="0.2">
      <c r="A106" s="188"/>
      <c r="B106" s="80" t="s">
        <v>164</v>
      </c>
      <c r="C106" s="72"/>
      <c r="D106" s="191"/>
      <c r="E106" s="191"/>
      <c r="F106" s="192"/>
      <c r="G106" s="192">
        <v>53</v>
      </c>
      <c r="H106" s="194"/>
      <c r="I106" s="195">
        <v>2</v>
      </c>
      <c r="J106" s="194"/>
      <c r="K106" s="195">
        <v>3</v>
      </c>
      <c r="L106" s="70"/>
      <c r="M106" s="193"/>
      <c r="N106" s="194"/>
      <c r="O106" s="43">
        <f t="shared" si="7"/>
        <v>58</v>
      </c>
      <c r="P106" s="44">
        <f t="shared" si="6"/>
        <v>17.25</v>
      </c>
    </row>
    <row r="107" spans="1:16" s="30" customFormat="1" x14ac:dyDescent="0.2">
      <c r="A107" s="188"/>
      <c r="B107" s="80" t="s">
        <v>165</v>
      </c>
      <c r="C107" s="72"/>
      <c r="D107" s="191"/>
      <c r="E107" s="191"/>
      <c r="F107" s="192"/>
      <c r="G107" s="192">
        <v>53</v>
      </c>
      <c r="H107" s="194"/>
      <c r="I107" s="195">
        <v>5</v>
      </c>
      <c r="J107" s="194"/>
      <c r="K107" s="135"/>
      <c r="L107" s="70"/>
      <c r="M107" s="193"/>
      <c r="N107" s="194"/>
      <c r="O107" s="43">
        <f t="shared" si="7"/>
        <v>58</v>
      </c>
      <c r="P107" s="44">
        <f t="shared" si="6"/>
        <v>15.75</v>
      </c>
    </row>
    <row r="108" spans="1:16" s="30" customFormat="1" x14ac:dyDescent="0.2">
      <c r="A108" s="188"/>
      <c r="B108" s="80" t="s">
        <v>166</v>
      </c>
      <c r="C108" s="72"/>
      <c r="D108" s="191"/>
      <c r="E108" s="191"/>
      <c r="F108" s="192"/>
      <c r="G108" s="192">
        <v>12</v>
      </c>
      <c r="H108" s="194"/>
      <c r="I108" s="195"/>
      <c r="J108" s="194"/>
      <c r="K108" s="195">
        <v>4</v>
      </c>
      <c r="L108" s="70"/>
      <c r="M108" s="193"/>
      <c r="N108" s="194">
        <v>4</v>
      </c>
      <c r="O108" s="43">
        <f t="shared" si="7"/>
        <v>20</v>
      </c>
      <c r="P108" s="44">
        <f t="shared" si="6"/>
        <v>15</v>
      </c>
    </row>
    <row r="109" spans="1:16" s="30" customFormat="1" x14ac:dyDescent="0.2">
      <c r="A109" s="188"/>
      <c r="B109" s="80" t="s">
        <v>167</v>
      </c>
      <c r="C109" s="72"/>
      <c r="D109" s="191"/>
      <c r="E109" s="191"/>
      <c r="F109" s="192"/>
      <c r="G109" s="192">
        <v>30</v>
      </c>
      <c r="H109" s="194"/>
      <c r="I109" s="195">
        <v>5</v>
      </c>
      <c r="J109" s="194"/>
      <c r="K109" s="135">
        <v>5</v>
      </c>
      <c r="L109" s="70"/>
      <c r="M109" s="193"/>
      <c r="N109" s="194"/>
      <c r="O109" s="43">
        <f t="shared" si="7"/>
        <v>40</v>
      </c>
      <c r="P109" s="44">
        <f t="shared" si="6"/>
        <v>15</v>
      </c>
    </row>
    <row r="110" spans="1:16" s="30" customFormat="1" x14ac:dyDescent="0.2">
      <c r="A110" s="188"/>
      <c r="B110" s="80" t="s">
        <v>168</v>
      </c>
      <c r="C110" s="72"/>
      <c r="D110" s="191"/>
      <c r="E110" s="191"/>
      <c r="F110" s="192"/>
      <c r="G110" s="192">
        <v>30</v>
      </c>
      <c r="H110" s="194"/>
      <c r="I110" s="195">
        <v>5</v>
      </c>
      <c r="J110" s="194"/>
      <c r="K110" s="195">
        <v>5</v>
      </c>
      <c r="L110" s="70"/>
      <c r="M110" s="193"/>
      <c r="N110" s="194"/>
      <c r="O110" s="43">
        <f t="shared" si="7"/>
        <v>40</v>
      </c>
      <c r="P110" s="44">
        <f t="shared" si="6"/>
        <v>15</v>
      </c>
    </row>
    <row r="111" spans="1:16" s="30" customFormat="1" x14ac:dyDescent="0.2">
      <c r="A111" s="188"/>
      <c r="B111" s="80" t="s">
        <v>169</v>
      </c>
      <c r="C111" s="72"/>
      <c r="D111" s="191"/>
      <c r="E111" s="191"/>
      <c r="F111" s="192"/>
      <c r="G111" s="192">
        <v>38</v>
      </c>
      <c r="H111" s="194"/>
      <c r="I111" s="195">
        <v>6</v>
      </c>
      <c r="J111" s="194"/>
      <c r="K111" s="195"/>
      <c r="L111" s="70"/>
      <c r="M111" s="193"/>
      <c r="N111" s="194"/>
      <c r="O111" s="43">
        <f t="shared" si="7"/>
        <v>44</v>
      </c>
      <c r="P111" s="44">
        <f t="shared" si="6"/>
        <v>12.5</v>
      </c>
    </row>
    <row r="112" spans="1:16" s="30" customFormat="1" x14ac:dyDescent="0.2">
      <c r="A112" s="188"/>
      <c r="B112" s="80" t="s">
        <v>170</v>
      </c>
      <c r="C112" s="72"/>
      <c r="D112" s="191"/>
      <c r="E112" s="191"/>
      <c r="F112" s="192"/>
      <c r="G112" s="192"/>
      <c r="H112" s="194"/>
      <c r="I112" s="195"/>
      <c r="J112" s="194"/>
      <c r="K112" s="135"/>
      <c r="L112" s="70"/>
      <c r="M112" s="193"/>
      <c r="N112" s="194">
        <v>6</v>
      </c>
      <c r="O112" s="43">
        <f t="shared" ref="O112:O162" si="8">SUM(F112:N112)</f>
        <v>6</v>
      </c>
      <c r="P112" s="44">
        <f t="shared" ref="P112:P162" si="9">(F112*$F$3)+(G112*$G$3)+(H112*$H$3)+(I112*$I$3)+(J112*$J$3)+(K112*$K$3)+(L112*$L$3)+(M112*$M$3)+(N112*$N$3)</f>
        <v>12</v>
      </c>
    </row>
    <row r="113" spans="1:16" s="30" customFormat="1" x14ac:dyDescent="0.2">
      <c r="A113" s="188"/>
      <c r="B113" s="80" t="s">
        <v>171</v>
      </c>
      <c r="C113" s="72"/>
      <c r="D113" s="191"/>
      <c r="E113" s="191"/>
      <c r="F113" s="192"/>
      <c r="G113" s="192"/>
      <c r="H113" s="194"/>
      <c r="I113" s="195"/>
      <c r="J113" s="194"/>
      <c r="K113" s="195">
        <v>4</v>
      </c>
      <c r="L113" s="70"/>
      <c r="M113" s="193"/>
      <c r="N113" s="194">
        <v>4</v>
      </c>
      <c r="O113" s="43">
        <f t="shared" si="8"/>
        <v>8</v>
      </c>
      <c r="P113" s="44">
        <f t="shared" si="9"/>
        <v>12</v>
      </c>
    </row>
    <row r="114" spans="1:16" s="30" customFormat="1" x14ac:dyDescent="0.2">
      <c r="A114" s="188"/>
      <c r="B114" s="80" t="s">
        <v>172</v>
      </c>
      <c r="C114" s="72"/>
      <c r="D114" s="191"/>
      <c r="E114" s="191"/>
      <c r="F114" s="192"/>
      <c r="G114" s="192">
        <v>27</v>
      </c>
      <c r="H114" s="194"/>
      <c r="I114" s="195"/>
      <c r="J114" s="194"/>
      <c r="K114" s="135">
        <v>3</v>
      </c>
      <c r="L114" s="70"/>
      <c r="M114" s="193"/>
      <c r="N114" s="194">
        <v>1</v>
      </c>
      <c r="O114" s="43">
        <f t="shared" si="8"/>
        <v>31</v>
      </c>
      <c r="P114" s="44">
        <f t="shared" si="9"/>
        <v>11.75</v>
      </c>
    </row>
    <row r="115" spans="1:16" s="30" customFormat="1" x14ac:dyDescent="0.2">
      <c r="A115" s="188"/>
      <c r="B115" s="80" t="s">
        <v>173</v>
      </c>
      <c r="C115" s="72"/>
      <c r="D115" s="191"/>
      <c r="E115" s="191"/>
      <c r="F115" s="192"/>
      <c r="G115" s="192">
        <v>17</v>
      </c>
      <c r="H115" s="194"/>
      <c r="I115" s="195">
        <v>8</v>
      </c>
      <c r="J115" s="194"/>
      <c r="K115" s="195">
        <v>1</v>
      </c>
      <c r="L115" s="70"/>
      <c r="M115" s="193"/>
      <c r="N115" s="194">
        <v>1</v>
      </c>
      <c r="O115" s="43">
        <f t="shared" si="8"/>
        <v>27</v>
      </c>
      <c r="P115" s="44">
        <f t="shared" si="9"/>
        <v>11.25</v>
      </c>
    </row>
    <row r="116" spans="1:16" s="30" customFormat="1" x14ac:dyDescent="0.2">
      <c r="A116" s="188"/>
      <c r="B116" s="80" t="s">
        <v>174</v>
      </c>
      <c r="C116" s="72"/>
      <c r="D116" s="191"/>
      <c r="E116" s="191"/>
      <c r="F116" s="192"/>
      <c r="G116" s="192">
        <v>15</v>
      </c>
      <c r="H116" s="194"/>
      <c r="I116" s="195">
        <v>1</v>
      </c>
      <c r="J116" s="194"/>
      <c r="K116" s="195">
        <v>5</v>
      </c>
      <c r="L116" s="70"/>
      <c r="M116" s="193"/>
      <c r="N116" s="194">
        <v>1</v>
      </c>
      <c r="O116" s="43">
        <f t="shared" ref="O116:O158" si="10">SUM(F116:N116)</f>
        <v>22</v>
      </c>
      <c r="P116" s="44">
        <f t="shared" ref="P116:P158" si="11">(F116*$F$3)+(G116*$G$3)+(H116*$H$3)+(I116*$I$3)+(J116*$J$3)+(K116*$K$3)+(L116*$L$3)+(M116*$M$3)+(N116*$N$3)</f>
        <v>11.25</v>
      </c>
    </row>
    <row r="117" spans="1:16" s="30" customFormat="1" x14ac:dyDescent="0.2">
      <c r="A117" s="188"/>
      <c r="B117" s="80" t="s">
        <v>175</v>
      </c>
      <c r="C117" s="72"/>
      <c r="D117" s="191"/>
      <c r="E117" s="191"/>
      <c r="F117" s="192"/>
      <c r="G117" s="192">
        <v>20</v>
      </c>
      <c r="H117" s="194"/>
      <c r="I117" s="195">
        <v>2</v>
      </c>
      <c r="J117" s="194"/>
      <c r="K117" s="195">
        <v>1</v>
      </c>
      <c r="L117" s="70"/>
      <c r="M117" s="193"/>
      <c r="N117" s="194">
        <v>2</v>
      </c>
      <c r="O117" s="43">
        <f t="shared" si="10"/>
        <v>25</v>
      </c>
      <c r="P117" s="44">
        <f t="shared" si="11"/>
        <v>11</v>
      </c>
    </row>
    <row r="118" spans="1:16" s="30" customFormat="1" x14ac:dyDescent="0.2">
      <c r="A118" s="188"/>
      <c r="B118" s="80" t="s">
        <v>176</v>
      </c>
      <c r="C118" s="72"/>
      <c r="D118" s="191"/>
      <c r="E118" s="191"/>
      <c r="F118" s="192"/>
      <c r="G118" s="192">
        <v>42</v>
      </c>
      <c r="H118" s="194"/>
      <c r="I118" s="195"/>
      <c r="J118" s="194"/>
      <c r="K118" s="135"/>
      <c r="L118" s="70"/>
      <c r="M118" s="193"/>
      <c r="N118" s="194"/>
      <c r="O118" s="43">
        <f t="shared" si="10"/>
        <v>42</v>
      </c>
      <c r="P118" s="44">
        <f t="shared" si="11"/>
        <v>10.5</v>
      </c>
    </row>
    <row r="119" spans="1:16" s="30" customFormat="1" x14ac:dyDescent="0.2">
      <c r="A119" s="188"/>
      <c r="B119" s="80" t="s">
        <v>177</v>
      </c>
      <c r="C119" s="72"/>
      <c r="D119" s="191"/>
      <c r="E119" s="191"/>
      <c r="F119" s="192"/>
      <c r="G119" s="192">
        <v>40</v>
      </c>
      <c r="H119" s="194"/>
      <c r="I119" s="195"/>
      <c r="J119" s="194"/>
      <c r="K119" s="195"/>
      <c r="L119" s="70"/>
      <c r="M119" s="193"/>
      <c r="N119" s="194"/>
      <c r="O119" s="43">
        <f t="shared" si="10"/>
        <v>40</v>
      </c>
      <c r="P119" s="44">
        <f t="shared" si="11"/>
        <v>10</v>
      </c>
    </row>
    <row r="120" spans="1:16" s="30" customFormat="1" x14ac:dyDescent="0.2">
      <c r="A120" s="188"/>
      <c r="B120" s="80" t="s">
        <v>178</v>
      </c>
      <c r="C120" s="72"/>
      <c r="D120" s="191"/>
      <c r="E120" s="191"/>
      <c r="F120" s="192"/>
      <c r="G120" s="192">
        <v>40</v>
      </c>
      <c r="H120" s="194"/>
      <c r="I120" s="195"/>
      <c r="J120" s="194"/>
      <c r="K120" s="135"/>
      <c r="L120" s="70"/>
      <c r="M120" s="193"/>
      <c r="N120" s="194"/>
      <c r="O120" s="43">
        <f t="shared" si="10"/>
        <v>40</v>
      </c>
      <c r="P120" s="44">
        <f t="shared" si="11"/>
        <v>10</v>
      </c>
    </row>
    <row r="121" spans="1:16" s="30" customFormat="1" x14ac:dyDescent="0.2">
      <c r="A121" s="188"/>
      <c r="B121" s="80" t="s">
        <v>179</v>
      </c>
      <c r="C121" s="72"/>
      <c r="D121" s="191"/>
      <c r="E121" s="191"/>
      <c r="F121" s="192"/>
      <c r="G121" s="192">
        <v>40</v>
      </c>
      <c r="H121" s="194"/>
      <c r="I121" s="195"/>
      <c r="J121" s="194"/>
      <c r="K121" s="195"/>
      <c r="L121" s="70"/>
      <c r="M121" s="193"/>
      <c r="N121" s="194"/>
      <c r="O121" s="43">
        <f t="shared" si="10"/>
        <v>40</v>
      </c>
      <c r="P121" s="44">
        <f t="shared" si="11"/>
        <v>10</v>
      </c>
    </row>
    <row r="122" spans="1:16" s="30" customFormat="1" x14ac:dyDescent="0.2">
      <c r="A122" s="188"/>
      <c r="B122" s="80" t="s">
        <v>180</v>
      </c>
      <c r="C122" s="72"/>
      <c r="D122" s="191"/>
      <c r="E122" s="191"/>
      <c r="F122" s="192"/>
      <c r="G122" s="192">
        <v>17</v>
      </c>
      <c r="H122" s="194"/>
      <c r="I122" s="195">
        <v>7</v>
      </c>
      <c r="J122" s="194"/>
      <c r="K122" s="195"/>
      <c r="L122" s="70"/>
      <c r="M122" s="193"/>
      <c r="N122" s="194">
        <v>1</v>
      </c>
      <c r="O122" s="43">
        <f t="shared" si="10"/>
        <v>25</v>
      </c>
      <c r="P122" s="44">
        <f t="shared" si="11"/>
        <v>9.75</v>
      </c>
    </row>
    <row r="123" spans="1:16" s="30" customFormat="1" x14ac:dyDescent="0.2">
      <c r="A123" s="188"/>
      <c r="B123" s="80" t="s">
        <v>181</v>
      </c>
      <c r="C123" s="72"/>
      <c r="D123" s="191"/>
      <c r="E123" s="191"/>
      <c r="F123" s="192"/>
      <c r="G123" s="192">
        <v>32</v>
      </c>
      <c r="H123" s="194"/>
      <c r="I123" s="195">
        <v>2</v>
      </c>
      <c r="J123" s="194"/>
      <c r="K123" s="195"/>
      <c r="L123" s="70"/>
      <c r="M123" s="193"/>
      <c r="N123" s="194"/>
      <c r="O123" s="43">
        <f t="shared" si="10"/>
        <v>34</v>
      </c>
      <c r="P123" s="44">
        <f t="shared" si="11"/>
        <v>9</v>
      </c>
    </row>
    <row r="124" spans="1:16" s="30" customFormat="1" x14ac:dyDescent="0.2">
      <c r="A124" s="188"/>
      <c r="B124" s="80" t="s">
        <v>182</v>
      </c>
      <c r="C124" s="72"/>
      <c r="D124" s="191"/>
      <c r="E124" s="191"/>
      <c r="F124" s="192"/>
      <c r="G124" s="192">
        <v>15</v>
      </c>
      <c r="H124" s="194"/>
      <c r="I124" s="195"/>
      <c r="J124" s="194"/>
      <c r="K124" s="135">
        <v>5</v>
      </c>
      <c r="L124" s="70"/>
      <c r="M124" s="193"/>
      <c r="N124" s="194"/>
      <c r="O124" s="43">
        <f t="shared" si="10"/>
        <v>20</v>
      </c>
      <c r="P124" s="44">
        <f t="shared" si="11"/>
        <v>8.75</v>
      </c>
    </row>
    <row r="125" spans="1:16" s="30" customFormat="1" x14ac:dyDescent="0.2">
      <c r="A125" s="188"/>
      <c r="B125" s="80" t="s">
        <v>183</v>
      </c>
      <c r="C125" s="72"/>
      <c r="D125" s="191"/>
      <c r="E125" s="191"/>
      <c r="F125" s="192"/>
      <c r="G125" s="192">
        <v>15</v>
      </c>
      <c r="H125" s="194"/>
      <c r="I125" s="195">
        <v>10</v>
      </c>
      <c r="J125" s="194"/>
      <c r="K125" s="195"/>
      <c r="L125" s="70"/>
      <c r="M125" s="193"/>
      <c r="N125" s="194"/>
      <c r="O125" s="43">
        <f t="shared" si="10"/>
        <v>25</v>
      </c>
      <c r="P125" s="44">
        <f t="shared" si="11"/>
        <v>8.75</v>
      </c>
    </row>
    <row r="126" spans="1:16" s="30" customFormat="1" x14ac:dyDescent="0.2">
      <c r="A126" s="188"/>
      <c r="B126" s="80" t="s">
        <v>184</v>
      </c>
      <c r="C126" s="72"/>
      <c r="D126" s="191"/>
      <c r="E126" s="191"/>
      <c r="F126" s="192"/>
      <c r="G126" s="192"/>
      <c r="H126" s="194"/>
      <c r="I126" s="195"/>
      <c r="J126" s="194"/>
      <c r="K126" s="135"/>
      <c r="L126" s="70"/>
      <c r="M126" s="193"/>
      <c r="N126" s="194">
        <v>4</v>
      </c>
      <c r="O126" s="43">
        <f t="shared" si="10"/>
        <v>4</v>
      </c>
      <c r="P126" s="44">
        <f t="shared" si="11"/>
        <v>8</v>
      </c>
    </row>
    <row r="127" spans="1:16" s="30" customFormat="1" x14ac:dyDescent="0.2">
      <c r="A127" s="188"/>
      <c r="B127" s="80" t="s">
        <v>185</v>
      </c>
      <c r="C127" s="72"/>
      <c r="D127" s="191"/>
      <c r="E127" s="191"/>
      <c r="F127" s="192"/>
      <c r="G127" s="192">
        <v>31</v>
      </c>
      <c r="H127" s="194"/>
      <c r="I127" s="195"/>
      <c r="J127" s="194"/>
      <c r="K127" s="195"/>
      <c r="L127" s="70"/>
      <c r="M127" s="193"/>
      <c r="N127" s="194"/>
      <c r="O127" s="43">
        <f t="shared" si="10"/>
        <v>31</v>
      </c>
      <c r="P127" s="44">
        <f t="shared" si="11"/>
        <v>7.75</v>
      </c>
    </row>
    <row r="128" spans="1:16" s="30" customFormat="1" x14ac:dyDescent="0.2">
      <c r="A128" s="188"/>
      <c r="B128" s="80" t="s">
        <v>186</v>
      </c>
      <c r="C128" s="72"/>
      <c r="D128" s="191"/>
      <c r="E128" s="191"/>
      <c r="F128" s="192"/>
      <c r="G128" s="192">
        <v>3</v>
      </c>
      <c r="H128" s="194"/>
      <c r="I128" s="195"/>
      <c r="J128" s="194"/>
      <c r="K128" s="135">
        <v>7</v>
      </c>
      <c r="L128" s="70"/>
      <c r="M128" s="193"/>
      <c r="N128" s="194"/>
      <c r="O128" s="43">
        <f t="shared" si="10"/>
        <v>10</v>
      </c>
      <c r="P128" s="44">
        <f t="shared" si="11"/>
        <v>7.75</v>
      </c>
    </row>
    <row r="129" spans="1:16" s="30" customFormat="1" x14ac:dyDescent="0.2">
      <c r="A129" s="188"/>
      <c r="B129" s="80" t="s">
        <v>187</v>
      </c>
      <c r="C129" s="72"/>
      <c r="D129" s="191"/>
      <c r="E129" s="191"/>
      <c r="F129" s="192"/>
      <c r="G129" s="192">
        <v>30</v>
      </c>
      <c r="H129" s="194"/>
      <c r="I129" s="195"/>
      <c r="J129" s="194"/>
      <c r="K129" s="195"/>
      <c r="L129" s="70"/>
      <c r="M129" s="193"/>
      <c r="N129" s="194"/>
      <c r="O129" s="43">
        <f t="shared" si="10"/>
        <v>30</v>
      </c>
      <c r="P129" s="44">
        <f t="shared" si="11"/>
        <v>7.5</v>
      </c>
    </row>
    <row r="130" spans="1:16" s="30" customFormat="1" x14ac:dyDescent="0.2">
      <c r="A130" s="188"/>
      <c r="B130" s="80" t="s">
        <v>188</v>
      </c>
      <c r="C130" s="72"/>
      <c r="D130" s="191"/>
      <c r="E130" s="191"/>
      <c r="F130" s="192"/>
      <c r="G130" s="192">
        <v>25</v>
      </c>
      <c r="H130" s="194"/>
      <c r="I130" s="195">
        <v>2</v>
      </c>
      <c r="J130" s="194"/>
      <c r="K130" s="195"/>
      <c r="L130" s="70"/>
      <c r="M130" s="193"/>
      <c r="N130" s="194"/>
      <c r="O130" s="43">
        <f t="shared" si="10"/>
        <v>27</v>
      </c>
      <c r="P130" s="44">
        <f t="shared" si="11"/>
        <v>7.25</v>
      </c>
    </row>
    <row r="131" spans="1:16" s="30" customFormat="1" x14ac:dyDescent="0.2">
      <c r="A131" s="188"/>
      <c r="B131" s="80" t="s">
        <v>189</v>
      </c>
      <c r="C131" s="72"/>
      <c r="D131" s="191"/>
      <c r="E131" s="191"/>
      <c r="F131" s="192"/>
      <c r="G131" s="192"/>
      <c r="H131" s="194"/>
      <c r="I131" s="195"/>
      <c r="J131" s="194"/>
      <c r="K131" s="135">
        <v>5</v>
      </c>
      <c r="L131" s="70"/>
      <c r="M131" s="193"/>
      <c r="N131" s="194">
        <v>1</v>
      </c>
      <c r="O131" s="43">
        <f t="shared" si="10"/>
        <v>6</v>
      </c>
      <c r="P131" s="44">
        <f t="shared" si="11"/>
        <v>7</v>
      </c>
    </row>
    <row r="132" spans="1:16" s="30" customFormat="1" x14ac:dyDescent="0.2">
      <c r="A132" s="188"/>
      <c r="B132" s="80" t="s">
        <v>190</v>
      </c>
      <c r="C132" s="72"/>
      <c r="D132" s="191"/>
      <c r="E132" s="191"/>
      <c r="F132" s="192"/>
      <c r="G132" s="192"/>
      <c r="H132" s="194"/>
      <c r="I132" s="195">
        <v>4</v>
      </c>
      <c r="J132" s="194"/>
      <c r="K132" s="195">
        <v>1</v>
      </c>
      <c r="L132" s="70"/>
      <c r="M132" s="193"/>
      <c r="N132" s="194">
        <v>2</v>
      </c>
      <c r="O132" s="43">
        <f t="shared" si="10"/>
        <v>7</v>
      </c>
      <c r="P132" s="44">
        <f t="shared" si="11"/>
        <v>7</v>
      </c>
    </row>
    <row r="133" spans="1:16" s="30" customFormat="1" x14ac:dyDescent="0.2">
      <c r="A133" s="188"/>
      <c r="B133" s="80" t="s">
        <v>191</v>
      </c>
      <c r="C133" s="72"/>
      <c r="D133" s="191"/>
      <c r="E133" s="191"/>
      <c r="F133" s="192"/>
      <c r="G133" s="192">
        <v>22</v>
      </c>
      <c r="H133" s="194"/>
      <c r="I133" s="195">
        <v>1</v>
      </c>
      <c r="J133" s="194"/>
      <c r="K133" s="195">
        <v>1</v>
      </c>
      <c r="L133" s="70"/>
      <c r="M133" s="193"/>
      <c r="N133" s="194"/>
      <c r="O133" s="43">
        <f t="shared" si="10"/>
        <v>24</v>
      </c>
      <c r="P133" s="44">
        <f t="shared" si="11"/>
        <v>7</v>
      </c>
    </row>
    <row r="134" spans="1:16" s="30" customFormat="1" ht="11.25" customHeight="1" x14ac:dyDescent="0.2">
      <c r="A134" s="188"/>
      <c r="B134" s="80" t="s">
        <v>192</v>
      </c>
      <c r="C134" s="72"/>
      <c r="D134" s="191"/>
      <c r="E134" s="191"/>
      <c r="F134" s="192"/>
      <c r="G134" s="192">
        <v>25</v>
      </c>
      <c r="H134" s="194"/>
      <c r="I134" s="195">
        <v>1</v>
      </c>
      <c r="J134" s="194"/>
      <c r="K134" s="135"/>
      <c r="L134" s="70"/>
      <c r="M134" s="193"/>
      <c r="N134" s="194"/>
      <c r="O134" s="43">
        <f t="shared" si="10"/>
        <v>26</v>
      </c>
      <c r="P134" s="44">
        <f t="shared" si="11"/>
        <v>6.75</v>
      </c>
    </row>
    <row r="135" spans="1:16" s="30" customFormat="1" x14ac:dyDescent="0.2">
      <c r="A135" s="188"/>
      <c r="B135" s="80" t="s">
        <v>193</v>
      </c>
      <c r="C135" s="72"/>
      <c r="D135" s="191"/>
      <c r="E135" s="191"/>
      <c r="F135" s="192"/>
      <c r="G135" s="192">
        <v>23</v>
      </c>
      <c r="H135" s="194"/>
      <c r="I135" s="195">
        <v>2</v>
      </c>
      <c r="J135" s="194"/>
      <c r="K135" s="195"/>
      <c r="L135" s="70"/>
      <c r="M135" s="193"/>
      <c r="N135" s="194"/>
      <c r="O135" s="43">
        <f t="shared" si="10"/>
        <v>25</v>
      </c>
      <c r="P135" s="44">
        <f t="shared" si="11"/>
        <v>6.75</v>
      </c>
    </row>
    <row r="136" spans="1:16" s="30" customFormat="1" x14ac:dyDescent="0.2">
      <c r="A136" s="188"/>
      <c r="B136" s="80" t="s">
        <v>194</v>
      </c>
      <c r="C136" s="72"/>
      <c r="D136" s="191"/>
      <c r="E136" s="191"/>
      <c r="F136" s="192"/>
      <c r="G136" s="192">
        <v>10</v>
      </c>
      <c r="H136" s="194"/>
      <c r="I136" s="195"/>
      <c r="J136" s="194"/>
      <c r="K136" s="135">
        <v>2</v>
      </c>
      <c r="L136" s="70"/>
      <c r="M136" s="193"/>
      <c r="N136" s="194">
        <v>1</v>
      </c>
      <c r="O136" s="43">
        <f t="shared" si="10"/>
        <v>13</v>
      </c>
      <c r="P136" s="44">
        <f t="shared" si="11"/>
        <v>6.5</v>
      </c>
    </row>
    <row r="137" spans="1:16" s="30" customFormat="1" x14ac:dyDescent="0.2">
      <c r="A137" s="188"/>
      <c r="B137" s="80" t="s">
        <v>195</v>
      </c>
      <c r="C137" s="72"/>
      <c r="D137" s="191"/>
      <c r="E137" s="191"/>
      <c r="F137" s="192"/>
      <c r="G137" s="192">
        <v>25</v>
      </c>
      <c r="H137" s="194"/>
      <c r="I137" s="195"/>
      <c r="J137" s="194"/>
      <c r="K137" s="195"/>
      <c r="L137" s="70"/>
      <c r="M137" s="193"/>
      <c r="N137" s="194"/>
      <c r="O137" s="43">
        <f t="shared" si="10"/>
        <v>25</v>
      </c>
      <c r="P137" s="44">
        <f t="shared" si="11"/>
        <v>6.25</v>
      </c>
    </row>
    <row r="138" spans="1:16" s="30" customFormat="1" x14ac:dyDescent="0.2">
      <c r="A138" s="188"/>
      <c r="B138" s="80" t="s">
        <v>196</v>
      </c>
      <c r="C138" s="72"/>
      <c r="D138" s="191"/>
      <c r="E138" s="191"/>
      <c r="F138" s="192"/>
      <c r="G138" s="192">
        <v>25</v>
      </c>
      <c r="H138" s="194"/>
      <c r="I138" s="195"/>
      <c r="J138" s="194"/>
      <c r="K138" s="135"/>
      <c r="L138" s="70"/>
      <c r="M138" s="193"/>
      <c r="N138" s="194"/>
      <c r="O138" s="43">
        <f t="shared" si="10"/>
        <v>25</v>
      </c>
      <c r="P138" s="44">
        <f t="shared" si="11"/>
        <v>6.25</v>
      </c>
    </row>
    <row r="139" spans="1:16" s="30" customFormat="1" x14ac:dyDescent="0.2">
      <c r="A139" s="188"/>
      <c r="B139" s="80" t="s">
        <v>197</v>
      </c>
      <c r="C139" s="72"/>
      <c r="D139" s="191"/>
      <c r="E139" s="191"/>
      <c r="F139" s="192"/>
      <c r="G139" s="192">
        <v>25</v>
      </c>
      <c r="H139" s="194"/>
      <c r="I139" s="195"/>
      <c r="J139" s="194"/>
      <c r="K139" s="195"/>
      <c r="L139" s="70"/>
      <c r="M139" s="193"/>
      <c r="N139" s="194"/>
      <c r="O139" s="43">
        <f t="shared" si="10"/>
        <v>25</v>
      </c>
      <c r="P139" s="44">
        <f t="shared" si="11"/>
        <v>6.25</v>
      </c>
    </row>
    <row r="140" spans="1:16" s="30" customFormat="1" x14ac:dyDescent="0.2">
      <c r="A140" s="188"/>
      <c r="B140" s="80" t="s">
        <v>198</v>
      </c>
      <c r="C140" s="72"/>
      <c r="D140" s="191"/>
      <c r="E140" s="191"/>
      <c r="F140" s="192"/>
      <c r="G140" s="192">
        <v>23</v>
      </c>
      <c r="H140" s="194"/>
      <c r="I140" s="195">
        <v>2</v>
      </c>
      <c r="J140" s="194"/>
      <c r="K140" s="195"/>
      <c r="L140" s="70"/>
      <c r="M140" s="193"/>
      <c r="N140" s="194"/>
      <c r="O140" s="43">
        <f t="shared" si="10"/>
        <v>25</v>
      </c>
      <c r="P140" s="44">
        <f t="shared" si="11"/>
        <v>6.75</v>
      </c>
    </row>
    <row r="141" spans="1:16" s="30" customFormat="1" x14ac:dyDescent="0.2">
      <c r="A141" s="188"/>
      <c r="B141" s="80" t="s">
        <v>199</v>
      </c>
      <c r="C141" s="72"/>
      <c r="D141" s="191"/>
      <c r="E141" s="191"/>
      <c r="F141" s="192"/>
      <c r="G141" s="192">
        <v>25</v>
      </c>
      <c r="H141" s="194"/>
      <c r="I141" s="195"/>
      <c r="J141" s="194"/>
      <c r="K141" s="135"/>
      <c r="L141" s="70"/>
      <c r="M141" s="193"/>
      <c r="N141" s="194"/>
      <c r="O141" s="43">
        <f t="shared" si="10"/>
        <v>25</v>
      </c>
      <c r="P141" s="44">
        <f t="shared" si="11"/>
        <v>6.25</v>
      </c>
    </row>
    <row r="142" spans="1:16" s="30" customFormat="1" x14ac:dyDescent="0.2">
      <c r="A142" s="188"/>
      <c r="B142" s="80" t="s">
        <v>200</v>
      </c>
      <c r="C142" s="72"/>
      <c r="D142" s="191"/>
      <c r="E142" s="191"/>
      <c r="F142" s="192"/>
      <c r="G142" s="192">
        <v>25</v>
      </c>
      <c r="H142" s="194"/>
      <c r="I142" s="195"/>
      <c r="J142" s="194"/>
      <c r="K142" s="195"/>
      <c r="L142" s="70"/>
      <c r="M142" s="193"/>
      <c r="N142" s="194"/>
      <c r="O142" s="43">
        <f t="shared" si="10"/>
        <v>25</v>
      </c>
      <c r="P142" s="44">
        <f t="shared" si="11"/>
        <v>6.25</v>
      </c>
    </row>
    <row r="143" spans="1:16" s="30" customFormat="1" x14ac:dyDescent="0.2">
      <c r="A143" s="188"/>
      <c r="B143" s="80" t="s">
        <v>201</v>
      </c>
      <c r="C143" s="72"/>
      <c r="D143" s="191"/>
      <c r="E143" s="191"/>
      <c r="F143" s="192"/>
      <c r="G143" s="192">
        <v>25</v>
      </c>
      <c r="H143" s="194"/>
      <c r="I143" s="195"/>
      <c r="J143" s="194"/>
      <c r="K143" s="135"/>
      <c r="L143" s="70"/>
      <c r="M143" s="193"/>
      <c r="N143" s="194"/>
      <c r="O143" s="43">
        <f t="shared" si="10"/>
        <v>25</v>
      </c>
      <c r="P143" s="44">
        <f t="shared" si="11"/>
        <v>6.25</v>
      </c>
    </row>
    <row r="144" spans="1:16" s="30" customFormat="1" x14ac:dyDescent="0.2">
      <c r="A144" s="188"/>
      <c r="B144" s="80" t="s">
        <v>202</v>
      </c>
      <c r="C144" s="72"/>
      <c r="D144" s="191"/>
      <c r="E144" s="191"/>
      <c r="F144" s="192"/>
      <c r="G144" s="192">
        <v>25</v>
      </c>
      <c r="H144" s="194"/>
      <c r="I144" s="195"/>
      <c r="J144" s="194"/>
      <c r="K144" s="195"/>
      <c r="L144" s="70"/>
      <c r="M144" s="193"/>
      <c r="N144" s="194"/>
      <c r="O144" s="43">
        <f t="shared" si="10"/>
        <v>25</v>
      </c>
      <c r="P144" s="44">
        <f t="shared" si="11"/>
        <v>6.25</v>
      </c>
    </row>
    <row r="145" spans="1:16" s="30" customFormat="1" x14ac:dyDescent="0.2">
      <c r="A145" s="188"/>
      <c r="B145" s="80" t="s">
        <v>203</v>
      </c>
      <c r="C145" s="72"/>
      <c r="D145" s="191"/>
      <c r="E145" s="191"/>
      <c r="F145" s="192"/>
      <c r="G145" s="192">
        <v>25</v>
      </c>
      <c r="H145" s="194"/>
      <c r="I145" s="195"/>
      <c r="J145" s="194"/>
      <c r="K145" s="195"/>
      <c r="L145" s="70"/>
      <c r="M145" s="193"/>
      <c r="N145" s="194"/>
      <c r="O145" s="43">
        <f t="shared" si="10"/>
        <v>25</v>
      </c>
      <c r="P145" s="44">
        <f t="shared" si="11"/>
        <v>6.25</v>
      </c>
    </row>
    <row r="146" spans="1:16" s="30" customFormat="1" x14ac:dyDescent="0.2">
      <c r="A146" s="188"/>
      <c r="B146" s="80" t="s">
        <v>204</v>
      </c>
      <c r="C146" s="72"/>
      <c r="D146" s="191"/>
      <c r="E146" s="191"/>
      <c r="F146" s="192"/>
      <c r="G146" s="192">
        <v>25</v>
      </c>
      <c r="H146" s="194"/>
      <c r="I146" s="195"/>
      <c r="J146" s="194"/>
      <c r="K146" s="195"/>
      <c r="L146" s="70"/>
      <c r="M146" s="193"/>
      <c r="N146" s="194"/>
      <c r="O146" s="43">
        <f t="shared" si="10"/>
        <v>25</v>
      </c>
      <c r="P146" s="44">
        <f t="shared" si="11"/>
        <v>6.25</v>
      </c>
    </row>
    <row r="147" spans="1:16" s="30" customFormat="1" x14ac:dyDescent="0.2">
      <c r="A147" s="188"/>
      <c r="B147" s="80" t="s">
        <v>205</v>
      </c>
      <c r="C147" s="72"/>
      <c r="D147" s="191"/>
      <c r="E147" s="191"/>
      <c r="F147" s="192"/>
      <c r="G147" s="192">
        <v>25</v>
      </c>
      <c r="H147" s="194"/>
      <c r="I147" s="195"/>
      <c r="J147" s="194"/>
      <c r="K147" s="135"/>
      <c r="L147" s="70"/>
      <c r="M147" s="193"/>
      <c r="N147" s="194"/>
      <c r="O147" s="43">
        <f t="shared" si="10"/>
        <v>25</v>
      </c>
      <c r="P147" s="44">
        <f t="shared" si="11"/>
        <v>6.25</v>
      </c>
    </row>
    <row r="148" spans="1:16" s="30" customFormat="1" x14ac:dyDescent="0.2">
      <c r="A148" s="188"/>
      <c r="B148" s="80" t="s">
        <v>206</v>
      </c>
      <c r="C148" s="72"/>
      <c r="D148" s="191"/>
      <c r="E148" s="191"/>
      <c r="F148" s="192"/>
      <c r="G148" s="192">
        <v>25</v>
      </c>
      <c r="H148" s="194"/>
      <c r="I148" s="195"/>
      <c r="J148" s="194"/>
      <c r="K148" s="195"/>
      <c r="L148" s="70"/>
      <c r="M148" s="193"/>
      <c r="N148" s="194"/>
      <c r="O148" s="43">
        <f t="shared" si="10"/>
        <v>25</v>
      </c>
      <c r="P148" s="44">
        <f t="shared" si="11"/>
        <v>6.25</v>
      </c>
    </row>
    <row r="149" spans="1:16" s="30" customFormat="1" x14ac:dyDescent="0.2">
      <c r="A149" s="188"/>
      <c r="B149" s="80" t="s">
        <v>207</v>
      </c>
      <c r="C149" s="72"/>
      <c r="D149" s="191"/>
      <c r="E149" s="191"/>
      <c r="F149" s="192"/>
      <c r="G149" s="192">
        <v>25</v>
      </c>
      <c r="H149" s="194"/>
      <c r="I149" s="195"/>
      <c r="J149" s="194"/>
      <c r="K149" s="135"/>
      <c r="L149" s="70"/>
      <c r="M149" s="193"/>
      <c r="N149" s="194"/>
      <c r="O149" s="43">
        <f t="shared" si="10"/>
        <v>25</v>
      </c>
      <c r="P149" s="44">
        <f t="shared" si="11"/>
        <v>6.25</v>
      </c>
    </row>
    <row r="150" spans="1:16" s="30" customFormat="1" x14ac:dyDescent="0.2">
      <c r="A150" s="188"/>
      <c r="B150" s="80" t="s">
        <v>208</v>
      </c>
      <c r="C150" s="72"/>
      <c r="D150" s="191"/>
      <c r="E150" s="191"/>
      <c r="F150" s="192"/>
      <c r="G150" s="192">
        <v>25</v>
      </c>
      <c r="H150" s="194"/>
      <c r="I150" s="195"/>
      <c r="J150" s="194"/>
      <c r="K150" s="195"/>
      <c r="L150" s="70"/>
      <c r="M150" s="193"/>
      <c r="N150" s="194"/>
      <c r="O150" s="43">
        <f t="shared" si="10"/>
        <v>25</v>
      </c>
      <c r="P150" s="44">
        <f t="shared" si="11"/>
        <v>6.25</v>
      </c>
    </row>
    <row r="151" spans="1:16" s="30" customFormat="1" x14ac:dyDescent="0.2">
      <c r="A151" s="188"/>
      <c r="B151" s="80" t="s">
        <v>106</v>
      </c>
      <c r="C151" s="72"/>
      <c r="D151" s="191"/>
      <c r="E151" s="191"/>
      <c r="F151" s="192"/>
      <c r="G151" s="192">
        <v>25</v>
      </c>
      <c r="H151" s="194"/>
      <c r="I151" s="195"/>
      <c r="J151" s="194"/>
      <c r="K151" s="195"/>
      <c r="L151" s="70"/>
      <c r="M151" s="193"/>
      <c r="N151" s="194"/>
      <c r="O151" s="43">
        <f t="shared" si="10"/>
        <v>25</v>
      </c>
      <c r="P151" s="44">
        <f t="shared" si="11"/>
        <v>6.25</v>
      </c>
    </row>
    <row r="152" spans="1:16" s="30" customFormat="1" x14ac:dyDescent="0.2">
      <c r="A152" s="188"/>
      <c r="B152" s="80" t="s">
        <v>209</v>
      </c>
      <c r="C152" s="72"/>
      <c r="D152" s="191"/>
      <c r="E152" s="191"/>
      <c r="F152" s="192"/>
      <c r="G152" s="192">
        <v>25</v>
      </c>
      <c r="H152" s="194"/>
      <c r="I152" s="195"/>
      <c r="J152" s="194"/>
      <c r="K152" s="195"/>
      <c r="L152" s="70"/>
      <c r="M152" s="193"/>
      <c r="N152" s="194"/>
      <c r="O152" s="43">
        <f t="shared" si="10"/>
        <v>25</v>
      </c>
      <c r="P152" s="44">
        <f t="shared" si="11"/>
        <v>6.25</v>
      </c>
    </row>
    <row r="153" spans="1:16" s="30" customFormat="1" x14ac:dyDescent="0.2">
      <c r="A153" s="188"/>
      <c r="B153" s="80" t="s">
        <v>210</v>
      </c>
      <c r="C153" s="72"/>
      <c r="D153" s="191"/>
      <c r="E153" s="191"/>
      <c r="F153" s="192"/>
      <c r="G153" s="192">
        <v>25</v>
      </c>
      <c r="H153" s="194"/>
      <c r="I153" s="195"/>
      <c r="J153" s="194"/>
      <c r="K153" s="135"/>
      <c r="L153" s="70"/>
      <c r="M153" s="193"/>
      <c r="N153" s="194"/>
      <c r="O153" s="43">
        <f t="shared" si="10"/>
        <v>25</v>
      </c>
      <c r="P153" s="44">
        <f t="shared" si="11"/>
        <v>6.25</v>
      </c>
    </row>
    <row r="154" spans="1:16" s="30" customFormat="1" x14ac:dyDescent="0.2">
      <c r="A154" s="188"/>
      <c r="B154" s="80" t="s">
        <v>211</v>
      </c>
      <c r="C154" s="72"/>
      <c r="D154" s="191"/>
      <c r="E154" s="191"/>
      <c r="F154" s="192"/>
      <c r="G154" s="192">
        <v>25</v>
      </c>
      <c r="H154" s="194"/>
      <c r="I154" s="195"/>
      <c r="J154" s="194"/>
      <c r="K154" s="195"/>
      <c r="L154" s="70"/>
      <c r="M154" s="193"/>
      <c r="N154" s="194"/>
      <c r="O154" s="43">
        <f t="shared" si="10"/>
        <v>25</v>
      </c>
      <c r="P154" s="44">
        <f t="shared" si="11"/>
        <v>6.25</v>
      </c>
    </row>
    <row r="155" spans="1:16" s="30" customFormat="1" x14ac:dyDescent="0.2">
      <c r="A155" s="188"/>
      <c r="B155" s="80" t="s">
        <v>212</v>
      </c>
      <c r="C155" s="72"/>
      <c r="D155" s="191"/>
      <c r="E155" s="191"/>
      <c r="F155" s="192"/>
      <c r="G155" s="192">
        <v>25</v>
      </c>
      <c r="H155" s="194"/>
      <c r="I155" s="195"/>
      <c r="J155" s="194"/>
      <c r="K155" s="135"/>
      <c r="L155" s="70"/>
      <c r="M155" s="193"/>
      <c r="N155" s="194"/>
      <c r="O155" s="43">
        <f t="shared" si="10"/>
        <v>25</v>
      </c>
      <c r="P155" s="44">
        <f t="shared" si="11"/>
        <v>6.25</v>
      </c>
    </row>
    <row r="156" spans="1:16" s="30" customFormat="1" x14ac:dyDescent="0.2">
      <c r="A156" s="188"/>
      <c r="B156" s="80" t="s">
        <v>213</v>
      </c>
      <c r="C156" s="72"/>
      <c r="D156" s="191"/>
      <c r="E156" s="191"/>
      <c r="F156" s="192"/>
      <c r="G156" s="192">
        <v>25</v>
      </c>
      <c r="H156" s="194"/>
      <c r="I156" s="195"/>
      <c r="J156" s="194"/>
      <c r="K156" s="195"/>
      <c r="L156" s="70"/>
      <c r="M156" s="193"/>
      <c r="N156" s="194"/>
      <c r="O156" s="43">
        <f t="shared" si="10"/>
        <v>25</v>
      </c>
      <c r="P156" s="44">
        <f t="shared" si="11"/>
        <v>6.25</v>
      </c>
    </row>
    <row r="157" spans="1:16" s="30" customFormat="1" x14ac:dyDescent="0.2">
      <c r="A157" s="188"/>
      <c r="B157" s="80" t="s">
        <v>214</v>
      </c>
      <c r="C157" s="72"/>
      <c r="D157" s="191"/>
      <c r="E157" s="191"/>
      <c r="F157" s="192"/>
      <c r="G157" s="192">
        <v>25</v>
      </c>
      <c r="H157" s="194"/>
      <c r="I157" s="195"/>
      <c r="J157" s="194"/>
      <c r="K157" s="135"/>
      <c r="L157" s="70"/>
      <c r="M157" s="193"/>
      <c r="N157" s="194"/>
      <c r="O157" s="43">
        <f t="shared" si="10"/>
        <v>25</v>
      </c>
      <c r="P157" s="44">
        <f t="shared" si="11"/>
        <v>6.25</v>
      </c>
    </row>
    <row r="158" spans="1:16" s="30" customFormat="1" x14ac:dyDescent="0.2">
      <c r="A158" s="188"/>
      <c r="B158" s="80" t="s">
        <v>215</v>
      </c>
      <c r="C158" s="72"/>
      <c r="D158" s="191"/>
      <c r="E158" s="191"/>
      <c r="F158" s="192"/>
      <c r="G158" s="192">
        <v>25</v>
      </c>
      <c r="H158" s="194"/>
      <c r="I158" s="195"/>
      <c r="J158" s="194"/>
      <c r="K158" s="195"/>
      <c r="L158" s="70"/>
      <c r="M158" s="193"/>
      <c r="N158" s="194"/>
      <c r="O158" s="43">
        <f t="shared" si="10"/>
        <v>25</v>
      </c>
      <c r="P158" s="44">
        <f t="shared" si="11"/>
        <v>6.25</v>
      </c>
    </row>
    <row r="159" spans="1:16" s="30" customFormat="1" x14ac:dyDescent="0.2">
      <c r="A159" s="188"/>
      <c r="B159" s="80" t="s">
        <v>216</v>
      </c>
      <c r="C159" s="72"/>
      <c r="D159" s="191"/>
      <c r="E159" s="191"/>
      <c r="F159" s="192"/>
      <c r="G159" s="192">
        <v>25</v>
      </c>
      <c r="H159" s="194"/>
      <c r="I159" s="195"/>
      <c r="J159" s="194"/>
      <c r="K159" s="195"/>
      <c r="L159" s="70"/>
      <c r="M159" s="193"/>
      <c r="N159" s="194"/>
      <c r="O159" s="43">
        <f t="shared" si="8"/>
        <v>25</v>
      </c>
      <c r="P159" s="44">
        <f t="shared" si="9"/>
        <v>6.25</v>
      </c>
    </row>
    <row r="160" spans="1:16" s="30" customFormat="1" x14ac:dyDescent="0.2">
      <c r="A160" s="188"/>
      <c r="B160" s="80" t="s">
        <v>217</v>
      </c>
      <c r="C160" s="72"/>
      <c r="D160" s="191"/>
      <c r="E160" s="191"/>
      <c r="F160" s="192"/>
      <c r="G160" s="192">
        <v>8</v>
      </c>
      <c r="H160" s="194"/>
      <c r="I160" s="195"/>
      <c r="J160" s="194"/>
      <c r="K160" s="135"/>
      <c r="L160" s="70"/>
      <c r="M160" s="193"/>
      <c r="N160" s="194">
        <v>2</v>
      </c>
      <c r="O160" s="43">
        <f t="shared" si="8"/>
        <v>10</v>
      </c>
      <c r="P160" s="44">
        <f t="shared" si="9"/>
        <v>6</v>
      </c>
    </row>
    <row r="161" spans="1:16" s="30" customFormat="1" x14ac:dyDescent="0.2">
      <c r="A161" s="188"/>
      <c r="B161" s="80" t="s">
        <v>218</v>
      </c>
      <c r="C161" s="72"/>
      <c r="D161" s="191"/>
      <c r="E161" s="191"/>
      <c r="F161" s="192"/>
      <c r="G161" s="192">
        <v>15</v>
      </c>
      <c r="H161" s="194"/>
      <c r="I161" s="195">
        <v>2</v>
      </c>
      <c r="J161" s="194"/>
      <c r="K161" s="195">
        <v>1</v>
      </c>
      <c r="L161" s="70"/>
      <c r="M161" s="193"/>
      <c r="N161" s="194"/>
      <c r="O161" s="43">
        <f t="shared" si="8"/>
        <v>18</v>
      </c>
      <c r="P161" s="44">
        <f t="shared" si="9"/>
        <v>5.75</v>
      </c>
    </row>
    <row r="162" spans="1:16" s="30" customFormat="1" x14ac:dyDescent="0.2">
      <c r="A162" s="188"/>
      <c r="B162" s="80" t="s">
        <v>219</v>
      </c>
      <c r="C162" s="72"/>
      <c r="D162" s="191"/>
      <c r="E162" s="191"/>
      <c r="F162" s="192"/>
      <c r="G162" s="192">
        <v>20</v>
      </c>
      <c r="H162" s="194"/>
      <c r="I162" s="195"/>
      <c r="J162" s="194"/>
      <c r="K162" s="195"/>
      <c r="L162" s="70"/>
      <c r="M162" s="193"/>
      <c r="N162" s="194"/>
      <c r="O162" s="43">
        <f t="shared" si="8"/>
        <v>20</v>
      </c>
      <c r="P162" s="44">
        <f t="shared" si="9"/>
        <v>5</v>
      </c>
    </row>
    <row r="163" spans="1:16" s="30" customFormat="1" x14ac:dyDescent="0.2">
      <c r="A163" s="188"/>
      <c r="B163" s="80" t="s">
        <v>220</v>
      </c>
      <c r="C163" s="72"/>
      <c r="D163" s="191"/>
      <c r="E163" s="191"/>
      <c r="F163" s="192"/>
      <c r="G163" s="192">
        <v>11</v>
      </c>
      <c r="H163" s="194"/>
      <c r="I163" s="195"/>
      <c r="J163" s="194"/>
      <c r="K163" s="195"/>
      <c r="L163" s="70"/>
      <c r="M163" s="193"/>
      <c r="N163" s="194">
        <v>1</v>
      </c>
      <c r="O163" s="43">
        <f t="shared" si="3"/>
        <v>12</v>
      </c>
      <c r="P163" s="44">
        <f t="shared" ref="P163:P189" si="12">(F163*$F$3)+(G163*$G$3)+(H163*$H$3)+(I163*$I$3)+(J163*$J$3)+(K163*$K$3)+(L163*$L$3)+(M163*$M$3)+(N163*$N$3)</f>
        <v>4.75</v>
      </c>
    </row>
    <row r="164" spans="1:16" s="30" customFormat="1" x14ac:dyDescent="0.2">
      <c r="A164" s="188"/>
      <c r="B164" s="80" t="s">
        <v>221</v>
      </c>
      <c r="C164" s="72"/>
      <c r="D164" s="191"/>
      <c r="E164" s="191"/>
      <c r="F164" s="192"/>
      <c r="G164" s="192">
        <v>7</v>
      </c>
      <c r="H164" s="194"/>
      <c r="I164" s="195"/>
      <c r="J164" s="194"/>
      <c r="K164" s="135">
        <v>1</v>
      </c>
      <c r="L164" s="70"/>
      <c r="M164" s="193"/>
      <c r="N164" s="194">
        <v>1</v>
      </c>
      <c r="O164" s="43">
        <f t="shared" si="3"/>
        <v>9</v>
      </c>
      <c r="P164" s="44">
        <f t="shared" si="12"/>
        <v>4.75</v>
      </c>
    </row>
    <row r="165" spans="1:16" s="30" customFormat="1" x14ac:dyDescent="0.2">
      <c r="A165" s="188"/>
      <c r="B165" s="80" t="s">
        <v>222</v>
      </c>
      <c r="C165" s="72"/>
      <c r="D165" s="191"/>
      <c r="E165" s="191"/>
      <c r="F165" s="192"/>
      <c r="G165" s="192"/>
      <c r="H165" s="194"/>
      <c r="I165" s="195">
        <v>1</v>
      </c>
      <c r="J165" s="194"/>
      <c r="K165" s="195">
        <v>2</v>
      </c>
      <c r="L165" s="70"/>
      <c r="M165" s="193"/>
      <c r="N165" s="194">
        <v>1</v>
      </c>
      <c r="O165" s="43">
        <f t="shared" si="3"/>
        <v>4</v>
      </c>
      <c r="P165" s="44">
        <f t="shared" si="12"/>
        <v>4.5</v>
      </c>
    </row>
    <row r="166" spans="1:16" s="30" customFormat="1" x14ac:dyDescent="0.2">
      <c r="A166" s="188"/>
      <c r="B166" s="80" t="s">
        <v>223</v>
      </c>
      <c r="C166" s="72"/>
      <c r="D166" s="191"/>
      <c r="E166" s="191"/>
      <c r="F166" s="192"/>
      <c r="G166" s="192"/>
      <c r="H166" s="194"/>
      <c r="I166" s="195"/>
      <c r="J166" s="194"/>
      <c r="K166" s="135">
        <v>2</v>
      </c>
      <c r="L166" s="70"/>
      <c r="M166" s="193"/>
      <c r="N166" s="194">
        <v>1</v>
      </c>
      <c r="O166" s="43">
        <f t="shared" si="3"/>
        <v>3</v>
      </c>
      <c r="P166" s="44">
        <f t="shared" si="12"/>
        <v>4</v>
      </c>
    </row>
    <row r="167" spans="1:16" s="30" customFormat="1" x14ac:dyDescent="0.2">
      <c r="A167" s="188"/>
      <c r="B167" s="80" t="s">
        <v>224</v>
      </c>
      <c r="C167" s="72"/>
      <c r="D167" s="191"/>
      <c r="E167" s="191"/>
      <c r="F167" s="192"/>
      <c r="G167" s="192">
        <v>15</v>
      </c>
      <c r="H167" s="194"/>
      <c r="I167" s="195"/>
      <c r="J167" s="194"/>
      <c r="K167" s="195"/>
      <c r="L167" s="70"/>
      <c r="M167" s="193"/>
      <c r="N167" s="194"/>
      <c r="O167" s="43">
        <f t="shared" si="3"/>
        <v>15</v>
      </c>
      <c r="P167" s="44">
        <f t="shared" si="12"/>
        <v>3.75</v>
      </c>
    </row>
    <row r="168" spans="1:16" s="30" customFormat="1" x14ac:dyDescent="0.2">
      <c r="A168" s="188"/>
      <c r="B168" s="80" t="s">
        <v>247</v>
      </c>
      <c r="C168" s="72"/>
      <c r="D168" s="191"/>
      <c r="E168" s="191"/>
      <c r="F168" s="192"/>
      <c r="G168" s="192">
        <v>3</v>
      </c>
      <c r="H168" s="194"/>
      <c r="I168" s="195"/>
      <c r="J168" s="194"/>
      <c r="K168" s="135">
        <v>3</v>
      </c>
      <c r="L168" s="70"/>
      <c r="M168" s="193"/>
      <c r="N168" s="194"/>
      <c r="O168" s="43">
        <f t="shared" si="3"/>
        <v>6</v>
      </c>
      <c r="P168" s="44">
        <f t="shared" si="12"/>
        <v>3.75</v>
      </c>
    </row>
    <row r="169" spans="1:16" s="30" customFormat="1" x14ac:dyDescent="0.2">
      <c r="A169" s="188"/>
      <c r="B169" s="80" t="s">
        <v>225</v>
      </c>
      <c r="C169" s="72"/>
      <c r="D169" s="191"/>
      <c r="E169" s="191"/>
      <c r="F169" s="192"/>
      <c r="G169" s="192">
        <v>10</v>
      </c>
      <c r="H169" s="194"/>
      <c r="I169" s="195">
        <v>2</v>
      </c>
      <c r="J169" s="194"/>
      <c r="K169" s="195"/>
      <c r="L169" s="70"/>
      <c r="M169" s="193"/>
      <c r="N169" s="194"/>
      <c r="O169" s="43">
        <f t="shared" si="3"/>
        <v>12</v>
      </c>
      <c r="P169" s="44">
        <f t="shared" si="12"/>
        <v>3.5</v>
      </c>
    </row>
    <row r="170" spans="1:16" s="30" customFormat="1" x14ac:dyDescent="0.2">
      <c r="A170" s="188"/>
      <c r="B170" s="80" t="s">
        <v>226</v>
      </c>
      <c r="C170" s="72"/>
      <c r="D170" s="191"/>
      <c r="E170" s="191"/>
      <c r="F170" s="192"/>
      <c r="G170" s="192">
        <v>12</v>
      </c>
      <c r="H170" s="194"/>
      <c r="I170" s="195">
        <v>1</v>
      </c>
      <c r="J170" s="194"/>
      <c r="K170" s="195"/>
      <c r="L170" s="70"/>
      <c r="M170" s="193"/>
      <c r="N170" s="194"/>
      <c r="O170" s="43">
        <f t="shared" si="3"/>
        <v>13</v>
      </c>
      <c r="P170" s="44">
        <f t="shared" si="12"/>
        <v>3.5</v>
      </c>
    </row>
    <row r="171" spans="1:16" s="30" customFormat="1" x14ac:dyDescent="0.2">
      <c r="A171" s="188"/>
      <c r="B171" s="80" t="s">
        <v>227</v>
      </c>
      <c r="C171" s="72"/>
      <c r="D171" s="191"/>
      <c r="E171" s="191"/>
      <c r="F171" s="192"/>
      <c r="G171" s="192">
        <v>10</v>
      </c>
      <c r="H171" s="194"/>
      <c r="I171" s="195"/>
      <c r="J171" s="194"/>
      <c r="K171" s="135">
        <v>1</v>
      </c>
      <c r="L171" s="70"/>
      <c r="M171" s="193"/>
      <c r="N171" s="194"/>
      <c r="O171" s="43">
        <f t="shared" ref="O171:O189" si="13">SUM(F171:N171)</f>
        <v>11</v>
      </c>
      <c r="P171" s="44">
        <f t="shared" si="12"/>
        <v>3.5</v>
      </c>
    </row>
    <row r="172" spans="1:16" s="30" customFormat="1" x14ac:dyDescent="0.2">
      <c r="A172" s="188"/>
      <c r="B172" s="80" t="s">
        <v>228</v>
      </c>
      <c r="C172" s="72"/>
      <c r="D172" s="191"/>
      <c r="E172" s="191"/>
      <c r="F172" s="192"/>
      <c r="G172" s="192">
        <v>10</v>
      </c>
      <c r="H172" s="194"/>
      <c r="I172" s="195"/>
      <c r="J172" s="194"/>
      <c r="K172" s="195"/>
      <c r="L172" s="70"/>
      <c r="M172" s="193"/>
      <c r="N172" s="194"/>
      <c r="O172" s="43">
        <f t="shared" si="13"/>
        <v>10</v>
      </c>
      <c r="P172" s="44">
        <f t="shared" si="12"/>
        <v>2.5</v>
      </c>
    </row>
    <row r="173" spans="1:16" s="30" customFormat="1" x14ac:dyDescent="0.2">
      <c r="A173" s="188"/>
      <c r="B173" s="80" t="s">
        <v>229</v>
      </c>
      <c r="C173" s="72"/>
      <c r="D173" s="191"/>
      <c r="E173" s="191"/>
      <c r="F173" s="192"/>
      <c r="G173" s="192">
        <v>10</v>
      </c>
      <c r="H173" s="194"/>
      <c r="I173" s="195"/>
      <c r="J173" s="194"/>
      <c r="K173" s="135"/>
      <c r="L173" s="70"/>
      <c r="M173" s="193"/>
      <c r="N173" s="194"/>
      <c r="O173" s="43">
        <f t="shared" si="13"/>
        <v>10</v>
      </c>
      <c r="P173" s="44">
        <f t="shared" si="12"/>
        <v>2.5</v>
      </c>
    </row>
    <row r="174" spans="1:16" s="30" customFormat="1" x14ac:dyDescent="0.2">
      <c r="A174" s="188"/>
      <c r="B174" s="80" t="s">
        <v>230</v>
      </c>
      <c r="C174" s="72"/>
      <c r="D174" s="191"/>
      <c r="E174" s="191"/>
      <c r="F174" s="192"/>
      <c r="G174" s="192">
        <v>10</v>
      </c>
      <c r="H174" s="194"/>
      <c r="I174" s="195"/>
      <c r="J174" s="194"/>
      <c r="K174" s="195"/>
      <c r="L174" s="70"/>
      <c r="M174" s="193"/>
      <c r="N174" s="194"/>
      <c r="O174" s="43">
        <f t="shared" si="13"/>
        <v>10</v>
      </c>
      <c r="P174" s="44">
        <f t="shared" si="12"/>
        <v>2.5</v>
      </c>
    </row>
    <row r="175" spans="1:16" s="30" customFormat="1" x14ac:dyDescent="0.2">
      <c r="A175" s="188"/>
      <c r="B175" s="80" t="s">
        <v>231</v>
      </c>
      <c r="C175" s="72"/>
      <c r="D175" s="191"/>
      <c r="E175" s="191"/>
      <c r="F175" s="192"/>
      <c r="G175" s="192">
        <v>1</v>
      </c>
      <c r="H175" s="194"/>
      <c r="I175" s="195">
        <v>2</v>
      </c>
      <c r="J175" s="194"/>
      <c r="K175" s="195">
        <v>1</v>
      </c>
      <c r="L175" s="70"/>
      <c r="M175" s="193"/>
      <c r="N175" s="194"/>
      <c r="O175" s="43">
        <f t="shared" si="13"/>
        <v>4</v>
      </c>
      <c r="P175" s="44">
        <f t="shared" si="12"/>
        <v>2.25</v>
      </c>
    </row>
    <row r="176" spans="1:16" s="30" customFormat="1" x14ac:dyDescent="0.2">
      <c r="A176" s="188"/>
      <c r="B176" s="80" t="s">
        <v>232</v>
      </c>
      <c r="C176" s="72"/>
      <c r="D176" s="191"/>
      <c r="E176" s="191"/>
      <c r="F176" s="192"/>
      <c r="G176" s="192"/>
      <c r="H176" s="194"/>
      <c r="I176" s="195"/>
      <c r="J176" s="194"/>
      <c r="K176" s="195">
        <v>2</v>
      </c>
      <c r="L176" s="70"/>
      <c r="M176" s="193"/>
      <c r="N176" s="194"/>
      <c r="O176" s="43">
        <f t="shared" si="13"/>
        <v>2</v>
      </c>
      <c r="P176" s="44">
        <f t="shared" si="12"/>
        <v>2</v>
      </c>
    </row>
    <row r="177" spans="1:16" s="30" customFormat="1" x14ac:dyDescent="0.2">
      <c r="A177" s="188"/>
      <c r="B177" s="80" t="s">
        <v>233</v>
      </c>
      <c r="C177" s="72"/>
      <c r="D177" s="191"/>
      <c r="E177" s="191"/>
      <c r="F177" s="192"/>
      <c r="G177" s="192">
        <v>8</v>
      </c>
      <c r="H177" s="194"/>
      <c r="I177" s="195"/>
      <c r="J177" s="194"/>
      <c r="K177" s="135"/>
      <c r="L177" s="70"/>
      <c r="M177" s="193"/>
      <c r="N177" s="194"/>
      <c r="O177" s="43">
        <f t="shared" si="13"/>
        <v>8</v>
      </c>
      <c r="P177" s="44">
        <f t="shared" si="12"/>
        <v>2</v>
      </c>
    </row>
    <row r="178" spans="1:16" s="30" customFormat="1" x14ac:dyDescent="0.2">
      <c r="A178" s="188"/>
      <c r="B178" s="80" t="s">
        <v>234</v>
      </c>
      <c r="C178" s="72"/>
      <c r="D178" s="191"/>
      <c r="E178" s="191"/>
      <c r="F178" s="192"/>
      <c r="G178" s="192"/>
      <c r="H178" s="194"/>
      <c r="I178" s="195"/>
      <c r="J178" s="194"/>
      <c r="K178" s="195">
        <v>2</v>
      </c>
      <c r="L178" s="70"/>
      <c r="M178" s="193"/>
      <c r="N178" s="194"/>
      <c r="O178" s="43">
        <f t="shared" si="13"/>
        <v>2</v>
      </c>
      <c r="P178" s="44">
        <f t="shared" si="12"/>
        <v>2</v>
      </c>
    </row>
    <row r="179" spans="1:16" s="30" customFormat="1" x14ac:dyDescent="0.2">
      <c r="A179" s="188"/>
      <c r="B179" s="80" t="s">
        <v>235</v>
      </c>
      <c r="C179" s="72"/>
      <c r="D179" s="191"/>
      <c r="E179" s="191"/>
      <c r="F179" s="192"/>
      <c r="G179" s="192">
        <v>3</v>
      </c>
      <c r="H179" s="194"/>
      <c r="I179" s="195"/>
      <c r="J179" s="194"/>
      <c r="K179" s="135">
        <v>1</v>
      </c>
      <c r="L179" s="70"/>
      <c r="M179" s="193"/>
      <c r="N179" s="194"/>
      <c r="O179" s="43">
        <f t="shared" si="13"/>
        <v>4</v>
      </c>
      <c r="P179" s="44">
        <f t="shared" si="12"/>
        <v>1.75</v>
      </c>
    </row>
    <row r="180" spans="1:16" s="30" customFormat="1" x14ac:dyDescent="0.2">
      <c r="A180" s="188"/>
      <c r="B180" s="80" t="s">
        <v>236</v>
      </c>
      <c r="C180" s="72"/>
      <c r="D180" s="191"/>
      <c r="E180" s="191"/>
      <c r="F180" s="192"/>
      <c r="G180" s="192">
        <v>3</v>
      </c>
      <c r="H180" s="194"/>
      <c r="I180" s="195"/>
      <c r="J180" s="194"/>
      <c r="K180" s="195">
        <v>1</v>
      </c>
      <c r="L180" s="70"/>
      <c r="M180" s="193"/>
      <c r="N180" s="194"/>
      <c r="O180" s="43">
        <f t="shared" si="13"/>
        <v>4</v>
      </c>
      <c r="P180" s="44">
        <f t="shared" si="12"/>
        <v>1.75</v>
      </c>
    </row>
    <row r="181" spans="1:16" s="30" customFormat="1" x14ac:dyDescent="0.2">
      <c r="A181" s="188"/>
      <c r="B181" s="80" t="s">
        <v>237</v>
      </c>
      <c r="C181" s="72"/>
      <c r="D181" s="191"/>
      <c r="E181" s="191"/>
      <c r="F181" s="192"/>
      <c r="G181" s="192">
        <v>6</v>
      </c>
      <c r="H181" s="194"/>
      <c r="I181" s="195"/>
      <c r="J181" s="194"/>
      <c r="K181" s="195"/>
      <c r="L181" s="70"/>
      <c r="M181" s="193"/>
      <c r="N181" s="194"/>
      <c r="O181" s="43">
        <f t="shared" si="13"/>
        <v>6</v>
      </c>
      <c r="P181" s="44">
        <f t="shared" si="12"/>
        <v>1.5</v>
      </c>
    </row>
    <row r="182" spans="1:16" s="30" customFormat="1" x14ac:dyDescent="0.2">
      <c r="A182" s="188"/>
      <c r="B182" s="80" t="s">
        <v>238</v>
      </c>
      <c r="C182" s="72"/>
      <c r="D182" s="191"/>
      <c r="E182" s="191"/>
      <c r="F182" s="192"/>
      <c r="G182" s="192">
        <v>2</v>
      </c>
      <c r="H182" s="194"/>
      <c r="I182" s="195">
        <v>2</v>
      </c>
      <c r="J182" s="194"/>
      <c r="K182" s="195"/>
      <c r="L182" s="70"/>
      <c r="M182" s="193"/>
      <c r="N182" s="194"/>
      <c r="O182" s="43">
        <f t="shared" si="13"/>
        <v>4</v>
      </c>
      <c r="P182" s="44">
        <f t="shared" si="12"/>
        <v>1.5</v>
      </c>
    </row>
    <row r="183" spans="1:16" s="30" customFormat="1" x14ac:dyDescent="0.2">
      <c r="A183" s="188"/>
      <c r="B183" s="80" t="s">
        <v>239</v>
      </c>
      <c r="C183" s="72"/>
      <c r="D183" s="191"/>
      <c r="E183" s="191"/>
      <c r="F183" s="192">
        <v>12</v>
      </c>
      <c r="G183" s="192"/>
      <c r="H183" s="194"/>
      <c r="I183" s="195"/>
      <c r="J183" s="194"/>
      <c r="K183" s="135"/>
      <c r="L183" s="70"/>
      <c r="M183" s="193"/>
      <c r="N183" s="194"/>
      <c r="O183" s="43">
        <f t="shared" si="13"/>
        <v>12</v>
      </c>
      <c r="P183" s="44">
        <f t="shared" si="12"/>
        <v>1.2000000000000002</v>
      </c>
    </row>
    <row r="184" spans="1:16" s="30" customFormat="1" x14ac:dyDescent="0.2">
      <c r="A184" s="188"/>
      <c r="B184" s="80" t="s">
        <v>240</v>
      </c>
      <c r="C184" s="72"/>
      <c r="D184" s="191"/>
      <c r="E184" s="191"/>
      <c r="F184" s="192">
        <v>12</v>
      </c>
      <c r="G184" s="192"/>
      <c r="H184" s="194"/>
      <c r="I184" s="195"/>
      <c r="J184" s="194"/>
      <c r="K184" s="195"/>
      <c r="L184" s="70"/>
      <c r="M184" s="193"/>
      <c r="N184" s="194"/>
      <c r="O184" s="43">
        <f t="shared" si="13"/>
        <v>12</v>
      </c>
      <c r="P184" s="44">
        <f t="shared" si="12"/>
        <v>1.2000000000000002</v>
      </c>
    </row>
    <row r="185" spans="1:16" s="30" customFormat="1" x14ac:dyDescent="0.2">
      <c r="A185" s="188"/>
      <c r="B185" s="80" t="s">
        <v>241</v>
      </c>
      <c r="C185" s="72"/>
      <c r="D185" s="191"/>
      <c r="E185" s="191"/>
      <c r="F185" s="192"/>
      <c r="G185" s="192">
        <v>1</v>
      </c>
      <c r="H185" s="194"/>
      <c r="I185" s="195"/>
      <c r="J185" s="194"/>
      <c r="K185" s="135"/>
      <c r="L185" s="70"/>
      <c r="M185" s="193"/>
      <c r="N185" s="194"/>
      <c r="O185" s="43">
        <f t="shared" si="13"/>
        <v>1</v>
      </c>
      <c r="P185" s="44">
        <f t="shared" si="12"/>
        <v>0.25</v>
      </c>
    </row>
    <row r="186" spans="1:16" s="30" customFormat="1" x14ac:dyDescent="0.2">
      <c r="A186" s="188"/>
      <c r="B186" s="80" t="s">
        <v>242</v>
      </c>
      <c r="C186" s="72"/>
      <c r="D186" s="191"/>
      <c r="E186" s="191"/>
      <c r="F186" s="192">
        <v>2</v>
      </c>
      <c r="G186" s="192"/>
      <c r="H186" s="194"/>
      <c r="I186" s="195"/>
      <c r="J186" s="194"/>
      <c r="K186" s="195"/>
      <c r="L186" s="70"/>
      <c r="M186" s="193"/>
      <c r="N186" s="194"/>
      <c r="O186" s="43">
        <f t="shared" si="13"/>
        <v>2</v>
      </c>
      <c r="P186" s="44">
        <f t="shared" si="12"/>
        <v>0.2</v>
      </c>
    </row>
    <row r="187" spans="1:16" s="30" customFormat="1" x14ac:dyDescent="0.2">
      <c r="A187" s="188"/>
      <c r="B187" s="80" t="s">
        <v>243</v>
      </c>
      <c r="C187" s="72"/>
      <c r="D187" s="191"/>
      <c r="E187" s="191"/>
      <c r="F187" s="192">
        <v>1</v>
      </c>
      <c r="G187" s="192"/>
      <c r="H187" s="194"/>
      <c r="I187" s="195"/>
      <c r="J187" s="194"/>
      <c r="K187" s="135"/>
      <c r="L187" s="70"/>
      <c r="M187" s="193"/>
      <c r="N187" s="194"/>
      <c r="O187" s="43">
        <f t="shared" si="13"/>
        <v>1</v>
      </c>
      <c r="P187" s="44">
        <f t="shared" si="12"/>
        <v>0.1</v>
      </c>
    </row>
    <row r="188" spans="1:16" s="30" customFormat="1" x14ac:dyDescent="0.2">
      <c r="A188" s="188"/>
      <c r="B188" s="80" t="s">
        <v>244</v>
      </c>
      <c r="C188" s="72"/>
      <c r="D188" s="191"/>
      <c r="E188" s="191"/>
      <c r="F188" s="192">
        <v>1</v>
      </c>
      <c r="G188" s="192"/>
      <c r="H188" s="194"/>
      <c r="I188" s="195"/>
      <c r="J188" s="194"/>
      <c r="K188" s="195"/>
      <c r="L188" s="70"/>
      <c r="M188" s="193"/>
      <c r="N188" s="194"/>
      <c r="O188" s="43">
        <f t="shared" si="13"/>
        <v>1</v>
      </c>
      <c r="P188" s="44">
        <f t="shared" si="12"/>
        <v>0.1</v>
      </c>
    </row>
    <row r="189" spans="1:16" s="30" customFormat="1" x14ac:dyDescent="0.2">
      <c r="A189" s="188"/>
      <c r="B189" s="80" t="s">
        <v>245</v>
      </c>
      <c r="C189" s="72"/>
      <c r="D189" s="191"/>
      <c r="E189" s="191"/>
      <c r="F189" s="192">
        <v>1</v>
      </c>
      <c r="G189" s="192"/>
      <c r="H189" s="194"/>
      <c r="I189" s="195"/>
      <c r="J189" s="194"/>
      <c r="K189" s="195"/>
      <c r="L189" s="70"/>
      <c r="M189" s="193"/>
      <c r="N189" s="194"/>
      <c r="O189" s="43">
        <f t="shared" si="13"/>
        <v>1</v>
      </c>
      <c r="P189" s="44">
        <f t="shared" si="12"/>
        <v>0.1</v>
      </c>
    </row>
    <row r="190" spans="1:16" s="30" customFormat="1" x14ac:dyDescent="0.2">
      <c r="A190" s="188"/>
      <c r="B190" s="174"/>
      <c r="C190" s="182"/>
      <c r="D190" s="176"/>
      <c r="E190" s="176"/>
      <c r="F190" s="177"/>
      <c r="G190" s="183"/>
      <c r="H190" s="184"/>
      <c r="I190" s="185"/>
      <c r="J190" s="184"/>
      <c r="K190" s="183"/>
      <c r="L190" s="186"/>
      <c r="M190" s="183"/>
      <c r="N190" s="184"/>
      <c r="O190" s="43">
        <f>SUM(F190:N190)</f>
        <v>0</v>
      </c>
      <c r="P190" s="44">
        <f>(F190*$F$3)+(G190*$G$3)+(H190*$H$3)+(I190*$I$3)+(J190*$J$3)+(K190*$K$3)+(L190*$L$3)+(M190*$M$3)+(N190*$N$3)</f>
        <v>0</v>
      </c>
    </row>
    <row r="191" spans="1:16" s="188" customFormat="1" ht="12" thickBot="1" x14ac:dyDescent="0.25">
      <c r="A191" s="197"/>
      <c r="B191" s="47" t="s">
        <v>21</v>
      </c>
      <c r="C191" s="47">
        <f t="shared" ref="C191:P191" si="14">SUM(C32:C190)</f>
        <v>0</v>
      </c>
      <c r="D191" s="47">
        <f t="shared" si="14"/>
        <v>15</v>
      </c>
      <c r="E191" s="47">
        <f t="shared" si="14"/>
        <v>33</v>
      </c>
      <c r="F191" s="47">
        <f t="shared" si="14"/>
        <v>33</v>
      </c>
      <c r="G191" s="47">
        <f t="shared" si="14"/>
        <v>35736</v>
      </c>
      <c r="H191" s="47">
        <f t="shared" si="14"/>
        <v>1</v>
      </c>
      <c r="I191" s="47">
        <f t="shared" si="14"/>
        <v>1239</v>
      </c>
      <c r="J191" s="47">
        <f t="shared" si="14"/>
        <v>0</v>
      </c>
      <c r="K191" s="47">
        <f t="shared" si="14"/>
        <v>4456</v>
      </c>
      <c r="L191" s="47">
        <f t="shared" si="14"/>
        <v>624</v>
      </c>
      <c r="M191" s="47">
        <f t="shared" si="14"/>
        <v>4</v>
      </c>
      <c r="N191" s="47">
        <f t="shared" si="14"/>
        <v>4035</v>
      </c>
      <c r="O191" s="118">
        <f t="shared" si="14"/>
        <v>46128</v>
      </c>
      <c r="P191" s="47">
        <f t="shared" si="14"/>
        <v>22715.049999999996</v>
      </c>
    </row>
    <row r="192" spans="1:16" s="188" customFormat="1" x14ac:dyDescent="0.2">
      <c r="A192" s="197"/>
      <c r="B192" s="62"/>
      <c r="C192" s="62"/>
      <c r="D192" s="62"/>
      <c r="E192" s="62"/>
      <c r="F192" s="62"/>
      <c r="G192" s="62"/>
      <c r="H192" s="62"/>
      <c r="I192" s="62"/>
      <c r="J192" s="62"/>
      <c r="K192" s="62"/>
      <c r="L192" s="62"/>
      <c r="M192" s="62"/>
      <c r="N192" s="62"/>
      <c r="O192" s="187"/>
      <c r="P192" s="187"/>
    </row>
    <row r="193" spans="1:16" x14ac:dyDescent="0.2">
      <c r="G193" s="50"/>
    </row>
    <row r="194" spans="1:16" ht="12" thickBot="1" x14ac:dyDescent="0.25">
      <c r="B194" s="33" t="s">
        <v>77</v>
      </c>
      <c r="C194" s="33"/>
      <c r="D194" s="33"/>
      <c r="E194" s="33"/>
      <c r="F194" s="34"/>
      <c r="G194" s="34"/>
      <c r="H194" s="34"/>
      <c r="I194" s="34"/>
      <c r="J194" s="34"/>
      <c r="K194" s="34"/>
      <c r="L194" s="34"/>
      <c r="M194" s="34"/>
      <c r="N194" s="34"/>
      <c r="O194" s="35"/>
      <c r="P194" s="35"/>
    </row>
    <row r="195" spans="1:16" s="30" customFormat="1" x14ac:dyDescent="0.2">
      <c r="A195" s="133"/>
      <c r="B195" s="66" t="s">
        <v>78</v>
      </c>
      <c r="C195" s="71"/>
      <c r="D195" s="60"/>
      <c r="E195" s="60"/>
      <c r="F195" s="61"/>
      <c r="G195" s="67">
        <v>225</v>
      </c>
      <c r="H195" s="68"/>
      <c r="I195" s="69">
        <v>153</v>
      </c>
      <c r="J195" s="68"/>
      <c r="K195" s="67">
        <v>207</v>
      </c>
      <c r="L195" s="70"/>
      <c r="M195" s="67"/>
      <c r="N195" s="68">
        <v>42</v>
      </c>
      <c r="O195" s="43">
        <f t="shared" ref="O195:O199" si="15">SUM(F195:N195)</f>
        <v>627</v>
      </c>
      <c r="P195" s="44">
        <f t="shared" ref="P195:P200" si="16">(F195*$F$3)+(G195*$G$3)+(H195*$H$3)+(I195*$I$3)+(J195*$J$3)+(K195*$K$3)+(L195*$L$3)+(M195*$M$3)+(N195*$N$3)</f>
        <v>423.75</v>
      </c>
    </row>
    <row r="196" spans="1:16" s="30" customFormat="1" x14ac:dyDescent="0.2">
      <c r="A196" s="133"/>
      <c r="B196" s="66" t="s">
        <v>79</v>
      </c>
      <c r="C196" s="59"/>
      <c r="D196" s="60"/>
      <c r="E196" s="60"/>
      <c r="F196" s="61"/>
      <c r="G196" s="67">
        <v>20</v>
      </c>
      <c r="H196" s="68"/>
      <c r="I196" s="69"/>
      <c r="J196" s="68"/>
      <c r="K196" s="67"/>
      <c r="L196" s="70"/>
      <c r="M196" s="67">
        <v>2</v>
      </c>
      <c r="N196" s="68"/>
      <c r="O196" s="43">
        <f t="shared" si="15"/>
        <v>22</v>
      </c>
      <c r="P196" s="44">
        <f t="shared" si="16"/>
        <v>9</v>
      </c>
    </row>
    <row r="197" spans="1:16" s="30" customFormat="1" x14ac:dyDescent="0.2">
      <c r="A197" s="133"/>
      <c r="B197" s="66" t="s">
        <v>80</v>
      </c>
      <c r="C197" s="59"/>
      <c r="D197" s="60"/>
      <c r="E197" s="60"/>
      <c r="F197" s="61"/>
      <c r="G197" s="67">
        <v>10</v>
      </c>
      <c r="H197" s="68"/>
      <c r="I197" s="69"/>
      <c r="J197" s="68"/>
      <c r="K197" s="67"/>
      <c r="L197" s="70"/>
      <c r="M197" s="67"/>
      <c r="N197" s="68"/>
      <c r="O197" s="43">
        <f t="shared" si="15"/>
        <v>10</v>
      </c>
      <c r="P197" s="44">
        <f t="shared" si="16"/>
        <v>2.5</v>
      </c>
    </row>
    <row r="198" spans="1:16" s="30" customFormat="1" x14ac:dyDescent="0.2">
      <c r="A198" s="133"/>
      <c r="B198" s="66" t="s">
        <v>81</v>
      </c>
      <c r="C198" s="59"/>
      <c r="D198" s="60"/>
      <c r="E198" s="60"/>
      <c r="F198" s="61"/>
      <c r="G198" s="67">
        <v>12</v>
      </c>
      <c r="H198" s="68"/>
      <c r="I198" s="69">
        <v>5</v>
      </c>
      <c r="J198" s="68"/>
      <c r="K198" s="67"/>
      <c r="L198" s="70"/>
      <c r="M198" s="67"/>
      <c r="N198" s="68"/>
      <c r="O198" s="43">
        <f t="shared" si="15"/>
        <v>17</v>
      </c>
      <c r="P198" s="44">
        <f t="shared" si="16"/>
        <v>5.5</v>
      </c>
    </row>
    <row r="199" spans="1:16" s="30" customFormat="1" x14ac:dyDescent="0.2">
      <c r="A199" s="133"/>
      <c r="B199" s="66" t="s">
        <v>82</v>
      </c>
      <c r="C199" s="59"/>
      <c r="D199" s="60"/>
      <c r="E199" s="60"/>
      <c r="F199" s="61"/>
      <c r="G199" s="67">
        <v>22</v>
      </c>
      <c r="H199" s="68"/>
      <c r="I199" s="69"/>
      <c r="J199" s="68"/>
      <c r="K199" s="67"/>
      <c r="L199" s="70"/>
      <c r="M199" s="67"/>
      <c r="N199" s="68"/>
      <c r="O199" s="43">
        <f t="shared" si="15"/>
        <v>22</v>
      </c>
      <c r="P199" s="44">
        <f t="shared" si="16"/>
        <v>5.5</v>
      </c>
    </row>
    <row r="200" spans="1:16" s="30" customFormat="1" x14ac:dyDescent="0.2">
      <c r="A200" s="188"/>
      <c r="B200" s="174" t="s">
        <v>83</v>
      </c>
      <c r="C200" s="182"/>
      <c r="D200" s="176"/>
      <c r="E200" s="176"/>
      <c r="F200" s="177"/>
      <c r="G200" s="183">
        <v>6</v>
      </c>
      <c r="H200" s="184"/>
      <c r="I200" s="185"/>
      <c r="J200" s="184"/>
      <c r="K200" s="183"/>
      <c r="L200" s="186"/>
      <c r="M200" s="183"/>
      <c r="N200" s="184"/>
      <c r="O200" s="43">
        <f t="shared" ref="O200" si="17">SUM(F200:N200)</f>
        <v>6</v>
      </c>
      <c r="P200" s="44">
        <f t="shared" si="16"/>
        <v>1.5</v>
      </c>
    </row>
    <row r="201" spans="1:16" s="188" customFormat="1" ht="12" thickBot="1" x14ac:dyDescent="0.25">
      <c r="A201" s="197"/>
      <c r="B201" s="47" t="s">
        <v>21</v>
      </c>
      <c r="C201" s="47">
        <f t="shared" ref="C201:P201" si="18">SUM(C195:C200)</f>
        <v>0</v>
      </c>
      <c r="D201" s="47">
        <f t="shared" si="18"/>
        <v>0</v>
      </c>
      <c r="E201" s="47">
        <f t="shared" si="18"/>
        <v>0</v>
      </c>
      <c r="F201" s="47">
        <f t="shared" si="18"/>
        <v>0</v>
      </c>
      <c r="G201" s="47">
        <f t="shared" si="18"/>
        <v>295</v>
      </c>
      <c r="H201" s="47">
        <f t="shared" si="18"/>
        <v>0</v>
      </c>
      <c r="I201" s="47">
        <f t="shared" si="18"/>
        <v>158</v>
      </c>
      <c r="J201" s="47">
        <f t="shared" si="18"/>
        <v>0</v>
      </c>
      <c r="K201" s="47">
        <f t="shared" si="18"/>
        <v>207</v>
      </c>
      <c r="L201" s="47">
        <f t="shared" si="18"/>
        <v>0</v>
      </c>
      <c r="M201" s="47">
        <f t="shared" si="18"/>
        <v>2</v>
      </c>
      <c r="N201" s="47">
        <f t="shared" si="18"/>
        <v>42</v>
      </c>
      <c r="O201" s="118">
        <f t="shared" si="18"/>
        <v>704</v>
      </c>
      <c r="P201" s="47">
        <f t="shared" si="18"/>
        <v>447.75</v>
      </c>
    </row>
    <row r="202" spans="1:16" x14ac:dyDescent="0.2">
      <c r="A202" s="46"/>
      <c r="B202" s="62"/>
      <c r="C202" s="62"/>
      <c r="D202" s="62"/>
      <c r="E202" s="62"/>
      <c r="F202" s="62"/>
      <c r="G202" s="63"/>
      <c r="H202" s="63"/>
      <c r="I202" s="63"/>
      <c r="J202" s="63"/>
      <c r="K202" s="63"/>
      <c r="L202" s="63"/>
      <c r="M202" s="63"/>
      <c r="N202" s="63"/>
      <c r="O202" s="64"/>
      <c r="P202" s="65"/>
    </row>
    <row r="203" spans="1:16" ht="11.25" customHeight="1" x14ac:dyDescent="0.2">
      <c r="B203" s="54"/>
      <c r="C203" s="54"/>
      <c r="D203" s="54"/>
      <c r="E203" s="54"/>
      <c r="F203" s="54"/>
      <c r="G203" s="54"/>
      <c r="H203" s="54"/>
      <c r="I203" s="54"/>
      <c r="J203" s="54"/>
      <c r="K203" s="54"/>
      <c r="L203" s="54"/>
      <c r="M203" s="54"/>
      <c r="N203" s="54"/>
      <c r="O203" s="54"/>
      <c r="P203" s="54"/>
    </row>
    <row r="204" spans="1:16" ht="12" thickBot="1" x14ac:dyDescent="0.25">
      <c r="B204" s="33" t="s">
        <v>86</v>
      </c>
      <c r="C204" s="33"/>
      <c r="D204" s="33"/>
      <c r="E204" s="33"/>
      <c r="F204" s="34"/>
      <c r="G204" s="34"/>
      <c r="H204" s="34"/>
      <c r="I204" s="34"/>
      <c r="J204" s="34"/>
      <c r="K204" s="34"/>
      <c r="L204" s="34"/>
      <c r="M204" s="34"/>
      <c r="N204" s="34"/>
      <c r="O204" s="35"/>
      <c r="P204" s="35"/>
    </row>
    <row r="205" spans="1:16" s="30" customFormat="1" x14ac:dyDescent="0.2">
      <c r="A205" s="1"/>
      <c r="B205" s="66" t="s">
        <v>250</v>
      </c>
      <c r="C205" s="163"/>
      <c r="D205" s="157"/>
      <c r="E205" s="157"/>
      <c r="F205" s="158"/>
      <c r="G205" s="159">
        <v>40</v>
      </c>
      <c r="H205" s="160"/>
      <c r="I205" s="161">
        <v>54</v>
      </c>
      <c r="J205" s="160">
        <v>5</v>
      </c>
      <c r="K205" s="159">
        <v>14</v>
      </c>
      <c r="L205" s="162">
        <v>3</v>
      </c>
      <c r="M205" s="159">
        <v>2</v>
      </c>
      <c r="N205" s="160">
        <v>13</v>
      </c>
      <c r="O205" s="43">
        <f t="shared" ref="O205:O217" si="19">SUM(F205:N205)</f>
        <v>131</v>
      </c>
      <c r="P205" s="44">
        <f t="shared" ref="P205:P217" si="20">(F205*$F$3)+(G205*$G$3)+(H205*$H$3)+(I205*$I$3)+(J205*$J$3)+(K205*$K$3)+(L205*$L$3)+(M205*$M$3)+(N205*$N$3)</f>
        <v>86.5</v>
      </c>
    </row>
    <row r="206" spans="1:16" s="30" customFormat="1" x14ac:dyDescent="0.2">
      <c r="A206" s="188"/>
      <c r="B206" s="189" t="s">
        <v>251</v>
      </c>
      <c r="C206" s="182"/>
      <c r="D206" s="176"/>
      <c r="E206" s="176"/>
      <c r="F206" s="177"/>
      <c r="G206" s="183"/>
      <c r="H206" s="184"/>
      <c r="I206" s="185">
        <v>120</v>
      </c>
      <c r="J206" s="184"/>
      <c r="K206" s="183"/>
      <c r="L206" s="186">
        <v>24</v>
      </c>
      <c r="M206" s="183"/>
      <c r="N206" s="184"/>
      <c r="O206" s="43">
        <f t="shared" si="19"/>
        <v>144</v>
      </c>
      <c r="P206" s="44">
        <f t="shared" si="20"/>
        <v>84</v>
      </c>
    </row>
    <row r="207" spans="1:16" s="30" customFormat="1" x14ac:dyDescent="0.2">
      <c r="A207" s="188"/>
      <c r="B207" s="189" t="s">
        <v>252</v>
      </c>
      <c r="C207" s="182"/>
      <c r="D207" s="176"/>
      <c r="E207" s="176"/>
      <c r="F207" s="177"/>
      <c r="G207" s="183">
        <v>54</v>
      </c>
      <c r="H207" s="184"/>
      <c r="I207" s="185">
        <v>20</v>
      </c>
      <c r="J207" s="184">
        <v>20</v>
      </c>
      <c r="K207" s="183"/>
      <c r="L207" s="186"/>
      <c r="M207" s="183"/>
      <c r="N207" s="184">
        <v>10</v>
      </c>
      <c r="O207" s="43">
        <f t="shared" si="19"/>
        <v>104</v>
      </c>
      <c r="P207" s="44">
        <f t="shared" si="20"/>
        <v>53.5</v>
      </c>
    </row>
    <row r="208" spans="1:16" s="30" customFormat="1" x14ac:dyDescent="0.2">
      <c r="A208" s="188"/>
      <c r="B208" s="189" t="s">
        <v>253</v>
      </c>
      <c r="C208" s="182"/>
      <c r="D208" s="176"/>
      <c r="E208" s="176"/>
      <c r="F208" s="177"/>
      <c r="G208" s="183">
        <v>34</v>
      </c>
      <c r="H208" s="184"/>
      <c r="I208" s="185">
        <v>16</v>
      </c>
      <c r="J208" s="184"/>
      <c r="K208" s="183"/>
      <c r="L208" s="186">
        <v>3</v>
      </c>
      <c r="M208" s="183"/>
      <c r="N208" s="184">
        <v>11</v>
      </c>
      <c r="O208" s="43">
        <f t="shared" si="19"/>
        <v>64</v>
      </c>
      <c r="P208" s="44">
        <f t="shared" si="20"/>
        <v>41.5</v>
      </c>
    </row>
    <row r="209" spans="1:16" s="30" customFormat="1" x14ac:dyDescent="0.2">
      <c r="A209" s="188"/>
      <c r="B209" s="189" t="s">
        <v>254</v>
      </c>
      <c r="C209" s="182"/>
      <c r="D209" s="176"/>
      <c r="E209" s="176"/>
      <c r="F209" s="177"/>
      <c r="G209" s="183">
        <v>20</v>
      </c>
      <c r="H209" s="184"/>
      <c r="I209" s="185">
        <v>15</v>
      </c>
      <c r="J209" s="184"/>
      <c r="K209" s="183"/>
      <c r="L209" s="186">
        <v>2</v>
      </c>
      <c r="M209" s="183"/>
      <c r="N209" s="184">
        <v>10</v>
      </c>
      <c r="O209" s="43">
        <f t="shared" si="19"/>
        <v>47</v>
      </c>
      <c r="P209" s="44">
        <f t="shared" si="20"/>
        <v>34.5</v>
      </c>
    </row>
    <row r="210" spans="1:16" s="30" customFormat="1" x14ac:dyDescent="0.2">
      <c r="A210" s="188"/>
      <c r="B210" s="189" t="s">
        <v>255</v>
      </c>
      <c r="C210" s="182"/>
      <c r="D210" s="176"/>
      <c r="E210" s="176"/>
      <c r="F210" s="177"/>
      <c r="G210" s="183">
        <v>28</v>
      </c>
      <c r="H210" s="184"/>
      <c r="I210" s="185">
        <v>15</v>
      </c>
      <c r="J210" s="184"/>
      <c r="K210" s="183">
        <v>4</v>
      </c>
      <c r="L210" s="186"/>
      <c r="M210" s="183"/>
      <c r="N210" s="184">
        <v>4</v>
      </c>
      <c r="O210" s="43">
        <f t="shared" si="19"/>
        <v>51</v>
      </c>
      <c r="P210" s="44">
        <f t="shared" si="20"/>
        <v>26.5</v>
      </c>
    </row>
    <row r="211" spans="1:16" s="30" customFormat="1" x14ac:dyDescent="0.2">
      <c r="A211" s="1"/>
      <c r="B211" s="66" t="s">
        <v>256</v>
      </c>
      <c r="C211" s="163"/>
      <c r="D211" s="157"/>
      <c r="E211" s="157"/>
      <c r="F211" s="158"/>
      <c r="G211" s="159">
        <v>45</v>
      </c>
      <c r="H211" s="160"/>
      <c r="I211" s="161">
        <v>20</v>
      </c>
      <c r="J211" s="160"/>
      <c r="K211" s="159"/>
      <c r="L211" s="162">
        <v>1</v>
      </c>
      <c r="M211" s="159"/>
      <c r="N211" s="160"/>
      <c r="O211" s="43">
        <f t="shared" si="19"/>
        <v>66</v>
      </c>
      <c r="P211" s="44">
        <f t="shared" si="20"/>
        <v>22.25</v>
      </c>
    </row>
    <row r="212" spans="1:16" s="30" customFormat="1" x14ac:dyDescent="0.2">
      <c r="A212" s="188"/>
      <c r="B212" s="189" t="s">
        <v>257</v>
      </c>
      <c r="C212" s="182"/>
      <c r="D212" s="176"/>
      <c r="E212" s="176"/>
      <c r="F212" s="177"/>
      <c r="G212" s="183"/>
      <c r="H212" s="184"/>
      <c r="I212" s="185"/>
      <c r="J212" s="184"/>
      <c r="K212" s="183"/>
      <c r="L212" s="186"/>
      <c r="M212" s="183"/>
      <c r="N212" s="184">
        <v>10</v>
      </c>
      <c r="O212" s="43">
        <f t="shared" ref="O212:O216" si="21">SUM(F212:N212)</f>
        <v>10</v>
      </c>
      <c r="P212" s="44">
        <f t="shared" ref="P212:P216" si="22">(F212*$F$3)+(G212*$G$3)+(H212*$H$3)+(I212*$I$3)+(J212*$J$3)+(K212*$K$3)+(L212*$L$3)+(M212*$M$3)+(N212*$N$3)</f>
        <v>20</v>
      </c>
    </row>
    <row r="213" spans="1:16" s="30" customFormat="1" x14ac:dyDescent="0.2">
      <c r="A213" s="188"/>
      <c r="B213" s="189" t="s">
        <v>258</v>
      </c>
      <c r="C213" s="182"/>
      <c r="D213" s="176"/>
      <c r="E213" s="176"/>
      <c r="F213" s="177"/>
      <c r="G213" s="183">
        <v>10</v>
      </c>
      <c r="H213" s="184"/>
      <c r="I213" s="185">
        <v>15</v>
      </c>
      <c r="J213" s="184"/>
      <c r="K213" s="183"/>
      <c r="L213" s="186"/>
      <c r="M213" s="183"/>
      <c r="N213" s="184">
        <v>5</v>
      </c>
      <c r="O213" s="43">
        <f t="shared" si="21"/>
        <v>30</v>
      </c>
      <c r="P213" s="44">
        <f t="shared" si="22"/>
        <v>20</v>
      </c>
    </row>
    <row r="214" spans="1:16" s="30" customFormat="1" x14ac:dyDescent="0.2">
      <c r="A214" s="188"/>
      <c r="B214" s="189" t="s">
        <v>259</v>
      </c>
      <c r="C214" s="182"/>
      <c r="D214" s="176"/>
      <c r="E214" s="176"/>
      <c r="F214" s="177"/>
      <c r="G214" s="183">
        <v>17</v>
      </c>
      <c r="H214" s="184"/>
      <c r="I214" s="185">
        <v>9</v>
      </c>
      <c r="J214" s="184"/>
      <c r="K214" s="183"/>
      <c r="L214" s="186"/>
      <c r="M214" s="183"/>
      <c r="N214" s="184">
        <v>3</v>
      </c>
      <c r="O214" s="43">
        <f t="shared" si="21"/>
        <v>29</v>
      </c>
      <c r="P214" s="44">
        <f t="shared" si="22"/>
        <v>14.75</v>
      </c>
    </row>
    <row r="215" spans="1:16" s="30" customFormat="1" x14ac:dyDescent="0.2">
      <c r="A215" s="188"/>
      <c r="B215" s="189" t="s">
        <v>260</v>
      </c>
      <c r="C215" s="182"/>
      <c r="D215" s="176"/>
      <c r="E215" s="176"/>
      <c r="F215" s="177"/>
      <c r="G215" s="183">
        <v>18</v>
      </c>
      <c r="H215" s="184"/>
      <c r="I215" s="185">
        <v>8</v>
      </c>
      <c r="J215" s="184"/>
      <c r="K215" s="183"/>
      <c r="L215" s="186">
        <v>2</v>
      </c>
      <c r="M215" s="183"/>
      <c r="N215" s="184">
        <v>1</v>
      </c>
      <c r="O215" s="43">
        <f t="shared" si="21"/>
        <v>29</v>
      </c>
      <c r="P215" s="44">
        <f t="shared" si="22"/>
        <v>12.5</v>
      </c>
    </row>
    <row r="216" spans="1:16" s="30" customFormat="1" x14ac:dyDescent="0.2">
      <c r="A216" s="188"/>
      <c r="B216" s="189" t="s">
        <v>261</v>
      </c>
      <c r="C216" s="182"/>
      <c r="D216" s="176"/>
      <c r="E216" s="176"/>
      <c r="F216" s="177">
        <v>536</v>
      </c>
      <c r="G216" s="183"/>
      <c r="H216" s="184"/>
      <c r="I216" s="185"/>
      <c r="J216" s="184"/>
      <c r="K216" s="183"/>
      <c r="L216" s="186"/>
      <c r="M216" s="183"/>
      <c r="N216" s="184"/>
      <c r="O216" s="43">
        <f t="shared" si="21"/>
        <v>536</v>
      </c>
      <c r="P216" s="44">
        <f t="shared" si="22"/>
        <v>53.6</v>
      </c>
    </row>
    <row r="217" spans="1:16" s="30" customFormat="1" x14ac:dyDescent="0.2">
      <c r="A217" s="1"/>
      <c r="B217" s="66"/>
      <c r="C217" s="163"/>
      <c r="D217" s="157"/>
      <c r="E217" s="157"/>
      <c r="F217" s="158"/>
      <c r="G217" s="159"/>
      <c r="H217" s="160"/>
      <c r="I217" s="161"/>
      <c r="J217" s="160"/>
      <c r="K217" s="159"/>
      <c r="L217" s="162"/>
      <c r="M217" s="159"/>
      <c r="N217" s="160"/>
      <c r="O217" s="43">
        <f t="shared" si="19"/>
        <v>0</v>
      </c>
      <c r="P217" s="44">
        <f t="shared" si="20"/>
        <v>0</v>
      </c>
    </row>
    <row r="218" spans="1:16" ht="12" thickBot="1" x14ac:dyDescent="0.25">
      <c r="A218" s="46"/>
      <c r="B218" s="47" t="s">
        <v>21</v>
      </c>
      <c r="C218" s="47">
        <f t="shared" ref="C218:P218" si="23">SUM(C205:C217)</f>
        <v>0</v>
      </c>
      <c r="D218" s="47">
        <f t="shared" si="23"/>
        <v>0</v>
      </c>
      <c r="E218" s="47">
        <f t="shared" si="23"/>
        <v>0</v>
      </c>
      <c r="F218" s="47">
        <f t="shared" si="23"/>
        <v>536</v>
      </c>
      <c r="G218" s="51">
        <f t="shared" si="23"/>
        <v>266</v>
      </c>
      <c r="H218" s="51">
        <f t="shared" si="23"/>
        <v>0</v>
      </c>
      <c r="I218" s="51">
        <f t="shared" si="23"/>
        <v>292</v>
      </c>
      <c r="J218" s="51">
        <f t="shared" si="23"/>
        <v>25</v>
      </c>
      <c r="K218" s="51">
        <f t="shared" si="23"/>
        <v>18</v>
      </c>
      <c r="L218" s="51">
        <f t="shared" si="23"/>
        <v>35</v>
      </c>
      <c r="M218" s="51">
        <f t="shared" si="23"/>
        <v>2</v>
      </c>
      <c r="N218" s="51">
        <f t="shared" si="23"/>
        <v>67</v>
      </c>
      <c r="O218" s="52">
        <f t="shared" si="23"/>
        <v>1241</v>
      </c>
      <c r="P218" s="53">
        <f t="shared" si="23"/>
        <v>469.6</v>
      </c>
    </row>
    <row r="219" spans="1:16" ht="12.75" x14ac:dyDescent="0.2">
      <c r="B219" s="2"/>
      <c r="C219" s="2"/>
      <c r="D219" s="2"/>
      <c r="E219" s="2"/>
      <c r="F219" s="55"/>
      <c r="G219" s="55"/>
      <c r="H219" s="55"/>
      <c r="I219" s="55"/>
      <c r="J219" s="55"/>
      <c r="K219" s="55"/>
      <c r="L219" s="55"/>
      <c r="M219" s="55"/>
      <c r="N219" s="55"/>
      <c r="O219" s="2"/>
      <c r="P219" s="2"/>
    </row>
    <row r="220" spans="1:16" x14ac:dyDescent="0.2">
      <c r="A220" s="46"/>
      <c r="B220" s="62"/>
      <c r="C220" s="62"/>
      <c r="D220" s="62"/>
      <c r="E220" s="62"/>
      <c r="F220" s="62"/>
      <c r="G220" s="63"/>
      <c r="H220" s="63"/>
      <c r="I220" s="63"/>
      <c r="J220" s="63"/>
      <c r="K220" s="63"/>
      <c r="L220" s="63"/>
      <c r="M220" s="63"/>
      <c r="N220" s="63"/>
      <c r="O220" s="64"/>
      <c r="P220" s="65"/>
    </row>
    <row r="221" spans="1:16" ht="12" thickBot="1" x14ac:dyDescent="0.25">
      <c r="B221" s="33" t="s">
        <v>23</v>
      </c>
      <c r="C221" s="33"/>
      <c r="D221" s="33"/>
      <c r="E221" s="33"/>
      <c r="F221" s="34"/>
      <c r="G221" s="34"/>
      <c r="H221" s="34"/>
      <c r="I221" s="34"/>
      <c r="J221" s="34"/>
      <c r="K221" s="34"/>
      <c r="L221" s="34"/>
      <c r="M221" s="34"/>
      <c r="N221" s="34"/>
      <c r="O221" s="35"/>
      <c r="P221" s="35"/>
    </row>
    <row r="222" spans="1:16" s="30" customFormat="1" x14ac:dyDescent="0.2">
      <c r="A222" s="1"/>
      <c r="B222" s="189" t="s">
        <v>84</v>
      </c>
      <c r="C222" s="190"/>
      <c r="D222" s="191"/>
      <c r="E222" s="191"/>
      <c r="F222" s="192"/>
      <c r="G222" s="193">
        <v>70</v>
      </c>
      <c r="H222" s="194"/>
      <c r="I222" s="195">
        <v>32</v>
      </c>
      <c r="J222" s="68"/>
      <c r="K222" s="67"/>
      <c r="L222" s="70"/>
      <c r="M222" s="67"/>
      <c r="N222" s="68"/>
      <c r="O222" s="43">
        <f>SUM(F222:N222)</f>
        <v>102</v>
      </c>
      <c r="P222" s="44">
        <f>(F222*$F$3)+(G222*$G$3)+(H222*$H$3)+(I222*$I$3)+(J222*$J$3)+(K222*$K$3)+(L222*$L$3)+(M222*$M$3)+(N222*$N$3)</f>
        <v>33.5</v>
      </c>
    </row>
    <row r="223" spans="1:16" s="30" customFormat="1" ht="11.25" customHeight="1" x14ac:dyDescent="0.2">
      <c r="A223" s="1"/>
      <c r="B223" s="189" t="s">
        <v>85</v>
      </c>
      <c r="C223" s="196"/>
      <c r="D223" s="191"/>
      <c r="E223" s="191"/>
      <c r="F223" s="192"/>
      <c r="G223" s="193">
        <v>166</v>
      </c>
      <c r="H223" s="194"/>
      <c r="I223" s="195">
        <v>73</v>
      </c>
      <c r="J223" s="68"/>
      <c r="K223" s="67"/>
      <c r="L223" s="70"/>
      <c r="M223" s="67"/>
      <c r="N223" s="68"/>
      <c r="O223" s="43">
        <f>SUM(F223:N223)</f>
        <v>239</v>
      </c>
      <c r="P223" s="44">
        <f>(F223*$F$3)+(G223*$G$3)+(H223*$H$3)+(I223*$I$3)+(J223*$J$3)+(K223*$K$3)+(L223*$L$3)+(M223*$M$3)+(N223*$N$3)</f>
        <v>78</v>
      </c>
    </row>
    <row r="224" spans="1:16" ht="12" thickBot="1" x14ac:dyDescent="0.25">
      <c r="A224" s="46"/>
      <c r="B224" s="47" t="s">
        <v>21</v>
      </c>
      <c r="C224" s="47">
        <f t="shared" ref="C224:P224" si="24">SUM(C222:C223)</f>
        <v>0</v>
      </c>
      <c r="D224" s="47">
        <f t="shared" si="24"/>
        <v>0</v>
      </c>
      <c r="E224" s="47">
        <f t="shared" si="24"/>
        <v>0</v>
      </c>
      <c r="F224" s="47">
        <f t="shared" si="24"/>
        <v>0</v>
      </c>
      <c r="G224" s="51">
        <f t="shared" si="24"/>
        <v>236</v>
      </c>
      <c r="H224" s="51">
        <f t="shared" si="24"/>
        <v>0</v>
      </c>
      <c r="I224" s="51">
        <f t="shared" si="24"/>
        <v>105</v>
      </c>
      <c r="J224" s="51">
        <f t="shared" si="24"/>
        <v>0</v>
      </c>
      <c r="K224" s="51">
        <f t="shared" si="24"/>
        <v>0</v>
      </c>
      <c r="L224" s="51">
        <f t="shared" si="24"/>
        <v>0</v>
      </c>
      <c r="M224" s="51">
        <f t="shared" si="24"/>
        <v>0</v>
      </c>
      <c r="N224" s="51">
        <f t="shared" si="24"/>
        <v>0</v>
      </c>
      <c r="O224" s="52">
        <f t="shared" si="24"/>
        <v>341</v>
      </c>
      <c r="P224" s="53">
        <f t="shared" si="24"/>
        <v>111.5</v>
      </c>
    </row>
    <row r="225" spans="1:16" x14ac:dyDescent="0.2">
      <c r="A225" s="46"/>
      <c r="B225" s="62"/>
      <c r="C225" s="62"/>
      <c r="D225" s="62"/>
      <c r="E225" s="62"/>
      <c r="F225" s="62"/>
      <c r="G225" s="63"/>
      <c r="H225" s="63"/>
      <c r="I225" s="63"/>
      <c r="J225" s="63"/>
      <c r="K225" s="63"/>
      <c r="L225" s="63"/>
      <c r="M225" s="63"/>
      <c r="N225" s="63"/>
      <c r="O225" s="64"/>
      <c r="P225" s="65"/>
    </row>
    <row r="226" spans="1:16" s="188" customFormat="1" x14ac:dyDescent="0.2">
      <c r="A226" s="197"/>
      <c r="B226" s="62"/>
      <c r="C226" s="62"/>
      <c r="D226" s="62"/>
      <c r="E226" s="62"/>
      <c r="F226" s="62"/>
      <c r="G226" s="63"/>
      <c r="H226" s="63"/>
      <c r="I226" s="63"/>
      <c r="J226" s="63"/>
      <c r="K226" s="63"/>
      <c r="L226" s="63"/>
      <c r="M226" s="63"/>
      <c r="N226" s="63"/>
      <c r="O226" s="64"/>
      <c r="P226" s="65"/>
    </row>
    <row r="227" spans="1:16" s="188" customFormat="1" ht="12" thickBot="1" x14ac:dyDescent="0.25">
      <c r="B227" s="33" t="s">
        <v>488</v>
      </c>
      <c r="C227" s="33"/>
      <c r="D227" s="33"/>
      <c r="E227" s="33"/>
      <c r="F227" s="34"/>
      <c r="G227" s="34"/>
      <c r="H227" s="34"/>
      <c r="I227" s="34"/>
      <c r="J227" s="34"/>
      <c r="K227" s="34"/>
      <c r="L227" s="34"/>
      <c r="M227" s="34"/>
      <c r="N227" s="34"/>
      <c r="O227" s="35"/>
      <c r="P227" s="35"/>
    </row>
    <row r="228" spans="1:16" s="30" customFormat="1" ht="11.25" customHeight="1" x14ac:dyDescent="0.2">
      <c r="A228" s="188"/>
      <c r="B228" s="189" t="s">
        <v>42</v>
      </c>
      <c r="C228" s="79"/>
      <c r="D228" s="73"/>
      <c r="E228" s="73">
        <v>2</v>
      </c>
      <c r="F228" s="74"/>
      <c r="G228" s="183">
        <v>935</v>
      </c>
      <c r="H228" s="184"/>
      <c r="I228" s="185">
        <v>80</v>
      </c>
      <c r="J228" s="184"/>
      <c r="K228" s="183">
        <v>2</v>
      </c>
      <c r="L228" s="186">
        <v>1</v>
      </c>
      <c r="M228" s="183"/>
      <c r="N228" s="184">
        <v>103</v>
      </c>
      <c r="O228" s="43">
        <f>SUM(F228:N228)</f>
        <v>1121</v>
      </c>
      <c r="P228" s="44">
        <f>(F228*$F$3)+(G228*$G$3)+(H228*$H$3)+(I228*$I$3)+(J228*$J$3)+(K228*$K$3)+(L228*$L$3)+(M228*$M$3)+(N228*$N$3)</f>
        <v>482.75</v>
      </c>
    </row>
    <row r="229" spans="1:16" s="30" customFormat="1" ht="11.25" customHeight="1" x14ac:dyDescent="0.2">
      <c r="A229" s="188"/>
      <c r="B229" s="36"/>
      <c r="C229" s="45"/>
      <c r="D229" s="37"/>
      <c r="E229" s="37"/>
      <c r="F229" s="38"/>
      <c r="G229" s="39"/>
      <c r="H229" s="40"/>
      <c r="I229" s="41"/>
      <c r="J229" s="40"/>
      <c r="K229" s="39"/>
      <c r="L229" s="42"/>
      <c r="M229" s="39"/>
      <c r="N229" s="40"/>
      <c r="O229" s="43">
        <f>SUM(F229:N229)</f>
        <v>0</v>
      </c>
      <c r="P229" s="44">
        <f>(F229*$F$3)+(G229*$G$3)+(H229*$H$3)+(I229*$I$3)+(J229*$J$3)+(K229*$K$3)+(L229*$L$3)+(M229*$M$3)+(N229*$N$3)</f>
        <v>0</v>
      </c>
    </row>
    <row r="230" spans="1:16" s="188" customFormat="1" ht="12" thickBot="1" x14ac:dyDescent="0.25">
      <c r="A230" s="197"/>
      <c r="B230" s="47" t="s">
        <v>21</v>
      </c>
      <c r="C230" s="47">
        <f t="shared" ref="C230:P230" si="25">SUM(C228:C229)</f>
        <v>0</v>
      </c>
      <c r="D230" s="47">
        <f t="shared" si="25"/>
        <v>0</v>
      </c>
      <c r="E230" s="47">
        <f t="shared" si="25"/>
        <v>2</v>
      </c>
      <c r="F230" s="47">
        <f t="shared" si="25"/>
        <v>0</v>
      </c>
      <c r="G230" s="51">
        <f t="shared" si="25"/>
        <v>935</v>
      </c>
      <c r="H230" s="51">
        <f t="shared" si="25"/>
        <v>0</v>
      </c>
      <c r="I230" s="51">
        <f t="shared" si="25"/>
        <v>80</v>
      </c>
      <c r="J230" s="51">
        <f t="shared" si="25"/>
        <v>0</v>
      </c>
      <c r="K230" s="51">
        <f t="shared" si="25"/>
        <v>2</v>
      </c>
      <c r="L230" s="51">
        <f t="shared" si="25"/>
        <v>1</v>
      </c>
      <c r="M230" s="51">
        <f t="shared" si="25"/>
        <v>0</v>
      </c>
      <c r="N230" s="51">
        <f t="shared" si="25"/>
        <v>103</v>
      </c>
      <c r="O230" s="52">
        <f t="shared" si="25"/>
        <v>1121</v>
      </c>
      <c r="P230" s="53">
        <f t="shared" si="25"/>
        <v>482.75</v>
      </c>
    </row>
    <row r="231" spans="1:16" s="188" customFormat="1" x14ac:dyDescent="0.2">
      <c r="A231" s="197"/>
      <c r="B231" s="62"/>
      <c r="C231" s="62"/>
      <c r="D231" s="62"/>
      <c r="E231" s="62"/>
      <c r="F231" s="62"/>
      <c r="G231" s="63"/>
      <c r="H231" s="63"/>
      <c r="I231" s="63"/>
      <c r="J231" s="63"/>
      <c r="K231" s="63"/>
      <c r="L231" s="63"/>
      <c r="M231" s="63"/>
      <c r="N231" s="63"/>
      <c r="O231" s="64"/>
      <c r="P231" s="65"/>
    </row>
    <row r="232" spans="1:16" x14ac:dyDescent="0.2">
      <c r="A232" s="46"/>
      <c r="B232" s="62"/>
      <c r="C232" s="62"/>
      <c r="D232" s="62"/>
      <c r="E232" s="62"/>
      <c r="F232" s="62"/>
      <c r="G232" s="63"/>
      <c r="H232" s="63"/>
      <c r="I232" s="63"/>
      <c r="J232" s="63"/>
      <c r="K232" s="63"/>
      <c r="L232" s="63"/>
      <c r="M232" s="63"/>
      <c r="N232" s="63"/>
      <c r="O232" s="64"/>
      <c r="P232" s="65"/>
    </row>
    <row r="233" spans="1:16" ht="12" thickBot="1" x14ac:dyDescent="0.25">
      <c r="B233" s="33" t="s">
        <v>30</v>
      </c>
      <c r="C233" s="33"/>
      <c r="D233" s="33"/>
      <c r="E233" s="33"/>
      <c r="F233" s="34"/>
      <c r="G233" s="34"/>
      <c r="H233" s="34"/>
      <c r="I233" s="34"/>
      <c r="J233" s="34"/>
      <c r="K233" s="34"/>
      <c r="L233" s="34"/>
      <c r="M233" s="34"/>
      <c r="N233" s="34"/>
      <c r="O233" s="35"/>
      <c r="P233" s="35"/>
    </row>
    <row r="234" spans="1:16" s="30" customFormat="1" ht="11.25" customHeight="1" x14ac:dyDescent="0.2">
      <c r="A234" s="1"/>
      <c r="B234" s="66" t="s">
        <v>42</v>
      </c>
      <c r="C234" s="79"/>
      <c r="D234" s="73"/>
      <c r="E234" s="73"/>
      <c r="F234" s="74"/>
      <c r="G234" s="183">
        <v>1492</v>
      </c>
      <c r="H234" s="184"/>
      <c r="I234" s="185">
        <v>96</v>
      </c>
      <c r="J234" s="184"/>
      <c r="K234" s="183">
        <v>3</v>
      </c>
      <c r="L234" s="186">
        <v>18</v>
      </c>
      <c r="M234" s="183"/>
      <c r="N234" s="184"/>
      <c r="O234" s="43">
        <f>SUM(F234:N234)</f>
        <v>1609</v>
      </c>
      <c r="P234" s="44">
        <f>(F234*$F$3)+(G234*$G$3)+(H234*$H$3)+(I234*$I$3)+(J234*$J$3)+(K234*$K$3)+(L234*$L$3)+(M234*$M$3)+(N234*$N$3)</f>
        <v>442</v>
      </c>
    </row>
    <row r="235" spans="1:16" s="30" customFormat="1" ht="11.25" customHeight="1" x14ac:dyDescent="0.2">
      <c r="A235" s="1"/>
      <c r="B235" s="36"/>
      <c r="C235" s="45"/>
      <c r="D235" s="37"/>
      <c r="E235" s="37"/>
      <c r="F235" s="38"/>
      <c r="G235" s="39"/>
      <c r="H235" s="40"/>
      <c r="I235" s="41"/>
      <c r="J235" s="40"/>
      <c r="K235" s="39"/>
      <c r="L235" s="42"/>
      <c r="M235" s="39"/>
      <c r="N235" s="40"/>
      <c r="O235" s="43">
        <f>SUM(F235:N235)</f>
        <v>0</v>
      </c>
      <c r="P235" s="44">
        <f>(F235*$F$3)+(G235*$G$3)+(H235*$H$3)+(I235*$I$3)+(J235*$J$3)+(K235*$K$3)+(L235*$L$3)+(M235*$M$3)+(N235*$N$3)</f>
        <v>0</v>
      </c>
    </row>
    <row r="236" spans="1:16" ht="12" thickBot="1" x14ac:dyDescent="0.25">
      <c r="A236" s="46"/>
      <c r="B236" s="47" t="s">
        <v>21</v>
      </c>
      <c r="C236" s="47">
        <f t="shared" ref="C236:P236" si="26">SUM(C234:C235)</f>
        <v>0</v>
      </c>
      <c r="D236" s="47">
        <f t="shared" si="26"/>
        <v>0</v>
      </c>
      <c r="E236" s="47">
        <f t="shared" si="26"/>
        <v>0</v>
      </c>
      <c r="F236" s="47">
        <f t="shared" si="26"/>
        <v>0</v>
      </c>
      <c r="G236" s="51">
        <f t="shared" si="26"/>
        <v>1492</v>
      </c>
      <c r="H236" s="51">
        <f t="shared" si="26"/>
        <v>0</v>
      </c>
      <c r="I236" s="51">
        <f t="shared" si="26"/>
        <v>96</v>
      </c>
      <c r="J236" s="51">
        <f t="shared" si="26"/>
        <v>0</v>
      </c>
      <c r="K236" s="51">
        <f t="shared" si="26"/>
        <v>3</v>
      </c>
      <c r="L236" s="51">
        <f t="shared" si="26"/>
        <v>18</v>
      </c>
      <c r="M236" s="51">
        <f t="shared" si="26"/>
        <v>0</v>
      </c>
      <c r="N236" s="51">
        <f t="shared" si="26"/>
        <v>0</v>
      </c>
      <c r="O236" s="52">
        <f t="shared" si="26"/>
        <v>1609</v>
      </c>
      <c r="P236" s="53">
        <f t="shared" si="26"/>
        <v>442</v>
      </c>
    </row>
    <row r="237" spans="1:16" x14ac:dyDescent="0.2">
      <c r="A237" s="46"/>
      <c r="B237" s="62"/>
      <c r="C237" s="62"/>
      <c r="D237" s="62"/>
      <c r="E237" s="62"/>
      <c r="F237" s="62"/>
      <c r="G237" s="63"/>
      <c r="H237" s="63"/>
      <c r="I237" s="63"/>
      <c r="J237" s="63"/>
      <c r="K237" s="63"/>
      <c r="L237" s="63"/>
      <c r="M237" s="63"/>
      <c r="N237" s="63"/>
      <c r="O237" s="64"/>
      <c r="P237" s="65"/>
    </row>
    <row r="238" spans="1:16" s="188" customFormat="1" x14ac:dyDescent="0.2">
      <c r="A238" s="197"/>
      <c r="B238" s="62"/>
      <c r="C238" s="62"/>
      <c r="D238" s="62"/>
      <c r="E238" s="62"/>
      <c r="F238" s="62"/>
      <c r="G238" s="63"/>
      <c r="H238" s="63"/>
      <c r="I238" s="63"/>
      <c r="J238" s="63"/>
      <c r="K238" s="63"/>
      <c r="L238" s="63"/>
      <c r="M238" s="63"/>
      <c r="N238" s="63"/>
      <c r="O238" s="64"/>
      <c r="P238" s="65"/>
    </row>
    <row r="239" spans="1:16" s="188" customFormat="1" ht="12" thickBot="1" x14ac:dyDescent="0.25">
      <c r="B239" s="33" t="s">
        <v>248</v>
      </c>
      <c r="C239" s="33"/>
      <c r="D239" s="33"/>
      <c r="E239" s="33"/>
      <c r="F239" s="34"/>
      <c r="G239" s="34"/>
      <c r="H239" s="34"/>
      <c r="I239" s="34"/>
      <c r="J239" s="34"/>
      <c r="K239" s="34"/>
      <c r="L239" s="34"/>
      <c r="M239" s="34"/>
      <c r="N239" s="34"/>
      <c r="O239" s="35"/>
      <c r="P239" s="35"/>
    </row>
    <row r="240" spans="1:16" s="30" customFormat="1" ht="11.25" customHeight="1" x14ac:dyDescent="0.2">
      <c r="A240" s="188"/>
      <c r="B240" s="189" t="s">
        <v>42</v>
      </c>
      <c r="C240" s="79"/>
      <c r="D240" s="73"/>
      <c r="E240" s="73"/>
      <c r="F240" s="74"/>
      <c r="G240" s="183">
        <v>468</v>
      </c>
      <c r="H240" s="184"/>
      <c r="I240" s="185">
        <v>86</v>
      </c>
      <c r="J240" s="184"/>
      <c r="K240" s="183"/>
      <c r="L240" s="186">
        <v>1</v>
      </c>
      <c r="M240" s="183"/>
      <c r="N240" s="184">
        <v>29</v>
      </c>
      <c r="O240" s="43">
        <f>SUM(F240:N240)</f>
        <v>584</v>
      </c>
      <c r="P240" s="44">
        <f>(F240*$F$3)+(G240*$G$3)+(H240*$H$3)+(I240*$I$3)+(J240*$J$3)+(K240*$K$3)+(L240*$L$3)+(M240*$M$3)+(N240*$N$3)</f>
        <v>219</v>
      </c>
    </row>
    <row r="241" spans="1:16" s="30" customFormat="1" ht="11.25" customHeight="1" x14ac:dyDescent="0.2">
      <c r="A241" s="188"/>
      <c r="B241" s="36"/>
      <c r="C241" s="45"/>
      <c r="D241" s="37"/>
      <c r="E241" s="37"/>
      <c r="F241" s="38"/>
      <c r="G241" s="39"/>
      <c r="H241" s="40"/>
      <c r="I241" s="41"/>
      <c r="J241" s="40"/>
      <c r="K241" s="39"/>
      <c r="L241" s="42"/>
      <c r="M241" s="39"/>
      <c r="N241" s="40"/>
      <c r="O241" s="43">
        <f>SUM(F241:N241)</f>
        <v>0</v>
      </c>
      <c r="P241" s="44">
        <f>(F241*$F$3)+(G241*$G$3)+(H241*$H$3)+(I241*$I$3)+(J241*$J$3)+(K241*$K$3)+(L241*$L$3)+(M241*$M$3)+(N241*$N$3)</f>
        <v>0</v>
      </c>
    </row>
    <row r="242" spans="1:16" s="188" customFormat="1" ht="12" thickBot="1" x14ac:dyDescent="0.25">
      <c r="A242" s="197"/>
      <c r="B242" s="47" t="s">
        <v>21</v>
      </c>
      <c r="C242" s="47">
        <f t="shared" ref="C242:P242" si="27">SUM(C240:C241)</f>
        <v>0</v>
      </c>
      <c r="D242" s="47">
        <f t="shared" si="27"/>
        <v>0</v>
      </c>
      <c r="E242" s="47">
        <f t="shared" si="27"/>
        <v>0</v>
      </c>
      <c r="F242" s="47">
        <f t="shared" si="27"/>
        <v>0</v>
      </c>
      <c r="G242" s="51">
        <f t="shared" si="27"/>
        <v>468</v>
      </c>
      <c r="H242" s="51">
        <f t="shared" si="27"/>
        <v>0</v>
      </c>
      <c r="I242" s="51">
        <f t="shared" si="27"/>
        <v>86</v>
      </c>
      <c r="J242" s="51">
        <f t="shared" si="27"/>
        <v>0</v>
      </c>
      <c r="K242" s="51">
        <f t="shared" si="27"/>
        <v>0</v>
      </c>
      <c r="L242" s="51">
        <f t="shared" si="27"/>
        <v>1</v>
      </c>
      <c r="M242" s="51">
        <f t="shared" si="27"/>
        <v>0</v>
      </c>
      <c r="N242" s="51">
        <f t="shared" si="27"/>
        <v>29</v>
      </c>
      <c r="O242" s="52">
        <f t="shared" si="27"/>
        <v>584</v>
      </c>
      <c r="P242" s="53">
        <f t="shared" si="27"/>
        <v>219</v>
      </c>
    </row>
    <row r="243" spans="1:16" s="188" customFormat="1" x14ac:dyDescent="0.2">
      <c r="A243" s="197"/>
      <c r="B243" s="62"/>
      <c r="C243" s="62"/>
      <c r="D243" s="62"/>
      <c r="E243" s="62"/>
      <c r="F243" s="62"/>
      <c r="G243" s="63"/>
      <c r="H243" s="63"/>
      <c r="I243" s="63"/>
      <c r="J243" s="63"/>
      <c r="K243" s="63"/>
      <c r="L243" s="63"/>
      <c r="M243" s="63"/>
      <c r="N243" s="63"/>
      <c r="O243" s="64"/>
      <c r="P243" s="65"/>
    </row>
    <row r="245" spans="1:16" ht="12" thickBot="1" x14ac:dyDescent="0.25">
      <c r="B245" s="33" t="s">
        <v>57</v>
      </c>
      <c r="C245" s="33"/>
      <c r="D245" s="33"/>
      <c r="E245" s="33"/>
      <c r="F245" s="34"/>
      <c r="G245" s="34"/>
      <c r="H245" s="34"/>
      <c r="I245" s="34"/>
      <c r="J245" s="34"/>
      <c r="K245" s="34"/>
      <c r="L245" s="34"/>
      <c r="M245" s="34"/>
      <c r="N245" s="34"/>
      <c r="O245" s="35"/>
      <c r="P245" s="35"/>
    </row>
    <row r="246" spans="1:16" s="30" customFormat="1" x14ac:dyDescent="0.2">
      <c r="A246" s="1"/>
      <c r="B246" s="165" t="s">
        <v>88</v>
      </c>
      <c r="C246" s="172"/>
      <c r="D246" s="166">
        <v>4</v>
      </c>
      <c r="E246" s="166">
        <v>2</v>
      </c>
      <c r="F246" s="167"/>
      <c r="G246" s="168">
        <v>1048</v>
      </c>
      <c r="H246" s="169"/>
      <c r="I246" s="170">
        <v>24</v>
      </c>
      <c r="J246" s="169"/>
      <c r="K246" s="168">
        <v>34</v>
      </c>
      <c r="L246" s="171"/>
      <c r="M246" s="168">
        <v>712</v>
      </c>
      <c r="N246" s="169"/>
      <c r="O246" s="43">
        <f>SUM(F246:N246)</f>
        <v>1818</v>
      </c>
      <c r="P246" s="44">
        <f>(F246*$F$3)+(G246*$G$3)+(H246*$H$3)+(I246*$I$3)+(J246*$J$3)+(K246*$K$3)+(L246*$L$3)+(M246*$M$3)+(N246*$N$3)</f>
        <v>1732</v>
      </c>
    </row>
    <row r="247" spans="1:16" s="30" customFormat="1" x14ac:dyDescent="0.2">
      <c r="A247" s="1"/>
      <c r="B247" s="165"/>
      <c r="C247" s="172"/>
      <c r="D247" s="166"/>
      <c r="E247" s="166"/>
      <c r="F247" s="167"/>
      <c r="G247" s="168"/>
      <c r="H247" s="169"/>
      <c r="I247" s="170"/>
      <c r="J247" s="169"/>
      <c r="K247" s="168"/>
      <c r="L247" s="171"/>
      <c r="M247" s="168"/>
      <c r="N247" s="169"/>
      <c r="O247" s="43">
        <f>SUM(F247:N247)</f>
        <v>0</v>
      </c>
      <c r="P247" s="44">
        <f>(F247*$F$3)+(G247*$G$3)+(H247*$H$3)+(I247*$I$3)+(J247*$J$3)+(K247*$K$3)+(L247*$L$3)+(M247*$M$3)+(N247*$N$3)</f>
        <v>0</v>
      </c>
    </row>
    <row r="248" spans="1:16" s="30" customFormat="1" x14ac:dyDescent="0.2">
      <c r="A248" s="1"/>
      <c r="B248" s="66"/>
      <c r="C248" s="59"/>
      <c r="D248" s="60"/>
      <c r="E248" s="60"/>
      <c r="F248" s="61"/>
      <c r="G248" s="67"/>
      <c r="H248" s="68"/>
      <c r="I248" s="69"/>
      <c r="J248" s="68"/>
      <c r="K248" s="67"/>
      <c r="L248" s="70"/>
      <c r="M248" s="67"/>
      <c r="N248" s="68"/>
      <c r="O248" s="43">
        <f>SUM(F248:N248)</f>
        <v>0</v>
      </c>
      <c r="P248" s="44">
        <f>(F248*$F$3)+(G248*$G$3)+(H248*$H$3)+(I248*$I$3)+(J248*$J$3)+(K248*$K$3)+(L248*$L$3)+(M248*$M$3)+(N248*$N$3)</f>
        <v>0</v>
      </c>
    </row>
    <row r="249" spans="1:16" ht="12" thickBot="1" x14ac:dyDescent="0.25">
      <c r="A249" s="46"/>
      <c r="B249" s="47" t="s">
        <v>21</v>
      </c>
      <c r="C249" s="47">
        <f>SUM(C248:C248)</f>
        <v>0</v>
      </c>
      <c r="D249" s="47">
        <f>SUM(D246:D248)</f>
        <v>4</v>
      </c>
      <c r="E249" s="47">
        <f>SUM(E246:E248)</f>
        <v>2</v>
      </c>
      <c r="F249" s="47">
        <f>SUM(F248:F248)</f>
        <v>0</v>
      </c>
      <c r="G249" s="51">
        <f t="shared" ref="G249:P249" si="28">SUM(G246:G248)</f>
        <v>1048</v>
      </c>
      <c r="H249" s="51">
        <f t="shared" si="28"/>
        <v>0</v>
      </c>
      <c r="I249" s="51">
        <f t="shared" si="28"/>
        <v>24</v>
      </c>
      <c r="J249" s="51">
        <f t="shared" si="28"/>
        <v>0</v>
      </c>
      <c r="K249" s="51">
        <f t="shared" si="28"/>
        <v>34</v>
      </c>
      <c r="L249" s="51">
        <f t="shared" si="28"/>
        <v>0</v>
      </c>
      <c r="M249" s="51">
        <f t="shared" si="28"/>
        <v>712</v>
      </c>
      <c r="N249" s="51">
        <f t="shared" si="28"/>
        <v>0</v>
      </c>
      <c r="O249" s="52">
        <f t="shared" si="28"/>
        <v>1818</v>
      </c>
      <c r="P249" s="53">
        <f t="shared" si="28"/>
        <v>1732</v>
      </c>
    </row>
    <row r="251" spans="1:16" s="188" customFormat="1" x14ac:dyDescent="0.2"/>
    <row r="252" spans="1:16" s="188" customFormat="1" ht="12" thickBot="1" x14ac:dyDescent="0.25">
      <c r="B252" s="33" t="s">
        <v>87</v>
      </c>
      <c r="C252" s="33"/>
      <c r="D252" s="33"/>
      <c r="E252" s="33"/>
      <c r="F252" s="34"/>
      <c r="G252" s="34"/>
      <c r="H252" s="34"/>
      <c r="I252" s="34"/>
      <c r="J252" s="34"/>
      <c r="K252" s="34"/>
      <c r="L252" s="34"/>
      <c r="M252" s="34"/>
      <c r="N252" s="34"/>
      <c r="O252" s="35"/>
      <c r="P252" s="35"/>
    </row>
    <row r="253" spans="1:16" s="30" customFormat="1" x14ac:dyDescent="0.2">
      <c r="A253" s="188"/>
      <c r="B253" s="165" t="s">
        <v>88</v>
      </c>
      <c r="C253" s="172"/>
      <c r="D253" s="166"/>
      <c r="E253" s="166"/>
      <c r="F253" s="167"/>
      <c r="G253" s="168">
        <v>108</v>
      </c>
      <c r="H253" s="169"/>
      <c r="I253" s="170"/>
      <c r="J253" s="169"/>
      <c r="K253" s="168">
        <v>5050</v>
      </c>
      <c r="L253" s="171"/>
      <c r="M253" s="168"/>
      <c r="N253" s="169"/>
      <c r="O253" s="43">
        <f>SUM(F253:N253)</f>
        <v>5158</v>
      </c>
      <c r="P253" s="44">
        <f>(F253*$F$3)+(G253*$G$3)+(H253*$H$3)+(I253*$I$3)+(J253*$J$3)+(K253*$K$3)+(L253*$L$3)+(M253*$M$3)+(N253*$N$3)</f>
        <v>5077</v>
      </c>
    </row>
    <row r="254" spans="1:16" s="30" customFormat="1" x14ac:dyDescent="0.2">
      <c r="A254" s="188"/>
      <c r="B254" s="189"/>
      <c r="C254" s="196"/>
      <c r="D254" s="191"/>
      <c r="E254" s="191"/>
      <c r="F254" s="192"/>
      <c r="G254" s="193"/>
      <c r="H254" s="194"/>
      <c r="I254" s="195"/>
      <c r="J254" s="194"/>
      <c r="K254" s="193"/>
      <c r="L254" s="70"/>
      <c r="M254" s="193"/>
      <c r="N254" s="194"/>
      <c r="O254" s="43">
        <f>SUM(F254:N254)</f>
        <v>0</v>
      </c>
      <c r="P254" s="44">
        <f>(F254*$F$3)+(G254*$G$3)+(H254*$H$3)+(I254*$I$3)+(J254*$J$3)+(K254*$K$3)+(L254*$L$3)+(M254*$M$3)+(N254*$N$3)</f>
        <v>0</v>
      </c>
    </row>
    <row r="255" spans="1:16" s="188" customFormat="1" ht="12" thickBot="1" x14ac:dyDescent="0.25">
      <c r="A255" s="197"/>
      <c r="B255" s="47" t="s">
        <v>21</v>
      </c>
      <c r="C255" s="47">
        <f>SUM(C254:C254)</f>
        <v>0</v>
      </c>
      <c r="D255" s="47">
        <f>SUM(D253:D254)</f>
        <v>0</v>
      </c>
      <c r="E255" s="47">
        <f>SUM(E253:E254)</f>
        <v>0</v>
      </c>
      <c r="F255" s="47">
        <f>SUM(F254:F254)</f>
        <v>0</v>
      </c>
      <c r="G255" s="51">
        <f t="shared" ref="G255:P255" si="29">SUM(G253:G254)</f>
        <v>108</v>
      </c>
      <c r="H255" s="51">
        <f t="shared" si="29"/>
        <v>0</v>
      </c>
      <c r="I255" s="51">
        <f t="shared" si="29"/>
        <v>0</v>
      </c>
      <c r="J255" s="51">
        <f t="shared" si="29"/>
        <v>0</v>
      </c>
      <c r="K255" s="51">
        <f t="shared" si="29"/>
        <v>5050</v>
      </c>
      <c r="L255" s="51">
        <f t="shared" si="29"/>
        <v>0</v>
      </c>
      <c r="M255" s="51">
        <f t="shared" si="29"/>
        <v>0</v>
      </c>
      <c r="N255" s="51">
        <f t="shared" si="29"/>
        <v>0</v>
      </c>
      <c r="O255" s="52">
        <f t="shared" si="29"/>
        <v>5158</v>
      </c>
      <c r="P255" s="53">
        <f t="shared" si="29"/>
        <v>5077</v>
      </c>
    </row>
    <row r="256" spans="1:16" s="188" customFormat="1" x14ac:dyDescent="0.2"/>
    <row r="257" spans="1:16" s="188" customFormat="1" x14ac:dyDescent="0.2">
      <c r="B257" s="54"/>
      <c r="C257" s="54"/>
      <c r="D257" s="54"/>
      <c r="E257" s="54"/>
      <c r="F257" s="54"/>
      <c r="G257" s="54"/>
      <c r="H257" s="54"/>
      <c r="I257" s="54"/>
      <c r="J257" s="54"/>
      <c r="K257" s="54"/>
      <c r="L257" s="54"/>
      <c r="M257" s="54"/>
      <c r="N257" s="54"/>
      <c r="O257" s="54"/>
      <c r="P257" s="54"/>
    </row>
    <row r="258" spans="1:16" s="188" customFormat="1" ht="12" thickBot="1" x14ac:dyDescent="0.25">
      <c r="B258" s="33" t="s">
        <v>89</v>
      </c>
      <c r="C258" s="33"/>
      <c r="D258" s="33"/>
      <c r="E258" s="33"/>
      <c r="F258" s="34"/>
      <c r="G258" s="34"/>
      <c r="H258" s="34"/>
      <c r="I258" s="34"/>
      <c r="J258" s="34"/>
      <c r="K258" s="34"/>
      <c r="L258" s="34"/>
      <c r="M258" s="34"/>
      <c r="N258" s="34"/>
      <c r="O258" s="35"/>
      <c r="P258" s="35"/>
    </row>
    <row r="259" spans="1:16" s="30" customFormat="1" x14ac:dyDescent="0.2">
      <c r="A259" s="188"/>
      <c r="B259" s="174" t="s">
        <v>352</v>
      </c>
      <c r="C259" s="175"/>
      <c r="D259" s="176"/>
      <c r="E259" s="176"/>
      <c r="F259" s="177">
        <v>425</v>
      </c>
      <c r="G259" s="183"/>
      <c r="H259" s="184"/>
      <c r="I259" s="185"/>
      <c r="J259" s="184"/>
      <c r="K259" s="183"/>
      <c r="L259" s="186"/>
      <c r="M259" s="183"/>
      <c r="N259" s="184"/>
      <c r="O259" s="43">
        <f t="shared" ref="O259:O366" si="30">SUM(F259:N259)</f>
        <v>425</v>
      </c>
      <c r="P259" s="44">
        <f t="shared" ref="P259:P366" si="31">(F259*$F$3)+(G259*$G$3)+(H259*$H$3)+(I259*$I$3)+(J259*$J$3)+(K259*$K$3)+(L259*$L$3)+(M259*$M$3)+(N259*$N$3)</f>
        <v>42.5</v>
      </c>
    </row>
    <row r="260" spans="1:16" s="30" customFormat="1" x14ac:dyDescent="0.2">
      <c r="A260" s="188"/>
      <c r="B260" s="174" t="s">
        <v>353</v>
      </c>
      <c r="C260" s="182"/>
      <c r="D260" s="176"/>
      <c r="E260" s="176"/>
      <c r="F260" s="177"/>
      <c r="G260" s="183">
        <v>110</v>
      </c>
      <c r="H260" s="184"/>
      <c r="I260" s="185">
        <v>10</v>
      </c>
      <c r="J260" s="184"/>
      <c r="K260" s="183">
        <v>10</v>
      </c>
      <c r="L260" s="186"/>
      <c r="M260" s="183"/>
      <c r="N260" s="184">
        <v>32</v>
      </c>
      <c r="O260" s="43">
        <f t="shared" si="30"/>
        <v>162</v>
      </c>
      <c r="P260" s="44">
        <f t="shared" si="31"/>
        <v>106.5</v>
      </c>
    </row>
    <row r="261" spans="1:16" s="30" customFormat="1" x14ac:dyDescent="0.2">
      <c r="A261" s="188"/>
      <c r="B261" s="174" t="s">
        <v>354</v>
      </c>
      <c r="C261" s="182"/>
      <c r="D261" s="176"/>
      <c r="E261" s="176"/>
      <c r="F261" s="177"/>
      <c r="G261" s="183"/>
      <c r="H261" s="184"/>
      <c r="I261" s="185"/>
      <c r="J261" s="184"/>
      <c r="K261" s="183"/>
      <c r="L261" s="186"/>
      <c r="M261" s="183"/>
      <c r="N261" s="184">
        <v>10</v>
      </c>
      <c r="O261" s="43">
        <f t="shared" si="30"/>
        <v>10</v>
      </c>
      <c r="P261" s="44">
        <f t="shared" si="31"/>
        <v>20</v>
      </c>
    </row>
    <row r="262" spans="1:16" s="30" customFormat="1" x14ac:dyDescent="0.2">
      <c r="A262" s="188"/>
      <c r="B262" s="174" t="s">
        <v>355</v>
      </c>
      <c r="C262" s="182"/>
      <c r="D262" s="176"/>
      <c r="E262" s="176"/>
      <c r="F262" s="177"/>
      <c r="G262" s="183">
        <v>1</v>
      </c>
      <c r="H262" s="184"/>
      <c r="I262" s="185">
        <v>1</v>
      </c>
      <c r="J262" s="184"/>
      <c r="K262" s="183"/>
      <c r="L262" s="186"/>
      <c r="M262" s="183"/>
      <c r="N262" s="184"/>
      <c r="O262" s="43">
        <f t="shared" si="30"/>
        <v>2</v>
      </c>
      <c r="P262" s="44">
        <f t="shared" si="31"/>
        <v>0.75</v>
      </c>
    </row>
    <row r="263" spans="1:16" s="30" customFormat="1" x14ac:dyDescent="0.2">
      <c r="A263" s="188"/>
      <c r="B263" s="174" t="s">
        <v>356</v>
      </c>
      <c r="C263" s="182"/>
      <c r="D263" s="176"/>
      <c r="E263" s="176"/>
      <c r="F263" s="177"/>
      <c r="G263" s="183">
        <v>1</v>
      </c>
      <c r="H263" s="184"/>
      <c r="I263" s="185"/>
      <c r="J263" s="184"/>
      <c r="K263" s="183"/>
      <c r="L263" s="186"/>
      <c r="M263" s="183"/>
      <c r="N263" s="184">
        <v>9</v>
      </c>
      <c r="O263" s="43">
        <f t="shared" si="30"/>
        <v>10</v>
      </c>
      <c r="P263" s="44">
        <f t="shared" si="31"/>
        <v>18.25</v>
      </c>
    </row>
    <row r="264" spans="1:16" s="30" customFormat="1" x14ac:dyDescent="0.2">
      <c r="A264" s="188"/>
      <c r="B264" s="174" t="s">
        <v>357</v>
      </c>
      <c r="C264" s="182"/>
      <c r="D264" s="176"/>
      <c r="E264" s="176"/>
      <c r="F264" s="177"/>
      <c r="G264" s="183">
        <v>1</v>
      </c>
      <c r="H264" s="184"/>
      <c r="I264" s="185"/>
      <c r="J264" s="184"/>
      <c r="K264" s="183"/>
      <c r="L264" s="186"/>
      <c r="M264" s="183"/>
      <c r="N264" s="184"/>
      <c r="O264" s="43">
        <f t="shared" si="30"/>
        <v>1</v>
      </c>
      <c r="P264" s="44">
        <f t="shared" si="31"/>
        <v>0.25</v>
      </c>
    </row>
    <row r="265" spans="1:16" s="30" customFormat="1" x14ac:dyDescent="0.2">
      <c r="A265" s="188"/>
      <c r="B265" s="174" t="s">
        <v>358</v>
      </c>
      <c r="C265" s="182"/>
      <c r="D265" s="176"/>
      <c r="E265" s="176"/>
      <c r="F265" s="177"/>
      <c r="G265" s="183"/>
      <c r="H265" s="184"/>
      <c r="I265" s="185"/>
      <c r="J265" s="184"/>
      <c r="K265" s="183"/>
      <c r="L265" s="186"/>
      <c r="M265" s="183"/>
      <c r="N265" s="184">
        <v>2</v>
      </c>
      <c r="O265" s="43">
        <f t="shared" si="30"/>
        <v>2</v>
      </c>
      <c r="P265" s="44">
        <f t="shared" si="31"/>
        <v>4</v>
      </c>
    </row>
    <row r="266" spans="1:16" s="30" customFormat="1" x14ac:dyDescent="0.2">
      <c r="A266" s="188"/>
      <c r="B266" s="174" t="s">
        <v>359</v>
      </c>
      <c r="C266" s="182"/>
      <c r="D266" s="176"/>
      <c r="E266" s="176"/>
      <c r="F266" s="177"/>
      <c r="G266" s="183">
        <v>5</v>
      </c>
      <c r="H266" s="184"/>
      <c r="I266" s="185">
        <v>1</v>
      </c>
      <c r="J266" s="184"/>
      <c r="K266" s="183">
        <v>1</v>
      </c>
      <c r="L266" s="186"/>
      <c r="M266" s="183"/>
      <c r="N266" s="184">
        <v>1</v>
      </c>
      <c r="O266" s="43">
        <f t="shared" si="30"/>
        <v>8</v>
      </c>
      <c r="P266" s="44">
        <f t="shared" si="31"/>
        <v>4.75</v>
      </c>
    </row>
    <row r="267" spans="1:16" s="30" customFormat="1" x14ac:dyDescent="0.2">
      <c r="A267" s="188"/>
      <c r="B267" s="174" t="s">
        <v>360</v>
      </c>
      <c r="C267" s="182"/>
      <c r="D267" s="176"/>
      <c r="E267" s="176"/>
      <c r="F267" s="177"/>
      <c r="G267" s="183">
        <v>1</v>
      </c>
      <c r="H267" s="184"/>
      <c r="I267" s="185"/>
      <c r="J267" s="184"/>
      <c r="K267" s="183"/>
      <c r="L267" s="186"/>
      <c r="M267" s="183"/>
      <c r="N267" s="184">
        <v>1</v>
      </c>
      <c r="O267" s="43">
        <f t="shared" si="30"/>
        <v>2</v>
      </c>
      <c r="P267" s="44">
        <f t="shared" si="31"/>
        <v>2.25</v>
      </c>
    </row>
    <row r="268" spans="1:16" s="30" customFormat="1" x14ac:dyDescent="0.2">
      <c r="A268" s="188"/>
      <c r="B268" s="174" t="s">
        <v>361</v>
      </c>
      <c r="C268" s="182"/>
      <c r="D268" s="176"/>
      <c r="E268" s="176"/>
      <c r="F268" s="177"/>
      <c r="G268" s="183"/>
      <c r="H268" s="184"/>
      <c r="I268" s="185"/>
      <c r="J268" s="184"/>
      <c r="K268" s="183"/>
      <c r="L268" s="186"/>
      <c r="M268" s="183"/>
      <c r="N268" s="184">
        <v>2</v>
      </c>
      <c r="O268" s="43">
        <f t="shared" ref="O268:O283" si="32">SUM(F268:N268)</f>
        <v>2</v>
      </c>
      <c r="P268" s="44">
        <f t="shared" ref="P268:P283" si="33">(F268*$F$3)+(G268*$G$3)+(H268*$H$3)+(I268*$I$3)+(J268*$J$3)+(K268*$K$3)+(L268*$L$3)+(M268*$M$3)+(N268*$N$3)</f>
        <v>4</v>
      </c>
    </row>
    <row r="269" spans="1:16" s="30" customFormat="1" x14ac:dyDescent="0.2">
      <c r="A269" s="188"/>
      <c r="B269" s="174" t="s">
        <v>362</v>
      </c>
      <c r="C269" s="182"/>
      <c r="D269" s="176"/>
      <c r="E269" s="176"/>
      <c r="F269" s="177"/>
      <c r="G269" s="183"/>
      <c r="H269" s="184"/>
      <c r="I269" s="185"/>
      <c r="J269" s="184"/>
      <c r="K269" s="183"/>
      <c r="L269" s="186"/>
      <c r="M269" s="183"/>
      <c r="N269" s="184"/>
      <c r="O269" s="43">
        <f t="shared" si="32"/>
        <v>0</v>
      </c>
      <c r="P269" s="44">
        <f t="shared" si="33"/>
        <v>0</v>
      </c>
    </row>
    <row r="270" spans="1:16" s="30" customFormat="1" x14ac:dyDescent="0.2">
      <c r="A270" s="188"/>
      <c r="B270" s="174" t="s">
        <v>363</v>
      </c>
      <c r="C270" s="182"/>
      <c r="D270" s="176"/>
      <c r="E270" s="176"/>
      <c r="F270" s="177"/>
      <c r="G270" s="183">
        <v>3</v>
      </c>
      <c r="H270" s="184"/>
      <c r="I270" s="185">
        <v>1</v>
      </c>
      <c r="J270" s="184"/>
      <c r="K270" s="183"/>
      <c r="L270" s="186"/>
      <c r="M270" s="183"/>
      <c r="N270" s="184">
        <v>1</v>
      </c>
      <c r="O270" s="43">
        <f t="shared" si="32"/>
        <v>5</v>
      </c>
      <c r="P270" s="44">
        <f t="shared" si="33"/>
        <v>3.25</v>
      </c>
    </row>
    <row r="271" spans="1:16" s="30" customFormat="1" x14ac:dyDescent="0.2">
      <c r="A271" s="188"/>
      <c r="B271" s="174" t="s">
        <v>364</v>
      </c>
      <c r="C271" s="182"/>
      <c r="D271" s="176"/>
      <c r="E271" s="176"/>
      <c r="F271" s="177"/>
      <c r="G271" s="183"/>
      <c r="H271" s="184"/>
      <c r="I271" s="185"/>
      <c r="J271" s="184"/>
      <c r="K271" s="183"/>
      <c r="L271" s="186"/>
      <c r="M271" s="183"/>
      <c r="N271" s="184">
        <v>1</v>
      </c>
      <c r="O271" s="43">
        <f t="shared" si="32"/>
        <v>1</v>
      </c>
      <c r="P271" s="44">
        <f t="shared" si="33"/>
        <v>2</v>
      </c>
    </row>
    <row r="272" spans="1:16" s="30" customFormat="1" x14ac:dyDescent="0.2">
      <c r="A272" s="188"/>
      <c r="B272" s="174" t="s">
        <v>365</v>
      </c>
      <c r="C272" s="182"/>
      <c r="D272" s="176"/>
      <c r="E272" s="176"/>
      <c r="F272" s="177"/>
      <c r="G272" s="183">
        <v>8</v>
      </c>
      <c r="H272" s="184"/>
      <c r="I272" s="185"/>
      <c r="J272" s="184"/>
      <c r="K272" s="183"/>
      <c r="L272" s="186"/>
      <c r="M272" s="183"/>
      <c r="N272" s="184"/>
      <c r="O272" s="43">
        <f t="shared" si="32"/>
        <v>8</v>
      </c>
      <c r="P272" s="44">
        <f t="shared" si="33"/>
        <v>2</v>
      </c>
    </row>
    <row r="273" spans="1:16" s="30" customFormat="1" x14ac:dyDescent="0.2">
      <c r="A273" s="188"/>
      <c r="B273" s="174" t="s">
        <v>366</v>
      </c>
      <c r="C273" s="182"/>
      <c r="D273" s="176"/>
      <c r="E273" s="176"/>
      <c r="F273" s="177"/>
      <c r="G273" s="183">
        <v>4</v>
      </c>
      <c r="H273" s="184"/>
      <c r="I273" s="185"/>
      <c r="J273" s="184"/>
      <c r="K273" s="183"/>
      <c r="L273" s="186"/>
      <c r="M273" s="183"/>
      <c r="N273" s="184">
        <v>1</v>
      </c>
      <c r="O273" s="43">
        <f t="shared" si="32"/>
        <v>5</v>
      </c>
      <c r="P273" s="44">
        <f t="shared" si="33"/>
        <v>3</v>
      </c>
    </row>
    <row r="274" spans="1:16" s="30" customFormat="1" x14ac:dyDescent="0.2">
      <c r="A274" s="188"/>
      <c r="B274" s="174" t="s">
        <v>367</v>
      </c>
      <c r="C274" s="182"/>
      <c r="D274" s="176"/>
      <c r="E274" s="176"/>
      <c r="F274" s="177"/>
      <c r="G274" s="183">
        <v>3</v>
      </c>
      <c r="H274" s="184"/>
      <c r="I274" s="185"/>
      <c r="J274" s="184"/>
      <c r="K274" s="183"/>
      <c r="L274" s="186"/>
      <c r="M274" s="183"/>
      <c r="N274" s="184"/>
      <c r="O274" s="43">
        <f t="shared" si="32"/>
        <v>3</v>
      </c>
      <c r="P274" s="44">
        <f t="shared" si="33"/>
        <v>0.75</v>
      </c>
    </row>
    <row r="275" spans="1:16" s="30" customFormat="1" x14ac:dyDescent="0.2">
      <c r="A275" s="188"/>
      <c r="B275" s="174" t="s">
        <v>368</v>
      </c>
      <c r="C275" s="182"/>
      <c r="D275" s="176"/>
      <c r="E275" s="176"/>
      <c r="F275" s="177"/>
      <c r="G275" s="183"/>
      <c r="H275" s="184"/>
      <c r="I275" s="185"/>
      <c r="J275" s="184"/>
      <c r="K275" s="183"/>
      <c r="L275" s="186"/>
      <c r="M275" s="183"/>
      <c r="N275" s="184">
        <v>1</v>
      </c>
      <c r="O275" s="43">
        <f t="shared" si="32"/>
        <v>1</v>
      </c>
      <c r="P275" s="44">
        <f t="shared" si="33"/>
        <v>2</v>
      </c>
    </row>
    <row r="276" spans="1:16" s="30" customFormat="1" x14ac:dyDescent="0.2">
      <c r="A276" s="188"/>
      <c r="B276" s="174" t="s">
        <v>369</v>
      </c>
      <c r="C276" s="182"/>
      <c r="D276" s="176"/>
      <c r="E276" s="176"/>
      <c r="F276" s="177"/>
      <c r="G276" s="183"/>
      <c r="H276" s="184"/>
      <c r="I276" s="185">
        <v>1</v>
      </c>
      <c r="J276" s="184"/>
      <c r="K276" s="183"/>
      <c r="L276" s="186"/>
      <c r="M276" s="183"/>
      <c r="N276" s="184"/>
      <c r="O276" s="43">
        <f t="shared" si="32"/>
        <v>1</v>
      </c>
      <c r="P276" s="44">
        <f t="shared" si="33"/>
        <v>0.5</v>
      </c>
    </row>
    <row r="277" spans="1:16" s="30" customFormat="1" x14ac:dyDescent="0.2">
      <c r="A277" s="188"/>
      <c r="B277" s="174" t="s">
        <v>370</v>
      </c>
      <c r="C277" s="182"/>
      <c r="D277" s="176"/>
      <c r="E277" s="176"/>
      <c r="F277" s="177"/>
      <c r="G277" s="183"/>
      <c r="H277" s="184"/>
      <c r="I277" s="185"/>
      <c r="J277" s="184"/>
      <c r="K277" s="183">
        <v>1</v>
      </c>
      <c r="L277" s="186"/>
      <c r="M277" s="183"/>
      <c r="N277" s="184"/>
      <c r="O277" s="43">
        <f t="shared" si="32"/>
        <v>1</v>
      </c>
      <c r="P277" s="44">
        <f t="shared" si="33"/>
        <v>1</v>
      </c>
    </row>
    <row r="278" spans="1:16" s="30" customFormat="1" x14ac:dyDescent="0.2">
      <c r="A278" s="188"/>
      <c r="B278" s="174" t="s">
        <v>371</v>
      </c>
      <c r="C278" s="182"/>
      <c r="D278" s="176"/>
      <c r="E278" s="176"/>
      <c r="F278" s="177"/>
      <c r="G278" s="183">
        <v>43</v>
      </c>
      <c r="H278" s="184"/>
      <c r="I278" s="185"/>
      <c r="J278" s="184"/>
      <c r="K278" s="183">
        <v>1</v>
      </c>
      <c r="L278" s="186"/>
      <c r="M278" s="183"/>
      <c r="N278" s="184">
        <v>2</v>
      </c>
      <c r="O278" s="43">
        <f t="shared" si="32"/>
        <v>46</v>
      </c>
      <c r="P278" s="44">
        <f t="shared" si="33"/>
        <v>15.75</v>
      </c>
    </row>
    <row r="279" spans="1:16" s="30" customFormat="1" x14ac:dyDescent="0.2">
      <c r="A279" s="188"/>
      <c r="B279" s="174" t="s">
        <v>372</v>
      </c>
      <c r="C279" s="182"/>
      <c r="D279" s="176"/>
      <c r="E279" s="176"/>
      <c r="F279" s="177"/>
      <c r="G279" s="183"/>
      <c r="H279" s="184"/>
      <c r="I279" s="185"/>
      <c r="J279" s="184"/>
      <c r="K279" s="183"/>
      <c r="L279" s="186"/>
      <c r="M279" s="183"/>
      <c r="N279" s="184"/>
      <c r="O279" s="43">
        <f t="shared" si="32"/>
        <v>0</v>
      </c>
      <c r="P279" s="44">
        <f t="shared" si="33"/>
        <v>0</v>
      </c>
    </row>
    <row r="280" spans="1:16" s="30" customFormat="1" x14ac:dyDescent="0.2">
      <c r="A280" s="188"/>
      <c r="B280" s="174" t="s">
        <v>373</v>
      </c>
      <c r="C280" s="182"/>
      <c r="D280" s="176"/>
      <c r="E280" s="176"/>
      <c r="F280" s="177"/>
      <c r="G280" s="183"/>
      <c r="H280" s="184"/>
      <c r="I280" s="185"/>
      <c r="J280" s="184"/>
      <c r="K280" s="183">
        <v>10</v>
      </c>
      <c r="L280" s="186"/>
      <c r="M280" s="183"/>
      <c r="N280" s="184"/>
      <c r="O280" s="43">
        <f t="shared" si="32"/>
        <v>10</v>
      </c>
      <c r="P280" s="44">
        <f t="shared" si="33"/>
        <v>10</v>
      </c>
    </row>
    <row r="281" spans="1:16" s="30" customFormat="1" x14ac:dyDescent="0.2">
      <c r="A281" s="188"/>
      <c r="B281" s="174" t="s">
        <v>374</v>
      </c>
      <c r="C281" s="182"/>
      <c r="D281" s="176"/>
      <c r="E281" s="176"/>
      <c r="F281" s="177"/>
      <c r="G281" s="183"/>
      <c r="H281" s="184"/>
      <c r="I281" s="185"/>
      <c r="J281" s="184"/>
      <c r="K281" s="183"/>
      <c r="L281" s="186"/>
      <c r="M281" s="183"/>
      <c r="N281" s="184">
        <v>16</v>
      </c>
      <c r="O281" s="43">
        <f t="shared" si="32"/>
        <v>16</v>
      </c>
      <c r="P281" s="44">
        <f t="shared" si="33"/>
        <v>32</v>
      </c>
    </row>
    <row r="282" spans="1:16" s="30" customFormat="1" x14ac:dyDescent="0.2">
      <c r="A282" s="188"/>
      <c r="B282" s="174" t="s">
        <v>375</v>
      </c>
      <c r="C282" s="182"/>
      <c r="D282" s="176"/>
      <c r="E282" s="176"/>
      <c r="F282" s="177"/>
      <c r="G282" s="183"/>
      <c r="H282" s="184"/>
      <c r="I282" s="185"/>
      <c r="J282" s="184"/>
      <c r="K282" s="183">
        <v>1</v>
      </c>
      <c r="L282" s="186"/>
      <c r="M282" s="183"/>
      <c r="N282" s="184"/>
      <c r="O282" s="43">
        <f t="shared" si="32"/>
        <v>1</v>
      </c>
      <c r="P282" s="44">
        <f t="shared" si="33"/>
        <v>1</v>
      </c>
    </row>
    <row r="283" spans="1:16" s="30" customFormat="1" x14ac:dyDescent="0.2">
      <c r="A283" s="188"/>
      <c r="B283" s="174" t="s">
        <v>376</v>
      </c>
      <c r="C283" s="182"/>
      <c r="D283" s="176"/>
      <c r="E283" s="176"/>
      <c r="F283" s="177"/>
      <c r="G283" s="183">
        <v>3</v>
      </c>
      <c r="H283" s="184"/>
      <c r="I283" s="185">
        <v>2</v>
      </c>
      <c r="J283" s="184"/>
      <c r="K283" s="183"/>
      <c r="L283" s="186"/>
      <c r="M283" s="183"/>
      <c r="N283" s="184"/>
      <c r="O283" s="43">
        <f t="shared" si="32"/>
        <v>5</v>
      </c>
      <c r="P283" s="44">
        <f t="shared" si="33"/>
        <v>1.75</v>
      </c>
    </row>
    <row r="284" spans="1:16" s="30" customFormat="1" x14ac:dyDescent="0.2">
      <c r="A284" s="188"/>
      <c r="B284" s="174" t="s">
        <v>377</v>
      </c>
      <c r="C284" s="182"/>
      <c r="D284" s="176"/>
      <c r="E284" s="176"/>
      <c r="F284" s="177"/>
      <c r="G284" s="183"/>
      <c r="H284" s="184"/>
      <c r="I284" s="185">
        <v>1</v>
      </c>
      <c r="J284" s="184"/>
      <c r="K284" s="183"/>
      <c r="L284" s="186"/>
      <c r="M284" s="183"/>
      <c r="N284" s="184">
        <v>2</v>
      </c>
      <c r="O284" s="43">
        <f t="shared" ref="O284:O313" si="34">SUM(F284:N284)</f>
        <v>3</v>
      </c>
      <c r="P284" s="44">
        <f t="shared" ref="P284:P313" si="35">(F284*$F$3)+(G284*$G$3)+(H284*$H$3)+(I284*$I$3)+(J284*$J$3)+(K284*$K$3)+(L284*$L$3)+(M284*$M$3)+(N284*$N$3)</f>
        <v>4.5</v>
      </c>
    </row>
    <row r="285" spans="1:16" s="30" customFormat="1" x14ac:dyDescent="0.2">
      <c r="A285" s="188"/>
      <c r="B285" s="174" t="s">
        <v>378</v>
      </c>
      <c r="C285" s="182"/>
      <c r="D285" s="176"/>
      <c r="E285" s="176"/>
      <c r="F285" s="177"/>
      <c r="G285" s="183">
        <v>3</v>
      </c>
      <c r="H285" s="184"/>
      <c r="I285" s="185"/>
      <c r="J285" s="184"/>
      <c r="K285" s="183"/>
      <c r="L285" s="186"/>
      <c r="M285" s="183"/>
      <c r="N285" s="184">
        <v>2</v>
      </c>
      <c r="O285" s="43">
        <f t="shared" si="34"/>
        <v>5</v>
      </c>
      <c r="P285" s="44">
        <f t="shared" si="35"/>
        <v>4.75</v>
      </c>
    </row>
    <row r="286" spans="1:16" s="30" customFormat="1" x14ac:dyDescent="0.2">
      <c r="A286" s="188"/>
      <c r="B286" s="174" t="s">
        <v>379</v>
      </c>
      <c r="C286" s="182"/>
      <c r="D286" s="176"/>
      <c r="E286" s="176"/>
      <c r="F286" s="177"/>
      <c r="G286" s="183">
        <v>40</v>
      </c>
      <c r="H286" s="184"/>
      <c r="I286" s="185"/>
      <c r="J286" s="184"/>
      <c r="K286" s="183"/>
      <c r="L286" s="186"/>
      <c r="M286" s="183"/>
      <c r="N286" s="184">
        <v>10</v>
      </c>
      <c r="O286" s="43">
        <f t="shared" si="34"/>
        <v>50</v>
      </c>
      <c r="P286" s="44">
        <f t="shared" si="35"/>
        <v>30</v>
      </c>
    </row>
    <row r="287" spans="1:16" s="30" customFormat="1" x14ac:dyDescent="0.2">
      <c r="A287" s="188"/>
      <c r="B287" s="174" t="s">
        <v>380</v>
      </c>
      <c r="C287" s="182"/>
      <c r="D287" s="176"/>
      <c r="E287" s="176"/>
      <c r="F287" s="177"/>
      <c r="G287" s="183"/>
      <c r="H287" s="184"/>
      <c r="I287" s="185"/>
      <c r="J287" s="184"/>
      <c r="K287" s="183">
        <v>1</v>
      </c>
      <c r="L287" s="186"/>
      <c r="M287" s="183"/>
      <c r="N287" s="184"/>
      <c r="O287" s="43">
        <f t="shared" si="34"/>
        <v>1</v>
      </c>
      <c r="P287" s="44">
        <f t="shared" si="35"/>
        <v>1</v>
      </c>
    </row>
    <row r="288" spans="1:16" s="30" customFormat="1" x14ac:dyDescent="0.2">
      <c r="A288" s="188"/>
      <c r="B288" s="174" t="s">
        <v>381</v>
      </c>
      <c r="C288" s="182"/>
      <c r="D288" s="176"/>
      <c r="E288" s="176"/>
      <c r="F288" s="177"/>
      <c r="G288" s="183">
        <v>3</v>
      </c>
      <c r="H288" s="184"/>
      <c r="I288" s="185"/>
      <c r="J288" s="184"/>
      <c r="K288" s="183"/>
      <c r="L288" s="186"/>
      <c r="M288" s="183"/>
      <c r="N288" s="184">
        <v>2</v>
      </c>
      <c r="O288" s="43">
        <f t="shared" si="34"/>
        <v>5</v>
      </c>
      <c r="P288" s="44">
        <f t="shared" si="35"/>
        <v>4.75</v>
      </c>
    </row>
    <row r="289" spans="1:16" s="30" customFormat="1" x14ac:dyDescent="0.2">
      <c r="A289" s="188"/>
      <c r="B289" s="174" t="s">
        <v>382</v>
      </c>
      <c r="C289" s="182"/>
      <c r="D289" s="176"/>
      <c r="E289" s="176"/>
      <c r="F289" s="177"/>
      <c r="G289" s="183"/>
      <c r="H289" s="184"/>
      <c r="I289" s="185"/>
      <c r="J289" s="184"/>
      <c r="K289" s="183">
        <v>6</v>
      </c>
      <c r="L289" s="186"/>
      <c r="M289" s="183"/>
      <c r="N289" s="184"/>
      <c r="O289" s="43">
        <f t="shared" si="34"/>
        <v>6</v>
      </c>
      <c r="P289" s="44">
        <f t="shared" si="35"/>
        <v>6</v>
      </c>
    </row>
    <row r="290" spans="1:16" s="30" customFormat="1" x14ac:dyDescent="0.2">
      <c r="A290" s="188"/>
      <c r="B290" s="174" t="s">
        <v>383</v>
      </c>
      <c r="C290" s="182"/>
      <c r="D290" s="176"/>
      <c r="E290" s="176"/>
      <c r="F290" s="177"/>
      <c r="G290" s="183"/>
      <c r="H290" s="184"/>
      <c r="I290" s="185"/>
      <c r="J290" s="184"/>
      <c r="K290" s="183">
        <v>1</v>
      </c>
      <c r="L290" s="186"/>
      <c r="M290" s="183"/>
      <c r="N290" s="184"/>
      <c r="O290" s="43">
        <f t="shared" si="34"/>
        <v>1</v>
      </c>
      <c r="P290" s="44">
        <f t="shared" si="35"/>
        <v>1</v>
      </c>
    </row>
    <row r="291" spans="1:16" s="30" customFormat="1" x14ac:dyDescent="0.2">
      <c r="A291" s="188"/>
      <c r="B291" s="174" t="s">
        <v>384</v>
      </c>
      <c r="C291" s="182"/>
      <c r="D291" s="176"/>
      <c r="E291" s="176"/>
      <c r="F291" s="177"/>
      <c r="G291" s="183">
        <v>4</v>
      </c>
      <c r="H291" s="184"/>
      <c r="I291" s="185"/>
      <c r="J291" s="184"/>
      <c r="K291" s="183"/>
      <c r="L291" s="186"/>
      <c r="M291" s="183"/>
      <c r="N291" s="184"/>
      <c r="O291" s="43">
        <f t="shared" si="34"/>
        <v>4</v>
      </c>
      <c r="P291" s="44">
        <f t="shared" si="35"/>
        <v>1</v>
      </c>
    </row>
    <row r="292" spans="1:16" s="30" customFormat="1" x14ac:dyDescent="0.2">
      <c r="A292" s="188"/>
      <c r="B292" s="174" t="s">
        <v>385</v>
      </c>
      <c r="C292" s="182"/>
      <c r="D292" s="176"/>
      <c r="E292" s="176"/>
      <c r="F292" s="177"/>
      <c r="G292" s="183">
        <v>22</v>
      </c>
      <c r="H292" s="184"/>
      <c r="I292" s="185"/>
      <c r="J292" s="184"/>
      <c r="K292" s="183"/>
      <c r="L292" s="186"/>
      <c r="M292" s="183"/>
      <c r="N292" s="184"/>
      <c r="O292" s="43">
        <f t="shared" si="34"/>
        <v>22</v>
      </c>
      <c r="P292" s="44">
        <f t="shared" si="35"/>
        <v>5.5</v>
      </c>
    </row>
    <row r="293" spans="1:16" s="30" customFormat="1" x14ac:dyDescent="0.2">
      <c r="A293" s="188"/>
      <c r="B293" s="174" t="s">
        <v>386</v>
      </c>
      <c r="C293" s="182"/>
      <c r="D293" s="176"/>
      <c r="E293" s="176"/>
      <c r="F293" s="177"/>
      <c r="G293" s="183">
        <v>108</v>
      </c>
      <c r="H293" s="184"/>
      <c r="I293" s="185">
        <v>2</v>
      </c>
      <c r="J293" s="184"/>
      <c r="K293" s="183"/>
      <c r="L293" s="186"/>
      <c r="M293" s="183"/>
      <c r="N293" s="184"/>
      <c r="O293" s="43">
        <f t="shared" si="34"/>
        <v>110</v>
      </c>
      <c r="P293" s="44">
        <f t="shared" si="35"/>
        <v>28</v>
      </c>
    </row>
    <row r="294" spans="1:16" s="30" customFormat="1" x14ac:dyDescent="0.2">
      <c r="A294" s="188"/>
      <c r="B294" s="174" t="s">
        <v>387</v>
      </c>
      <c r="C294" s="182"/>
      <c r="D294" s="176"/>
      <c r="E294" s="176"/>
      <c r="F294" s="177"/>
      <c r="G294" s="183">
        <v>8</v>
      </c>
      <c r="H294" s="184"/>
      <c r="I294" s="185"/>
      <c r="J294" s="184"/>
      <c r="K294" s="183"/>
      <c r="L294" s="186"/>
      <c r="M294" s="183"/>
      <c r="N294" s="184">
        <v>21</v>
      </c>
      <c r="O294" s="43">
        <f t="shared" si="34"/>
        <v>29</v>
      </c>
      <c r="P294" s="44">
        <f t="shared" si="35"/>
        <v>44</v>
      </c>
    </row>
    <row r="295" spans="1:16" s="30" customFormat="1" x14ac:dyDescent="0.2">
      <c r="A295" s="188"/>
      <c r="B295" s="174" t="s">
        <v>388</v>
      </c>
      <c r="C295" s="182"/>
      <c r="D295" s="176"/>
      <c r="E295" s="176"/>
      <c r="F295" s="177"/>
      <c r="G295" s="183"/>
      <c r="H295" s="184"/>
      <c r="I295" s="185"/>
      <c r="J295" s="184"/>
      <c r="K295" s="183"/>
      <c r="L295" s="186"/>
      <c r="M295" s="183"/>
      <c r="N295" s="184">
        <v>1</v>
      </c>
      <c r="O295" s="43">
        <f t="shared" si="34"/>
        <v>1</v>
      </c>
      <c r="P295" s="44">
        <f t="shared" si="35"/>
        <v>2</v>
      </c>
    </row>
    <row r="296" spans="1:16" s="30" customFormat="1" x14ac:dyDescent="0.2">
      <c r="A296" s="188"/>
      <c r="B296" s="174" t="s">
        <v>389</v>
      </c>
      <c r="C296" s="182"/>
      <c r="D296" s="176"/>
      <c r="E296" s="176"/>
      <c r="F296" s="177"/>
      <c r="G296" s="183">
        <v>2</v>
      </c>
      <c r="H296" s="184"/>
      <c r="I296" s="185"/>
      <c r="J296" s="184"/>
      <c r="K296" s="183">
        <v>1</v>
      </c>
      <c r="L296" s="186"/>
      <c r="M296" s="183"/>
      <c r="N296" s="184"/>
      <c r="O296" s="43">
        <f t="shared" si="34"/>
        <v>3</v>
      </c>
      <c r="P296" s="44">
        <f t="shared" si="35"/>
        <v>1.5</v>
      </c>
    </row>
    <row r="297" spans="1:16" s="30" customFormat="1" x14ac:dyDescent="0.2">
      <c r="A297" s="188"/>
      <c r="B297" s="174" t="s">
        <v>390</v>
      </c>
      <c r="C297" s="182"/>
      <c r="D297" s="176"/>
      <c r="E297" s="176"/>
      <c r="F297" s="177"/>
      <c r="G297" s="183">
        <v>1</v>
      </c>
      <c r="H297" s="184"/>
      <c r="I297" s="185">
        <v>1</v>
      </c>
      <c r="J297" s="184"/>
      <c r="K297" s="183"/>
      <c r="L297" s="186"/>
      <c r="M297" s="183"/>
      <c r="N297" s="184"/>
      <c r="O297" s="43">
        <f t="shared" si="34"/>
        <v>2</v>
      </c>
      <c r="P297" s="44">
        <f t="shared" si="35"/>
        <v>0.75</v>
      </c>
    </row>
    <row r="298" spans="1:16" s="30" customFormat="1" x14ac:dyDescent="0.2">
      <c r="A298" s="188"/>
      <c r="B298" s="174" t="s">
        <v>391</v>
      </c>
      <c r="C298" s="182"/>
      <c r="D298" s="176"/>
      <c r="E298" s="176"/>
      <c r="F298" s="177"/>
      <c r="G298" s="183"/>
      <c r="H298" s="184"/>
      <c r="I298" s="185"/>
      <c r="J298" s="184"/>
      <c r="K298" s="183"/>
      <c r="L298" s="186"/>
      <c r="M298" s="183"/>
      <c r="N298" s="184">
        <v>1</v>
      </c>
      <c r="O298" s="43">
        <f t="shared" si="34"/>
        <v>1</v>
      </c>
      <c r="P298" s="44">
        <f t="shared" si="35"/>
        <v>2</v>
      </c>
    </row>
    <row r="299" spans="1:16" s="30" customFormat="1" x14ac:dyDescent="0.2">
      <c r="A299" s="188"/>
      <c r="B299" s="174" t="s">
        <v>392</v>
      </c>
      <c r="C299" s="182"/>
      <c r="D299" s="176"/>
      <c r="E299" s="176"/>
      <c r="F299" s="177"/>
      <c r="G299" s="183"/>
      <c r="H299" s="184"/>
      <c r="I299" s="185"/>
      <c r="J299" s="184"/>
      <c r="K299" s="183">
        <v>1</v>
      </c>
      <c r="L299" s="186"/>
      <c r="M299" s="183"/>
      <c r="N299" s="184"/>
      <c r="O299" s="43">
        <f t="shared" si="34"/>
        <v>1</v>
      </c>
      <c r="P299" s="44">
        <f t="shared" si="35"/>
        <v>1</v>
      </c>
    </row>
    <row r="300" spans="1:16" s="30" customFormat="1" x14ac:dyDescent="0.2">
      <c r="A300" s="188"/>
      <c r="B300" s="174" t="s">
        <v>393</v>
      </c>
      <c r="C300" s="182"/>
      <c r="D300" s="176"/>
      <c r="E300" s="176"/>
      <c r="F300" s="177"/>
      <c r="G300" s="183">
        <v>8</v>
      </c>
      <c r="H300" s="184"/>
      <c r="I300" s="185"/>
      <c r="J300" s="184"/>
      <c r="K300" s="183"/>
      <c r="L300" s="186"/>
      <c r="M300" s="183"/>
      <c r="N300" s="184">
        <v>2</v>
      </c>
      <c r="O300" s="43">
        <f t="shared" si="34"/>
        <v>10</v>
      </c>
      <c r="P300" s="44">
        <f t="shared" si="35"/>
        <v>6</v>
      </c>
    </row>
    <row r="301" spans="1:16" s="30" customFormat="1" x14ac:dyDescent="0.2">
      <c r="A301" s="188"/>
      <c r="B301" s="174" t="s">
        <v>394</v>
      </c>
      <c r="C301" s="182"/>
      <c r="D301" s="176"/>
      <c r="E301" s="176"/>
      <c r="F301" s="177"/>
      <c r="G301" s="183">
        <v>2</v>
      </c>
      <c r="H301" s="184"/>
      <c r="I301" s="185"/>
      <c r="J301" s="184"/>
      <c r="K301" s="183"/>
      <c r="L301" s="186"/>
      <c r="M301" s="183"/>
      <c r="N301" s="184"/>
      <c r="O301" s="43">
        <f t="shared" si="34"/>
        <v>2</v>
      </c>
      <c r="P301" s="44">
        <f t="shared" si="35"/>
        <v>0.5</v>
      </c>
    </row>
    <row r="302" spans="1:16" s="30" customFormat="1" x14ac:dyDescent="0.2">
      <c r="A302" s="188"/>
      <c r="B302" s="174" t="s">
        <v>395</v>
      </c>
      <c r="C302" s="182"/>
      <c r="D302" s="176"/>
      <c r="E302" s="176"/>
      <c r="F302" s="177"/>
      <c r="G302" s="183">
        <v>31</v>
      </c>
      <c r="H302" s="184"/>
      <c r="I302" s="185">
        <v>49</v>
      </c>
      <c r="J302" s="184"/>
      <c r="K302" s="183">
        <v>1</v>
      </c>
      <c r="L302" s="186"/>
      <c r="M302" s="183"/>
      <c r="N302" s="184">
        <v>7</v>
      </c>
      <c r="O302" s="43">
        <f t="shared" si="34"/>
        <v>88</v>
      </c>
      <c r="P302" s="44">
        <f t="shared" si="35"/>
        <v>47.25</v>
      </c>
    </row>
    <row r="303" spans="1:16" s="30" customFormat="1" x14ac:dyDescent="0.2">
      <c r="A303" s="188"/>
      <c r="B303" s="174" t="s">
        <v>396</v>
      </c>
      <c r="C303" s="182"/>
      <c r="D303" s="176"/>
      <c r="E303" s="176"/>
      <c r="F303" s="177"/>
      <c r="G303" s="183"/>
      <c r="H303" s="184"/>
      <c r="I303" s="185"/>
      <c r="J303" s="184"/>
      <c r="K303" s="183">
        <v>1</v>
      </c>
      <c r="L303" s="186"/>
      <c r="M303" s="183"/>
      <c r="N303" s="184"/>
      <c r="O303" s="43">
        <f t="shared" si="34"/>
        <v>1</v>
      </c>
      <c r="P303" s="44">
        <f t="shared" si="35"/>
        <v>1</v>
      </c>
    </row>
    <row r="304" spans="1:16" s="30" customFormat="1" x14ac:dyDescent="0.2">
      <c r="A304" s="188"/>
      <c r="B304" s="174" t="s">
        <v>397</v>
      </c>
      <c r="C304" s="182"/>
      <c r="D304" s="176"/>
      <c r="E304" s="176"/>
      <c r="F304" s="177"/>
      <c r="G304" s="183"/>
      <c r="H304" s="184"/>
      <c r="I304" s="185"/>
      <c r="J304" s="184"/>
      <c r="K304" s="183">
        <v>2</v>
      </c>
      <c r="L304" s="186"/>
      <c r="M304" s="183"/>
      <c r="N304" s="184"/>
      <c r="O304" s="43">
        <f t="shared" si="34"/>
        <v>2</v>
      </c>
      <c r="P304" s="44">
        <f t="shared" si="35"/>
        <v>2</v>
      </c>
    </row>
    <row r="305" spans="1:16" s="30" customFormat="1" x14ac:dyDescent="0.2">
      <c r="A305" s="188"/>
      <c r="B305" s="174" t="s">
        <v>398</v>
      </c>
      <c r="C305" s="182"/>
      <c r="D305" s="176"/>
      <c r="E305" s="176"/>
      <c r="F305" s="177"/>
      <c r="G305" s="183">
        <v>1</v>
      </c>
      <c r="H305" s="184"/>
      <c r="I305" s="185"/>
      <c r="J305" s="184"/>
      <c r="K305" s="183"/>
      <c r="L305" s="186"/>
      <c r="M305" s="183"/>
      <c r="N305" s="184"/>
      <c r="O305" s="43">
        <f t="shared" si="34"/>
        <v>1</v>
      </c>
      <c r="P305" s="44">
        <f t="shared" si="35"/>
        <v>0.25</v>
      </c>
    </row>
    <row r="306" spans="1:16" s="30" customFormat="1" x14ac:dyDescent="0.2">
      <c r="A306" s="188"/>
      <c r="B306" s="174" t="s">
        <v>399</v>
      </c>
      <c r="C306" s="182"/>
      <c r="D306" s="176"/>
      <c r="E306" s="176"/>
      <c r="F306" s="177"/>
      <c r="G306" s="183">
        <v>155</v>
      </c>
      <c r="H306" s="184"/>
      <c r="I306" s="185">
        <v>19</v>
      </c>
      <c r="J306" s="184"/>
      <c r="K306" s="183">
        <v>2</v>
      </c>
      <c r="L306" s="186"/>
      <c r="M306" s="183"/>
      <c r="N306" s="184">
        <v>19</v>
      </c>
      <c r="O306" s="43">
        <f t="shared" si="34"/>
        <v>195</v>
      </c>
      <c r="P306" s="44">
        <f t="shared" si="35"/>
        <v>88.25</v>
      </c>
    </row>
    <row r="307" spans="1:16" s="30" customFormat="1" x14ac:dyDescent="0.2">
      <c r="A307" s="188"/>
      <c r="B307" s="174" t="s">
        <v>400</v>
      </c>
      <c r="C307" s="182"/>
      <c r="D307" s="176"/>
      <c r="E307" s="176"/>
      <c r="F307" s="177"/>
      <c r="G307" s="183"/>
      <c r="H307" s="184"/>
      <c r="I307" s="185"/>
      <c r="J307" s="184"/>
      <c r="K307" s="183">
        <v>2</v>
      </c>
      <c r="L307" s="186"/>
      <c r="M307" s="183"/>
      <c r="N307" s="184"/>
      <c r="O307" s="43">
        <f t="shared" si="34"/>
        <v>2</v>
      </c>
      <c r="P307" s="44">
        <f t="shared" si="35"/>
        <v>2</v>
      </c>
    </row>
    <row r="308" spans="1:16" s="30" customFormat="1" x14ac:dyDescent="0.2">
      <c r="A308" s="188"/>
      <c r="B308" s="174" t="s">
        <v>401</v>
      </c>
      <c r="C308" s="182"/>
      <c r="D308" s="176"/>
      <c r="E308" s="176"/>
      <c r="F308" s="177"/>
      <c r="G308" s="183"/>
      <c r="H308" s="184"/>
      <c r="I308" s="185"/>
      <c r="J308" s="184"/>
      <c r="K308" s="183"/>
      <c r="L308" s="186"/>
      <c r="M308" s="183"/>
      <c r="N308" s="184">
        <v>6</v>
      </c>
      <c r="O308" s="43">
        <f t="shared" si="34"/>
        <v>6</v>
      </c>
      <c r="P308" s="44">
        <f t="shared" si="35"/>
        <v>12</v>
      </c>
    </row>
    <row r="309" spans="1:16" s="30" customFormat="1" x14ac:dyDescent="0.2">
      <c r="A309" s="188"/>
      <c r="B309" s="174" t="s">
        <v>402</v>
      </c>
      <c r="C309" s="182"/>
      <c r="D309" s="176"/>
      <c r="E309" s="176"/>
      <c r="F309" s="177"/>
      <c r="G309" s="183">
        <v>1</v>
      </c>
      <c r="H309" s="184"/>
      <c r="I309" s="185">
        <v>1</v>
      </c>
      <c r="J309" s="184"/>
      <c r="K309" s="183">
        <v>1</v>
      </c>
      <c r="L309" s="186"/>
      <c r="M309" s="183"/>
      <c r="N309" s="184"/>
      <c r="O309" s="43">
        <f t="shared" si="34"/>
        <v>3</v>
      </c>
      <c r="P309" s="44">
        <f t="shared" si="35"/>
        <v>1.75</v>
      </c>
    </row>
    <row r="310" spans="1:16" s="30" customFormat="1" x14ac:dyDescent="0.2">
      <c r="A310" s="188"/>
      <c r="B310" s="174" t="s">
        <v>403</v>
      </c>
      <c r="C310" s="182"/>
      <c r="D310" s="176"/>
      <c r="E310" s="176"/>
      <c r="F310" s="177"/>
      <c r="G310" s="183">
        <v>30</v>
      </c>
      <c r="H310" s="184"/>
      <c r="I310" s="185"/>
      <c r="J310" s="184"/>
      <c r="K310" s="183">
        <v>5</v>
      </c>
      <c r="L310" s="186"/>
      <c r="M310" s="183"/>
      <c r="N310" s="184"/>
      <c r="O310" s="43">
        <f t="shared" si="34"/>
        <v>35</v>
      </c>
      <c r="P310" s="44">
        <f t="shared" si="35"/>
        <v>12.5</v>
      </c>
    </row>
    <row r="311" spans="1:16" s="30" customFormat="1" x14ac:dyDescent="0.2">
      <c r="A311" s="188"/>
      <c r="B311" s="174" t="s">
        <v>404</v>
      </c>
      <c r="C311" s="182"/>
      <c r="D311" s="176"/>
      <c r="E311" s="176"/>
      <c r="F311" s="177"/>
      <c r="G311" s="183">
        <v>26</v>
      </c>
      <c r="H311" s="184"/>
      <c r="I311" s="185"/>
      <c r="J311" s="184"/>
      <c r="K311" s="183"/>
      <c r="L311" s="186"/>
      <c r="M311" s="183"/>
      <c r="N311" s="184"/>
      <c r="O311" s="43">
        <f t="shared" si="34"/>
        <v>26</v>
      </c>
      <c r="P311" s="44">
        <f t="shared" si="35"/>
        <v>6.5</v>
      </c>
    </row>
    <row r="312" spans="1:16" s="30" customFormat="1" x14ac:dyDescent="0.2">
      <c r="A312" s="188"/>
      <c r="B312" s="174" t="s">
        <v>405</v>
      </c>
      <c r="C312" s="182"/>
      <c r="D312" s="176"/>
      <c r="E312" s="176"/>
      <c r="F312" s="177"/>
      <c r="G312" s="183">
        <v>4</v>
      </c>
      <c r="H312" s="184"/>
      <c r="I312" s="185"/>
      <c r="J312" s="184"/>
      <c r="K312" s="183"/>
      <c r="L312" s="186"/>
      <c r="M312" s="183"/>
      <c r="N312" s="184">
        <v>2</v>
      </c>
      <c r="O312" s="43">
        <f t="shared" si="34"/>
        <v>6</v>
      </c>
      <c r="P312" s="44">
        <f t="shared" si="35"/>
        <v>5</v>
      </c>
    </row>
    <row r="313" spans="1:16" s="30" customFormat="1" x14ac:dyDescent="0.2">
      <c r="A313" s="188"/>
      <c r="B313" s="174" t="s">
        <v>406</v>
      </c>
      <c r="C313" s="182"/>
      <c r="D313" s="176"/>
      <c r="E313" s="176"/>
      <c r="F313" s="177"/>
      <c r="G313" s="183">
        <v>10</v>
      </c>
      <c r="H313" s="184"/>
      <c r="I313" s="185"/>
      <c r="J313" s="184"/>
      <c r="K313" s="183">
        <v>1</v>
      </c>
      <c r="L313" s="186"/>
      <c r="M313" s="183"/>
      <c r="N313" s="184"/>
      <c r="O313" s="43">
        <f t="shared" si="34"/>
        <v>11</v>
      </c>
      <c r="P313" s="44">
        <f t="shared" si="35"/>
        <v>3.5</v>
      </c>
    </row>
    <row r="314" spans="1:16" s="30" customFormat="1" x14ac:dyDescent="0.2">
      <c r="A314" s="188"/>
      <c r="B314" s="174" t="s">
        <v>407</v>
      </c>
      <c r="C314" s="182"/>
      <c r="D314" s="176">
        <v>10</v>
      </c>
      <c r="E314" s="176">
        <v>5</v>
      </c>
      <c r="F314" s="177"/>
      <c r="G314" s="183"/>
      <c r="H314" s="184"/>
      <c r="I314" s="185">
        <v>734</v>
      </c>
      <c r="J314" s="184"/>
      <c r="K314" s="183">
        <v>227</v>
      </c>
      <c r="L314" s="186"/>
      <c r="M314" s="183"/>
      <c r="N314" s="184">
        <v>513</v>
      </c>
      <c r="O314" s="43">
        <f t="shared" ref="O314:O365" si="36">SUM(F314:N314)</f>
        <v>1474</v>
      </c>
      <c r="P314" s="44">
        <f t="shared" ref="P314:P365" si="37">(F314*$F$3)+(G314*$G$3)+(H314*$H$3)+(I314*$I$3)+(J314*$J$3)+(K314*$K$3)+(L314*$L$3)+(M314*$M$3)+(N314*$N$3)</f>
        <v>1620</v>
      </c>
    </row>
    <row r="315" spans="1:16" s="30" customFormat="1" x14ac:dyDescent="0.2">
      <c r="A315" s="188"/>
      <c r="B315" s="174" t="s">
        <v>408</v>
      </c>
      <c r="C315" s="182"/>
      <c r="D315" s="176"/>
      <c r="E315" s="176"/>
      <c r="F315" s="177"/>
      <c r="G315" s="183">
        <v>1</v>
      </c>
      <c r="H315" s="184"/>
      <c r="I315" s="185"/>
      <c r="J315" s="184"/>
      <c r="K315" s="183">
        <v>1</v>
      </c>
      <c r="L315" s="186"/>
      <c r="M315" s="183"/>
      <c r="N315" s="184"/>
      <c r="O315" s="43">
        <f t="shared" si="36"/>
        <v>2</v>
      </c>
      <c r="P315" s="44">
        <f t="shared" si="37"/>
        <v>1.25</v>
      </c>
    </row>
    <row r="316" spans="1:16" s="30" customFormat="1" x14ac:dyDescent="0.2">
      <c r="A316" s="188"/>
      <c r="B316" s="174" t="s">
        <v>409</v>
      </c>
      <c r="C316" s="182"/>
      <c r="D316" s="176"/>
      <c r="E316" s="176"/>
      <c r="F316" s="177"/>
      <c r="G316" s="183">
        <v>4</v>
      </c>
      <c r="H316" s="184"/>
      <c r="I316" s="185">
        <v>1</v>
      </c>
      <c r="J316" s="184"/>
      <c r="K316" s="183"/>
      <c r="L316" s="186"/>
      <c r="M316" s="183"/>
      <c r="N316" s="184">
        <v>1</v>
      </c>
      <c r="O316" s="43">
        <f t="shared" si="36"/>
        <v>6</v>
      </c>
      <c r="P316" s="44">
        <f t="shared" si="37"/>
        <v>3.5</v>
      </c>
    </row>
    <row r="317" spans="1:16" s="30" customFormat="1" x14ac:dyDescent="0.2">
      <c r="A317" s="188"/>
      <c r="B317" s="174" t="s">
        <v>410</v>
      </c>
      <c r="C317" s="182"/>
      <c r="D317" s="176"/>
      <c r="E317" s="176"/>
      <c r="F317" s="177"/>
      <c r="G317" s="183">
        <v>13</v>
      </c>
      <c r="H317" s="184"/>
      <c r="I317" s="185">
        <v>13</v>
      </c>
      <c r="J317" s="184"/>
      <c r="K317" s="183"/>
      <c r="L317" s="186"/>
      <c r="M317" s="183"/>
      <c r="N317" s="184">
        <v>20</v>
      </c>
      <c r="O317" s="43">
        <f t="shared" si="36"/>
        <v>46</v>
      </c>
      <c r="P317" s="44">
        <f t="shared" si="37"/>
        <v>49.75</v>
      </c>
    </row>
    <row r="318" spans="1:16" s="30" customFormat="1" x14ac:dyDescent="0.2">
      <c r="A318" s="188"/>
      <c r="B318" s="174" t="s">
        <v>411</v>
      </c>
      <c r="C318" s="182"/>
      <c r="D318" s="176"/>
      <c r="E318" s="176"/>
      <c r="F318" s="177"/>
      <c r="G318" s="183"/>
      <c r="H318" s="184"/>
      <c r="I318" s="185"/>
      <c r="J318" s="184"/>
      <c r="K318" s="183">
        <v>1</v>
      </c>
      <c r="L318" s="186"/>
      <c r="M318" s="183"/>
      <c r="N318" s="184"/>
      <c r="O318" s="43">
        <f t="shared" si="36"/>
        <v>1</v>
      </c>
      <c r="P318" s="44">
        <f t="shared" si="37"/>
        <v>1</v>
      </c>
    </row>
    <row r="319" spans="1:16" s="30" customFormat="1" x14ac:dyDescent="0.2">
      <c r="A319" s="188"/>
      <c r="B319" s="174" t="s">
        <v>412</v>
      </c>
      <c r="C319" s="182"/>
      <c r="D319" s="176"/>
      <c r="E319" s="176"/>
      <c r="F319" s="177"/>
      <c r="G319" s="183">
        <v>16</v>
      </c>
      <c r="H319" s="184"/>
      <c r="I319" s="185"/>
      <c r="J319" s="184"/>
      <c r="K319" s="183"/>
      <c r="L319" s="186"/>
      <c r="M319" s="183"/>
      <c r="N319" s="184">
        <v>1</v>
      </c>
      <c r="O319" s="43">
        <f t="shared" si="36"/>
        <v>17</v>
      </c>
      <c r="P319" s="44">
        <f t="shared" si="37"/>
        <v>6</v>
      </c>
    </row>
    <row r="320" spans="1:16" s="30" customFormat="1" x14ac:dyDescent="0.2">
      <c r="A320" s="188"/>
      <c r="B320" s="174" t="s">
        <v>413</v>
      </c>
      <c r="C320" s="182"/>
      <c r="D320" s="176"/>
      <c r="E320" s="176"/>
      <c r="F320" s="177"/>
      <c r="G320" s="183">
        <v>11</v>
      </c>
      <c r="H320" s="184"/>
      <c r="I320" s="185">
        <v>1</v>
      </c>
      <c r="J320" s="184"/>
      <c r="K320" s="183"/>
      <c r="L320" s="186"/>
      <c r="M320" s="183"/>
      <c r="N320" s="184">
        <v>10</v>
      </c>
      <c r="O320" s="43">
        <f t="shared" si="36"/>
        <v>22</v>
      </c>
      <c r="P320" s="44">
        <f t="shared" si="37"/>
        <v>23.25</v>
      </c>
    </row>
    <row r="321" spans="1:16" s="30" customFormat="1" x14ac:dyDescent="0.2">
      <c r="A321" s="188"/>
      <c r="B321" s="174" t="s">
        <v>414</v>
      </c>
      <c r="C321" s="182"/>
      <c r="D321" s="176"/>
      <c r="E321" s="176"/>
      <c r="F321" s="177"/>
      <c r="G321" s="183">
        <v>4</v>
      </c>
      <c r="H321" s="184"/>
      <c r="I321" s="185"/>
      <c r="J321" s="184"/>
      <c r="K321" s="183"/>
      <c r="L321" s="186"/>
      <c r="M321" s="183"/>
      <c r="N321" s="184">
        <v>1</v>
      </c>
      <c r="O321" s="43">
        <f t="shared" si="36"/>
        <v>5</v>
      </c>
      <c r="P321" s="44">
        <f t="shared" si="37"/>
        <v>3</v>
      </c>
    </row>
    <row r="322" spans="1:16" s="30" customFormat="1" x14ac:dyDescent="0.2">
      <c r="A322" s="188"/>
      <c r="B322" s="174" t="s">
        <v>415</v>
      </c>
      <c r="C322" s="182"/>
      <c r="D322" s="176"/>
      <c r="E322" s="176"/>
      <c r="F322" s="177"/>
      <c r="G322" s="183">
        <v>8</v>
      </c>
      <c r="H322" s="184"/>
      <c r="I322" s="185"/>
      <c r="J322" s="184"/>
      <c r="K322" s="183"/>
      <c r="L322" s="186"/>
      <c r="M322" s="183"/>
      <c r="N322" s="184"/>
      <c r="O322" s="43">
        <f t="shared" si="36"/>
        <v>8</v>
      </c>
      <c r="P322" s="44">
        <f t="shared" si="37"/>
        <v>2</v>
      </c>
    </row>
    <row r="323" spans="1:16" s="30" customFormat="1" x14ac:dyDescent="0.2">
      <c r="A323" s="188"/>
      <c r="B323" s="174" t="s">
        <v>416</v>
      </c>
      <c r="C323" s="182"/>
      <c r="D323" s="176"/>
      <c r="E323" s="176"/>
      <c r="F323" s="177"/>
      <c r="G323" s="183">
        <v>20</v>
      </c>
      <c r="H323" s="184"/>
      <c r="I323" s="185"/>
      <c r="J323" s="184"/>
      <c r="K323" s="183"/>
      <c r="L323" s="186"/>
      <c r="M323" s="183"/>
      <c r="N323" s="184">
        <v>10</v>
      </c>
      <c r="O323" s="43">
        <f t="shared" si="36"/>
        <v>30</v>
      </c>
      <c r="P323" s="44">
        <f t="shared" si="37"/>
        <v>25</v>
      </c>
    </row>
    <row r="324" spans="1:16" s="30" customFormat="1" x14ac:dyDescent="0.2">
      <c r="A324" s="188"/>
      <c r="B324" s="174" t="s">
        <v>417</v>
      </c>
      <c r="C324" s="182"/>
      <c r="D324" s="176"/>
      <c r="E324" s="176"/>
      <c r="F324" s="177"/>
      <c r="G324" s="183">
        <v>32</v>
      </c>
      <c r="H324" s="184"/>
      <c r="I324" s="185">
        <v>3</v>
      </c>
      <c r="J324" s="184"/>
      <c r="K324" s="183">
        <v>1</v>
      </c>
      <c r="L324" s="186"/>
      <c r="M324" s="183"/>
      <c r="N324" s="184">
        <v>5</v>
      </c>
      <c r="O324" s="43">
        <f t="shared" si="36"/>
        <v>41</v>
      </c>
      <c r="P324" s="44">
        <f t="shared" si="37"/>
        <v>20.5</v>
      </c>
    </row>
    <row r="325" spans="1:16" s="30" customFormat="1" x14ac:dyDescent="0.2">
      <c r="A325" s="188"/>
      <c r="B325" s="174" t="s">
        <v>418</v>
      </c>
      <c r="C325" s="182"/>
      <c r="D325" s="176"/>
      <c r="E325" s="176"/>
      <c r="F325" s="177"/>
      <c r="G325" s="183">
        <v>5</v>
      </c>
      <c r="H325" s="184"/>
      <c r="I325" s="185"/>
      <c r="J325" s="184"/>
      <c r="K325" s="183"/>
      <c r="L325" s="186"/>
      <c r="M325" s="183"/>
      <c r="N325" s="184">
        <v>5</v>
      </c>
      <c r="O325" s="43">
        <f t="shared" si="36"/>
        <v>10</v>
      </c>
      <c r="P325" s="44">
        <f t="shared" si="37"/>
        <v>11.25</v>
      </c>
    </row>
    <row r="326" spans="1:16" s="30" customFormat="1" x14ac:dyDescent="0.2">
      <c r="A326" s="188"/>
      <c r="B326" s="174" t="s">
        <v>419</v>
      </c>
      <c r="C326" s="182"/>
      <c r="D326" s="176"/>
      <c r="E326" s="176"/>
      <c r="F326" s="177"/>
      <c r="G326" s="183">
        <v>90</v>
      </c>
      <c r="H326" s="184"/>
      <c r="I326" s="185">
        <v>70</v>
      </c>
      <c r="J326" s="184"/>
      <c r="K326" s="183"/>
      <c r="L326" s="186"/>
      <c r="M326" s="183"/>
      <c r="N326" s="184">
        <v>100</v>
      </c>
      <c r="O326" s="43">
        <f t="shared" si="36"/>
        <v>260</v>
      </c>
      <c r="P326" s="44">
        <f t="shared" si="37"/>
        <v>257.5</v>
      </c>
    </row>
    <row r="327" spans="1:16" s="30" customFormat="1" x14ac:dyDescent="0.2">
      <c r="A327" s="188"/>
      <c r="B327" s="174" t="s">
        <v>420</v>
      </c>
      <c r="C327" s="182"/>
      <c r="D327" s="176">
        <v>1</v>
      </c>
      <c r="E327" s="176">
        <v>1</v>
      </c>
      <c r="F327" s="177"/>
      <c r="G327" s="183"/>
      <c r="H327" s="184"/>
      <c r="I327" s="185"/>
      <c r="J327" s="184"/>
      <c r="K327" s="183"/>
      <c r="L327" s="186"/>
      <c r="M327" s="183"/>
      <c r="N327" s="184">
        <v>27</v>
      </c>
      <c r="O327" s="43">
        <f t="shared" si="36"/>
        <v>27</v>
      </c>
      <c r="P327" s="44">
        <f t="shared" si="37"/>
        <v>54</v>
      </c>
    </row>
    <row r="328" spans="1:16" s="30" customFormat="1" x14ac:dyDescent="0.2">
      <c r="A328" s="188"/>
      <c r="B328" s="174" t="s">
        <v>421</v>
      </c>
      <c r="C328" s="182"/>
      <c r="D328" s="176"/>
      <c r="E328" s="176"/>
      <c r="F328" s="177"/>
      <c r="G328" s="183">
        <v>46</v>
      </c>
      <c r="H328" s="184"/>
      <c r="I328" s="185">
        <v>11</v>
      </c>
      <c r="J328" s="184"/>
      <c r="K328" s="183"/>
      <c r="L328" s="186"/>
      <c r="M328" s="183"/>
      <c r="N328" s="184">
        <v>9</v>
      </c>
      <c r="O328" s="43">
        <f t="shared" si="36"/>
        <v>66</v>
      </c>
      <c r="P328" s="44">
        <f t="shared" si="37"/>
        <v>35</v>
      </c>
    </row>
    <row r="329" spans="1:16" s="30" customFormat="1" x14ac:dyDescent="0.2">
      <c r="A329" s="188"/>
      <c r="B329" s="174" t="s">
        <v>422</v>
      </c>
      <c r="C329" s="182"/>
      <c r="D329" s="176"/>
      <c r="E329" s="176"/>
      <c r="F329" s="177"/>
      <c r="G329" s="183">
        <v>6</v>
      </c>
      <c r="H329" s="184"/>
      <c r="I329" s="185">
        <v>1</v>
      </c>
      <c r="J329" s="184"/>
      <c r="K329" s="183"/>
      <c r="L329" s="186"/>
      <c r="M329" s="183"/>
      <c r="N329" s="184">
        <v>1</v>
      </c>
      <c r="O329" s="43">
        <f t="shared" si="36"/>
        <v>8</v>
      </c>
      <c r="P329" s="44">
        <f t="shared" si="37"/>
        <v>4</v>
      </c>
    </row>
    <row r="330" spans="1:16" s="30" customFormat="1" x14ac:dyDescent="0.2">
      <c r="A330" s="188"/>
      <c r="B330" s="174" t="s">
        <v>423</v>
      </c>
      <c r="C330" s="182"/>
      <c r="D330" s="176"/>
      <c r="E330" s="176"/>
      <c r="F330" s="177"/>
      <c r="G330" s="183">
        <v>24</v>
      </c>
      <c r="H330" s="184"/>
      <c r="I330" s="185"/>
      <c r="J330" s="184"/>
      <c r="K330" s="183"/>
      <c r="L330" s="186"/>
      <c r="M330" s="183"/>
      <c r="N330" s="184">
        <v>6</v>
      </c>
      <c r="O330" s="43">
        <f t="shared" si="36"/>
        <v>30</v>
      </c>
      <c r="P330" s="44">
        <f t="shared" si="37"/>
        <v>18</v>
      </c>
    </row>
    <row r="331" spans="1:16" s="30" customFormat="1" x14ac:dyDescent="0.2">
      <c r="A331" s="188"/>
      <c r="B331" s="174" t="s">
        <v>424</v>
      </c>
      <c r="C331" s="182"/>
      <c r="D331" s="176"/>
      <c r="E331" s="176"/>
      <c r="F331" s="177"/>
      <c r="G331" s="183">
        <v>1</v>
      </c>
      <c r="H331" s="184"/>
      <c r="I331" s="185">
        <v>1</v>
      </c>
      <c r="J331" s="184"/>
      <c r="K331" s="183"/>
      <c r="L331" s="186"/>
      <c r="M331" s="183"/>
      <c r="N331" s="184"/>
      <c r="O331" s="43">
        <f t="shared" si="36"/>
        <v>2</v>
      </c>
      <c r="P331" s="44">
        <f t="shared" si="37"/>
        <v>0.75</v>
      </c>
    </row>
    <row r="332" spans="1:16" s="30" customFormat="1" x14ac:dyDescent="0.2">
      <c r="A332" s="188"/>
      <c r="B332" s="174" t="s">
        <v>425</v>
      </c>
      <c r="C332" s="182"/>
      <c r="D332" s="176"/>
      <c r="E332" s="176"/>
      <c r="F332" s="177"/>
      <c r="G332" s="183"/>
      <c r="H332" s="184"/>
      <c r="I332" s="185">
        <v>2</v>
      </c>
      <c r="J332" s="184"/>
      <c r="K332" s="183">
        <v>1</v>
      </c>
      <c r="L332" s="186"/>
      <c r="M332" s="183"/>
      <c r="N332" s="184"/>
      <c r="O332" s="43">
        <f t="shared" si="36"/>
        <v>3</v>
      </c>
      <c r="P332" s="44">
        <f t="shared" si="37"/>
        <v>2</v>
      </c>
    </row>
    <row r="333" spans="1:16" s="30" customFormat="1" x14ac:dyDescent="0.2">
      <c r="A333" s="188"/>
      <c r="B333" s="174" t="s">
        <v>426</v>
      </c>
      <c r="C333" s="182"/>
      <c r="D333" s="176"/>
      <c r="E333" s="176">
        <v>1</v>
      </c>
      <c r="F333" s="177"/>
      <c r="G333" s="183"/>
      <c r="H333" s="184"/>
      <c r="I333" s="185"/>
      <c r="J333" s="184"/>
      <c r="K333" s="183"/>
      <c r="L333" s="186"/>
      <c r="M333" s="183"/>
      <c r="N333" s="184">
        <v>18</v>
      </c>
      <c r="O333" s="43">
        <f t="shared" si="36"/>
        <v>18</v>
      </c>
      <c r="P333" s="44">
        <f t="shared" si="37"/>
        <v>36</v>
      </c>
    </row>
    <row r="334" spans="1:16" s="30" customFormat="1" x14ac:dyDescent="0.2">
      <c r="A334" s="188"/>
      <c r="B334" s="174" t="s">
        <v>427</v>
      </c>
      <c r="C334" s="182"/>
      <c r="D334" s="176"/>
      <c r="E334" s="176"/>
      <c r="F334" s="177"/>
      <c r="G334" s="183">
        <v>47</v>
      </c>
      <c r="H334" s="184"/>
      <c r="I334" s="185"/>
      <c r="J334" s="184"/>
      <c r="K334" s="183"/>
      <c r="L334" s="186"/>
      <c r="M334" s="183"/>
      <c r="N334" s="184"/>
      <c r="O334" s="43">
        <f t="shared" si="36"/>
        <v>47</v>
      </c>
      <c r="P334" s="44">
        <f t="shared" si="37"/>
        <v>11.75</v>
      </c>
    </row>
    <row r="335" spans="1:16" s="30" customFormat="1" x14ac:dyDescent="0.2">
      <c r="A335" s="188"/>
      <c r="B335" s="174" t="s">
        <v>428</v>
      </c>
      <c r="C335" s="182"/>
      <c r="D335" s="176"/>
      <c r="E335" s="176"/>
      <c r="F335" s="177"/>
      <c r="G335" s="183">
        <v>17</v>
      </c>
      <c r="H335" s="184"/>
      <c r="I335" s="185"/>
      <c r="J335" s="184"/>
      <c r="K335" s="183"/>
      <c r="L335" s="186"/>
      <c r="M335" s="183"/>
      <c r="N335" s="184">
        <v>1</v>
      </c>
      <c r="O335" s="43">
        <f t="shared" si="36"/>
        <v>18</v>
      </c>
      <c r="P335" s="44">
        <f t="shared" si="37"/>
        <v>6.25</v>
      </c>
    </row>
    <row r="336" spans="1:16" s="30" customFormat="1" x14ac:dyDescent="0.2">
      <c r="A336" s="188"/>
      <c r="B336" s="174" t="s">
        <v>429</v>
      </c>
      <c r="C336" s="182"/>
      <c r="D336" s="176"/>
      <c r="E336" s="176"/>
      <c r="F336" s="177"/>
      <c r="G336" s="183">
        <v>1</v>
      </c>
      <c r="H336" s="184"/>
      <c r="I336" s="185"/>
      <c r="J336" s="184"/>
      <c r="K336" s="183"/>
      <c r="L336" s="186"/>
      <c r="M336" s="183"/>
      <c r="N336" s="184"/>
      <c r="O336" s="43">
        <f t="shared" si="36"/>
        <v>1</v>
      </c>
      <c r="P336" s="44">
        <f t="shared" si="37"/>
        <v>0.25</v>
      </c>
    </row>
    <row r="337" spans="1:16" s="30" customFormat="1" x14ac:dyDescent="0.2">
      <c r="A337" s="188"/>
      <c r="B337" s="174" t="s">
        <v>430</v>
      </c>
      <c r="C337" s="182"/>
      <c r="D337" s="176"/>
      <c r="E337" s="176"/>
      <c r="F337" s="177"/>
      <c r="G337" s="183">
        <v>10</v>
      </c>
      <c r="H337" s="184"/>
      <c r="I337" s="185"/>
      <c r="J337" s="184"/>
      <c r="K337" s="183"/>
      <c r="L337" s="186"/>
      <c r="M337" s="183"/>
      <c r="N337" s="184"/>
      <c r="O337" s="43">
        <f t="shared" si="36"/>
        <v>10</v>
      </c>
      <c r="P337" s="44">
        <f t="shared" si="37"/>
        <v>2.5</v>
      </c>
    </row>
    <row r="338" spans="1:16" s="30" customFormat="1" x14ac:dyDescent="0.2">
      <c r="A338" s="188"/>
      <c r="B338" s="174" t="s">
        <v>431</v>
      </c>
      <c r="C338" s="182"/>
      <c r="D338" s="176"/>
      <c r="E338" s="176"/>
      <c r="F338" s="177"/>
      <c r="G338" s="183">
        <v>4</v>
      </c>
      <c r="H338" s="184"/>
      <c r="I338" s="185"/>
      <c r="J338" s="184"/>
      <c r="K338" s="183">
        <v>1</v>
      </c>
      <c r="L338" s="186"/>
      <c r="M338" s="183"/>
      <c r="N338" s="184">
        <v>1</v>
      </c>
      <c r="O338" s="43">
        <f t="shared" si="36"/>
        <v>6</v>
      </c>
      <c r="P338" s="44">
        <f t="shared" si="37"/>
        <v>4</v>
      </c>
    </row>
    <row r="339" spans="1:16" s="30" customFormat="1" x14ac:dyDescent="0.2">
      <c r="A339" s="188"/>
      <c r="B339" s="174" t="s">
        <v>432</v>
      </c>
      <c r="C339" s="182"/>
      <c r="D339" s="176"/>
      <c r="E339" s="176">
        <v>1</v>
      </c>
      <c r="F339" s="177"/>
      <c r="G339" s="183"/>
      <c r="H339" s="184"/>
      <c r="I339" s="185"/>
      <c r="J339" s="184"/>
      <c r="K339" s="183"/>
      <c r="L339" s="186"/>
      <c r="M339" s="183"/>
      <c r="N339" s="184">
        <v>18</v>
      </c>
      <c r="O339" s="43">
        <f t="shared" si="36"/>
        <v>18</v>
      </c>
      <c r="P339" s="44">
        <f t="shared" si="37"/>
        <v>36</v>
      </c>
    </row>
    <row r="340" spans="1:16" s="30" customFormat="1" x14ac:dyDescent="0.2">
      <c r="A340" s="188"/>
      <c r="B340" s="174" t="s">
        <v>433</v>
      </c>
      <c r="C340" s="182"/>
      <c r="D340" s="176"/>
      <c r="E340" s="176"/>
      <c r="F340" s="177"/>
      <c r="G340" s="183">
        <v>8</v>
      </c>
      <c r="H340" s="184"/>
      <c r="I340" s="185"/>
      <c r="J340" s="184"/>
      <c r="K340" s="183"/>
      <c r="L340" s="186"/>
      <c r="M340" s="183"/>
      <c r="N340" s="184">
        <v>8</v>
      </c>
      <c r="O340" s="43">
        <f t="shared" si="36"/>
        <v>16</v>
      </c>
      <c r="P340" s="44">
        <f t="shared" si="37"/>
        <v>18</v>
      </c>
    </row>
    <row r="341" spans="1:16" s="30" customFormat="1" x14ac:dyDescent="0.2">
      <c r="A341" s="188"/>
      <c r="B341" s="174" t="s">
        <v>434</v>
      </c>
      <c r="C341" s="182"/>
      <c r="D341" s="176"/>
      <c r="E341" s="176"/>
      <c r="F341" s="177"/>
      <c r="G341" s="183">
        <v>6</v>
      </c>
      <c r="H341" s="184"/>
      <c r="I341" s="185"/>
      <c r="J341" s="184"/>
      <c r="K341" s="183"/>
      <c r="L341" s="186"/>
      <c r="M341" s="183"/>
      <c r="N341" s="184">
        <v>1</v>
      </c>
      <c r="O341" s="43">
        <f t="shared" si="36"/>
        <v>7</v>
      </c>
      <c r="P341" s="44">
        <f t="shared" si="37"/>
        <v>3.5</v>
      </c>
    </row>
    <row r="342" spans="1:16" s="30" customFormat="1" x14ac:dyDescent="0.2">
      <c r="A342" s="188"/>
      <c r="B342" s="174" t="s">
        <v>435</v>
      </c>
      <c r="C342" s="182"/>
      <c r="D342" s="176"/>
      <c r="E342" s="176"/>
      <c r="F342" s="177"/>
      <c r="G342" s="183">
        <v>4</v>
      </c>
      <c r="H342" s="184"/>
      <c r="I342" s="185"/>
      <c r="J342" s="184"/>
      <c r="K342" s="183"/>
      <c r="L342" s="186"/>
      <c r="M342" s="183"/>
      <c r="N342" s="184">
        <v>1</v>
      </c>
      <c r="O342" s="43">
        <f t="shared" si="36"/>
        <v>5</v>
      </c>
      <c r="P342" s="44">
        <f t="shared" si="37"/>
        <v>3</v>
      </c>
    </row>
    <row r="343" spans="1:16" s="30" customFormat="1" x14ac:dyDescent="0.2">
      <c r="A343" s="188"/>
      <c r="B343" s="174" t="s">
        <v>436</v>
      </c>
      <c r="C343" s="182"/>
      <c r="D343" s="176"/>
      <c r="E343" s="176"/>
      <c r="F343" s="177"/>
      <c r="G343" s="183">
        <v>4</v>
      </c>
      <c r="H343" s="184"/>
      <c r="I343" s="185">
        <v>4</v>
      </c>
      <c r="J343" s="184"/>
      <c r="K343" s="183"/>
      <c r="L343" s="186"/>
      <c r="M343" s="183"/>
      <c r="N343" s="184"/>
      <c r="O343" s="43">
        <f t="shared" si="36"/>
        <v>8</v>
      </c>
      <c r="P343" s="44">
        <f t="shared" si="37"/>
        <v>3</v>
      </c>
    </row>
    <row r="344" spans="1:16" s="30" customFormat="1" x14ac:dyDescent="0.2">
      <c r="A344" s="188"/>
      <c r="B344" s="174" t="s">
        <v>437</v>
      </c>
      <c r="C344" s="182"/>
      <c r="D344" s="176"/>
      <c r="E344" s="176"/>
      <c r="F344" s="177"/>
      <c r="G344" s="183">
        <v>16</v>
      </c>
      <c r="H344" s="184"/>
      <c r="I344" s="185"/>
      <c r="J344" s="184"/>
      <c r="K344" s="183"/>
      <c r="L344" s="186"/>
      <c r="M344" s="183"/>
      <c r="N344" s="184"/>
      <c r="O344" s="43">
        <f t="shared" si="36"/>
        <v>16</v>
      </c>
      <c r="P344" s="44">
        <f t="shared" si="37"/>
        <v>4</v>
      </c>
    </row>
    <row r="345" spans="1:16" s="30" customFormat="1" x14ac:dyDescent="0.2">
      <c r="A345" s="188"/>
      <c r="B345" s="174" t="s">
        <v>438</v>
      </c>
      <c r="C345" s="182"/>
      <c r="D345" s="176"/>
      <c r="E345" s="176"/>
      <c r="F345" s="177"/>
      <c r="G345" s="183">
        <v>2</v>
      </c>
      <c r="H345" s="184"/>
      <c r="I345" s="185">
        <v>2</v>
      </c>
      <c r="J345" s="184"/>
      <c r="K345" s="183"/>
      <c r="L345" s="186"/>
      <c r="M345" s="183"/>
      <c r="N345" s="184"/>
      <c r="O345" s="43">
        <f t="shared" si="36"/>
        <v>4</v>
      </c>
      <c r="P345" s="44">
        <f t="shared" si="37"/>
        <v>1.5</v>
      </c>
    </row>
    <row r="346" spans="1:16" s="30" customFormat="1" x14ac:dyDescent="0.2">
      <c r="A346" s="188"/>
      <c r="B346" s="174" t="s">
        <v>439</v>
      </c>
      <c r="C346" s="182"/>
      <c r="D346" s="176"/>
      <c r="E346" s="176"/>
      <c r="F346" s="177"/>
      <c r="G346" s="183">
        <v>6</v>
      </c>
      <c r="H346" s="184"/>
      <c r="I346" s="185">
        <v>2</v>
      </c>
      <c r="J346" s="184"/>
      <c r="K346" s="183"/>
      <c r="L346" s="186"/>
      <c r="M346" s="183"/>
      <c r="N346" s="184">
        <v>2</v>
      </c>
      <c r="O346" s="43">
        <f t="shared" si="36"/>
        <v>10</v>
      </c>
      <c r="P346" s="44">
        <f t="shared" si="37"/>
        <v>6.5</v>
      </c>
    </row>
    <row r="347" spans="1:16" s="30" customFormat="1" x14ac:dyDescent="0.2">
      <c r="A347" s="188"/>
      <c r="B347" s="174" t="s">
        <v>440</v>
      </c>
      <c r="C347" s="182"/>
      <c r="D347" s="176"/>
      <c r="E347" s="176"/>
      <c r="F347" s="177"/>
      <c r="G347" s="183">
        <v>1</v>
      </c>
      <c r="H347" s="184"/>
      <c r="I347" s="185">
        <v>1</v>
      </c>
      <c r="J347" s="184"/>
      <c r="K347" s="183"/>
      <c r="L347" s="186"/>
      <c r="M347" s="183"/>
      <c r="N347" s="184">
        <v>2</v>
      </c>
      <c r="O347" s="43">
        <f t="shared" si="36"/>
        <v>4</v>
      </c>
      <c r="P347" s="44">
        <f t="shared" si="37"/>
        <v>4.75</v>
      </c>
    </row>
    <row r="348" spans="1:16" s="30" customFormat="1" x14ac:dyDescent="0.2">
      <c r="A348" s="188"/>
      <c r="B348" s="174" t="s">
        <v>441</v>
      </c>
      <c r="C348" s="182"/>
      <c r="D348" s="176"/>
      <c r="E348" s="176"/>
      <c r="F348" s="177"/>
      <c r="G348" s="183">
        <v>70</v>
      </c>
      <c r="H348" s="184"/>
      <c r="I348" s="185">
        <v>10</v>
      </c>
      <c r="J348" s="184"/>
      <c r="K348" s="183"/>
      <c r="L348" s="186"/>
      <c r="M348" s="183"/>
      <c r="N348" s="184">
        <v>13</v>
      </c>
      <c r="O348" s="43">
        <f t="shared" si="36"/>
        <v>93</v>
      </c>
      <c r="P348" s="44">
        <f t="shared" si="37"/>
        <v>48.5</v>
      </c>
    </row>
    <row r="349" spans="1:16" s="30" customFormat="1" x14ac:dyDescent="0.2">
      <c r="A349" s="188"/>
      <c r="B349" s="174" t="s">
        <v>442</v>
      </c>
      <c r="C349" s="182"/>
      <c r="D349" s="176"/>
      <c r="E349" s="176"/>
      <c r="F349" s="177"/>
      <c r="G349" s="183">
        <v>7</v>
      </c>
      <c r="H349" s="184"/>
      <c r="I349" s="185">
        <v>2</v>
      </c>
      <c r="J349" s="184"/>
      <c r="K349" s="183">
        <v>1</v>
      </c>
      <c r="L349" s="186"/>
      <c r="M349" s="183"/>
      <c r="N349" s="184">
        <v>1</v>
      </c>
      <c r="O349" s="43">
        <f t="shared" si="36"/>
        <v>11</v>
      </c>
      <c r="P349" s="44">
        <f t="shared" si="37"/>
        <v>5.75</v>
      </c>
    </row>
    <row r="350" spans="1:16" s="30" customFormat="1" x14ac:dyDescent="0.2">
      <c r="A350" s="188"/>
      <c r="B350" s="174" t="s">
        <v>443</v>
      </c>
      <c r="C350" s="182"/>
      <c r="D350" s="176"/>
      <c r="E350" s="176"/>
      <c r="F350" s="177"/>
      <c r="G350" s="183">
        <v>13</v>
      </c>
      <c r="H350" s="184"/>
      <c r="I350" s="185">
        <v>4</v>
      </c>
      <c r="J350" s="184"/>
      <c r="K350" s="183">
        <v>1</v>
      </c>
      <c r="L350" s="186"/>
      <c r="M350" s="183"/>
      <c r="N350" s="184">
        <v>1</v>
      </c>
      <c r="O350" s="43">
        <f t="shared" si="36"/>
        <v>19</v>
      </c>
      <c r="P350" s="44">
        <f t="shared" si="37"/>
        <v>8.25</v>
      </c>
    </row>
    <row r="351" spans="1:16" s="30" customFormat="1" x14ac:dyDescent="0.2">
      <c r="A351" s="188"/>
      <c r="B351" s="174" t="s">
        <v>444</v>
      </c>
      <c r="C351" s="182"/>
      <c r="D351" s="176"/>
      <c r="E351" s="176"/>
      <c r="F351" s="177"/>
      <c r="G351" s="183">
        <v>4</v>
      </c>
      <c r="H351" s="184"/>
      <c r="I351" s="185"/>
      <c r="J351" s="184"/>
      <c r="K351" s="183"/>
      <c r="L351" s="186"/>
      <c r="M351" s="183"/>
      <c r="N351" s="184">
        <v>1</v>
      </c>
      <c r="O351" s="43">
        <f t="shared" si="36"/>
        <v>5</v>
      </c>
      <c r="P351" s="44">
        <f t="shared" si="37"/>
        <v>3</v>
      </c>
    </row>
    <row r="352" spans="1:16" s="30" customFormat="1" x14ac:dyDescent="0.2">
      <c r="A352" s="188"/>
      <c r="B352" s="174" t="s">
        <v>445</v>
      </c>
      <c r="C352" s="182"/>
      <c r="D352" s="176"/>
      <c r="E352" s="176"/>
      <c r="F352" s="177"/>
      <c r="G352" s="183">
        <v>4</v>
      </c>
      <c r="H352" s="184"/>
      <c r="I352" s="185"/>
      <c r="J352" s="184"/>
      <c r="K352" s="183"/>
      <c r="L352" s="186"/>
      <c r="M352" s="183"/>
      <c r="N352" s="184">
        <v>1</v>
      </c>
      <c r="O352" s="43">
        <f t="shared" si="36"/>
        <v>5</v>
      </c>
      <c r="P352" s="44">
        <f t="shared" si="37"/>
        <v>3</v>
      </c>
    </row>
    <row r="353" spans="1:16" s="30" customFormat="1" x14ac:dyDescent="0.2">
      <c r="A353" s="188"/>
      <c r="B353" s="174" t="s">
        <v>446</v>
      </c>
      <c r="C353" s="182"/>
      <c r="D353" s="176"/>
      <c r="E353" s="176"/>
      <c r="F353" s="177"/>
      <c r="G353" s="183">
        <v>10</v>
      </c>
      <c r="H353" s="184"/>
      <c r="I353" s="185">
        <v>2</v>
      </c>
      <c r="J353" s="184"/>
      <c r="K353" s="183"/>
      <c r="L353" s="186"/>
      <c r="M353" s="183"/>
      <c r="N353" s="184">
        <v>2</v>
      </c>
      <c r="O353" s="43">
        <f t="shared" si="36"/>
        <v>14</v>
      </c>
      <c r="P353" s="44">
        <f t="shared" si="37"/>
        <v>7.5</v>
      </c>
    </row>
    <row r="354" spans="1:16" s="30" customFormat="1" x14ac:dyDescent="0.2">
      <c r="A354" s="188"/>
      <c r="B354" s="174" t="s">
        <v>447</v>
      </c>
      <c r="C354" s="182"/>
      <c r="D354" s="176"/>
      <c r="E354" s="176"/>
      <c r="F354" s="177"/>
      <c r="G354" s="183">
        <v>1</v>
      </c>
      <c r="H354" s="184"/>
      <c r="I354" s="185">
        <v>1</v>
      </c>
      <c r="J354" s="184"/>
      <c r="K354" s="183"/>
      <c r="L354" s="186"/>
      <c r="M354" s="183"/>
      <c r="N354" s="184"/>
      <c r="O354" s="43">
        <f t="shared" si="36"/>
        <v>2</v>
      </c>
      <c r="P354" s="44">
        <f t="shared" si="37"/>
        <v>0.75</v>
      </c>
    </row>
    <row r="355" spans="1:16" s="30" customFormat="1" x14ac:dyDescent="0.2">
      <c r="A355" s="188"/>
      <c r="B355" s="174" t="s">
        <v>448</v>
      </c>
      <c r="C355" s="182"/>
      <c r="D355" s="176"/>
      <c r="E355" s="176"/>
      <c r="F355" s="177"/>
      <c r="G355" s="183">
        <v>35</v>
      </c>
      <c r="H355" s="184"/>
      <c r="I355" s="185"/>
      <c r="J355" s="184"/>
      <c r="K355" s="183"/>
      <c r="L355" s="186"/>
      <c r="M355" s="183"/>
      <c r="N355" s="184"/>
      <c r="O355" s="43">
        <f t="shared" si="36"/>
        <v>35</v>
      </c>
      <c r="P355" s="44">
        <f t="shared" si="37"/>
        <v>8.75</v>
      </c>
    </row>
    <row r="356" spans="1:16" s="30" customFormat="1" x14ac:dyDescent="0.2">
      <c r="A356" s="188"/>
      <c r="B356" s="174" t="s">
        <v>449</v>
      </c>
      <c r="C356" s="182"/>
      <c r="D356" s="176"/>
      <c r="E356" s="176"/>
      <c r="F356" s="177"/>
      <c r="G356" s="183">
        <v>2</v>
      </c>
      <c r="H356" s="184"/>
      <c r="I356" s="185">
        <v>2</v>
      </c>
      <c r="J356" s="184"/>
      <c r="K356" s="183"/>
      <c r="L356" s="186"/>
      <c r="M356" s="183"/>
      <c r="N356" s="184"/>
      <c r="O356" s="43">
        <f t="shared" si="36"/>
        <v>4</v>
      </c>
      <c r="P356" s="44">
        <f t="shared" si="37"/>
        <v>1.5</v>
      </c>
    </row>
    <row r="357" spans="1:16" s="30" customFormat="1" x14ac:dyDescent="0.2">
      <c r="A357" s="188"/>
      <c r="B357" s="174" t="s">
        <v>450</v>
      </c>
      <c r="C357" s="182"/>
      <c r="D357" s="176"/>
      <c r="E357" s="176">
        <v>2</v>
      </c>
      <c r="F357" s="177"/>
      <c r="G357" s="183">
        <v>60</v>
      </c>
      <c r="H357" s="184"/>
      <c r="I357" s="185">
        <v>5</v>
      </c>
      <c r="J357" s="184"/>
      <c r="K357" s="183"/>
      <c r="L357" s="186"/>
      <c r="M357" s="183"/>
      <c r="N357" s="184">
        <v>33</v>
      </c>
      <c r="O357" s="43">
        <f t="shared" si="36"/>
        <v>98</v>
      </c>
      <c r="P357" s="44">
        <f t="shared" si="37"/>
        <v>83.5</v>
      </c>
    </row>
    <row r="358" spans="1:16" s="30" customFormat="1" x14ac:dyDescent="0.2">
      <c r="A358" s="188"/>
      <c r="B358" s="174" t="s">
        <v>451</v>
      </c>
      <c r="C358" s="182"/>
      <c r="D358" s="176"/>
      <c r="E358" s="176"/>
      <c r="F358" s="177"/>
      <c r="G358" s="183">
        <v>3</v>
      </c>
      <c r="H358" s="184"/>
      <c r="I358" s="185">
        <v>1</v>
      </c>
      <c r="J358" s="184"/>
      <c r="K358" s="183"/>
      <c r="L358" s="186"/>
      <c r="M358" s="183"/>
      <c r="N358" s="184">
        <v>1</v>
      </c>
      <c r="O358" s="43">
        <f t="shared" si="36"/>
        <v>5</v>
      </c>
      <c r="P358" s="44">
        <f t="shared" si="37"/>
        <v>3.25</v>
      </c>
    </row>
    <row r="359" spans="1:16" s="30" customFormat="1" x14ac:dyDescent="0.2">
      <c r="A359" s="188"/>
      <c r="B359" s="174" t="s">
        <v>452</v>
      </c>
      <c r="C359" s="182"/>
      <c r="D359" s="176"/>
      <c r="E359" s="176"/>
      <c r="F359" s="177"/>
      <c r="G359" s="183">
        <v>16</v>
      </c>
      <c r="H359" s="184"/>
      <c r="I359" s="185"/>
      <c r="J359" s="184"/>
      <c r="K359" s="183"/>
      <c r="L359" s="186"/>
      <c r="M359" s="183"/>
      <c r="N359" s="184"/>
      <c r="O359" s="43">
        <f t="shared" si="36"/>
        <v>16</v>
      </c>
      <c r="P359" s="44">
        <f t="shared" si="37"/>
        <v>4</v>
      </c>
    </row>
    <row r="360" spans="1:16" s="30" customFormat="1" x14ac:dyDescent="0.2">
      <c r="A360" s="188"/>
      <c r="B360" s="174" t="s">
        <v>453</v>
      </c>
      <c r="C360" s="182"/>
      <c r="D360" s="176"/>
      <c r="E360" s="176"/>
      <c r="F360" s="177"/>
      <c r="G360" s="183">
        <v>4</v>
      </c>
      <c r="H360" s="184"/>
      <c r="I360" s="185">
        <v>2</v>
      </c>
      <c r="J360" s="184"/>
      <c r="K360" s="183"/>
      <c r="L360" s="186"/>
      <c r="M360" s="183"/>
      <c r="N360" s="184">
        <v>1</v>
      </c>
      <c r="O360" s="43">
        <f t="shared" si="36"/>
        <v>7</v>
      </c>
      <c r="P360" s="44">
        <f t="shared" si="37"/>
        <v>4</v>
      </c>
    </row>
    <row r="361" spans="1:16" s="30" customFormat="1" x14ac:dyDescent="0.2">
      <c r="A361" s="188"/>
      <c r="B361" s="174" t="s">
        <v>454</v>
      </c>
      <c r="C361" s="182"/>
      <c r="D361" s="176"/>
      <c r="E361" s="176"/>
      <c r="F361" s="177"/>
      <c r="G361" s="183">
        <v>4</v>
      </c>
      <c r="H361" s="184"/>
      <c r="I361" s="185">
        <v>2</v>
      </c>
      <c r="J361" s="184"/>
      <c r="K361" s="183"/>
      <c r="L361" s="186"/>
      <c r="M361" s="183"/>
      <c r="N361" s="184">
        <v>1</v>
      </c>
      <c r="O361" s="43">
        <f t="shared" si="36"/>
        <v>7</v>
      </c>
      <c r="P361" s="44">
        <f t="shared" si="37"/>
        <v>4</v>
      </c>
    </row>
    <row r="362" spans="1:16" s="30" customFormat="1" x14ac:dyDescent="0.2">
      <c r="A362" s="188"/>
      <c r="B362" s="174" t="s">
        <v>455</v>
      </c>
      <c r="C362" s="182"/>
      <c r="D362" s="176"/>
      <c r="E362" s="176"/>
      <c r="F362" s="177"/>
      <c r="G362" s="183">
        <v>3</v>
      </c>
      <c r="H362" s="184"/>
      <c r="I362" s="185">
        <v>1</v>
      </c>
      <c r="J362" s="184"/>
      <c r="K362" s="183"/>
      <c r="L362" s="186"/>
      <c r="M362" s="183"/>
      <c r="N362" s="184">
        <v>1</v>
      </c>
      <c r="O362" s="43">
        <f t="shared" si="36"/>
        <v>5</v>
      </c>
      <c r="P362" s="44">
        <f t="shared" si="37"/>
        <v>3.25</v>
      </c>
    </row>
    <row r="363" spans="1:16" s="30" customFormat="1" x14ac:dyDescent="0.2">
      <c r="A363" s="188"/>
      <c r="B363" s="174" t="s">
        <v>456</v>
      </c>
      <c r="C363" s="182"/>
      <c r="D363" s="176"/>
      <c r="E363" s="176"/>
      <c r="F363" s="177"/>
      <c r="G363" s="183">
        <v>40</v>
      </c>
      <c r="H363" s="184"/>
      <c r="I363" s="185"/>
      <c r="J363" s="184"/>
      <c r="K363" s="183"/>
      <c r="L363" s="186"/>
      <c r="M363" s="183"/>
      <c r="N363" s="184">
        <v>10</v>
      </c>
      <c r="O363" s="43">
        <f t="shared" si="36"/>
        <v>50</v>
      </c>
      <c r="P363" s="44">
        <f t="shared" si="37"/>
        <v>30</v>
      </c>
    </row>
    <row r="364" spans="1:16" s="30" customFormat="1" x14ac:dyDescent="0.2">
      <c r="A364" s="188"/>
      <c r="B364" s="174" t="s">
        <v>456</v>
      </c>
      <c r="C364" s="182"/>
      <c r="D364" s="176"/>
      <c r="E364" s="176"/>
      <c r="F364" s="177"/>
      <c r="G364" s="183">
        <v>4</v>
      </c>
      <c r="H364" s="184"/>
      <c r="I364" s="185"/>
      <c r="J364" s="184"/>
      <c r="K364" s="183"/>
      <c r="L364" s="186"/>
      <c r="M364" s="183"/>
      <c r="N364" s="184">
        <v>1</v>
      </c>
      <c r="O364" s="43">
        <f t="shared" si="36"/>
        <v>5</v>
      </c>
      <c r="P364" s="44">
        <f t="shared" si="37"/>
        <v>3</v>
      </c>
    </row>
    <row r="365" spans="1:16" s="30" customFormat="1" x14ac:dyDescent="0.2">
      <c r="A365" s="188"/>
      <c r="B365" s="174"/>
      <c r="C365" s="182"/>
      <c r="D365" s="176"/>
      <c r="E365" s="176"/>
      <c r="F365" s="177"/>
      <c r="G365" s="183"/>
      <c r="H365" s="184"/>
      <c r="I365" s="185"/>
      <c r="J365" s="184"/>
      <c r="K365" s="183"/>
      <c r="L365" s="186"/>
      <c r="M365" s="183"/>
      <c r="N365" s="184"/>
      <c r="O365" s="43">
        <f t="shared" si="36"/>
        <v>0</v>
      </c>
      <c r="P365" s="44">
        <f t="shared" si="37"/>
        <v>0</v>
      </c>
    </row>
    <row r="366" spans="1:16" s="30" customFormat="1" x14ac:dyDescent="0.2">
      <c r="A366" s="188"/>
      <c r="B366" s="189"/>
      <c r="C366" s="196"/>
      <c r="D366" s="191"/>
      <c r="E366" s="191"/>
      <c r="F366" s="192"/>
      <c r="G366" s="193"/>
      <c r="H366" s="194"/>
      <c r="I366" s="195"/>
      <c r="J366" s="194"/>
      <c r="K366" s="193"/>
      <c r="L366" s="70"/>
      <c r="M366" s="193"/>
      <c r="N366" s="194"/>
      <c r="O366" s="43">
        <f t="shared" si="30"/>
        <v>0</v>
      </c>
      <c r="P366" s="44">
        <f t="shared" si="31"/>
        <v>0</v>
      </c>
    </row>
    <row r="367" spans="1:16" s="188" customFormat="1" ht="12" thickBot="1" x14ac:dyDescent="0.25">
      <c r="A367" s="197"/>
      <c r="B367" s="47" t="s">
        <v>21</v>
      </c>
      <c r="C367" s="47">
        <f t="shared" ref="C367:P367" si="38">SUM(C259:C366)</f>
        <v>0</v>
      </c>
      <c r="D367" s="47">
        <f t="shared" si="38"/>
        <v>11</v>
      </c>
      <c r="E367" s="47">
        <f t="shared" si="38"/>
        <v>10</v>
      </c>
      <c r="F367" s="47">
        <f t="shared" si="38"/>
        <v>425</v>
      </c>
      <c r="G367" s="51">
        <f t="shared" si="38"/>
        <v>1329</v>
      </c>
      <c r="H367" s="51">
        <f t="shared" si="38"/>
        <v>0</v>
      </c>
      <c r="I367" s="51">
        <f t="shared" si="38"/>
        <v>967</v>
      </c>
      <c r="J367" s="51">
        <f t="shared" si="38"/>
        <v>0</v>
      </c>
      <c r="K367" s="51">
        <f t="shared" si="38"/>
        <v>283</v>
      </c>
      <c r="L367" s="51">
        <f t="shared" si="38"/>
        <v>0</v>
      </c>
      <c r="M367" s="51">
        <f t="shared" si="38"/>
        <v>0</v>
      </c>
      <c r="N367" s="51">
        <f t="shared" si="38"/>
        <v>982</v>
      </c>
      <c r="O367" s="52">
        <f t="shared" si="38"/>
        <v>3986</v>
      </c>
      <c r="P367" s="53">
        <f t="shared" si="38"/>
        <v>3105.25</v>
      </c>
    </row>
    <row r="368" spans="1:16" s="188" customFormat="1" ht="12.75" x14ac:dyDescent="0.2">
      <c r="B368" s="2"/>
      <c r="C368" s="2"/>
      <c r="D368" s="2"/>
      <c r="E368" s="2"/>
      <c r="F368" s="55"/>
      <c r="G368" s="55"/>
      <c r="H368" s="55"/>
      <c r="I368" s="55"/>
      <c r="J368" s="55"/>
      <c r="K368" s="55"/>
      <c r="L368" s="55"/>
      <c r="M368" s="55"/>
      <c r="N368" s="55"/>
      <c r="O368" s="2"/>
      <c r="P368" s="2"/>
    </row>
    <row r="369" spans="1:16" x14ac:dyDescent="0.2">
      <c r="B369" s="54"/>
      <c r="C369" s="54"/>
      <c r="D369" s="54"/>
      <c r="E369" s="54"/>
      <c r="F369" s="54"/>
      <c r="G369" s="54"/>
      <c r="H369" s="54"/>
      <c r="I369" s="54"/>
      <c r="J369" s="54"/>
      <c r="K369" s="54"/>
      <c r="L369" s="54"/>
      <c r="M369" s="54"/>
      <c r="N369" s="54"/>
      <c r="O369" s="54"/>
      <c r="P369" s="54"/>
    </row>
    <row r="370" spans="1:16" ht="12" thickBot="1" x14ac:dyDescent="0.25">
      <c r="B370" s="33" t="s">
        <v>43</v>
      </c>
      <c r="C370" s="33"/>
      <c r="D370" s="33"/>
      <c r="E370" s="33"/>
      <c r="F370" s="34"/>
      <c r="G370" s="34"/>
      <c r="H370" s="34"/>
      <c r="I370" s="34"/>
      <c r="J370" s="34"/>
      <c r="K370" s="34"/>
      <c r="L370" s="34"/>
      <c r="M370" s="34"/>
      <c r="N370" s="34"/>
      <c r="O370" s="35"/>
      <c r="P370" s="35"/>
    </row>
    <row r="371" spans="1:16" s="30" customFormat="1" x14ac:dyDescent="0.2">
      <c r="A371" s="1"/>
      <c r="B371" s="174" t="s">
        <v>67</v>
      </c>
      <c r="C371" s="175"/>
      <c r="D371" s="176"/>
      <c r="E371" s="176"/>
      <c r="F371" s="177"/>
      <c r="G371" s="178">
        <v>110</v>
      </c>
      <c r="H371" s="179"/>
      <c r="I371" s="180">
        <v>2</v>
      </c>
      <c r="J371" s="179"/>
      <c r="K371" s="178"/>
      <c r="L371" s="181">
        <v>1</v>
      </c>
      <c r="M371" s="178"/>
      <c r="N371" s="179">
        <v>6</v>
      </c>
      <c r="O371" s="43">
        <f t="shared" ref="O371:O380" si="39">SUM(F371:N371)</f>
        <v>119</v>
      </c>
      <c r="P371" s="44">
        <f t="shared" ref="P371:P380" si="40">(F371*$F$3)+(G371*$G$3)+(H371*$H$3)+(I371*$I$3)+(J371*$J$3)+(K371*$K$3)+(L371*$L$3)+(M371*$M$3)+(N371*$N$3)</f>
        <v>41.5</v>
      </c>
    </row>
    <row r="372" spans="1:16" s="30" customFormat="1" x14ac:dyDescent="0.2">
      <c r="A372" s="1"/>
      <c r="B372" s="174" t="s">
        <v>68</v>
      </c>
      <c r="C372" s="182"/>
      <c r="D372" s="176"/>
      <c r="E372" s="176"/>
      <c r="F372" s="177"/>
      <c r="G372" s="178">
        <v>50</v>
      </c>
      <c r="H372" s="179"/>
      <c r="I372" s="180"/>
      <c r="J372" s="179"/>
      <c r="K372" s="178"/>
      <c r="L372" s="181"/>
      <c r="M372" s="178"/>
      <c r="N372" s="179"/>
      <c r="O372" s="43">
        <f t="shared" si="39"/>
        <v>50</v>
      </c>
      <c r="P372" s="44">
        <f t="shared" si="40"/>
        <v>12.5</v>
      </c>
    </row>
    <row r="373" spans="1:16" s="30" customFormat="1" x14ac:dyDescent="0.2">
      <c r="A373" s="1"/>
      <c r="B373" s="174" t="s">
        <v>69</v>
      </c>
      <c r="C373" s="182"/>
      <c r="D373" s="176"/>
      <c r="E373" s="176"/>
      <c r="F373" s="177"/>
      <c r="G373" s="178">
        <v>20</v>
      </c>
      <c r="H373" s="179"/>
      <c r="I373" s="180"/>
      <c r="J373" s="179"/>
      <c r="K373" s="178"/>
      <c r="L373" s="181"/>
      <c r="M373" s="178"/>
      <c r="N373" s="179"/>
      <c r="O373" s="43">
        <f t="shared" si="39"/>
        <v>20</v>
      </c>
      <c r="P373" s="44">
        <f t="shared" si="40"/>
        <v>5</v>
      </c>
    </row>
    <row r="374" spans="1:16" s="30" customFormat="1" x14ac:dyDescent="0.2">
      <c r="A374" s="1"/>
      <c r="B374" s="174" t="s">
        <v>70</v>
      </c>
      <c r="C374" s="182"/>
      <c r="D374" s="176"/>
      <c r="E374" s="176"/>
      <c r="F374" s="177">
        <v>11</v>
      </c>
      <c r="G374" s="178">
        <v>454</v>
      </c>
      <c r="H374" s="179"/>
      <c r="I374" s="180">
        <v>6</v>
      </c>
      <c r="J374" s="179">
        <v>1</v>
      </c>
      <c r="K374" s="178">
        <v>5</v>
      </c>
      <c r="L374" s="181"/>
      <c r="M374" s="178"/>
      <c r="N374" s="179">
        <v>1</v>
      </c>
      <c r="O374" s="43">
        <f t="shared" si="39"/>
        <v>478</v>
      </c>
      <c r="P374" s="44">
        <f t="shared" si="40"/>
        <v>125.1</v>
      </c>
    </row>
    <row r="375" spans="1:16" s="30" customFormat="1" x14ac:dyDescent="0.2">
      <c r="A375" s="1"/>
      <c r="B375" s="174" t="s">
        <v>71</v>
      </c>
      <c r="C375" s="182"/>
      <c r="D375" s="176"/>
      <c r="E375" s="176"/>
      <c r="F375" s="177"/>
      <c r="G375" s="178">
        <v>40</v>
      </c>
      <c r="H375" s="179"/>
      <c r="I375" s="180"/>
      <c r="J375" s="179"/>
      <c r="K375" s="178"/>
      <c r="L375" s="181">
        <v>1</v>
      </c>
      <c r="M375" s="178"/>
      <c r="N375" s="179"/>
      <c r="O375" s="43">
        <f t="shared" si="39"/>
        <v>41</v>
      </c>
      <c r="P375" s="44">
        <f t="shared" si="40"/>
        <v>11</v>
      </c>
    </row>
    <row r="376" spans="1:16" s="30" customFormat="1" x14ac:dyDescent="0.2">
      <c r="A376" s="1"/>
      <c r="B376" s="174" t="s">
        <v>72</v>
      </c>
      <c r="C376" s="182"/>
      <c r="D376" s="176"/>
      <c r="E376" s="176"/>
      <c r="F376" s="177"/>
      <c r="G376" s="178">
        <v>21</v>
      </c>
      <c r="H376" s="179"/>
      <c r="I376" s="180">
        <v>2</v>
      </c>
      <c r="J376" s="179"/>
      <c r="K376" s="178"/>
      <c r="L376" s="181"/>
      <c r="M376" s="178"/>
      <c r="N376" s="179"/>
      <c r="O376" s="43">
        <f t="shared" si="39"/>
        <v>23</v>
      </c>
      <c r="P376" s="44">
        <f t="shared" si="40"/>
        <v>6.25</v>
      </c>
    </row>
    <row r="377" spans="1:16" s="30" customFormat="1" x14ac:dyDescent="0.2">
      <c r="A377" s="1"/>
      <c r="B377" s="174" t="s">
        <v>73</v>
      </c>
      <c r="C377" s="182"/>
      <c r="D377" s="176"/>
      <c r="E377" s="176"/>
      <c r="F377" s="177"/>
      <c r="G377" s="178">
        <v>15</v>
      </c>
      <c r="H377" s="179"/>
      <c r="I377" s="180"/>
      <c r="J377" s="179"/>
      <c r="K377" s="178"/>
      <c r="L377" s="181"/>
      <c r="M377" s="178"/>
      <c r="N377" s="179"/>
      <c r="O377" s="43">
        <f t="shared" si="39"/>
        <v>15</v>
      </c>
      <c r="P377" s="44">
        <f t="shared" si="40"/>
        <v>3.75</v>
      </c>
    </row>
    <row r="378" spans="1:16" s="30" customFormat="1" x14ac:dyDescent="0.2">
      <c r="A378" s="1"/>
      <c r="B378" s="174" t="s">
        <v>74</v>
      </c>
      <c r="C378" s="182"/>
      <c r="D378" s="176"/>
      <c r="E378" s="176"/>
      <c r="F378" s="177"/>
      <c r="G378" s="178">
        <v>50</v>
      </c>
      <c r="H378" s="179"/>
      <c r="I378" s="180"/>
      <c r="J378" s="179"/>
      <c r="K378" s="178"/>
      <c r="L378" s="181"/>
      <c r="M378" s="178"/>
      <c r="N378" s="179"/>
      <c r="O378" s="43">
        <f t="shared" si="39"/>
        <v>50</v>
      </c>
      <c r="P378" s="44">
        <f t="shared" si="40"/>
        <v>12.5</v>
      </c>
    </row>
    <row r="379" spans="1:16" s="30" customFormat="1" x14ac:dyDescent="0.2">
      <c r="A379" s="1"/>
      <c r="B379" s="174" t="s">
        <v>75</v>
      </c>
      <c r="C379" s="182"/>
      <c r="D379" s="176"/>
      <c r="E379" s="176"/>
      <c r="F379" s="177"/>
      <c r="G379" s="178"/>
      <c r="H379" s="179"/>
      <c r="I379" s="180"/>
      <c r="J379" s="179"/>
      <c r="K379" s="178"/>
      <c r="L379" s="181"/>
      <c r="M379" s="178"/>
      <c r="N379" s="179">
        <v>4</v>
      </c>
      <c r="O379" s="43">
        <f t="shared" si="39"/>
        <v>4</v>
      </c>
      <c r="P379" s="44">
        <f t="shared" si="40"/>
        <v>8</v>
      </c>
    </row>
    <row r="380" spans="1:16" s="30" customFormat="1" x14ac:dyDescent="0.2">
      <c r="A380" s="1"/>
      <c r="B380" s="66"/>
      <c r="C380" s="59"/>
      <c r="D380" s="60"/>
      <c r="E380" s="60"/>
      <c r="F380" s="61"/>
      <c r="G380" s="67"/>
      <c r="H380" s="68"/>
      <c r="I380" s="69"/>
      <c r="J380" s="68"/>
      <c r="K380" s="67"/>
      <c r="L380" s="70"/>
      <c r="M380" s="67"/>
      <c r="N380" s="68"/>
      <c r="O380" s="43">
        <f t="shared" si="39"/>
        <v>0</v>
      </c>
      <c r="P380" s="44">
        <f t="shared" si="40"/>
        <v>0</v>
      </c>
    </row>
    <row r="381" spans="1:16" ht="12" thickBot="1" x14ac:dyDescent="0.25">
      <c r="A381" s="46"/>
      <c r="B381" s="47" t="s">
        <v>21</v>
      </c>
      <c r="C381" s="47">
        <f t="shared" ref="C381:P381" si="41">SUM(C371:C380)</f>
        <v>0</v>
      </c>
      <c r="D381" s="47">
        <f t="shared" si="41"/>
        <v>0</v>
      </c>
      <c r="E381" s="47">
        <f t="shared" si="41"/>
        <v>0</v>
      </c>
      <c r="F381" s="47">
        <f t="shared" si="41"/>
        <v>11</v>
      </c>
      <c r="G381" s="51">
        <f t="shared" si="41"/>
        <v>760</v>
      </c>
      <c r="H381" s="51">
        <f t="shared" si="41"/>
        <v>0</v>
      </c>
      <c r="I381" s="51">
        <f t="shared" si="41"/>
        <v>10</v>
      </c>
      <c r="J381" s="51">
        <f t="shared" si="41"/>
        <v>1</v>
      </c>
      <c r="K381" s="51">
        <f t="shared" si="41"/>
        <v>5</v>
      </c>
      <c r="L381" s="51">
        <f t="shared" si="41"/>
        <v>2</v>
      </c>
      <c r="M381" s="51">
        <f t="shared" si="41"/>
        <v>0</v>
      </c>
      <c r="N381" s="51">
        <f t="shared" si="41"/>
        <v>11</v>
      </c>
      <c r="O381" s="52">
        <f t="shared" si="41"/>
        <v>800</v>
      </c>
      <c r="P381" s="53">
        <f t="shared" si="41"/>
        <v>225.6</v>
      </c>
    </row>
    <row r="382" spans="1:16" ht="12.75" x14ac:dyDescent="0.2">
      <c r="B382" s="2"/>
      <c r="C382" s="2"/>
      <c r="D382" s="2"/>
      <c r="E382" s="2"/>
      <c r="F382" s="55"/>
      <c r="G382" s="55"/>
      <c r="H382" s="55"/>
      <c r="I382" s="55"/>
      <c r="J382" s="55"/>
      <c r="K382" s="55"/>
      <c r="L382" s="55"/>
      <c r="M382" s="55"/>
      <c r="N382" s="55"/>
      <c r="O382" s="2"/>
      <c r="P382" s="2"/>
    </row>
    <row r="383" spans="1:16" s="188" customFormat="1" x14ac:dyDescent="0.2">
      <c r="B383" s="54"/>
      <c r="C383" s="54"/>
      <c r="D383" s="54"/>
      <c r="E383" s="54"/>
      <c r="F383" s="54"/>
      <c r="G383" s="54"/>
      <c r="H383" s="54"/>
      <c r="I383" s="54"/>
      <c r="J383" s="54"/>
      <c r="K383" s="54"/>
      <c r="L383" s="54"/>
      <c r="M383" s="54"/>
      <c r="N383" s="54"/>
      <c r="O383" s="54"/>
      <c r="P383" s="54"/>
    </row>
    <row r="384" spans="1:16" s="188" customFormat="1" ht="12" thickBot="1" x14ac:dyDescent="0.25">
      <c r="B384" s="33" t="s">
        <v>457</v>
      </c>
      <c r="C384" s="33"/>
      <c r="D384" s="33"/>
      <c r="E384" s="33"/>
      <c r="F384" s="34"/>
      <c r="G384" s="34"/>
      <c r="H384" s="34"/>
      <c r="I384" s="34"/>
      <c r="J384" s="34"/>
      <c r="K384" s="34"/>
      <c r="L384" s="34"/>
      <c r="M384" s="34"/>
      <c r="N384" s="34"/>
      <c r="O384" s="35"/>
      <c r="P384" s="35"/>
    </row>
    <row r="385" spans="1:16" s="30" customFormat="1" x14ac:dyDescent="0.2">
      <c r="A385" s="188"/>
      <c r="B385" s="174" t="s">
        <v>458</v>
      </c>
      <c r="C385" s="175"/>
      <c r="D385" s="176"/>
      <c r="E385" s="176">
        <v>1</v>
      </c>
      <c r="F385" s="177">
        <v>37</v>
      </c>
      <c r="G385" s="183">
        <v>788</v>
      </c>
      <c r="H385" s="184"/>
      <c r="I385" s="185">
        <v>37</v>
      </c>
      <c r="J385" s="184"/>
      <c r="K385" s="183">
        <v>1</v>
      </c>
      <c r="L385" s="186">
        <v>3</v>
      </c>
      <c r="M385" s="183"/>
      <c r="N385" s="184">
        <v>19</v>
      </c>
      <c r="O385" s="43">
        <f t="shared" ref="O385:O397" si="42">SUM(F385:N385)</f>
        <v>885</v>
      </c>
      <c r="P385" s="44">
        <f t="shared" ref="P385:P397" si="43">(F385*$F$3)+(G385*$G$3)+(H385*$H$3)+(I385*$I$3)+(J385*$J$3)+(K385*$K$3)+(L385*$L$3)+(M385*$M$3)+(N385*$N$3)</f>
        <v>261.2</v>
      </c>
    </row>
    <row r="386" spans="1:16" s="30" customFormat="1" x14ac:dyDescent="0.2">
      <c r="A386" s="188"/>
      <c r="B386" s="174" t="s">
        <v>459</v>
      </c>
      <c r="C386" s="182"/>
      <c r="D386" s="176"/>
      <c r="E386" s="176">
        <v>3</v>
      </c>
      <c r="F386" s="177">
        <v>23</v>
      </c>
      <c r="G386" s="183">
        <v>51</v>
      </c>
      <c r="H386" s="184"/>
      <c r="I386" s="185">
        <v>20</v>
      </c>
      <c r="J386" s="184"/>
      <c r="K386" s="183">
        <v>2</v>
      </c>
      <c r="L386" s="186">
        <v>7</v>
      </c>
      <c r="M386" s="183"/>
      <c r="N386" s="184">
        <v>59</v>
      </c>
      <c r="O386" s="43">
        <f t="shared" si="42"/>
        <v>162</v>
      </c>
      <c r="P386" s="44">
        <f t="shared" si="43"/>
        <v>152.05000000000001</v>
      </c>
    </row>
    <row r="387" spans="1:16" s="30" customFormat="1" x14ac:dyDescent="0.2">
      <c r="A387" s="188"/>
      <c r="B387" s="174" t="s">
        <v>460</v>
      </c>
      <c r="C387" s="182"/>
      <c r="D387" s="176"/>
      <c r="E387" s="176"/>
      <c r="F387" s="177"/>
      <c r="G387" s="183">
        <v>30</v>
      </c>
      <c r="H387" s="184"/>
      <c r="I387" s="185"/>
      <c r="J387" s="184"/>
      <c r="K387" s="183"/>
      <c r="L387" s="186"/>
      <c r="M387" s="183"/>
      <c r="N387" s="184">
        <v>10</v>
      </c>
      <c r="O387" s="43">
        <f t="shared" si="42"/>
        <v>40</v>
      </c>
      <c r="P387" s="44">
        <f t="shared" si="43"/>
        <v>27.5</v>
      </c>
    </row>
    <row r="388" spans="1:16" s="30" customFormat="1" x14ac:dyDescent="0.2">
      <c r="A388" s="188"/>
      <c r="B388" s="174" t="s">
        <v>461</v>
      </c>
      <c r="C388" s="182"/>
      <c r="D388" s="176"/>
      <c r="E388" s="176"/>
      <c r="F388" s="177">
        <v>1</v>
      </c>
      <c r="G388" s="183">
        <v>21</v>
      </c>
      <c r="H388" s="184"/>
      <c r="I388" s="185"/>
      <c r="J388" s="184"/>
      <c r="K388" s="183"/>
      <c r="L388" s="186"/>
      <c r="M388" s="183"/>
      <c r="N388" s="184"/>
      <c r="O388" s="43">
        <f t="shared" si="42"/>
        <v>22</v>
      </c>
      <c r="P388" s="44">
        <f t="shared" si="43"/>
        <v>5.35</v>
      </c>
    </row>
    <row r="389" spans="1:16" s="30" customFormat="1" x14ac:dyDescent="0.2">
      <c r="A389" s="188"/>
      <c r="B389" s="174" t="s">
        <v>462</v>
      </c>
      <c r="C389" s="182"/>
      <c r="D389" s="176"/>
      <c r="E389" s="176"/>
      <c r="F389" s="177">
        <v>5</v>
      </c>
      <c r="G389" s="183">
        <v>6</v>
      </c>
      <c r="H389" s="184"/>
      <c r="I389" s="185">
        <v>1</v>
      </c>
      <c r="J389" s="184"/>
      <c r="K389" s="183"/>
      <c r="L389" s="186"/>
      <c r="M389" s="183"/>
      <c r="N389" s="184">
        <v>1</v>
      </c>
      <c r="O389" s="43">
        <f t="shared" si="42"/>
        <v>13</v>
      </c>
      <c r="P389" s="44">
        <f t="shared" si="43"/>
        <v>4.5</v>
      </c>
    </row>
    <row r="390" spans="1:16" s="30" customFormat="1" x14ac:dyDescent="0.2">
      <c r="A390" s="188"/>
      <c r="B390" s="174" t="s">
        <v>463</v>
      </c>
      <c r="C390" s="182"/>
      <c r="D390" s="176"/>
      <c r="E390" s="176"/>
      <c r="F390" s="177"/>
      <c r="G390" s="183">
        <v>27</v>
      </c>
      <c r="H390" s="184"/>
      <c r="I390" s="185"/>
      <c r="J390" s="184"/>
      <c r="K390" s="183"/>
      <c r="L390" s="186"/>
      <c r="M390" s="183"/>
      <c r="N390" s="184"/>
      <c r="O390" s="43">
        <f t="shared" si="42"/>
        <v>27</v>
      </c>
      <c r="P390" s="44">
        <f t="shared" si="43"/>
        <v>6.75</v>
      </c>
    </row>
    <row r="391" spans="1:16" s="30" customFormat="1" x14ac:dyDescent="0.2">
      <c r="A391" s="188"/>
      <c r="B391" s="174" t="s">
        <v>464</v>
      </c>
      <c r="C391" s="182"/>
      <c r="D391" s="176"/>
      <c r="E391" s="176"/>
      <c r="F391" s="177"/>
      <c r="G391" s="183">
        <v>70</v>
      </c>
      <c r="H391" s="184"/>
      <c r="I391" s="185"/>
      <c r="J391" s="184"/>
      <c r="K391" s="183"/>
      <c r="L391" s="186"/>
      <c r="M391" s="183"/>
      <c r="N391" s="184"/>
      <c r="O391" s="43">
        <f t="shared" si="42"/>
        <v>70</v>
      </c>
      <c r="P391" s="44">
        <f t="shared" si="43"/>
        <v>17.5</v>
      </c>
    </row>
    <row r="392" spans="1:16" s="30" customFormat="1" x14ac:dyDescent="0.2">
      <c r="A392" s="188"/>
      <c r="B392" s="174" t="s">
        <v>465</v>
      </c>
      <c r="C392" s="182"/>
      <c r="D392" s="176"/>
      <c r="E392" s="176"/>
      <c r="F392" s="177"/>
      <c r="G392" s="183">
        <v>22</v>
      </c>
      <c r="H392" s="184"/>
      <c r="I392" s="185"/>
      <c r="J392" s="184"/>
      <c r="K392" s="183"/>
      <c r="L392" s="186"/>
      <c r="M392" s="183"/>
      <c r="N392" s="184"/>
      <c r="O392" s="43">
        <f t="shared" si="42"/>
        <v>22</v>
      </c>
      <c r="P392" s="44">
        <f t="shared" si="43"/>
        <v>5.5</v>
      </c>
    </row>
    <row r="393" spans="1:16" s="30" customFormat="1" x14ac:dyDescent="0.2">
      <c r="A393" s="188"/>
      <c r="B393" s="174" t="s">
        <v>466</v>
      </c>
      <c r="C393" s="182"/>
      <c r="D393" s="176"/>
      <c r="E393" s="176"/>
      <c r="F393" s="177"/>
      <c r="G393" s="183">
        <v>388</v>
      </c>
      <c r="H393" s="184"/>
      <c r="I393" s="185"/>
      <c r="J393" s="184"/>
      <c r="K393" s="183">
        <v>28</v>
      </c>
      <c r="L393" s="186">
        <v>28</v>
      </c>
      <c r="M393" s="183"/>
      <c r="N393" s="184">
        <v>24</v>
      </c>
      <c r="O393" s="43">
        <f t="shared" ref="O393:O395" si="44">SUM(F393:N393)</f>
        <v>468</v>
      </c>
      <c r="P393" s="44">
        <f t="shared" ref="P393:P395" si="45">(F393*$F$3)+(G393*$G$3)+(H393*$H$3)+(I393*$I$3)+(J393*$J$3)+(K393*$K$3)+(L393*$L$3)+(M393*$M$3)+(N393*$N$3)</f>
        <v>201</v>
      </c>
    </row>
    <row r="394" spans="1:16" s="30" customFormat="1" x14ac:dyDescent="0.2">
      <c r="A394" s="188"/>
      <c r="B394" s="174" t="s">
        <v>467</v>
      </c>
      <c r="C394" s="182"/>
      <c r="D394" s="176"/>
      <c r="E394" s="176"/>
      <c r="F394" s="177"/>
      <c r="G394" s="183">
        <v>11</v>
      </c>
      <c r="H394" s="184"/>
      <c r="I394" s="185">
        <v>5</v>
      </c>
      <c r="J394" s="184"/>
      <c r="K394" s="183">
        <v>7</v>
      </c>
      <c r="L394" s="186"/>
      <c r="M394" s="183"/>
      <c r="N394" s="184">
        <v>1</v>
      </c>
      <c r="O394" s="43">
        <f t="shared" si="44"/>
        <v>24</v>
      </c>
      <c r="P394" s="44">
        <f t="shared" si="45"/>
        <v>14.25</v>
      </c>
    </row>
    <row r="395" spans="1:16" s="30" customFormat="1" x14ac:dyDescent="0.2">
      <c r="A395" s="188"/>
      <c r="B395" s="174" t="s">
        <v>468</v>
      </c>
      <c r="C395" s="182"/>
      <c r="D395" s="176"/>
      <c r="E395" s="176"/>
      <c r="F395" s="177">
        <v>14</v>
      </c>
      <c r="G395" s="183">
        <v>66</v>
      </c>
      <c r="H395" s="184"/>
      <c r="I395" s="185">
        <v>13</v>
      </c>
      <c r="J395" s="184"/>
      <c r="K395" s="183">
        <v>1</v>
      </c>
      <c r="L395" s="186">
        <v>3</v>
      </c>
      <c r="M395" s="183"/>
      <c r="N395" s="184">
        <v>3</v>
      </c>
      <c r="O395" s="43">
        <f t="shared" si="44"/>
        <v>100</v>
      </c>
      <c r="P395" s="44">
        <f t="shared" si="45"/>
        <v>34.4</v>
      </c>
    </row>
    <row r="396" spans="1:16" s="30" customFormat="1" x14ac:dyDescent="0.2">
      <c r="A396" s="188"/>
      <c r="B396" s="174"/>
      <c r="C396" s="182"/>
      <c r="D396" s="176"/>
      <c r="E396" s="176"/>
      <c r="F396" s="177"/>
      <c r="G396" s="183"/>
      <c r="H396" s="184"/>
      <c r="I396" s="185"/>
      <c r="J396" s="184"/>
      <c r="K396" s="183"/>
      <c r="L396" s="186"/>
      <c r="M396" s="183"/>
      <c r="N396" s="184"/>
      <c r="O396" s="43">
        <f t="shared" si="42"/>
        <v>0</v>
      </c>
      <c r="P396" s="44">
        <f t="shared" si="43"/>
        <v>0</v>
      </c>
    </row>
    <row r="397" spans="1:16" s="30" customFormat="1" x14ac:dyDescent="0.2">
      <c r="A397" s="188"/>
      <c r="B397" s="189"/>
      <c r="C397" s="196"/>
      <c r="D397" s="191"/>
      <c r="E397" s="191"/>
      <c r="F397" s="192"/>
      <c r="G397" s="193"/>
      <c r="H397" s="194"/>
      <c r="I397" s="195"/>
      <c r="J397" s="194"/>
      <c r="K397" s="193"/>
      <c r="L397" s="70"/>
      <c r="M397" s="193"/>
      <c r="N397" s="194"/>
      <c r="O397" s="43">
        <f t="shared" si="42"/>
        <v>0</v>
      </c>
      <c r="P397" s="44">
        <f t="shared" si="43"/>
        <v>0</v>
      </c>
    </row>
    <row r="398" spans="1:16" s="188" customFormat="1" ht="12" thickBot="1" x14ac:dyDescent="0.25">
      <c r="A398" s="197"/>
      <c r="B398" s="47" t="s">
        <v>21</v>
      </c>
      <c r="C398" s="47">
        <f t="shared" ref="C398:P398" si="46">SUM(C385:C397)</f>
        <v>0</v>
      </c>
      <c r="D398" s="47">
        <f t="shared" si="46"/>
        <v>0</v>
      </c>
      <c r="E398" s="47">
        <f t="shared" si="46"/>
        <v>4</v>
      </c>
      <c r="F398" s="47">
        <f t="shared" si="46"/>
        <v>80</v>
      </c>
      <c r="G398" s="51">
        <f t="shared" si="46"/>
        <v>1480</v>
      </c>
      <c r="H398" s="51">
        <f t="shared" si="46"/>
        <v>0</v>
      </c>
      <c r="I398" s="51">
        <f t="shared" si="46"/>
        <v>76</v>
      </c>
      <c r="J398" s="51">
        <f t="shared" si="46"/>
        <v>0</v>
      </c>
      <c r="K398" s="51">
        <f t="shared" si="46"/>
        <v>39</v>
      </c>
      <c r="L398" s="51">
        <f t="shared" si="46"/>
        <v>41</v>
      </c>
      <c r="M398" s="51">
        <f t="shared" si="46"/>
        <v>0</v>
      </c>
      <c r="N398" s="51">
        <f t="shared" si="46"/>
        <v>117</v>
      </c>
      <c r="O398" s="52">
        <f t="shared" si="46"/>
        <v>1833</v>
      </c>
      <c r="P398" s="53">
        <f t="shared" si="46"/>
        <v>730</v>
      </c>
    </row>
    <row r="399" spans="1:16" s="188" customFormat="1" ht="12.75" x14ac:dyDescent="0.2">
      <c r="B399" s="2"/>
      <c r="C399" s="2"/>
      <c r="D399" s="2"/>
      <c r="E399" s="2"/>
      <c r="F399" s="55"/>
      <c r="G399" s="55"/>
      <c r="H399" s="55"/>
      <c r="I399" s="55"/>
      <c r="J399" s="55"/>
      <c r="K399" s="55"/>
      <c r="L399" s="55"/>
      <c r="M399" s="55"/>
      <c r="N399" s="55"/>
      <c r="O399" s="2"/>
      <c r="P399" s="2"/>
    </row>
    <row r="400" spans="1:16" s="188" customFormat="1" ht="12.75" x14ac:dyDescent="0.2">
      <c r="B400" s="2"/>
      <c r="C400" s="2"/>
      <c r="D400" s="2"/>
      <c r="E400" s="2"/>
      <c r="F400" s="55"/>
      <c r="G400" s="55"/>
      <c r="H400" s="55"/>
      <c r="I400" s="55"/>
      <c r="J400" s="55"/>
      <c r="K400" s="55"/>
      <c r="L400" s="55"/>
      <c r="M400" s="55"/>
      <c r="N400" s="55"/>
      <c r="O400" s="2"/>
      <c r="P400" s="2"/>
    </row>
    <row r="401" spans="13:16" x14ac:dyDescent="0.2">
      <c r="M401" s="56" t="s">
        <v>21</v>
      </c>
      <c r="O401" s="57">
        <f>O398+O381+O367+O255+O249+O242+O236+O230+O224+O218+O201+O191+O28</f>
        <v>69836</v>
      </c>
      <c r="P401" s="58">
        <f>P398+P381+P367+P255+P249+P242+P236+P230+P224+P218+P201+P191+P28</f>
        <v>36949.5</v>
      </c>
    </row>
  </sheetData>
  <phoneticPr fontId="0" type="noConversion"/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topLeftCell="A15" workbookViewId="0">
      <selection activeCell="G44" sqref="G44"/>
    </sheetView>
  </sheetViews>
  <sheetFormatPr defaultRowHeight="11.25" x14ac:dyDescent="0.2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idden="1" x14ac:dyDescent="0.2"/>
    <row r="2" spans="1:16" ht="12.75" hidden="1" x14ac:dyDescent="0.2">
      <c r="B2" s="2" t="s">
        <v>39</v>
      </c>
    </row>
    <row r="3" spans="1:16" ht="12.75" hidden="1" x14ac:dyDescent="0.2">
      <c r="B3" s="2" t="s">
        <v>54</v>
      </c>
      <c r="C3" s="2"/>
      <c r="D3" s="2"/>
      <c r="E3" s="2"/>
    </row>
    <row r="4" spans="1:16" hidden="1" x14ac:dyDescent="0.2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 hidden="1" x14ac:dyDescent="0.2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hidden="1" thickBot="1" x14ac:dyDescent="0.25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 hidden="1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hidden="1" thickBot="1" x14ac:dyDescent="0.25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 hidden="1" x14ac:dyDescent="0.2">
      <c r="A9" s="1"/>
      <c r="B9" s="66" t="s">
        <v>53</v>
      </c>
      <c r="C9" s="71"/>
      <c r="D9" s="60"/>
      <c r="E9" s="60"/>
      <c r="F9" s="61"/>
      <c r="G9" s="67"/>
      <c r="H9" s="68"/>
      <c r="I9" s="69"/>
      <c r="J9" s="68"/>
      <c r="K9" s="67"/>
      <c r="L9" s="70"/>
      <c r="M9" s="67"/>
      <c r="N9" s="68"/>
      <c r="O9" s="43">
        <f>SUM(F9:N9)</f>
        <v>0</v>
      </c>
      <c r="P9" s="44">
        <f>(F9*$F$5)+(G9*$G$5)+(H9*$H$5)+(I9*$I$5)+(J9*$J$5)+(K9*$K$5)+(L9*$L$5)+(M9*$M$5)+(N9*$N$5)</f>
        <v>0</v>
      </c>
    </row>
    <row r="10" spans="1:16" s="30" customFormat="1" hidden="1" x14ac:dyDescent="0.2">
      <c r="A10" s="1"/>
      <c r="B10" s="134"/>
      <c r="C10" s="79"/>
      <c r="D10" s="73"/>
      <c r="E10" s="73"/>
      <c r="F10" s="74"/>
      <c r="G10" s="75"/>
      <c r="H10" s="76"/>
      <c r="I10" s="77"/>
      <c r="J10" s="76"/>
      <c r="K10" s="75"/>
      <c r="L10" s="78"/>
      <c r="M10" s="75"/>
      <c r="N10" s="76"/>
      <c r="O10" s="43">
        <f>SUM(F10:N10)</f>
        <v>0</v>
      </c>
      <c r="P10" s="44">
        <f>(F10*$F$5)+(G10*$G$5)+(H10*$H$5)+(I10*$I$5)+(J10*$J$5)+(K10*$K$5)+(L10*$L$5)+(M10*$M$5)+(N10*$N$5)</f>
        <v>0</v>
      </c>
    </row>
    <row r="11" spans="1:16" s="30" customFormat="1" hidden="1" x14ac:dyDescent="0.2">
      <c r="A11" s="1"/>
      <c r="B11" s="134"/>
      <c r="C11" s="79"/>
      <c r="D11" s="73"/>
      <c r="E11" s="73"/>
      <c r="F11" s="74"/>
      <c r="G11" s="75"/>
      <c r="H11" s="76"/>
      <c r="I11" s="77"/>
      <c r="J11" s="76"/>
      <c r="K11" s="75"/>
      <c r="L11" s="78"/>
      <c r="M11" s="75"/>
      <c r="N11" s="76"/>
      <c r="O11" s="43">
        <f>SUM(F11:N11)</f>
        <v>0</v>
      </c>
      <c r="P11" s="44">
        <f>(F11*$F$5)+(G11*$G$5)+(H11*$H$5)+(I11*$I$5)+(J11*$J$5)+(K11*$K$5)+(L11*$L$5)+(M11*$M$5)+(N11*$N$5)</f>
        <v>0</v>
      </c>
    </row>
    <row r="12" spans="1:16" ht="12" hidden="1" thickBot="1" x14ac:dyDescent="0.25">
      <c r="A12" s="46"/>
      <c r="B12" s="47" t="s">
        <v>21</v>
      </c>
      <c r="C12" s="47">
        <f t="shared" ref="C12:P12" si="0">SUM(C9:C11)</f>
        <v>0</v>
      </c>
      <c r="D12" s="47">
        <f t="shared" si="0"/>
        <v>0</v>
      </c>
      <c r="E12" s="47">
        <f t="shared" si="0"/>
        <v>0</v>
      </c>
      <c r="F12" s="47">
        <f t="shared" si="0"/>
        <v>0</v>
      </c>
      <c r="G12" s="47">
        <f t="shared" si="0"/>
        <v>0</v>
      </c>
      <c r="H12" s="47">
        <f t="shared" si="0"/>
        <v>0</v>
      </c>
      <c r="I12" s="47">
        <f t="shared" si="0"/>
        <v>0</v>
      </c>
      <c r="J12" s="47">
        <f t="shared" si="0"/>
        <v>0</v>
      </c>
      <c r="K12" s="47">
        <f t="shared" si="0"/>
        <v>0</v>
      </c>
      <c r="L12" s="47">
        <f t="shared" si="0"/>
        <v>0</v>
      </c>
      <c r="M12" s="47">
        <f t="shared" si="0"/>
        <v>0</v>
      </c>
      <c r="N12" s="47">
        <f t="shared" si="0"/>
        <v>0</v>
      </c>
      <c r="O12" s="47">
        <f t="shared" si="0"/>
        <v>0</v>
      </c>
      <c r="P12" s="47">
        <f t="shared" si="0"/>
        <v>0</v>
      </c>
    </row>
    <row r="13" spans="1:16" hidden="1" x14ac:dyDescent="0.2">
      <c r="B13" s="46"/>
      <c r="C13" s="46"/>
      <c r="D13" s="46"/>
      <c r="E13" s="46"/>
      <c r="F13" s="48"/>
      <c r="G13" s="48"/>
      <c r="H13" s="48"/>
      <c r="I13" s="48"/>
      <c r="J13" s="48"/>
      <c r="K13" s="48"/>
      <c r="L13" s="48"/>
      <c r="M13" s="48"/>
      <c r="N13" s="48"/>
      <c r="O13" s="46"/>
      <c r="P13" s="46"/>
    </row>
    <row r="14" spans="1:16" hidden="1" x14ac:dyDescent="0.2"/>
    <row r="16" spans="1:16" ht="12.75" x14ac:dyDescent="0.2">
      <c r="B16" s="2" t="s">
        <v>40</v>
      </c>
    </row>
    <row r="17" spans="1:16" ht="12.75" x14ac:dyDescent="0.2">
      <c r="B17" s="2" t="s">
        <v>351</v>
      </c>
      <c r="C17" s="2"/>
      <c r="D17" s="2"/>
      <c r="E17" s="2"/>
    </row>
    <row r="18" spans="1:16" x14ac:dyDescent="0.2">
      <c r="B18" s="3"/>
      <c r="C18" s="4" t="s">
        <v>0</v>
      </c>
      <c r="D18" s="4" t="s">
        <v>1</v>
      </c>
      <c r="E18" s="3" t="s">
        <v>2</v>
      </c>
      <c r="F18" s="5" t="s">
        <v>3</v>
      </c>
      <c r="G18" s="6" t="s">
        <v>4</v>
      </c>
      <c r="H18" s="7"/>
      <c r="I18" s="8" t="s">
        <v>5</v>
      </c>
      <c r="J18" s="9"/>
      <c r="K18" s="10" t="s">
        <v>6</v>
      </c>
      <c r="L18" s="4"/>
      <c r="M18" s="10" t="s">
        <v>7</v>
      </c>
      <c r="N18" s="9"/>
      <c r="O18" s="3"/>
      <c r="P18" s="3"/>
    </row>
    <row r="19" spans="1:16" x14ac:dyDescent="0.2">
      <c r="B19" s="11"/>
      <c r="C19" s="12">
        <v>5</v>
      </c>
      <c r="D19" s="13"/>
      <c r="E19" s="13"/>
      <c r="F19" s="14">
        <v>0.1</v>
      </c>
      <c r="G19" s="15">
        <v>0.25</v>
      </c>
      <c r="H19" s="16">
        <v>0.25</v>
      </c>
      <c r="I19" s="17">
        <v>0.5</v>
      </c>
      <c r="J19" s="16">
        <v>0.5</v>
      </c>
      <c r="K19" s="19">
        <v>1</v>
      </c>
      <c r="L19" s="18">
        <v>1</v>
      </c>
      <c r="M19" s="19">
        <v>2</v>
      </c>
      <c r="N19" s="20">
        <v>2</v>
      </c>
      <c r="O19" s="21"/>
      <c r="P19" s="22"/>
    </row>
    <row r="20" spans="1:16" s="30" customFormat="1" ht="12" thickBot="1" x14ac:dyDescent="0.25">
      <c r="A20" s="1"/>
      <c r="B20" s="23" t="s">
        <v>8</v>
      </c>
      <c r="C20" s="24"/>
      <c r="D20" s="24"/>
      <c r="E20" s="24"/>
      <c r="F20" s="25" t="s">
        <v>9</v>
      </c>
      <c r="G20" s="26" t="s">
        <v>10</v>
      </c>
      <c r="H20" s="27" t="s">
        <v>11</v>
      </c>
      <c r="I20" s="28" t="s">
        <v>12</v>
      </c>
      <c r="J20" s="27" t="s">
        <v>13</v>
      </c>
      <c r="K20" s="26" t="s">
        <v>14</v>
      </c>
      <c r="L20" s="29" t="s">
        <v>15</v>
      </c>
      <c r="M20" s="26" t="s">
        <v>16</v>
      </c>
      <c r="N20" s="27" t="s">
        <v>17</v>
      </c>
      <c r="O20" s="28" t="s">
        <v>18</v>
      </c>
      <c r="P20" s="29" t="s">
        <v>19</v>
      </c>
    </row>
    <row r="21" spans="1:16" x14ac:dyDescent="0.2">
      <c r="B21" s="13"/>
      <c r="C21" s="13"/>
      <c r="D21" s="13"/>
      <c r="E21" s="13"/>
      <c r="F21" s="31"/>
      <c r="G21" s="31"/>
      <c r="H21" s="31"/>
      <c r="I21" s="31"/>
      <c r="J21" s="31"/>
      <c r="K21" s="31"/>
      <c r="L21" s="31"/>
      <c r="M21" s="31"/>
      <c r="N21" s="31"/>
      <c r="O21" s="13"/>
      <c r="P21" s="32"/>
    </row>
    <row r="22" spans="1:16" ht="12" thickBot="1" x14ac:dyDescent="0.25">
      <c r="B22" s="33"/>
      <c r="C22" s="33"/>
      <c r="D22" s="33"/>
      <c r="E22" s="33"/>
      <c r="F22" s="34"/>
      <c r="G22" s="34"/>
      <c r="H22" s="34"/>
      <c r="I22" s="34"/>
      <c r="J22" s="34"/>
      <c r="K22" s="34"/>
      <c r="L22" s="34"/>
      <c r="M22" s="34"/>
      <c r="N22" s="34"/>
      <c r="O22" s="35"/>
      <c r="P22" s="35"/>
    </row>
    <row r="23" spans="1:16" s="30" customFormat="1" x14ac:dyDescent="0.2">
      <c r="A23" s="1"/>
      <c r="B23" s="155" t="s">
        <v>350</v>
      </c>
      <c r="C23" s="156"/>
      <c r="D23" s="157"/>
      <c r="E23" s="157"/>
      <c r="F23" s="158"/>
      <c r="G23" s="159">
        <v>28</v>
      </c>
      <c r="H23" s="160"/>
      <c r="I23" s="161">
        <v>4</v>
      </c>
      <c r="J23" s="160"/>
      <c r="K23" s="159">
        <v>18</v>
      </c>
      <c r="L23" s="162"/>
      <c r="M23" s="159"/>
      <c r="N23" s="160">
        <v>551</v>
      </c>
      <c r="O23" s="43">
        <f>SUM(F23:N23)</f>
        <v>601</v>
      </c>
      <c r="P23" s="44">
        <f>(F23*$F$5)+(G23*$G$5)+(H23*$H$5)+(I23*$I$5)+(J23*$J$5)+(K23*$K$5)+(L23*$L$5)+(M23*$M$5)+(N23*$N$5)</f>
        <v>1129</v>
      </c>
    </row>
    <row r="24" spans="1:16" s="30" customFormat="1" x14ac:dyDescent="0.2">
      <c r="A24" s="1"/>
      <c r="B24" s="134"/>
      <c r="C24" s="79"/>
      <c r="D24" s="73"/>
      <c r="E24" s="73"/>
      <c r="F24" s="74"/>
      <c r="G24" s="75"/>
      <c r="H24" s="76"/>
      <c r="I24" s="77"/>
      <c r="J24" s="76"/>
      <c r="K24" s="75"/>
      <c r="L24" s="78"/>
      <c r="M24" s="75"/>
      <c r="N24" s="76"/>
      <c r="O24" s="43">
        <f>SUM(F24:N24)</f>
        <v>0</v>
      </c>
      <c r="P24" s="44">
        <f>(F24*$F$5)+(G24*$G$5)+(H24*$H$5)+(I24*$I$5)+(J24*$J$5)+(K24*$K$5)+(L24*$L$5)+(M24*$M$5)+(N24*$N$5)</f>
        <v>0</v>
      </c>
    </row>
    <row r="25" spans="1:16" s="30" customFormat="1" x14ac:dyDescent="0.2">
      <c r="A25" s="1"/>
      <c r="B25" s="134"/>
      <c r="C25" s="79"/>
      <c r="D25" s="73"/>
      <c r="E25" s="73"/>
      <c r="F25" s="74"/>
      <c r="G25" s="75"/>
      <c r="H25" s="76"/>
      <c r="I25" s="77"/>
      <c r="J25" s="76"/>
      <c r="K25" s="75"/>
      <c r="L25" s="78"/>
      <c r="M25" s="75"/>
      <c r="N25" s="76"/>
      <c r="O25" s="43">
        <f>SUM(F25:N25)</f>
        <v>0</v>
      </c>
      <c r="P25" s="44">
        <f>(F25*$F$5)+(G25*$G$5)+(H25*$H$5)+(I25*$I$5)+(J25*$J$5)+(K25*$K$5)+(L25*$L$5)+(M25*$M$5)+(N25*$N$5)</f>
        <v>0</v>
      </c>
    </row>
    <row r="26" spans="1:16" ht="12" thickBot="1" x14ac:dyDescent="0.25">
      <c r="A26" s="46"/>
      <c r="B26" s="47" t="s">
        <v>21</v>
      </c>
      <c r="C26" s="47">
        <f t="shared" ref="C26:P26" si="1">SUM(C23:C25)</f>
        <v>0</v>
      </c>
      <c r="D26" s="47">
        <f t="shared" si="1"/>
        <v>0</v>
      </c>
      <c r="E26" s="47">
        <f t="shared" si="1"/>
        <v>0</v>
      </c>
      <c r="F26" s="47">
        <f t="shared" si="1"/>
        <v>0</v>
      </c>
      <c r="G26" s="47">
        <f t="shared" si="1"/>
        <v>28</v>
      </c>
      <c r="H26" s="47">
        <f t="shared" si="1"/>
        <v>0</v>
      </c>
      <c r="I26" s="47">
        <f t="shared" si="1"/>
        <v>4</v>
      </c>
      <c r="J26" s="47">
        <f t="shared" si="1"/>
        <v>0</v>
      </c>
      <c r="K26" s="47">
        <f t="shared" si="1"/>
        <v>18</v>
      </c>
      <c r="L26" s="47">
        <f t="shared" si="1"/>
        <v>0</v>
      </c>
      <c r="M26" s="47">
        <f t="shared" si="1"/>
        <v>0</v>
      </c>
      <c r="N26" s="47">
        <f t="shared" si="1"/>
        <v>551</v>
      </c>
      <c r="O26" s="47">
        <f t="shared" si="1"/>
        <v>601</v>
      </c>
      <c r="P26" s="47">
        <f t="shared" si="1"/>
        <v>1129</v>
      </c>
    </row>
    <row r="29" spans="1:16" x14ac:dyDescent="0.2">
      <c r="M29" s="128" t="s">
        <v>21</v>
      </c>
      <c r="N29" s="128"/>
      <c r="O29" s="128">
        <f>SUM(O12,O26)</f>
        <v>601</v>
      </c>
      <c r="P29" s="128">
        <f>SUM(P12,P26)</f>
        <v>1129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28"/>
  <sheetViews>
    <sheetView workbookViewId="0">
      <selection activeCell="O55" sqref="O55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51</v>
      </c>
    </row>
    <row r="3" spans="1:16" ht="12.75" x14ac:dyDescent="0.2">
      <c r="B3" s="2" t="s">
        <v>249</v>
      </c>
      <c r="C3" s="2"/>
      <c r="D3" s="2"/>
      <c r="E3" s="2"/>
    </row>
    <row r="4" spans="1:16" x14ac:dyDescent="0.2">
      <c r="B4" s="86"/>
      <c r="C4" s="87" t="s">
        <v>0</v>
      </c>
      <c r="D4" s="87" t="s">
        <v>1</v>
      </c>
      <c r="E4" s="86" t="s">
        <v>2</v>
      </c>
      <c r="F4" s="88" t="s">
        <v>3</v>
      </c>
      <c r="G4" s="89" t="s">
        <v>4</v>
      </c>
      <c r="H4" s="90"/>
      <c r="I4" s="91" t="s">
        <v>5</v>
      </c>
      <c r="J4" s="92"/>
      <c r="K4" s="93" t="s">
        <v>6</v>
      </c>
      <c r="L4" s="87"/>
      <c r="M4" s="93" t="s">
        <v>7</v>
      </c>
      <c r="N4" s="92"/>
      <c r="O4" s="86"/>
      <c r="P4" s="86"/>
    </row>
    <row r="5" spans="1:16" x14ac:dyDescent="0.2">
      <c r="B5" s="94"/>
      <c r="C5" s="12">
        <v>5</v>
      </c>
      <c r="D5" s="13"/>
      <c r="E5" s="13"/>
      <c r="F5" s="95">
        <v>0.1</v>
      </c>
      <c r="G5" s="96">
        <v>0.25</v>
      </c>
      <c r="H5" s="96">
        <v>0.25</v>
      </c>
      <c r="I5" s="92">
        <v>0.5</v>
      </c>
      <c r="J5" s="96">
        <v>0.5</v>
      </c>
      <c r="K5" s="97">
        <v>1</v>
      </c>
      <c r="L5" s="98">
        <v>1</v>
      </c>
      <c r="M5" s="97">
        <v>2</v>
      </c>
      <c r="N5" s="97">
        <v>2</v>
      </c>
      <c r="O5" s="99"/>
      <c r="P5" s="100"/>
    </row>
    <row r="6" spans="1:16" s="30" customFormat="1" x14ac:dyDescent="0.2">
      <c r="A6" s="1"/>
      <c r="B6" s="101" t="s">
        <v>8</v>
      </c>
      <c r="C6" s="102"/>
      <c r="D6" s="102"/>
      <c r="E6" s="102"/>
      <c r="F6" s="95" t="s">
        <v>9</v>
      </c>
      <c r="G6" s="103" t="s">
        <v>10</v>
      </c>
      <c r="H6" s="103" t="s">
        <v>11</v>
      </c>
      <c r="I6" s="90" t="s">
        <v>12</v>
      </c>
      <c r="J6" s="103" t="s">
        <v>13</v>
      </c>
      <c r="K6" s="103" t="s">
        <v>14</v>
      </c>
      <c r="L6" s="95" t="s">
        <v>15</v>
      </c>
      <c r="M6" s="103" t="s">
        <v>16</v>
      </c>
      <c r="N6" s="103" t="s">
        <v>17</v>
      </c>
      <c r="O6" s="90" t="s">
        <v>18</v>
      </c>
      <c r="P6" s="95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x14ac:dyDescent="0.2">
      <c r="B8" s="104"/>
      <c r="C8" s="104"/>
      <c r="D8" s="104"/>
      <c r="E8" s="104"/>
      <c r="F8" s="105"/>
      <c r="G8" s="105"/>
      <c r="H8" s="105"/>
      <c r="I8" s="105"/>
      <c r="J8" s="105"/>
      <c r="K8" s="105"/>
      <c r="L8" s="105"/>
      <c r="M8" s="105"/>
      <c r="N8" s="105"/>
      <c r="O8" s="106"/>
      <c r="P8" s="106"/>
    </row>
    <row r="9" spans="1:16" s="30" customFormat="1" x14ac:dyDescent="0.2">
      <c r="A9" s="1"/>
      <c r="B9" s="107" t="s">
        <v>489</v>
      </c>
      <c r="C9" s="116"/>
      <c r="D9" s="108"/>
      <c r="E9" s="108"/>
      <c r="F9" s="130"/>
      <c r="G9" s="131"/>
      <c r="H9" s="132"/>
      <c r="I9" s="112">
        <v>55</v>
      </c>
      <c r="J9" s="132"/>
      <c r="K9" s="131"/>
      <c r="L9" s="113"/>
      <c r="M9" s="131"/>
      <c r="N9" s="132"/>
      <c r="O9" s="114">
        <f t="shared" ref="O9:O27" si="0">SUM(F9:N9)</f>
        <v>55</v>
      </c>
      <c r="P9" s="115">
        <f t="shared" ref="P9:P27" si="1">(F9*$F$5)+(G9*$G$5)+(H9*$H$5)+(I9*$I$5)+(J9*$J$5)+(K9*$K$5)+(L9*$L$5)+(M9*$M$5)+(N9*$N$5)</f>
        <v>27.5</v>
      </c>
    </row>
    <row r="10" spans="1:16" s="30" customFormat="1" x14ac:dyDescent="0.2">
      <c r="A10" s="1"/>
      <c r="B10" s="107" t="s">
        <v>490</v>
      </c>
      <c r="C10" s="116"/>
      <c r="D10" s="108"/>
      <c r="E10" s="108"/>
      <c r="F10" s="130"/>
      <c r="G10" s="131"/>
      <c r="H10" s="132"/>
      <c r="I10" s="112">
        <v>45</v>
      </c>
      <c r="J10" s="132"/>
      <c r="K10" s="131">
        <v>3</v>
      </c>
      <c r="L10" s="113"/>
      <c r="M10" s="131"/>
      <c r="N10" s="132"/>
      <c r="O10" s="114">
        <f t="shared" si="0"/>
        <v>48</v>
      </c>
      <c r="P10" s="115">
        <f t="shared" si="1"/>
        <v>25.5</v>
      </c>
    </row>
    <row r="11" spans="1:16" s="30" customFormat="1" hidden="1" x14ac:dyDescent="0.2">
      <c r="A11" s="1"/>
      <c r="B11" s="107"/>
      <c r="C11" s="116"/>
      <c r="D11" s="108"/>
      <c r="E11" s="108"/>
      <c r="F11" s="130"/>
      <c r="G11" s="131"/>
      <c r="H11" s="132"/>
      <c r="I11" s="112"/>
      <c r="J11" s="132"/>
      <c r="K11" s="131"/>
      <c r="L11" s="113"/>
      <c r="M11" s="131"/>
      <c r="N11" s="132"/>
      <c r="O11" s="114">
        <f t="shared" si="0"/>
        <v>0</v>
      </c>
      <c r="P11" s="115">
        <f t="shared" si="1"/>
        <v>0</v>
      </c>
    </row>
    <row r="12" spans="1:16" s="30" customFormat="1" hidden="1" x14ac:dyDescent="0.2">
      <c r="A12" s="1"/>
      <c r="B12" s="107"/>
      <c r="C12" s="116"/>
      <c r="D12" s="108"/>
      <c r="E12" s="108"/>
      <c r="F12" s="130"/>
      <c r="G12" s="131"/>
      <c r="H12" s="132"/>
      <c r="I12" s="112"/>
      <c r="J12" s="132"/>
      <c r="K12" s="131"/>
      <c r="L12" s="113"/>
      <c r="M12" s="131"/>
      <c r="N12" s="132"/>
      <c r="O12" s="114">
        <f t="shared" si="0"/>
        <v>0</v>
      </c>
      <c r="P12" s="115">
        <f t="shared" si="1"/>
        <v>0</v>
      </c>
    </row>
    <row r="13" spans="1:16" s="30" customFormat="1" hidden="1" x14ac:dyDescent="0.2">
      <c r="A13" s="1"/>
      <c r="B13" s="107"/>
      <c r="C13" s="116"/>
      <c r="D13" s="108"/>
      <c r="E13" s="108"/>
      <c r="F13" s="130"/>
      <c r="G13" s="131"/>
      <c r="H13" s="132"/>
      <c r="I13" s="112"/>
      <c r="J13" s="132"/>
      <c r="K13" s="131"/>
      <c r="L13" s="113"/>
      <c r="M13" s="131"/>
      <c r="N13" s="132"/>
      <c r="O13" s="114">
        <f t="shared" si="0"/>
        <v>0</v>
      </c>
      <c r="P13" s="115">
        <f t="shared" si="1"/>
        <v>0</v>
      </c>
    </row>
    <row r="14" spans="1:16" s="30" customFormat="1" hidden="1" x14ac:dyDescent="0.2">
      <c r="A14" s="1"/>
      <c r="B14" s="107"/>
      <c r="C14" s="116"/>
      <c r="D14" s="108"/>
      <c r="E14" s="108"/>
      <c r="F14" s="130"/>
      <c r="G14" s="131"/>
      <c r="H14" s="132"/>
      <c r="I14" s="112"/>
      <c r="J14" s="132"/>
      <c r="K14" s="131"/>
      <c r="L14" s="113"/>
      <c r="M14" s="131"/>
      <c r="N14" s="132"/>
      <c r="O14" s="114">
        <f t="shared" si="0"/>
        <v>0</v>
      </c>
      <c r="P14" s="115">
        <f t="shared" si="1"/>
        <v>0</v>
      </c>
    </row>
    <row r="15" spans="1:16" s="30" customFormat="1" hidden="1" x14ac:dyDescent="0.2">
      <c r="A15" s="1"/>
      <c r="B15" s="107"/>
      <c r="C15" s="116"/>
      <c r="D15" s="108"/>
      <c r="E15" s="108"/>
      <c r="F15" s="130"/>
      <c r="G15" s="131"/>
      <c r="H15" s="132"/>
      <c r="I15" s="112"/>
      <c r="J15" s="132"/>
      <c r="K15" s="131"/>
      <c r="L15" s="113"/>
      <c r="M15" s="131"/>
      <c r="N15" s="132"/>
      <c r="O15" s="114">
        <f t="shared" si="0"/>
        <v>0</v>
      </c>
      <c r="P15" s="115">
        <f t="shared" si="1"/>
        <v>0</v>
      </c>
    </row>
    <row r="16" spans="1:16" s="30" customFormat="1" hidden="1" x14ac:dyDescent="0.2">
      <c r="A16" s="1"/>
      <c r="B16" s="107"/>
      <c r="C16" s="116"/>
      <c r="D16" s="108"/>
      <c r="E16" s="108"/>
      <c r="F16" s="130"/>
      <c r="G16" s="131"/>
      <c r="H16" s="132"/>
      <c r="I16" s="112"/>
      <c r="J16" s="132"/>
      <c r="K16" s="131"/>
      <c r="L16" s="113"/>
      <c r="M16" s="131"/>
      <c r="N16" s="132"/>
      <c r="O16" s="114">
        <f t="shared" si="0"/>
        <v>0</v>
      </c>
      <c r="P16" s="115">
        <f t="shared" si="1"/>
        <v>0</v>
      </c>
    </row>
    <row r="17" spans="1:16" s="30" customFormat="1" hidden="1" x14ac:dyDescent="0.2">
      <c r="A17" s="1"/>
      <c r="B17" s="107"/>
      <c r="C17" s="116"/>
      <c r="D17" s="108"/>
      <c r="E17" s="108"/>
      <c r="F17" s="109"/>
      <c r="G17" s="110"/>
      <c r="H17" s="111"/>
      <c r="I17" s="112"/>
      <c r="J17" s="111"/>
      <c r="K17" s="110"/>
      <c r="L17" s="113"/>
      <c r="M17" s="110"/>
      <c r="N17" s="111"/>
      <c r="O17" s="114">
        <f t="shared" si="0"/>
        <v>0</v>
      </c>
      <c r="P17" s="115">
        <f t="shared" si="1"/>
        <v>0</v>
      </c>
    </row>
    <row r="18" spans="1:16" s="30" customFormat="1" hidden="1" x14ac:dyDescent="0.2">
      <c r="A18" s="1"/>
      <c r="B18" s="107"/>
      <c r="C18" s="116"/>
      <c r="D18" s="108"/>
      <c r="E18" s="108"/>
      <c r="F18" s="130"/>
      <c r="G18" s="131"/>
      <c r="H18" s="132"/>
      <c r="I18" s="112"/>
      <c r="J18" s="132"/>
      <c r="K18" s="131"/>
      <c r="L18" s="113"/>
      <c r="M18" s="131"/>
      <c r="N18" s="132"/>
      <c r="O18" s="114">
        <f t="shared" si="0"/>
        <v>0</v>
      </c>
      <c r="P18" s="115">
        <f t="shared" si="1"/>
        <v>0</v>
      </c>
    </row>
    <row r="19" spans="1:16" s="30" customFormat="1" hidden="1" x14ac:dyDescent="0.2">
      <c r="A19" s="1"/>
      <c r="B19" s="107"/>
      <c r="C19" s="116"/>
      <c r="D19" s="108"/>
      <c r="E19" s="108"/>
      <c r="F19" s="130"/>
      <c r="G19" s="131"/>
      <c r="H19" s="132"/>
      <c r="I19" s="112"/>
      <c r="J19" s="132"/>
      <c r="K19" s="131"/>
      <c r="L19" s="113"/>
      <c r="M19" s="131"/>
      <c r="N19" s="132"/>
      <c r="O19" s="114">
        <f t="shared" si="0"/>
        <v>0</v>
      </c>
      <c r="P19" s="115">
        <f t="shared" si="1"/>
        <v>0</v>
      </c>
    </row>
    <row r="20" spans="1:16" s="30" customFormat="1" hidden="1" x14ac:dyDescent="0.2">
      <c r="A20" s="1"/>
      <c r="B20" s="107"/>
      <c r="C20" s="116"/>
      <c r="D20" s="108"/>
      <c r="E20" s="108"/>
      <c r="F20" s="130"/>
      <c r="G20" s="131"/>
      <c r="H20" s="132"/>
      <c r="I20" s="112"/>
      <c r="J20" s="132"/>
      <c r="K20" s="131"/>
      <c r="L20" s="113"/>
      <c r="M20" s="131"/>
      <c r="N20" s="132"/>
      <c r="O20" s="114">
        <f t="shared" si="0"/>
        <v>0</v>
      </c>
      <c r="P20" s="115">
        <f t="shared" si="1"/>
        <v>0</v>
      </c>
    </row>
    <row r="21" spans="1:16" s="30" customFormat="1" hidden="1" x14ac:dyDescent="0.2">
      <c r="A21" s="1"/>
      <c r="B21" s="107"/>
      <c r="C21" s="116"/>
      <c r="D21" s="108"/>
      <c r="E21" s="108"/>
      <c r="F21" s="130"/>
      <c r="G21" s="131"/>
      <c r="H21" s="132"/>
      <c r="I21" s="112"/>
      <c r="J21" s="132"/>
      <c r="K21" s="131"/>
      <c r="L21" s="113"/>
      <c r="M21" s="131"/>
      <c r="N21" s="132"/>
      <c r="O21" s="114">
        <f t="shared" si="0"/>
        <v>0</v>
      </c>
      <c r="P21" s="115">
        <f t="shared" si="1"/>
        <v>0</v>
      </c>
    </row>
    <row r="22" spans="1:16" s="30" customFormat="1" hidden="1" x14ac:dyDescent="0.2">
      <c r="A22" s="1"/>
      <c r="B22" s="107"/>
      <c r="C22" s="116"/>
      <c r="D22" s="108"/>
      <c r="E22" s="108"/>
      <c r="F22" s="130"/>
      <c r="G22" s="131"/>
      <c r="H22" s="132"/>
      <c r="I22" s="112"/>
      <c r="J22" s="132"/>
      <c r="K22" s="131"/>
      <c r="L22" s="113"/>
      <c r="M22" s="131"/>
      <c r="N22" s="132"/>
      <c r="O22" s="114">
        <f t="shared" si="0"/>
        <v>0</v>
      </c>
      <c r="P22" s="115">
        <f t="shared" si="1"/>
        <v>0</v>
      </c>
    </row>
    <row r="23" spans="1:16" s="30" customFormat="1" hidden="1" x14ac:dyDescent="0.2">
      <c r="A23" s="1"/>
      <c r="B23" s="107"/>
      <c r="C23" s="116"/>
      <c r="D23" s="108"/>
      <c r="E23" s="108"/>
      <c r="F23" s="130"/>
      <c r="G23" s="131"/>
      <c r="H23" s="132"/>
      <c r="I23" s="112"/>
      <c r="J23" s="132"/>
      <c r="K23" s="131"/>
      <c r="L23" s="113"/>
      <c r="M23" s="131"/>
      <c r="N23" s="132"/>
      <c r="O23" s="114">
        <f t="shared" si="0"/>
        <v>0</v>
      </c>
      <c r="P23" s="115">
        <f t="shared" si="1"/>
        <v>0</v>
      </c>
    </row>
    <row r="24" spans="1:16" s="30" customFormat="1" hidden="1" x14ac:dyDescent="0.2">
      <c r="A24" s="1"/>
      <c r="B24" s="107"/>
      <c r="C24" s="116"/>
      <c r="D24" s="108"/>
      <c r="E24" s="108"/>
      <c r="F24" s="130"/>
      <c r="G24" s="131"/>
      <c r="H24" s="132"/>
      <c r="I24" s="112"/>
      <c r="J24" s="132"/>
      <c r="K24" s="131"/>
      <c r="L24" s="113"/>
      <c r="M24" s="131"/>
      <c r="N24" s="132"/>
      <c r="O24" s="114">
        <f t="shared" si="0"/>
        <v>0</v>
      </c>
      <c r="P24" s="115">
        <f t="shared" si="1"/>
        <v>0</v>
      </c>
    </row>
    <row r="25" spans="1:16" s="30" customFormat="1" hidden="1" x14ac:dyDescent="0.2">
      <c r="A25" s="1"/>
      <c r="B25" s="107"/>
      <c r="C25" s="116"/>
      <c r="D25" s="108"/>
      <c r="E25" s="108"/>
      <c r="F25" s="130"/>
      <c r="G25" s="131"/>
      <c r="H25" s="132"/>
      <c r="I25" s="112"/>
      <c r="J25" s="132"/>
      <c r="K25" s="131"/>
      <c r="L25" s="113"/>
      <c r="M25" s="131"/>
      <c r="N25" s="132"/>
      <c r="O25" s="114">
        <f t="shared" si="0"/>
        <v>0</v>
      </c>
      <c r="P25" s="115">
        <f t="shared" si="1"/>
        <v>0</v>
      </c>
    </row>
    <row r="26" spans="1:16" s="30" customFormat="1" hidden="1" x14ac:dyDescent="0.2">
      <c r="A26" s="1"/>
      <c r="B26" s="107"/>
      <c r="C26" s="116"/>
      <c r="D26" s="108"/>
      <c r="E26" s="108"/>
      <c r="F26" s="130"/>
      <c r="G26" s="131"/>
      <c r="H26" s="132"/>
      <c r="I26" s="112"/>
      <c r="J26" s="132"/>
      <c r="K26" s="131"/>
      <c r="L26" s="113"/>
      <c r="M26" s="131"/>
      <c r="N26" s="132"/>
      <c r="O26" s="114">
        <f t="shared" si="0"/>
        <v>0</v>
      </c>
      <c r="P26" s="115">
        <f t="shared" si="1"/>
        <v>0</v>
      </c>
    </row>
    <row r="27" spans="1:16" s="30" customFormat="1" x14ac:dyDescent="0.2">
      <c r="A27" s="188"/>
      <c r="B27" s="107" t="s">
        <v>491</v>
      </c>
      <c r="C27" s="116"/>
      <c r="D27" s="108"/>
      <c r="E27" s="108"/>
      <c r="F27" s="130"/>
      <c r="G27" s="131"/>
      <c r="H27" s="132"/>
      <c r="I27" s="112">
        <v>5</v>
      </c>
      <c r="J27" s="132"/>
      <c r="K27" s="131">
        <v>8</v>
      </c>
      <c r="L27" s="113"/>
      <c r="M27" s="131"/>
      <c r="N27" s="132"/>
      <c r="O27" s="114">
        <f t="shared" si="0"/>
        <v>13</v>
      </c>
      <c r="P27" s="115">
        <f t="shared" si="1"/>
        <v>10.5</v>
      </c>
    </row>
    <row r="28" spans="1:16" x14ac:dyDescent="0.2">
      <c r="A28" s="46"/>
      <c r="B28" s="117" t="s">
        <v>21</v>
      </c>
      <c r="C28" s="117">
        <f t="shared" ref="C28:P28" si="2">SUM(C9:C27)</f>
        <v>0</v>
      </c>
      <c r="D28" s="117">
        <f t="shared" si="2"/>
        <v>0</v>
      </c>
      <c r="E28" s="117">
        <f t="shared" si="2"/>
        <v>0</v>
      </c>
      <c r="F28" s="117">
        <f t="shared" si="2"/>
        <v>0</v>
      </c>
      <c r="G28" s="117">
        <f t="shared" si="2"/>
        <v>0</v>
      </c>
      <c r="H28" s="117">
        <f t="shared" si="2"/>
        <v>0</v>
      </c>
      <c r="I28" s="117">
        <f t="shared" si="2"/>
        <v>105</v>
      </c>
      <c r="J28" s="117">
        <f t="shared" si="2"/>
        <v>0</v>
      </c>
      <c r="K28" s="117">
        <f t="shared" si="2"/>
        <v>11</v>
      </c>
      <c r="L28" s="117">
        <f t="shared" si="2"/>
        <v>0</v>
      </c>
      <c r="M28" s="117">
        <f t="shared" si="2"/>
        <v>0</v>
      </c>
      <c r="N28" s="117">
        <f t="shared" si="2"/>
        <v>0</v>
      </c>
      <c r="O28" s="117">
        <f t="shared" si="2"/>
        <v>116</v>
      </c>
      <c r="P28" s="117">
        <f t="shared" si="2"/>
        <v>63.5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4"/>
  <sheetViews>
    <sheetView workbookViewId="0">
      <selection activeCell="C22" sqref="C22"/>
    </sheetView>
  </sheetViews>
  <sheetFormatPr defaultRowHeight="11.25" x14ac:dyDescent="0.2"/>
  <cols>
    <col min="1" max="1" width="3.140625" style="1" customWidth="1"/>
    <col min="2" max="2" width="23.28515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 x14ac:dyDescent="0.2">
      <c r="B2" s="2" t="s">
        <v>55</v>
      </c>
    </row>
    <row r="3" spans="1:16" ht="12.75" x14ac:dyDescent="0.2">
      <c r="B3" s="2" t="s">
        <v>249</v>
      </c>
      <c r="C3" s="164"/>
      <c r="D3" s="2"/>
      <c r="E3" s="2"/>
    </row>
    <row r="4" spans="1:16" x14ac:dyDescent="0.2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 x14ac:dyDescent="0.2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 x14ac:dyDescent="0.25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 x14ac:dyDescent="0.2">
      <c r="A9" s="1"/>
      <c r="B9" s="155" t="s">
        <v>47</v>
      </c>
      <c r="C9" s="156"/>
      <c r="D9" s="157"/>
      <c r="E9" s="157"/>
      <c r="F9" s="158">
        <v>40</v>
      </c>
      <c r="G9" s="159">
        <v>228</v>
      </c>
      <c r="H9" s="160">
        <v>14</v>
      </c>
      <c r="I9" s="161">
        <v>28</v>
      </c>
      <c r="J9" s="160">
        <v>21</v>
      </c>
      <c r="K9" s="159">
        <v>29</v>
      </c>
      <c r="L9" s="162">
        <v>11</v>
      </c>
      <c r="M9" s="159"/>
      <c r="N9" s="160">
        <v>6</v>
      </c>
      <c r="O9" s="43">
        <f>SUM(F9:N9)</f>
        <v>377</v>
      </c>
      <c r="P9" s="44">
        <f>(F9*$F$5)+(G9*$G$5)+(H9*$H$5)+(I9*$I$5)+(J9*$J$5)+(K9*$K$5)+(L9*$L$5)+(M9*$M$5)+(N9*$N$5)</f>
        <v>141</v>
      </c>
    </row>
    <row r="10" spans="1:16" s="30" customFormat="1" x14ac:dyDescent="0.2">
      <c r="A10" s="1"/>
      <c r="B10" s="155"/>
      <c r="C10" s="163"/>
      <c r="D10" s="157"/>
      <c r="E10" s="157"/>
      <c r="F10" s="158"/>
      <c r="G10" s="159"/>
      <c r="H10" s="160"/>
      <c r="I10" s="161"/>
      <c r="J10" s="160"/>
      <c r="K10" s="159"/>
      <c r="L10" s="162"/>
      <c r="M10" s="159"/>
      <c r="N10" s="160"/>
      <c r="O10" s="43">
        <f t="shared" ref="O10:O12" si="0">SUM(F10:N10)</f>
        <v>0</v>
      </c>
      <c r="P10" s="44">
        <f t="shared" ref="P10:P12" si="1">(F10*$F$5)+(G10*$G$5)+(H10*$H$5)+(I10*$I$5)+(J10*$J$5)+(K10*$K$5)+(L10*$L$5)+(M10*$M$5)+(N10*$N$5)</f>
        <v>0</v>
      </c>
    </row>
    <row r="11" spans="1:16" s="30" customFormat="1" x14ac:dyDescent="0.2">
      <c r="A11" s="1"/>
      <c r="B11" s="155"/>
      <c r="C11" s="163"/>
      <c r="D11" s="157"/>
      <c r="E11" s="157"/>
      <c r="F11" s="158"/>
      <c r="G11" s="159"/>
      <c r="H11" s="160"/>
      <c r="I11" s="161"/>
      <c r="J11" s="160"/>
      <c r="K11" s="159"/>
      <c r="L11" s="162"/>
      <c r="M11" s="159"/>
      <c r="N11" s="160"/>
      <c r="O11" s="43">
        <f t="shared" si="0"/>
        <v>0</v>
      </c>
      <c r="P11" s="44">
        <f t="shared" si="1"/>
        <v>0</v>
      </c>
    </row>
    <row r="12" spans="1:16" s="30" customFormat="1" x14ac:dyDescent="0.2">
      <c r="A12" s="1"/>
      <c r="B12" s="155"/>
      <c r="C12" s="163"/>
      <c r="D12" s="157"/>
      <c r="E12" s="157"/>
      <c r="F12" s="158"/>
      <c r="G12" s="159"/>
      <c r="H12" s="160"/>
      <c r="I12" s="161"/>
      <c r="J12" s="160"/>
      <c r="K12" s="159"/>
      <c r="L12" s="162"/>
      <c r="M12" s="159"/>
      <c r="N12" s="160"/>
      <c r="O12" s="43">
        <f t="shared" si="0"/>
        <v>0</v>
      </c>
      <c r="P12" s="44">
        <f t="shared" si="1"/>
        <v>0</v>
      </c>
    </row>
    <row r="13" spans="1:16" ht="12" thickBot="1" x14ac:dyDescent="0.25">
      <c r="A13" s="46"/>
      <c r="B13" s="47" t="s">
        <v>21</v>
      </c>
      <c r="C13" s="47">
        <f t="shared" ref="C13:P13" si="2">SUM(C9:C12)</f>
        <v>0</v>
      </c>
      <c r="D13" s="47">
        <f t="shared" si="2"/>
        <v>0</v>
      </c>
      <c r="E13" s="47">
        <f t="shared" si="2"/>
        <v>0</v>
      </c>
      <c r="F13" s="47">
        <f t="shared" si="2"/>
        <v>40</v>
      </c>
      <c r="G13" s="47">
        <f t="shared" si="2"/>
        <v>228</v>
      </c>
      <c r="H13" s="47">
        <f t="shared" si="2"/>
        <v>14</v>
      </c>
      <c r="I13" s="47">
        <f t="shared" si="2"/>
        <v>28</v>
      </c>
      <c r="J13" s="47">
        <f t="shared" si="2"/>
        <v>21</v>
      </c>
      <c r="K13" s="47">
        <f t="shared" si="2"/>
        <v>29</v>
      </c>
      <c r="L13" s="47">
        <f t="shared" si="2"/>
        <v>11</v>
      </c>
      <c r="M13" s="47">
        <f t="shared" si="2"/>
        <v>0</v>
      </c>
      <c r="N13" s="47">
        <f t="shared" si="2"/>
        <v>6</v>
      </c>
      <c r="O13" s="47">
        <f t="shared" si="2"/>
        <v>377</v>
      </c>
      <c r="P13" s="47">
        <f t="shared" si="2"/>
        <v>141</v>
      </c>
    </row>
    <row r="14" spans="1:16" x14ac:dyDescent="0.2">
      <c r="B14" s="46"/>
      <c r="C14" s="46"/>
      <c r="D14" s="46"/>
      <c r="E14" s="46"/>
      <c r="F14" s="48"/>
      <c r="G14" s="48"/>
      <c r="H14" s="48"/>
      <c r="I14" s="48"/>
      <c r="J14" s="48"/>
      <c r="K14" s="48"/>
      <c r="L14" s="48"/>
      <c r="M14" s="48"/>
      <c r="N14" s="48"/>
      <c r="O14" s="46"/>
      <c r="P14" s="46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7"/>
  <sheetViews>
    <sheetView tabSelected="1" workbookViewId="0">
      <selection activeCell="C18" sqref="C18"/>
    </sheetView>
  </sheetViews>
  <sheetFormatPr defaultRowHeight="12.75" x14ac:dyDescent="0.2"/>
  <cols>
    <col min="1" max="1" width="21.7109375" style="83" customWidth="1"/>
    <col min="2" max="2" width="14" style="83" customWidth="1"/>
    <col min="3" max="3" width="18.140625" style="83" customWidth="1"/>
    <col min="4" max="16384" width="9.140625" style="82"/>
  </cols>
  <sheetData>
    <row r="2" spans="1:3" x14ac:dyDescent="0.2">
      <c r="A2" s="81" t="s">
        <v>38</v>
      </c>
      <c r="B2" s="81" t="s">
        <v>24</v>
      </c>
      <c r="C2" s="81" t="s">
        <v>25</v>
      </c>
    </row>
    <row r="4" spans="1:3" ht="15" x14ac:dyDescent="0.25">
      <c r="A4" s="83" t="s">
        <v>498</v>
      </c>
      <c r="B4" s="84">
        <f>SUM('Burkina Faso'!O19)</f>
        <v>5</v>
      </c>
      <c r="C4" s="145">
        <f>SUM('Burkina Faso'!P19)</f>
        <v>5.5</v>
      </c>
    </row>
    <row r="5" spans="1:3" ht="15" x14ac:dyDescent="0.25">
      <c r="A5" s="83" t="s">
        <v>494</v>
      </c>
      <c r="B5" s="84">
        <f>SUM(DRC!O19)</f>
        <v>3166</v>
      </c>
      <c r="C5" s="145">
        <f>SUM(DRC!P19)</f>
        <v>742.75</v>
      </c>
    </row>
    <row r="6" spans="1:3" ht="15" hidden="1" x14ac:dyDescent="0.25">
      <c r="A6" s="83" t="s">
        <v>45</v>
      </c>
      <c r="B6" s="84">
        <f>SUM(Ghana!O36)</f>
        <v>0</v>
      </c>
      <c r="C6" s="145">
        <f>SUM(Ghana!P36)</f>
        <v>0</v>
      </c>
    </row>
    <row r="7" spans="1:3" ht="15" x14ac:dyDescent="0.25">
      <c r="A7" s="83" t="s">
        <v>59</v>
      </c>
      <c r="B7" s="84">
        <f>SUM('Ivory Coast'!O19)</f>
        <v>12</v>
      </c>
      <c r="C7" s="145">
        <f>SUM('Ivory Coast'!P19)</f>
        <v>7.75</v>
      </c>
    </row>
    <row r="8" spans="1:3" ht="15" x14ac:dyDescent="0.25">
      <c r="A8" s="83" t="s">
        <v>26</v>
      </c>
      <c r="B8" s="84">
        <f>SUM(Kenya!O42)</f>
        <v>59130</v>
      </c>
      <c r="C8" s="145">
        <f>SUM(Kenya!P42)</f>
        <v>31103.7</v>
      </c>
    </row>
    <row r="9" spans="1:3" ht="15" hidden="1" x14ac:dyDescent="0.25">
      <c r="A9" s="83" t="s">
        <v>31</v>
      </c>
      <c r="B9" s="84">
        <f>SUM(Malawi!O12)</f>
        <v>0</v>
      </c>
      <c r="C9" s="145">
        <f>SUM(Malawi!P12)</f>
        <v>0</v>
      </c>
    </row>
    <row r="10" spans="1:3" ht="15" x14ac:dyDescent="0.25">
      <c r="A10" s="84" t="s">
        <v>27</v>
      </c>
      <c r="B10" s="144">
        <f>SUM(Mauritius!O90)</f>
        <v>13613</v>
      </c>
      <c r="C10" s="145">
        <f>SUM(Mauritius!P90)</f>
        <v>6932.35</v>
      </c>
    </row>
    <row r="11" spans="1:3" ht="15" hidden="1" x14ac:dyDescent="0.25">
      <c r="A11" s="84" t="s">
        <v>46</v>
      </c>
      <c r="B11" s="144">
        <f>SUM(Nigeria!O48)</f>
        <v>0</v>
      </c>
      <c r="C11" s="145">
        <f>SUM(Nigeria!P48)</f>
        <v>0</v>
      </c>
    </row>
    <row r="12" spans="1:3" ht="15" x14ac:dyDescent="0.25">
      <c r="A12" s="84" t="s">
        <v>28</v>
      </c>
      <c r="B12" s="144">
        <f>SUM('South Africa'!O401)</f>
        <v>69836</v>
      </c>
      <c r="C12" s="145">
        <f>SUM('South Africa'!P401)</f>
        <v>36949.5</v>
      </c>
    </row>
    <row r="13" spans="1:3" ht="15" x14ac:dyDescent="0.25">
      <c r="A13" s="84" t="s">
        <v>41</v>
      </c>
      <c r="B13" s="84">
        <f>SUM(Tanzania!O29)</f>
        <v>601</v>
      </c>
      <c r="C13" s="145">
        <f>SUM(Tanzania!P29)</f>
        <v>1129</v>
      </c>
    </row>
    <row r="14" spans="1:3" ht="15" x14ac:dyDescent="0.25">
      <c r="A14" s="84" t="s">
        <v>52</v>
      </c>
      <c r="B14" s="84">
        <f>SUM(Togo!O28)</f>
        <v>116</v>
      </c>
      <c r="C14" s="145">
        <f>SUM(Togo!P28)</f>
        <v>63.5</v>
      </c>
    </row>
    <row r="15" spans="1:3" ht="15" x14ac:dyDescent="0.25">
      <c r="A15" s="84" t="s">
        <v>56</v>
      </c>
      <c r="B15" s="84">
        <f>SUM(Zambia!O13)</f>
        <v>377</v>
      </c>
      <c r="C15" s="145">
        <f>SUM(Zambia!P13)</f>
        <v>141</v>
      </c>
    </row>
    <row r="16" spans="1:3" x14ac:dyDescent="0.2">
      <c r="A16" s="85"/>
      <c r="B16" s="85"/>
      <c r="C16" s="85"/>
    </row>
    <row r="17" spans="1:3" x14ac:dyDescent="0.2">
      <c r="A17" s="85" t="s">
        <v>29</v>
      </c>
      <c r="B17" s="85">
        <f>SUM(B4:B16)</f>
        <v>146856</v>
      </c>
      <c r="C17" s="146">
        <f>SUM(C4:C16)</f>
        <v>77075.05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Burkina Faso</vt:lpstr>
      <vt:lpstr>DRC</vt:lpstr>
      <vt:lpstr>Ghana</vt:lpstr>
      <vt:lpstr>Ivory Coast</vt:lpstr>
      <vt:lpstr>Kenya</vt:lpstr>
      <vt:lpstr>Malawi</vt:lpstr>
      <vt:lpstr>Mauritius</vt:lpstr>
      <vt:lpstr>Nigeria</vt:lpstr>
      <vt:lpstr>South Africa</vt:lpstr>
      <vt:lpstr>Tanzania</vt:lpstr>
      <vt:lpstr>Togo</vt:lpstr>
      <vt:lpstr>Zambia</vt:lpstr>
      <vt:lpstr>Summary</vt:lpstr>
    </vt:vector>
  </TitlesOfParts>
  <Company>LAW Holdings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Jithan Mahadeo</cp:lastModifiedBy>
  <dcterms:created xsi:type="dcterms:W3CDTF">2007-06-14T19:54:11Z</dcterms:created>
  <dcterms:modified xsi:type="dcterms:W3CDTF">2016-01-24T18:00:48Z</dcterms:modified>
</cp:coreProperties>
</file>