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30" yWindow="1575" windowWidth="14070" windowHeight="7395" tabRatio="760"/>
  </bookViews>
  <sheets>
    <sheet name="DRC" sheetId="13" r:id="rId1"/>
    <sheet name="Ghana" sheetId="14" state="hidden" r:id="rId2"/>
    <sheet name="Ivory Coast" sheetId="16" r:id="rId3"/>
    <sheet name="Kenya" sheetId="10" r:id="rId4"/>
    <sheet name="Malawi" sheetId="11" r:id="rId5"/>
    <sheet name="Mauritius" sheetId="8" r:id="rId6"/>
    <sheet name="Nigeria" sheetId="19" r:id="rId7"/>
    <sheet name="South Africa" sheetId="1" r:id="rId8"/>
    <sheet name="Tanzania" sheetId="12" state="hidden" r:id="rId9"/>
    <sheet name="Togo" sheetId="17" state="hidden" r:id="rId10"/>
    <sheet name="Zambia" sheetId="18" r:id="rId11"/>
    <sheet name="Summary" sheetId="4" r:id="rId12"/>
  </sheets>
  <externalReferences>
    <externalReference r:id="rId13"/>
    <externalReference r:id="rId14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5">[1]Malawi!#REF!</definedName>
    <definedName name="Excel_BuiltIn_Print_Area_1" localSheetId="11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7">'South Africa'!#REF!</definedName>
    <definedName name="_xlnm.Print_Area" localSheetId="8">Tanzania!#REF!</definedName>
    <definedName name="_xlnm.Print_Area" localSheetId="10">Zambia!#REF!</definedName>
  </definedNames>
  <calcPr calcId="145621"/>
</workbook>
</file>

<file path=xl/calcChain.xml><?xml version="1.0" encoding="utf-8"?>
<calcChain xmlns="http://schemas.openxmlformats.org/spreadsheetml/2006/main">
  <c r="P56" i="1" l="1"/>
  <c r="O56" i="1"/>
  <c r="P53" i="1"/>
  <c r="O53" i="1"/>
  <c r="N93" i="1" l="1"/>
  <c r="M93" i="1"/>
  <c r="L93" i="1"/>
  <c r="K93" i="1"/>
  <c r="J93" i="1"/>
  <c r="I93" i="1"/>
  <c r="H93" i="1"/>
  <c r="G93" i="1"/>
  <c r="F93" i="1"/>
  <c r="E93" i="1"/>
  <c r="D93" i="1"/>
  <c r="C93" i="1"/>
  <c r="P92" i="1"/>
  <c r="O92" i="1"/>
  <c r="P91" i="1"/>
  <c r="O91" i="1"/>
  <c r="P90" i="1"/>
  <c r="O90" i="1"/>
  <c r="P89" i="1"/>
  <c r="O89" i="1"/>
  <c r="P33" i="1"/>
  <c r="O33" i="1"/>
  <c r="P32" i="1"/>
  <c r="O32" i="1"/>
  <c r="P31" i="1"/>
  <c r="O31" i="1"/>
  <c r="P30" i="1"/>
  <c r="O30" i="1"/>
  <c r="P29" i="1"/>
  <c r="O29" i="1"/>
  <c r="P28" i="1"/>
  <c r="O28" i="1"/>
  <c r="P27" i="1"/>
  <c r="O27" i="1"/>
  <c r="P26" i="1"/>
  <c r="O26" i="1"/>
  <c r="P45" i="1"/>
  <c r="O45" i="1"/>
  <c r="P44" i="1"/>
  <c r="O44" i="1"/>
  <c r="P43" i="1"/>
  <c r="O43" i="1"/>
  <c r="P42" i="1"/>
  <c r="O42" i="1"/>
  <c r="P41" i="1"/>
  <c r="O41" i="1"/>
  <c r="P40" i="1"/>
  <c r="O40" i="1"/>
  <c r="P39" i="1"/>
  <c r="O39" i="1"/>
  <c r="P38" i="1"/>
  <c r="O38" i="1"/>
  <c r="O93" i="1" l="1"/>
  <c r="P93" i="1"/>
  <c r="P63" i="1"/>
  <c r="O63" i="1"/>
  <c r="P82" i="1" l="1"/>
  <c r="O82" i="1"/>
  <c r="N33" i="14" l="1"/>
  <c r="M33" i="14"/>
  <c r="L33" i="14"/>
  <c r="K33" i="14"/>
  <c r="J33" i="14"/>
  <c r="I33" i="14"/>
  <c r="H33" i="14"/>
  <c r="G33" i="14"/>
  <c r="F33" i="14"/>
  <c r="E33" i="14"/>
  <c r="D33" i="14"/>
  <c r="C33" i="14"/>
  <c r="P32" i="14"/>
  <c r="O32" i="14"/>
  <c r="P31" i="14"/>
  <c r="P33" i="14" s="1"/>
  <c r="O31" i="14"/>
  <c r="O33" i="14" s="1"/>
  <c r="N31" i="19"/>
  <c r="M31" i="19"/>
  <c r="L31" i="19"/>
  <c r="K31" i="19"/>
  <c r="J31" i="19"/>
  <c r="I31" i="19"/>
  <c r="H31" i="19"/>
  <c r="G31" i="19"/>
  <c r="F31" i="19"/>
  <c r="E31" i="19"/>
  <c r="D31" i="19"/>
  <c r="C31" i="19"/>
  <c r="P30" i="19"/>
  <c r="O30" i="19"/>
  <c r="P29" i="19"/>
  <c r="O29" i="19"/>
  <c r="N25" i="19"/>
  <c r="M25" i="19"/>
  <c r="L25" i="19"/>
  <c r="K25" i="19"/>
  <c r="J25" i="19"/>
  <c r="I25" i="19"/>
  <c r="H25" i="19"/>
  <c r="G25" i="19"/>
  <c r="F25" i="19"/>
  <c r="E25" i="19"/>
  <c r="D25" i="19"/>
  <c r="C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P13" i="19"/>
  <c r="O13" i="19"/>
  <c r="N9" i="19"/>
  <c r="M9" i="19"/>
  <c r="L9" i="19"/>
  <c r="K9" i="19"/>
  <c r="J9" i="19"/>
  <c r="I9" i="19"/>
  <c r="H9" i="19"/>
  <c r="G9" i="19"/>
  <c r="F9" i="19"/>
  <c r="E9" i="19"/>
  <c r="D9" i="19"/>
  <c r="C9" i="19"/>
  <c r="P8" i="19"/>
  <c r="O8" i="19"/>
  <c r="P7" i="19"/>
  <c r="O7" i="19"/>
  <c r="O15" i="10"/>
  <c r="O14" i="10"/>
  <c r="O13" i="10"/>
  <c r="O12" i="10"/>
  <c r="O11" i="10"/>
  <c r="O10" i="10"/>
  <c r="O9" i="10"/>
  <c r="N11" i="18"/>
  <c r="M11" i="18"/>
  <c r="L11" i="18"/>
  <c r="K11" i="18"/>
  <c r="J11" i="18"/>
  <c r="I11" i="18"/>
  <c r="H11" i="18"/>
  <c r="G11" i="18"/>
  <c r="F11" i="18"/>
  <c r="E11" i="18"/>
  <c r="D11" i="18"/>
  <c r="C11" i="18"/>
  <c r="P10" i="18"/>
  <c r="O10" i="18"/>
  <c r="P9" i="18"/>
  <c r="P11" i="18" s="1"/>
  <c r="C14" i="4" s="1"/>
  <c r="O9" i="18"/>
  <c r="O11" i="18" s="1"/>
  <c r="B14" i="4" s="1"/>
  <c r="N10" i="1"/>
  <c r="M10" i="1"/>
  <c r="L10" i="1"/>
  <c r="K10" i="1"/>
  <c r="J10" i="1"/>
  <c r="I10" i="1"/>
  <c r="H10" i="1"/>
  <c r="G10" i="1"/>
  <c r="F10" i="1"/>
  <c r="E10" i="1"/>
  <c r="D10" i="1"/>
  <c r="C10" i="1"/>
  <c r="P9" i="1"/>
  <c r="O9" i="1"/>
  <c r="P8" i="1"/>
  <c r="O8" i="1"/>
  <c r="P7" i="1"/>
  <c r="O7" i="1"/>
  <c r="O10" i="1" s="1"/>
  <c r="P15" i="14"/>
  <c r="O15" i="14"/>
  <c r="P14" i="14"/>
  <c r="O14" i="14"/>
  <c r="P13" i="14"/>
  <c r="O13" i="14"/>
  <c r="P10" i="16"/>
  <c r="P9" i="16"/>
  <c r="O9" i="16"/>
  <c r="N58" i="1"/>
  <c r="P54" i="1"/>
  <c r="P16" i="1"/>
  <c r="O16" i="1"/>
  <c r="O10" i="17"/>
  <c r="P10" i="17"/>
  <c r="N28" i="17"/>
  <c r="M28" i="17"/>
  <c r="L28" i="17"/>
  <c r="K28" i="17"/>
  <c r="J28" i="17"/>
  <c r="I28" i="17"/>
  <c r="H28" i="17"/>
  <c r="G28" i="17"/>
  <c r="F28" i="17"/>
  <c r="E28" i="17"/>
  <c r="D28" i="17"/>
  <c r="C28" i="17"/>
  <c r="P27" i="17"/>
  <c r="O27" i="17"/>
  <c r="P26" i="17"/>
  <c r="O26" i="17"/>
  <c r="P25" i="17"/>
  <c r="O25" i="17"/>
  <c r="P24" i="17"/>
  <c r="O24" i="17"/>
  <c r="P23" i="17"/>
  <c r="O23" i="17"/>
  <c r="P22" i="17"/>
  <c r="O22" i="17"/>
  <c r="P21" i="17"/>
  <c r="O21" i="17"/>
  <c r="P20" i="17"/>
  <c r="O20" i="17"/>
  <c r="P19" i="17"/>
  <c r="O19" i="17"/>
  <c r="P18" i="17"/>
  <c r="O18" i="17"/>
  <c r="P17" i="17"/>
  <c r="O17" i="17"/>
  <c r="P16" i="17"/>
  <c r="O16" i="17"/>
  <c r="P15" i="17"/>
  <c r="O15" i="17"/>
  <c r="P14" i="17"/>
  <c r="O14" i="17"/>
  <c r="P13" i="17"/>
  <c r="O13" i="17"/>
  <c r="P12" i="17"/>
  <c r="O12" i="17"/>
  <c r="P11" i="17"/>
  <c r="O11" i="17"/>
  <c r="P9" i="17"/>
  <c r="P28" i="17" s="1"/>
  <c r="C13" i="4" s="1"/>
  <c r="O9" i="17"/>
  <c r="O28" i="17" s="1"/>
  <c r="B13" i="4" s="1"/>
  <c r="G26" i="8"/>
  <c r="P24" i="8"/>
  <c r="O24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O26" i="8" s="1"/>
  <c r="P13" i="8"/>
  <c r="O13" i="8"/>
  <c r="P12" i="8"/>
  <c r="O12" i="8"/>
  <c r="P11" i="8"/>
  <c r="O11" i="8"/>
  <c r="P10" i="8"/>
  <c r="O10" i="8"/>
  <c r="P9" i="8"/>
  <c r="O9" i="8"/>
  <c r="P8" i="8"/>
  <c r="O8" i="8"/>
  <c r="N16" i="10"/>
  <c r="M16" i="10"/>
  <c r="L16" i="10"/>
  <c r="K16" i="10"/>
  <c r="J16" i="10"/>
  <c r="I16" i="10"/>
  <c r="H16" i="10"/>
  <c r="G16" i="10"/>
  <c r="F16" i="10"/>
  <c r="E16" i="10"/>
  <c r="D16" i="10"/>
  <c r="C16" i="10"/>
  <c r="N30" i="10"/>
  <c r="M30" i="10"/>
  <c r="L30" i="10"/>
  <c r="K30" i="10"/>
  <c r="J30" i="10"/>
  <c r="I30" i="10"/>
  <c r="H30" i="10"/>
  <c r="G30" i="10"/>
  <c r="F30" i="10"/>
  <c r="E30" i="10"/>
  <c r="D30" i="10"/>
  <c r="C30" i="10"/>
  <c r="P29" i="10"/>
  <c r="P30" i="10" s="1"/>
  <c r="P28" i="10"/>
  <c r="O28" i="10"/>
  <c r="P27" i="10"/>
  <c r="O27" i="10"/>
  <c r="P26" i="10"/>
  <c r="O26" i="10"/>
  <c r="P11" i="10"/>
  <c r="P10" i="10"/>
  <c r="N19" i="16"/>
  <c r="M19" i="16"/>
  <c r="L19" i="16"/>
  <c r="K19" i="16"/>
  <c r="J19" i="16"/>
  <c r="I19" i="16"/>
  <c r="H19" i="16"/>
  <c r="G19" i="16"/>
  <c r="F19" i="16"/>
  <c r="E19" i="16"/>
  <c r="D19" i="16"/>
  <c r="C19" i="16"/>
  <c r="P18" i="16"/>
  <c r="O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P46" i="1"/>
  <c r="O46" i="1"/>
  <c r="P37" i="1"/>
  <c r="O37" i="1"/>
  <c r="P36" i="1"/>
  <c r="O36" i="1"/>
  <c r="P35" i="1"/>
  <c r="O35" i="1"/>
  <c r="P34" i="1"/>
  <c r="O34" i="1"/>
  <c r="P25" i="1"/>
  <c r="O25" i="1"/>
  <c r="P24" i="1"/>
  <c r="O24" i="1"/>
  <c r="P23" i="1"/>
  <c r="O23" i="1"/>
  <c r="P22" i="1"/>
  <c r="O22" i="1"/>
  <c r="K77" i="1"/>
  <c r="M77" i="1"/>
  <c r="D77" i="1"/>
  <c r="E77" i="1"/>
  <c r="G77" i="1"/>
  <c r="H77" i="1"/>
  <c r="I77" i="1"/>
  <c r="J77" i="1"/>
  <c r="L77" i="1"/>
  <c r="N77" i="1"/>
  <c r="P75" i="1"/>
  <c r="O75" i="1"/>
  <c r="P17" i="14"/>
  <c r="O17" i="14"/>
  <c r="P16" i="14"/>
  <c r="O16" i="14"/>
  <c r="P26" i="14"/>
  <c r="O26" i="14"/>
  <c r="P25" i="14"/>
  <c r="O25" i="14"/>
  <c r="P24" i="14"/>
  <c r="O24" i="14"/>
  <c r="P23" i="14"/>
  <c r="O23" i="14"/>
  <c r="P22" i="14"/>
  <c r="O22" i="14"/>
  <c r="P21" i="14"/>
  <c r="O21" i="14"/>
  <c r="P20" i="14"/>
  <c r="O20" i="14"/>
  <c r="P19" i="14"/>
  <c r="O19" i="14"/>
  <c r="P18" i="14"/>
  <c r="O18" i="14"/>
  <c r="N27" i="14"/>
  <c r="M27" i="14"/>
  <c r="L27" i="14"/>
  <c r="K27" i="14"/>
  <c r="J27" i="14"/>
  <c r="I27" i="14"/>
  <c r="H27" i="14"/>
  <c r="G27" i="14"/>
  <c r="F27" i="14"/>
  <c r="E27" i="14"/>
  <c r="D27" i="14"/>
  <c r="C27" i="14"/>
  <c r="P12" i="14"/>
  <c r="O12" i="14"/>
  <c r="P11" i="14"/>
  <c r="O11" i="14"/>
  <c r="P10" i="14"/>
  <c r="O10" i="14"/>
  <c r="O27" i="14" s="1"/>
  <c r="P9" i="14"/>
  <c r="P27" i="14" s="1"/>
  <c r="O9" i="14"/>
  <c r="P83" i="1"/>
  <c r="O83" i="1"/>
  <c r="P13" i="13"/>
  <c r="O13" i="13"/>
  <c r="P12" i="13"/>
  <c r="O12" i="13"/>
  <c r="P11" i="13"/>
  <c r="O11" i="13"/>
  <c r="P10" i="13"/>
  <c r="O10" i="13"/>
  <c r="P15" i="13"/>
  <c r="O15" i="13"/>
  <c r="P14" i="13"/>
  <c r="O14" i="13"/>
  <c r="P16" i="13"/>
  <c r="O16" i="13"/>
  <c r="N19" i="13"/>
  <c r="M19" i="13"/>
  <c r="L19" i="13"/>
  <c r="K19" i="13"/>
  <c r="J19" i="13"/>
  <c r="I19" i="13"/>
  <c r="H19" i="13"/>
  <c r="G19" i="13"/>
  <c r="F19" i="13"/>
  <c r="E19" i="13"/>
  <c r="D19" i="13"/>
  <c r="C19" i="13"/>
  <c r="P18" i="13"/>
  <c r="O18" i="13"/>
  <c r="P17" i="13"/>
  <c r="O17" i="13"/>
  <c r="P9" i="13"/>
  <c r="P19" i="13" s="1"/>
  <c r="C4" i="4" s="1"/>
  <c r="O9" i="13"/>
  <c r="O19" i="13" s="1"/>
  <c r="B4" i="4" s="1"/>
  <c r="P23" i="8"/>
  <c r="O23" i="8"/>
  <c r="P25" i="8"/>
  <c r="O25" i="8"/>
  <c r="N26" i="12"/>
  <c r="M26" i="12"/>
  <c r="L26" i="12"/>
  <c r="K26" i="12"/>
  <c r="J26" i="12"/>
  <c r="I26" i="12"/>
  <c r="H26" i="12"/>
  <c r="G26" i="12"/>
  <c r="F26" i="12"/>
  <c r="E26" i="12"/>
  <c r="D26" i="12"/>
  <c r="C26" i="12"/>
  <c r="P25" i="12"/>
  <c r="O25" i="12"/>
  <c r="P24" i="12"/>
  <c r="O24" i="12"/>
  <c r="P23" i="12"/>
  <c r="O23" i="12"/>
  <c r="O26" i="12"/>
  <c r="O9" i="12"/>
  <c r="O12" i="12"/>
  <c r="P9" i="12"/>
  <c r="P12" i="12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F77" i="1"/>
  <c r="C77" i="1"/>
  <c r="P76" i="1"/>
  <c r="O76" i="1"/>
  <c r="P9" i="10"/>
  <c r="P55" i="1"/>
  <c r="O55" i="1"/>
  <c r="P52" i="1"/>
  <c r="O52" i="1"/>
  <c r="P51" i="1"/>
  <c r="O51" i="1"/>
  <c r="N22" i="10"/>
  <c r="M22" i="10"/>
  <c r="L22" i="10"/>
  <c r="K22" i="10"/>
  <c r="J22" i="10"/>
  <c r="I22" i="10"/>
  <c r="H22" i="10"/>
  <c r="G22" i="10"/>
  <c r="F22" i="10"/>
  <c r="E22" i="10"/>
  <c r="D22" i="10"/>
  <c r="C22" i="10"/>
  <c r="P21" i="10"/>
  <c r="O21" i="10"/>
  <c r="P20" i="10"/>
  <c r="O20" i="10"/>
  <c r="O22" i="10" s="1"/>
  <c r="P15" i="10"/>
  <c r="P14" i="10"/>
  <c r="P13" i="10"/>
  <c r="P12" i="10"/>
  <c r="P16" i="10" s="1"/>
  <c r="N12" i="11"/>
  <c r="M12" i="11"/>
  <c r="L12" i="11"/>
  <c r="K12" i="11"/>
  <c r="J12" i="11"/>
  <c r="I12" i="11"/>
  <c r="H12" i="11"/>
  <c r="G12" i="11"/>
  <c r="F12" i="11"/>
  <c r="E12" i="11"/>
  <c r="D12" i="11"/>
  <c r="C12" i="11"/>
  <c r="P11" i="11"/>
  <c r="O11" i="11"/>
  <c r="P10" i="11"/>
  <c r="O10" i="11"/>
  <c r="P9" i="11"/>
  <c r="O9" i="11"/>
  <c r="O12" i="11" s="1"/>
  <c r="B8" i="4" s="1"/>
  <c r="P14" i="1"/>
  <c r="O14" i="1"/>
  <c r="N33" i="8"/>
  <c r="M33" i="8"/>
  <c r="L33" i="8"/>
  <c r="K33" i="8"/>
  <c r="J33" i="8"/>
  <c r="I33" i="8"/>
  <c r="H33" i="8"/>
  <c r="G33" i="8"/>
  <c r="F33" i="8"/>
  <c r="E33" i="8"/>
  <c r="D33" i="8"/>
  <c r="C33" i="8"/>
  <c r="P32" i="8"/>
  <c r="O32" i="8"/>
  <c r="P31" i="8"/>
  <c r="O31" i="8"/>
  <c r="P30" i="8"/>
  <c r="P33" i="8" s="1"/>
  <c r="O30" i="8"/>
  <c r="N26" i="8"/>
  <c r="M26" i="8"/>
  <c r="L26" i="8"/>
  <c r="K26" i="8"/>
  <c r="J26" i="8"/>
  <c r="I26" i="8"/>
  <c r="H26" i="8"/>
  <c r="F26" i="8"/>
  <c r="E26" i="8"/>
  <c r="D26" i="8"/>
  <c r="C26" i="8"/>
  <c r="P7" i="8"/>
  <c r="P26" i="8" s="1"/>
  <c r="O7" i="8"/>
  <c r="P57" i="1"/>
  <c r="O57" i="1"/>
  <c r="O21" i="1"/>
  <c r="P15" i="1"/>
  <c r="O15" i="1"/>
  <c r="P21" i="1"/>
  <c r="P64" i="1"/>
  <c r="O64" i="1"/>
  <c r="P84" i="1"/>
  <c r="O84" i="1"/>
  <c r="P81" i="1"/>
  <c r="P70" i="1"/>
  <c r="P69" i="1"/>
  <c r="P62" i="1"/>
  <c r="P50" i="1"/>
  <c r="O81" i="1"/>
  <c r="O70" i="1"/>
  <c r="O69" i="1"/>
  <c r="O62" i="1"/>
  <c r="O50" i="1"/>
  <c r="N71" i="1"/>
  <c r="M71" i="1"/>
  <c r="L71" i="1"/>
  <c r="K71" i="1"/>
  <c r="J71" i="1"/>
  <c r="I71" i="1"/>
  <c r="H71" i="1"/>
  <c r="G71" i="1"/>
  <c r="F71" i="1"/>
  <c r="E71" i="1"/>
  <c r="D71" i="1"/>
  <c r="C71" i="1"/>
  <c r="F47" i="1"/>
  <c r="G47" i="1"/>
  <c r="H47" i="1"/>
  <c r="I47" i="1"/>
  <c r="J47" i="1"/>
  <c r="K47" i="1"/>
  <c r="L47" i="1"/>
  <c r="M47" i="1"/>
  <c r="N47" i="1"/>
  <c r="C17" i="1"/>
  <c r="D17" i="1"/>
  <c r="E17" i="1"/>
  <c r="F17" i="1"/>
  <c r="G17" i="1"/>
  <c r="H17" i="1"/>
  <c r="I17" i="1"/>
  <c r="J17" i="1"/>
  <c r="K17" i="1"/>
  <c r="L17" i="1"/>
  <c r="M17" i="1"/>
  <c r="N17" i="1"/>
  <c r="C47" i="1"/>
  <c r="D47" i="1"/>
  <c r="E47" i="1"/>
  <c r="C58" i="1"/>
  <c r="D58" i="1"/>
  <c r="E58" i="1"/>
  <c r="F58" i="1"/>
  <c r="G58" i="1"/>
  <c r="H58" i="1"/>
  <c r="I58" i="1"/>
  <c r="J58" i="1"/>
  <c r="K58" i="1"/>
  <c r="L58" i="1"/>
  <c r="M58" i="1"/>
  <c r="C65" i="1"/>
  <c r="D65" i="1"/>
  <c r="E65" i="1"/>
  <c r="F65" i="1"/>
  <c r="G65" i="1"/>
  <c r="H65" i="1"/>
  <c r="I65" i="1"/>
  <c r="J65" i="1"/>
  <c r="K65" i="1"/>
  <c r="L65" i="1"/>
  <c r="M65" i="1"/>
  <c r="N65" i="1"/>
  <c r="C85" i="1"/>
  <c r="D85" i="1"/>
  <c r="E85" i="1"/>
  <c r="F85" i="1"/>
  <c r="G85" i="1"/>
  <c r="H85" i="1"/>
  <c r="I85" i="1"/>
  <c r="J85" i="1"/>
  <c r="K85" i="1"/>
  <c r="L85" i="1"/>
  <c r="M85" i="1"/>
  <c r="N85" i="1"/>
  <c r="P26" i="12"/>
  <c r="O54" i="1"/>
  <c r="P29" i="12"/>
  <c r="C12" i="4"/>
  <c r="O29" i="12"/>
  <c r="B12" i="4"/>
  <c r="P12" i="11"/>
  <c r="C8" i="4" s="1"/>
  <c r="O30" i="10"/>
  <c r="P22" i="10"/>
  <c r="O33" i="8"/>
  <c r="P36" i="8" l="1"/>
  <c r="C9" i="4" s="1"/>
  <c r="O36" i="8"/>
  <c r="B9" i="4" s="1"/>
  <c r="P85" i="1"/>
  <c r="O85" i="1"/>
  <c r="P65" i="1"/>
  <c r="O19" i="16"/>
  <c r="B6" i="4" s="1"/>
  <c r="P19" i="16"/>
  <c r="C6" i="4" s="1"/>
  <c r="P10" i="1"/>
  <c r="O71" i="1"/>
  <c r="P77" i="1"/>
  <c r="O17" i="1"/>
  <c r="P71" i="1"/>
  <c r="P25" i="19"/>
  <c r="O16" i="10"/>
  <c r="O32" i="10" s="1"/>
  <c r="B7" i="4" s="1"/>
  <c r="O65" i="1"/>
  <c r="O47" i="1"/>
  <c r="O9" i="19"/>
  <c r="O25" i="19"/>
  <c r="O31" i="19"/>
  <c r="P31" i="19"/>
  <c r="P9" i="19"/>
  <c r="O58" i="1"/>
  <c r="P47" i="1"/>
  <c r="P17" i="1"/>
  <c r="P58" i="1"/>
  <c r="O77" i="1"/>
  <c r="P32" i="10"/>
  <c r="C7" i="4" s="1"/>
  <c r="P36" i="14"/>
  <c r="C5" i="4" s="1"/>
  <c r="O36" i="14"/>
  <c r="B5" i="4" s="1"/>
  <c r="O95" i="1" l="1"/>
  <c r="P95" i="1"/>
  <c r="P35" i="19"/>
  <c r="C10" i="4" s="1"/>
  <c r="O35" i="19"/>
  <c r="B10" i="4" s="1"/>
  <c r="B11" i="4"/>
  <c r="B16" i="4" s="1"/>
  <c r="C11" i="4"/>
  <c r="C16" i="4" l="1"/>
</calcChain>
</file>

<file path=xl/sharedStrings.xml><?xml version="1.0" encoding="utf-8"?>
<sst xmlns="http://schemas.openxmlformats.org/spreadsheetml/2006/main" count="398" uniqueCount="139">
  <si>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</si>
  <si>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</si>
  <si>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</si>
  <si>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</si>
  <si>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</si>
  <si>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</si>
  <si>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</si>
  <si>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</si>
  <si>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</si>
  <si>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</si>
  <si>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</si>
  <si>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</si>
  <si>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</si>
  <si>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</si>
  <si>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</si>
  <si>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</si>
  <si>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</si>
  <si>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</si>
  <si>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</si>
  <si>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</si>
  <si>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</si>
  <si>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</si>
  <si>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</si>
  <si>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</si>
  <si>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</si>
  <si>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</si>
  <si>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</si>
  <si>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</si>
  <si>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</si>
  <si>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</si>
  <si>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</si>
  <si>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>Malawi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</si>
  <si>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</si>
  <si>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</si>
  <si>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</si>
  <si>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</si>
  <si>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</si>
  <si>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TEMPLE: Blantyre</t>
  </si>
  <si>
    <t>ISKCON LENASIA</t>
  </si>
  <si>
    <t>Country</t>
  </si>
  <si>
    <t>TEMPLE: ARUSHA</t>
  </si>
  <si>
    <t>TEMPLE: DAR es SALAAM</t>
  </si>
  <si>
    <t>Tanzania</t>
  </si>
  <si>
    <t>Cumulative Team scores</t>
  </si>
  <si>
    <t>ISKCON PRETORIA</t>
  </si>
  <si>
    <t>Team Cumumalative scores</t>
  </si>
  <si>
    <t>TEMPLE: Ghana</t>
  </si>
  <si>
    <t>Ghana</t>
  </si>
  <si>
    <t>Nigeria</t>
  </si>
  <si>
    <t>Temple Cumulative Scores</t>
  </si>
  <si>
    <t>Iskcon Nairobi</t>
  </si>
  <si>
    <t>Iskcon Kisumu</t>
  </si>
  <si>
    <t>Iskcon Mombassa</t>
  </si>
  <si>
    <t>TEMPLE: Lomé</t>
  </si>
  <si>
    <t>Togo</t>
  </si>
  <si>
    <t>GAUR NITAI SANKIRTAN GROUP</t>
  </si>
  <si>
    <t>SANKIRTAN GROUP</t>
  </si>
  <si>
    <t xml:space="preserve">MONTH : </t>
  </si>
  <si>
    <t xml:space="preserve">MONTH :  </t>
  </si>
  <si>
    <t>ISKCON BLOEMFONTEIN</t>
  </si>
  <si>
    <t>TEMPLE: ZAMBIA</t>
  </si>
  <si>
    <t>Zambia</t>
  </si>
  <si>
    <t>ISKCON PIETERMARITZBURG</t>
  </si>
  <si>
    <t>TEMPLE: Ivory Coast</t>
  </si>
  <si>
    <t>Ivory Coast</t>
  </si>
  <si>
    <t>ISKCON BENIN CITY</t>
  </si>
  <si>
    <t>ISKCON LAGOS</t>
  </si>
  <si>
    <t>ISKCON PORT HARCOURT</t>
  </si>
  <si>
    <t>Iskcon Kumasi</t>
  </si>
  <si>
    <t>MONTH : April 2015</t>
  </si>
  <si>
    <t>KB Team</t>
  </si>
  <si>
    <t>Bhakta Yogi</t>
  </si>
  <si>
    <t>Srila Prabhupada 40 Gifts</t>
  </si>
  <si>
    <t>SP 40 - Book Table</t>
  </si>
  <si>
    <t>MONTH: October 2015</t>
  </si>
  <si>
    <t>Jayadeva Dasa</t>
  </si>
  <si>
    <t>MONTH : October 2015</t>
  </si>
  <si>
    <t>Temple scores</t>
  </si>
  <si>
    <t>Bhakta Tankiso</t>
  </si>
  <si>
    <t>Bhakta Robinson</t>
  </si>
  <si>
    <t>VAISHNAVI SANGA</t>
  </si>
  <si>
    <t>SMART STANDS</t>
  </si>
  <si>
    <t>GIFT SHOP</t>
  </si>
  <si>
    <t>Bramacari Ashram</t>
  </si>
  <si>
    <t>Nikunja Seva Dasi</t>
  </si>
  <si>
    <t>Vibhu Caitanya Dasa</t>
  </si>
  <si>
    <t xml:space="preserve">Book Counter </t>
  </si>
  <si>
    <t>Jaisaciananda Dasa</t>
  </si>
  <si>
    <t>Radha Vinod Devi dasi</t>
  </si>
  <si>
    <t>Bhaktin Kajol</t>
  </si>
  <si>
    <t>Radha Giridhari Das</t>
  </si>
  <si>
    <t>Dhuki Boodham</t>
  </si>
  <si>
    <t>Rupa Villas Dasi</t>
  </si>
  <si>
    <t>Ugan chetty</t>
  </si>
  <si>
    <t>Ranga Devi Dasi</t>
  </si>
  <si>
    <t>Sadhika Maharaj</t>
  </si>
  <si>
    <t>Pisima Devi Dasi</t>
  </si>
  <si>
    <t>Lila Sukha Devi dasi</t>
  </si>
  <si>
    <t>Krishna Asthami Das</t>
  </si>
  <si>
    <t>Dhuki Radha Devi dasi</t>
  </si>
  <si>
    <t>Rasa Manjari dasi</t>
  </si>
  <si>
    <t>Rasaleeka Devi dasi</t>
  </si>
  <si>
    <t>Varuni Dasi</t>
  </si>
  <si>
    <t>Radha Kanta Dasi</t>
  </si>
  <si>
    <t>Prema Madhuraya Devi Dasi</t>
  </si>
  <si>
    <t>Jay Radha dasi</t>
  </si>
  <si>
    <t>TEMPLE: Kinshasa</t>
  </si>
  <si>
    <t>Cumulative Temple scores</t>
  </si>
  <si>
    <t>DRC</t>
  </si>
  <si>
    <t>Subhadra</t>
  </si>
  <si>
    <t>ISKCON SANDTON</t>
  </si>
  <si>
    <t>Dinesvara Krsna Prabhu</t>
  </si>
  <si>
    <t>Dillon Prabhu</t>
  </si>
  <si>
    <t>Saunaka Rsi Prabhu</t>
  </si>
  <si>
    <t>Syama Kunda das</t>
  </si>
  <si>
    <t>Mt Sarvakanti dd</t>
  </si>
  <si>
    <t>Pr Mahajana Das</t>
  </si>
  <si>
    <t>Pr Vinod</t>
  </si>
  <si>
    <t>Pr Vidura Das</t>
  </si>
  <si>
    <t>Mt Subhadra Boodhoo</t>
  </si>
  <si>
    <t>Mt Vidya</t>
  </si>
  <si>
    <t>Gift shop</t>
  </si>
  <si>
    <t>Gopa Kumara Dasa</t>
  </si>
  <si>
    <t>Ragha Bhakti das</t>
  </si>
  <si>
    <t>Bhakta Daniel</t>
  </si>
  <si>
    <t>Tamal das</t>
  </si>
  <si>
    <t>Bhakta Cyrille</t>
  </si>
  <si>
    <t>Bhakta Elysee</t>
  </si>
  <si>
    <t>Bhakta Yves</t>
  </si>
  <si>
    <t>Bhaktin Huguette</t>
  </si>
  <si>
    <t>Bhakta Ble</t>
  </si>
  <si>
    <t>Amrita Radhika dd</t>
  </si>
  <si>
    <t>Lenasia Gift Shop</t>
  </si>
  <si>
    <t>Prema Sakti dasi</t>
  </si>
  <si>
    <t>Sasolburg Namahatta</t>
  </si>
  <si>
    <t>Smart Box: Temple Room</t>
  </si>
  <si>
    <t>Visaka dd</t>
  </si>
  <si>
    <t>BTG Magazines</t>
  </si>
  <si>
    <t>Braj Mohan dasa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</si>
</sst>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 &quot;R&quot;\ * #,##0.00_ ;_ &quot;R&quot;\ * \-#,##0.00_ ;_ &quot;R&quot;\ * &quot;-&quot;??_ ;_ @_ "/>
    <numFmt numFmtId="43" formatCode="_ * #,##0.00_ ;_ * \-#,##0.00_ ;_ * &quot;-&quot;??_ ;_ @_ "/>
    <numFmt numFmtId="164" formatCode="0.0"/>
    <numFmt numFmtId="165" formatCode="_(&quot;R&quot;* #,##0.00_);_(&quot;R&quot;* \(#,##0.00\);_(&quot;R&quot;* &quot;-&quot;??_);_(@_)"/>
    <numFmt numFmtId="166" formatCode="[$-409]d\-mmm;@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8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8"/>
      <name val="Arial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</borders>
  <cellStyleXfs count="28">
    <xf numFmtId="0" fontId="0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165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9" fillId="0" borderId="0"/>
    <xf numFmtId="166" fontId="9" fillId="0" borderId="0"/>
    <xf numFmtId="166" fontId="9" fillId="0" borderId="0"/>
    <xf numFmtId="0" fontId="9" fillId="0" borderId="0"/>
    <xf numFmtId="0" fontId="9" fillId="0" borderId="0"/>
    <xf numFmtId="166" fontId="9" fillId="0" borderId="0"/>
    <xf numFmtId="0" fontId="9" fillId="0" borderId="0"/>
    <xf numFmtId="0" fontId="14" fillId="0" borderId="0"/>
    <xf numFmtId="0" fontId="11" fillId="0" borderId="0"/>
    <xf numFmtId="0" fontId="9" fillId="0" borderId="0"/>
    <xf numFmtId="166" fontId="9" fillId="0" borderId="0"/>
    <xf numFmtId="0" fontId="14" fillId="0" borderId="0"/>
    <xf numFmtId="166" fontId="9" fillId="0" borderId="0"/>
    <xf numFmtId="0" fontId="9" fillId="0" borderId="0"/>
    <xf numFmtId="166" fontId="9" fillId="0" borderId="0"/>
    <xf numFmtId="0" fontId="14" fillId="0" borderId="0"/>
    <xf numFmtId="0" fontId="1" fillId="0" borderId="0"/>
    <xf numFmtId="0" fontId="21" fillId="0" borderId="0" applyNumberFormat="0" applyFill="0" applyBorder="0" applyAlignment="0" applyProtection="0"/>
    <xf numFmtId="0" fontId="1" fillId="0" borderId="0"/>
  </cellStyleXfs>
  <cellXfs count="232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5" fillId="0" borderId="7" xfId="0" applyFont="1" applyBorder="1"/>
    <xf numFmtId="164" fontId="5" fillId="0" borderId="0" xfId="0" applyNumberFormat="1" applyFont="1" applyBorder="1" applyAlignment="1">
      <alignment horizontal="center"/>
    </xf>
    <xf numFmtId="0" fontId="5" fillId="0" borderId="0" xfId="0" applyFont="1" applyBorder="1"/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2" fontId="5" fillId="0" borderId="11" xfId="0" applyNumberFormat="1" applyFont="1" applyBorder="1" applyAlignment="1">
      <alignment horizontal="center"/>
    </xf>
    <xf numFmtId="2" fontId="5" fillId="0" borderId="8" xfId="0" applyNumberFormat="1" applyFont="1" applyBorder="1" applyAlignment="1">
      <alignment horizontal="center"/>
    </xf>
    <xf numFmtId="2" fontId="5" fillId="0" borderId="9" xfId="0" applyNumberFormat="1" applyFont="1" applyBorder="1" applyAlignment="1">
      <alignment horizontal="center"/>
    </xf>
    <xf numFmtId="0" fontId="5" fillId="0" borderId="12" xfId="0" applyFont="1" applyBorder="1"/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0" fontId="5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3" fillId="0" borderId="0" xfId="0" applyFont="1" applyFill="1" applyBorder="1"/>
    <xf numFmtId="0" fontId="5" fillId="0" borderId="0" xfId="0" applyFont="1" applyBorder="1" applyAlignment="1">
      <alignment horizontal="center"/>
    </xf>
    <xf numFmtId="2" fontId="5" fillId="0" borderId="0" xfId="0" applyNumberFormat="1" applyFont="1" applyBorder="1"/>
    <xf numFmtId="0" fontId="6" fillId="0" borderId="20" xfId="0" applyFont="1" applyBorder="1"/>
    <xf numFmtId="0" fontId="3" fillId="0" borderId="20" xfId="0" applyFont="1" applyBorder="1" applyAlignment="1">
      <alignment horizontal="center"/>
    </xf>
    <xf numFmtId="0" fontId="3" fillId="0" borderId="20" xfId="0" applyFont="1" applyBorder="1"/>
    <xf numFmtId="0" fontId="7" fillId="0" borderId="21" xfId="0" applyFont="1" applyBorder="1"/>
    <xf numFmtId="0" fontId="7" fillId="0" borderId="22" xfId="0" applyFont="1" applyBorder="1"/>
    <xf numFmtId="0" fontId="7" fillId="0" borderId="23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3" fillId="0" borderId="27" xfId="0" applyFont="1" applyBorder="1"/>
    <xf numFmtId="2" fontId="3" fillId="0" borderId="28" xfId="0" applyNumberFormat="1" applyFont="1" applyBorder="1"/>
    <xf numFmtId="0" fontId="7" fillId="0" borderId="29" xfId="0" applyFont="1" applyBorder="1"/>
    <xf numFmtId="0" fontId="3" fillId="0" borderId="0" xfId="0" applyFont="1" applyBorder="1"/>
    <xf numFmtId="0" fontId="6" fillId="0" borderId="15" xfId="0" applyFont="1" applyFill="1" applyBorder="1"/>
    <xf numFmtId="0" fontId="3" fillId="0" borderId="0" xfId="0" applyFont="1" applyBorder="1" applyAlignment="1">
      <alignment horizontal="center"/>
    </xf>
    <xf numFmtId="0" fontId="6" fillId="0" borderId="30" xfId="0" applyFont="1" applyBorder="1" applyAlignment="1">
      <alignment horizontal="right"/>
    </xf>
    <xf numFmtId="0" fontId="3" fillId="0" borderId="0" xfId="0" applyFont="1" applyAlignment="1">
      <alignment horizontal="center"/>
    </xf>
    <xf numFmtId="1" fontId="6" fillId="0" borderId="15" xfId="0" applyNumberFormat="1" applyFont="1" applyFill="1" applyBorder="1"/>
    <xf numFmtId="1" fontId="6" fillId="0" borderId="30" xfId="0" applyNumberFormat="1" applyFont="1" applyBorder="1" applyAlignment="1">
      <alignment horizontal="right"/>
    </xf>
    <xf numFmtId="2" fontId="6" fillId="0" borderId="30" xfId="0" applyNumberFormat="1" applyFont="1" applyBorder="1" applyAlignment="1">
      <alignment horizontal="right"/>
    </xf>
    <xf numFmtId="0" fontId="5" fillId="0" borderId="0" xfId="0" applyFont="1"/>
    <xf numFmtId="0" fontId="8" fillId="0" borderId="0" xfId="0" applyFont="1"/>
    <xf numFmtId="0" fontId="6" fillId="0" borderId="0" xfId="0" applyFont="1"/>
    <xf numFmtId="1" fontId="6" fillId="0" borderId="0" xfId="0" applyNumberFormat="1" applyFont="1"/>
    <xf numFmtId="2" fontId="6" fillId="0" borderId="0" xfId="0" applyNumberFormat="1" applyFont="1"/>
    <xf numFmtId="0" fontId="3" fillId="0" borderId="29" xfId="0" applyFont="1" applyBorder="1"/>
    <xf numFmtId="0" fontId="3" fillId="0" borderId="22" xfId="0" applyFont="1" applyBorder="1"/>
    <xf numFmtId="0" fontId="3" fillId="0" borderId="23" xfId="0" applyFont="1" applyBorder="1" applyAlignment="1">
      <alignment horizontal="center"/>
    </xf>
    <xf numFmtId="0" fontId="6" fillId="0" borderId="0" xfId="0" applyFont="1" applyFill="1" applyBorder="1"/>
    <xf numFmtId="1" fontId="6" fillId="0" borderId="0" xfId="0" applyNumberFormat="1" applyFont="1" applyFill="1" applyBorder="1"/>
    <xf numFmtId="1" fontId="6" fillId="0" borderId="0" xfId="0" applyNumberFormat="1" applyFont="1" applyBorder="1" applyAlignment="1">
      <alignment horizontal="right"/>
    </xf>
    <xf numFmtId="2" fontId="6" fillId="0" borderId="0" xfId="0" applyNumberFormat="1" applyFont="1" applyBorder="1" applyAlignment="1">
      <alignment horizontal="right"/>
    </xf>
    <xf numFmtId="0" fontId="3" fillId="0" borderId="21" xfId="0" applyFont="1" applyBorder="1"/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31" xfId="0" applyFont="1" applyBorder="1"/>
    <xf numFmtId="0" fontId="3" fillId="0" borderId="32" xfId="0" applyFont="1" applyBorder="1"/>
    <xf numFmtId="0" fontId="10" fillId="0" borderId="22" xfId="0" applyFont="1" applyBorder="1"/>
    <xf numFmtId="0" fontId="10" fillId="0" borderId="23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5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0" fillId="0" borderId="29" xfId="0" applyFont="1" applyBorder="1"/>
    <xf numFmtId="0" fontId="15" fillId="0" borderId="0" xfId="9" applyFont="1" applyBorder="1" applyAlignment="1">
      <alignment horizontal="center"/>
    </xf>
    <xf numFmtId="0" fontId="9" fillId="0" borderId="0" xfId="9"/>
    <xf numFmtId="0" fontId="9" fillId="0" borderId="0" xfId="9" applyAlignment="1">
      <alignment horizontal="center"/>
    </xf>
    <xf numFmtId="0" fontId="16" fillId="0" borderId="0" xfId="9" applyFont="1" applyAlignment="1">
      <alignment horizontal="center"/>
    </xf>
    <xf numFmtId="0" fontId="15" fillId="0" borderId="0" xfId="9" applyFont="1" applyAlignment="1">
      <alignment horizontal="center"/>
    </xf>
    <xf numFmtId="0" fontId="5" fillId="0" borderId="33" xfId="0" applyFont="1" applyBorder="1"/>
    <xf numFmtId="0" fontId="5" fillId="0" borderId="33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5" fillId="0" borderId="35" xfId="0" applyFont="1" applyBorder="1" applyAlignment="1">
      <alignment horizontal="left"/>
    </xf>
    <xf numFmtId="0" fontId="5" fillId="0" borderId="36" xfId="0" applyFont="1" applyBorder="1" applyAlignment="1">
      <alignment horizontal="center"/>
    </xf>
    <xf numFmtId="0" fontId="5" fillId="0" borderId="33" xfId="0" applyFont="1" applyBorder="1" applyAlignment="1">
      <alignment horizontal="left"/>
    </xf>
    <xf numFmtId="0" fontId="5" fillId="0" borderId="37" xfId="0" applyFont="1" applyBorder="1" applyAlignment="1">
      <alignment horizontal="center"/>
    </xf>
    <xf numFmtId="0" fontId="5" fillId="0" borderId="34" xfId="0" applyFont="1" applyBorder="1" applyAlignment="1">
      <alignment horizontal="left"/>
    </xf>
    <xf numFmtId="0" fontId="5" fillId="0" borderId="38" xfId="0" applyFont="1" applyBorder="1"/>
    <xf numFmtId="0" fontId="5" fillId="0" borderId="35" xfId="0" applyFont="1" applyBorder="1" applyAlignment="1">
      <alignment horizontal="center"/>
    </xf>
    <xf numFmtId="0" fontId="5" fillId="0" borderId="39" xfId="0" applyFont="1" applyBorder="1" applyAlignment="1">
      <alignment horizontal="center"/>
    </xf>
    <xf numFmtId="2" fontId="5" fillId="0" borderId="39" xfId="0" applyNumberFormat="1" applyFont="1" applyBorder="1" applyAlignment="1">
      <alignment horizontal="center"/>
    </xf>
    <xf numFmtId="2" fontId="5" fillId="0" borderId="34" xfId="0" applyNumberFormat="1" applyFont="1" applyBorder="1" applyAlignment="1">
      <alignment horizontal="center"/>
    </xf>
    <xf numFmtId="0" fontId="5" fillId="0" borderId="40" xfId="0" applyFont="1" applyBorder="1"/>
    <xf numFmtId="0" fontId="5" fillId="0" borderId="41" xfId="0" applyFont="1" applyBorder="1"/>
    <xf numFmtId="0" fontId="5" fillId="0" borderId="35" xfId="0" applyFont="1" applyBorder="1"/>
    <xf numFmtId="0" fontId="5" fillId="0" borderId="42" xfId="0" applyFont="1" applyBorder="1"/>
    <xf numFmtId="0" fontId="5" fillId="0" borderId="1" xfId="0" applyFont="1" applyBorder="1" applyAlignment="1">
      <alignment horizontal="center"/>
    </xf>
    <xf numFmtId="0" fontId="6" fillId="0" borderId="43" xfId="0" applyFont="1" applyBorder="1"/>
    <xf numFmtId="0" fontId="3" fillId="0" borderId="43" xfId="0" applyFont="1" applyBorder="1" applyAlignment="1">
      <alignment horizontal="center"/>
    </xf>
    <xf numFmtId="0" fontId="3" fillId="0" borderId="43" xfId="0" applyFont="1" applyBorder="1"/>
    <xf numFmtId="0" fontId="3" fillId="0" borderId="44" xfId="0" applyFont="1" applyBorder="1"/>
    <xf numFmtId="0" fontId="3" fillId="0" borderId="45" xfId="0" applyFont="1" applyBorder="1"/>
    <xf numFmtId="0" fontId="3" fillId="0" borderId="46" xfId="0" applyFont="1" applyBorder="1" applyAlignment="1">
      <alignment horizontal="center"/>
    </xf>
    <xf numFmtId="0" fontId="3" fillId="0" borderId="47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49" xfId="0" applyFont="1" applyBorder="1" applyAlignment="1">
      <alignment horizontal="center"/>
    </xf>
    <xf numFmtId="0" fontId="3" fillId="0" borderId="44" xfId="0" applyFont="1" applyBorder="1" applyAlignment="1">
      <alignment horizontal="center"/>
    </xf>
    <xf numFmtId="0" fontId="3" fillId="0" borderId="50" xfId="0" applyFont="1" applyBorder="1"/>
    <xf numFmtId="2" fontId="3" fillId="0" borderId="51" xfId="0" applyNumberFormat="1" applyFont="1" applyBorder="1"/>
    <xf numFmtId="0" fontId="3" fillId="0" borderId="46" xfId="0" applyFont="1" applyBorder="1"/>
    <xf numFmtId="0" fontId="6" fillId="0" borderId="42" xfId="0" applyFont="1" applyFill="1" applyBorder="1"/>
    <xf numFmtId="0" fontId="6" fillId="0" borderId="52" xfId="0" applyFont="1" applyFill="1" applyBorder="1"/>
    <xf numFmtId="0" fontId="17" fillId="0" borderId="0" xfId="0" applyFont="1"/>
    <xf numFmtId="0" fontId="4" fillId="0" borderId="0" xfId="0" applyFont="1" applyAlignment="1">
      <alignment horizontal="left"/>
    </xf>
    <xf numFmtId="0" fontId="3" fillId="0" borderId="25" xfId="0" applyFont="1" applyBorder="1" applyAlignment="1">
      <alignment horizontal="right"/>
    </xf>
    <xf numFmtId="0" fontId="3" fillId="0" borderId="53" xfId="0" applyFont="1" applyBorder="1" applyAlignment="1">
      <alignment horizontal="right"/>
    </xf>
    <xf numFmtId="0" fontId="3" fillId="0" borderId="54" xfId="0" applyFont="1" applyBorder="1" applyAlignment="1">
      <alignment horizontal="center"/>
    </xf>
    <xf numFmtId="0" fontId="3" fillId="0" borderId="55" xfId="0" applyFont="1" applyBorder="1" applyAlignment="1">
      <alignment horizontal="right"/>
    </xf>
    <xf numFmtId="0" fontId="3" fillId="0" borderId="56" xfId="0" applyFont="1" applyBorder="1" applyAlignment="1">
      <alignment horizontal="center"/>
    </xf>
    <xf numFmtId="0" fontId="3" fillId="0" borderId="53" xfId="0" applyFont="1" applyBorder="1" applyAlignment="1">
      <alignment horizontal="center"/>
    </xf>
    <xf numFmtId="0" fontId="3" fillId="0" borderId="57" xfId="0" applyFont="1" applyBorder="1" applyAlignment="1">
      <alignment horizontal="right"/>
    </xf>
    <xf numFmtId="0" fontId="3" fillId="0" borderId="58" xfId="0" applyFont="1" applyBorder="1" applyAlignment="1">
      <alignment horizontal="right"/>
    </xf>
    <xf numFmtId="0" fontId="3" fillId="0" borderId="59" xfId="0" applyFont="1" applyBorder="1" applyAlignment="1">
      <alignment horizontal="right"/>
    </xf>
    <xf numFmtId="0" fontId="3" fillId="0" borderId="60" xfId="0" applyFont="1" applyBorder="1" applyAlignment="1">
      <alignment horizontal="right"/>
    </xf>
    <xf numFmtId="2" fontId="6" fillId="0" borderId="15" xfId="0" applyNumberFormat="1" applyFont="1" applyFill="1" applyBorder="1"/>
    <xf numFmtId="0" fontId="3" fillId="0" borderId="61" xfId="0" applyFont="1" applyBorder="1"/>
    <xf numFmtId="0" fontId="3" fillId="0" borderId="24" xfId="0" applyFont="1" applyBorder="1"/>
    <xf numFmtId="0" fontId="3" fillId="0" borderId="62" xfId="0" applyFont="1" applyBorder="1"/>
    <xf numFmtId="0" fontId="18" fillId="0" borderId="0" xfId="0" applyFont="1"/>
    <xf numFmtId="0" fontId="19" fillId="0" borderId="0" xfId="0" applyFont="1"/>
    <xf numFmtId="0" fontId="3" fillId="0" borderId="63" xfId="0" applyFont="1" applyBorder="1" applyAlignment="1">
      <alignment horizontal="center"/>
    </xf>
    <xf numFmtId="0" fontId="3" fillId="0" borderId="64" xfId="0" applyFont="1" applyBorder="1" applyAlignment="1">
      <alignment horizontal="center"/>
    </xf>
    <xf numFmtId="0" fontId="3" fillId="0" borderId="65" xfId="0" applyFont="1" applyBorder="1" applyAlignment="1">
      <alignment horizontal="center"/>
    </xf>
    <xf numFmtId="0" fontId="5" fillId="0" borderId="22" xfId="0" applyFont="1" applyBorder="1"/>
    <xf numFmtId="0" fontId="3" fillId="0" borderId="54" xfId="0" applyFont="1" applyBorder="1" applyAlignment="1">
      <alignment horizontal="right"/>
    </xf>
    <xf numFmtId="0" fontId="3" fillId="0" borderId="25" xfId="0" applyFont="1" applyBorder="1"/>
    <xf numFmtId="0" fontId="6" fillId="0" borderId="20" xfId="0" applyFont="1" applyFill="1" applyBorder="1"/>
    <xf numFmtId="1" fontId="6" fillId="0" borderId="20" xfId="0" applyNumberFormat="1" applyFont="1" applyFill="1" applyBorder="1"/>
    <xf numFmtId="0" fontId="10" fillId="0" borderId="21" xfId="0" applyFont="1" applyBorder="1"/>
    <xf numFmtId="0" fontId="12" fillId="0" borderId="21" xfId="0" applyFont="1" applyBorder="1"/>
    <xf numFmtId="0" fontId="12" fillId="0" borderId="22" xfId="0" applyFont="1" applyBorder="1"/>
    <xf numFmtId="0" fontId="12" fillId="0" borderId="23" xfId="0" applyFont="1" applyBorder="1" applyAlignment="1">
      <alignment horizontal="center"/>
    </xf>
    <xf numFmtId="0" fontId="12" fillId="0" borderId="24" xfId="0" applyFont="1" applyBorder="1" applyAlignment="1">
      <alignment horizontal="center"/>
    </xf>
    <xf numFmtId="0" fontId="12" fillId="0" borderId="25" xfId="0" applyFont="1" applyBorder="1" applyAlignment="1">
      <alignment horizontal="center"/>
    </xf>
    <xf numFmtId="0" fontId="12" fillId="0" borderId="26" xfId="0" applyFont="1" applyBorder="1" applyAlignment="1">
      <alignment horizontal="center"/>
    </xf>
    <xf numFmtId="0" fontId="12" fillId="0" borderId="21" xfId="0" applyFont="1" applyBorder="1" applyAlignment="1">
      <alignment horizontal="center"/>
    </xf>
    <xf numFmtId="0" fontId="12" fillId="0" borderId="29" xfId="0" applyFont="1" applyBorder="1"/>
    <xf numFmtId="1" fontId="16" fillId="0" borderId="0" xfId="9" applyNumberFormat="1" applyFont="1" applyAlignment="1">
      <alignment horizontal="center"/>
    </xf>
    <xf numFmtId="2" fontId="16" fillId="0" borderId="0" xfId="9" applyNumberFormat="1" applyFont="1" applyAlignment="1">
      <alignment horizontal="center"/>
    </xf>
    <xf numFmtId="2" fontId="15" fillId="0" borderId="0" xfId="9" applyNumberFormat="1" applyFont="1" applyAlignment="1">
      <alignment horizontal="center"/>
    </xf>
    <xf numFmtId="0" fontId="3" fillId="0" borderId="67" xfId="0" applyFont="1" applyBorder="1"/>
    <xf numFmtId="0" fontId="3" fillId="0" borderId="68" xfId="0" applyFont="1" applyBorder="1"/>
    <xf numFmtId="0" fontId="3" fillId="0" borderId="66" xfId="0" applyFont="1" applyBorder="1"/>
    <xf numFmtId="0" fontId="3" fillId="0" borderId="69" xfId="0" applyFont="1" applyBorder="1"/>
    <xf numFmtId="2" fontId="6" fillId="0" borderId="0" xfId="0" applyNumberFormat="1" applyFont="1" applyFill="1" applyBorder="1"/>
    <xf numFmtId="0" fontId="3" fillId="0" borderId="70" xfId="0" applyFont="1" applyBorder="1" applyAlignment="1">
      <alignment horizontal="center"/>
    </xf>
    <xf numFmtId="0" fontId="3" fillId="0" borderId="71" xfId="0" applyFont="1" applyBorder="1" applyAlignment="1">
      <alignment horizontal="center"/>
    </xf>
    <xf numFmtId="0" fontId="3" fillId="0" borderId="72" xfId="0" applyFont="1" applyBorder="1" applyAlignment="1">
      <alignment horizontal="center"/>
    </xf>
    <xf numFmtId="0" fontId="3" fillId="0" borderId="50" xfId="0" applyFont="1" applyBorder="1" applyAlignment="1">
      <alignment horizontal="center"/>
    </xf>
    <xf numFmtId="0" fontId="3" fillId="0" borderId="73" xfId="0" applyFont="1" applyBorder="1" applyAlignment="1">
      <alignment horizontal="center"/>
    </xf>
    <xf numFmtId="0" fontId="13" fillId="0" borderId="21" xfId="0" applyFont="1" applyBorder="1"/>
    <xf numFmtId="0" fontId="13" fillId="0" borderId="31" xfId="0" applyFont="1" applyBorder="1"/>
    <xf numFmtId="0" fontId="13" fillId="0" borderId="22" xfId="0" applyFont="1" applyBorder="1"/>
    <xf numFmtId="0" fontId="13" fillId="0" borderId="23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13" fillId="0" borderId="25" xfId="0" applyFont="1" applyBorder="1" applyAlignment="1">
      <alignment horizontal="center"/>
    </xf>
    <xf numFmtId="0" fontId="13" fillId="0" borderId="26" xfId="0" applyFont="1" applyBorder="1" applyAlignment="1">
      <alignment horizontal="center"/>
    </xf>
    <xf numFmtId="0" fontId="13" fillId="0" borderId="21" xfId="0" applyFont="1" applyBorder="1" applyAlignment="1">
      <alignment horizontal="center"/>
    </xf>
    <xf numFmtId="0" fontId="13" fillId="0" borderId="29" xfId="0" applyFont="1" applyBorder="1"/>
    <xf numFmtId="17" fontId="4" fillId="0" borderId="0" xfId="0" applyNumberFormat="1" applyFont="1"/>
    <xf numFmtId="2" fontId="18" fillId="0" borderId="0" xfId="0" applyNumberFormat="1" applyFont="1"/>
    <xf numFmtId="0" fontId="13" fillId="0" borderId="21" xfId="0" applyFont="1" applyBorder="1"/>
    <xf numFmtId="0" fontId="13" fillId="0" borderId="31" xfId="0" applyFont="1" applyBorder="1"/>
    <xf numFmtId="0" fontId="13" fillId="0" borderId="22" xfId="0" applyFont="1" applyBorder="1"/>
    <xf numFmtId="0" fontId="13" fillId="0" borderId="23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13" fillId="0" borderId="25" xfId="0" applyFont="1" applyBorder="1" applyAlignment="1">
      <alignment horizontal="center"/>
    </xf>
    <xf numFmtId="0" fontId="13" fillId="0" borderId="26" xfId="0" applyFont="1" applyBorder="1" applyAlignment="1">
      <alignment horizontal="center"/>
    </xf>
    <xf numFmtId="0" fontId="13" fillId="0" borderId="21" xfId="0" applyFont="1" applyBorder="1" applyAlignment="1">
      <alignment horizontal="center"/>
    </xf>
    <xf numFmtId="0" fontId="13" fillId="0" borderId="29" xfId="0" applyFont="1" applyBorder="1"/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1" xfId="0" applyFont="1" applyBorder="1"/>
    <xf numFmtId="0" fontId="3" fillId="0" borderId="31" xfId="0" applyFont="1" applyBorder="1"/>
    <xf numFmtId="0" fontId="3" fillId="0" borderId="22" xfId="0" applyFont="1" applyBorder="1"/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9" xfId="0" applyFont="1" applyBorder="1"/>
    <xf numFmtId="0" fontId="20" fillId="0" borderId="24" xfId="0" applyFont="1" applyBorder="1" applyAlignment="1">
      <alignment horizontal="center"/>
    </xf>
    <xf numFmtId="0" fontId="20" fillId="0" borderId="25" xfId="0" applyFont="1" applyBorder="1" applyAlignment="1">
      <alignment horizontal="center"/>
    </xf>
    <xf numFmtId="0" fontId="20" fillId="0" borderId="26" xfId="0" applyFont="1" applyBorder="1" applyAlignment="1">
      <alignment horizontal="center"/>
    </xf>
    <xf numFmtId="0" fontId="20" fillId="0" borderId="21" xfId="0" applyFont="1" applyBorder="1" applyAlignment="1">
      <alignment horizontal="center"/>
    </xf>
    <xf numFmtId="0" fontId="3" fillId="0" borderId="21" xfId="25" applyFont="1" applyBorder="1"/>
    <xf numFmtId="0" fontId="3" fillId="0" borderId="22" xfId="25" applyFont="1" applyBorder="1"/>
    <xf numFmtId="0" fontId="3" fillId="0" borderId="23" xfId="25" applyFont="1" applyBorder="1" applyAlignment="1">
      <alignment horizontal="center"/>
    </xf>
    <xf numFmtId="0" fontId="3" fillId="0" borderId="24" xfId="25" applyFont="1" applyBorder="1" applyAlignment="1">
      <alignment horizontal="center"/>
    </xf>
    <xf numFmtId="0" fontId="3" fillId="0" borderId="25" xfId="25" applyFont="1" applyBorder="1" applyAlignment="1">
      <alignment horizontal="center"/>
    </xf>
    <xf numFmtId="0" fontId="3" fillId="0" borderId="26" xfId="25" applyFont="1" applyBorder="1" applyAlignment="1">
      <alignment horizontal="center"/>
    </xf>
    <xf numFmtId="0" fontId="3" fillId="0" borderId="21" xfId="25" applyFont="1" applyBorder="1" applyAlignment="1">
      <alignment horizontal="center"/>
    </xf>
    <xf numFmtId="0" fontId="3" fillId="0" borderId="29" xfId="25" applyFont="1" applyBorder="1"/>
    <xf numFmtId="0" fontId="20" fillId="0" borderId="21" xfId="0" applyFont="1" applyBorder="1"/>
    <xf numFmtId="0" fontId="3" fillId="0" borderId="21" xfId="0" applyFont="1" applyBorder="1"/>
    <xf numFmtId="0" fontId="3" fillId="0" borderId="31" xfId="0" applyFont="1" applyBorder="1"/>
    <xf numFmtId="0" fontId="3" fillId="0" borderId="22" xfId="0" applyFont="1" applyBorder="1"/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9" xfId="0" applyFont="1" applyBorder="1"/>
    <xf numFmtId="0" fontId="20" fillId="0" borderId="31" xfId="0" applyFont="1" applyBorder="1"/>
    <xf numFmtId="0" fontId="20" fillId="0" borderId="22" xfId="0" applyFont="1" applyBorder="1"/>
    <xf numFmtId="0" fontId="20" fillId="0" borderId="23" xfId="0" applyFont="1" applyBorder="1" applyAlignment="1">
      <alignment horizontal="center"/>
    </xf>
    <xf numFmtId="0" fontId="20" fillId="0" borderId="29" xfId="0" applyFont="1" applyBorder="1"/>
    <xf numFmtId="0" fontId="20" fillId="0" borderId="21" xfId="0" applyFont="1" applyBorder="1"/>
    <xf numFmtId="0" fontId="20" fillId="0" borderId="31" xfId="0" applyFont="1" applyBorder="1"/>
    <xf numFmtId="0" fontId="20" fillId="0" borderId="22" xfId="0" applyFont="1" applyBorder="1"/>
    <xf numFmtId="0" fontId="20" fillId="0" borderId="23" xfId="0" applyFont="1" applyBorder="1" applyAlignment="1">
      <alignment horizontal="center"/>
    </xf>
    <xf numFmtId="0" fontId="20" fillId="0" borderId="24" xfId="0" applyFont="1" applyBorder="1" applyAlignment="1">
      <alignment horizontal="center"/>
    </xf>
    <xf numFmtId="0" fontId="20" fillId="0" borderId="25" xfId="0" applyFont="1" applyBorder="1" applyAlignment="1">
      <alignment horizontal="center"/>
    </xf>
    <xf numFmtId="0" fontId="20" fillId="0" borderId="26" xfId="0" applyFont="1" applyBorder="1" applyAlignment="1">
      <alignment horizontal="center"/>
    </xf>
    <xf numFmtId="0" fontId="20" fillId="0" borderId="21" xfId="0" applyFont="1" applyBorder="1" applyAlignment="1">
      <alignment horizontal="center"/>
    </xf>
    <xf numFmtId="0" fontId="20" fillId="0" borderId="29" xfId="0" applyFont="1" applyBorder="1"/>
    <xf numFmtId="0" fontId="3" fillId="0" borderId="21" xfId="0" applyFont="1" applyBorder="1"/>
  </cellXfs>
  <cellStyles count="28">
    <cellStyle name="Comma 2" xfId="1"/>
    <cellStyle name="Comma 2 2" xfId="2"/>
    <cellStyle name="Currency 2" xfId="3"/>
    <cellStyle name="Currency 2 2" xfId="4"/>
    <cellStyle name="Currency 3" xfId="5"/>
    <cellStyle name="Currency 4" xfId="6"/>
    <cellStyle name="Currency 4 2" xfId="7"/>
    <cellStyle name="Currency 5" xfId="8"/>
    <cellStyle name="Hyperlink 2" xfId="26"/>
    <cellStyle name="Normal" xfId="0" builtinId="0"/>
    <cellStyle name="Normal 2" xfId="9"/>
    <cellStyle name="Normal 2 2" xfId="10"/>
    <cellStyle name="Normal 2 2 2" xfId="11"/>
    <cellStyle name="Normal 2 3" xfId="12"/>
    <cellStyle name="Normal 2 3 2" xfId="13"/>
    <cellStyle name="Normal 2 4" xfId="14"/>
    <cellStyle name="Normal 2 5" xfId="27"/>
    <cellStyle name="Normal 3" xfId="15"/>
    <cellStyle name="Normal 3 2" xfId="16"/>
    <cellStyle name="Normal 4" xfId="17"/>
    <cellStyle name="Normal 4 2" xfId="18"/>
    <cellStyle name="Normal 4 3" xfId="19"/>
    <cellStyle name="Normal 5" xfId="20"/>
    <cellStyle name="Normal 5 2" xfId="21"/>
    <cellStyle name="Normal 5 3" xfId="22"/>
    <cellStyle name="Normal 6" xfId="23"/>
    <cellStyle name="Normal 7" xfId="24"/>
    <cellStyle name="Normal 8" xfId="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tabSelected="1" workbookViewId="0">
      <selection activeCell="B4" sqref="B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106</v>
      </c>
    </row>
    <row r="3" spans="1:16" ht="12.75" x14ac:dyDescent="0.2">
      <c r="B3" s="2" t="s">
        <v>76</v>
      </c>
      <c r="C3" s="2"/>
      <c r="D3" s="2"/>
      <c r="E3" s="2"/>
    </row>
    <row r="4" spans="1:16" x14ac:dyDescent="0.2">
      <c r="B4" s="85"/>
      <c r="C4" s="86" t="s">
        <v>0</v>
      </c>
      <c r="D4" s="86" t="s">
        <v>1</v>
      </c>
      <c r="E4" s="85" t="s">
        <v>2</v>
      </c>
      <c r="F4" s="87" t="s">
        <v>3</v>
      </c>
      <c r="G4" s="88" t="s">
        <v>4</v>
      </c>
      <c r="H4" s="89"/>
      <c r="I4" s="90" t="s">
        <v>5</v>
      </c>
      <c r="J4" s="91"/>
      <c r="K4" s="92" t="s">
        <v>6</v>
      </c>
      <c r="L4" s="86"/>
      <c r="M4" s="92" t="s">
        <v>7</v>
      </c>
      <c r="N4" s="91"/>
      <c r="O4" s="85"/>
      <c r="P4" s="85"/>
    </row>
    <row r="5" spans="1:16" x14ac:dyDescent="0.2">
      <c r="B5" s="93"/>
      <c r="C5" s="12">
        <v>5</v>
      </c>
      <c r="D5" s="13"/>
      <c r="E5" s="13"/>
      <c r="F5" s="94">
        <v>0.1</v>
      </c>
      <c r="G5" s="95">
        <v>0.25</v>
      </c>
      <c r="H5" s="95">
        <v>0.25</v>
      </c>
      <c r="I5" s="91">
        <v>0.5</v>
      </c>
      <c r="J5" s="95">
        <v>0.5</v>
      </c>
      <c r="K5" s="96">
        <v>1</v>
      </c>
      <c r="L5" s="97">
        <v>1</v>
      </c>
      <c r="M5" s="96">
        <v>2</v>
      </c>
      <c r="N5" s="96">
        <v>2</v>
      </c>
      <c r="O5" s="98"/>
      <c r="P5" s="99"/>
    </row>
    <row r="6" spans="1:16" s="30" customFormat="1" x14ac:dyDescent="0.2">
      <c r="A6" s="1"/>
      <c r="B6" s="100" t="s">
        <v>8</v>
      </c>
      <c r="C6" s="101"/>
      <c r="D6" s="101"/>
      <c r="E6" s="101"/>
      <c r="F6" s="94" t="s">
        <v>9</v>
      </c>
      <c r="G6" s="102" t="s">
        <v>10</v>
      </c>
      <c r="H6" s="102" t="s">
        <v>11</v>
      </c>
      <c r="I6" s="89" t="s">
        <v>12</v>
      </c>
      <c r="J6" s="102" t="s">
        <v>13</v>
      </c>
      <c r="K6" s="102" t="s">
        <v>14</v>
      </c>
      <c r="L6" s="94" t="s">
        <v>15</v>
      </c>
      <c r="M6" s="102" t="s">
        <v>16</v>
      </c>
      <c r="N6" s="102" t="s">
        <v>17</v>
      </c>
      <c r="O6" s="89" t="s">
        <v>18</v>
      </c>
      <c r="P6" s="94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3"/>
      <c r="C8" s="103"/>
      <c r="D8" s="103"/>
      <c r="E8" s="103"/>
      <c r="F8" s="104"/>
      <c r="G8" s="104"/>
      <c r="H8" s="104"/>
      <c r="I8" s="104"/>
      <c r="J8" s="104"/>
      <c r="K8" s="104"/>
      <c r="L8" s="104"/>
      <c r="M8" s="104"/>
      <c r="N8" s="104"/>
      <c r="O8" s="105"/>
      <c r="P8" s="105"/>
    </row>
    <row r="9" spans="1:16" s="30" customFormat="1" x14ac:dyDescent="0.2">
      <c r="A9" s="1"/>
      <c r="B9" s="106" t="s">
        <v>107</v>
      </c>
      <c r="C9" s="115"/>
      <c r="D9" s="107"/>
      <c r="E9" s="107"/>
      <c r="F9" s="136"/>
      <c r="G9" s="137">
        <v>468</v>
      </c>
      <c r="H9" s="138"/>
      <c r="I9" s="111"/>
      <c r="J9" s="138"/>
      <c r="K9" s="137"/>
      <c r="L9" s="112">
        <v>30</v>
      </c>
      <c r="M9" s="137"/>
      <c r="N9" s="138">
        <v>145</v>
      </c>
      <c r="O9" s="113">
        <f t="shared" ref="O9:O18" si="0">SUM(F9:N9)</f>
        <v>643</v>
      </c>
      <c r="P9" s="114">
        <f t="shared" ref="P9:P18" si="1">(F9*$F$5)+(G9*$G$5)+(H9*$H$5)+(I9*$I$5)+(J9*$J$5)+(K9*$K$5)+(L9*$L$5)+(M9*$M$5)+(N9*$N$5)</f>
        <v>437</v>
      </c>
    </row>
    <row r="10" spans="1:16" s="30" customFormat="1" x14ac:dyDescent="0.2">
      <c r="A10" s="1"/>
      <c r="B10" s="106"/>
      <c r="C10" s="115"/>
      <c r="D10" s="107"/>
      <c r="E10" s="107"/>
      <c r="F10" s="136"/>
      <c r="G10" s="137"/>
      <c r="H10" s="138"/>
      <c r="I10" s="111"/>
      <c r="J10" s="138"/>
      <c r="K10" s="137"/>
      <c r="L10" s="112"/>
      <c r="M10" s="137"/>
      <c r="N10" s="138"/>
      <c r="O10" s="113">
        <f t="shared" si="0"/>
        <v>0</v>
      </c>
      <c r="P10" s="114">
        <f t="shared" si="1"/>
        <v>0</v>
      </c>
    </row>
    <row r="11" spans="1:16" s="30" customFormat="1" x14ac:dyDescent="0.2">
      <c r="A11" s="1"/>
      <c r="B11" s="106"/>
      <c r="C11" s="115"/>
      <c r="D11" s="107"/>
      <c r="E11" s="107"/>
      <c r="F11" s="136"/>
      <c r="G11" s="137"/>
      <c r="H11" s="138"/>
      <c r="I11" s="111"/>
      <c r="J11" s="138"/>
      <c r="K11" s="137"/>
      <c r="L11" s="112"/>
      <c r="M11" s="137"/>
      <c r="N11" s="138"/>
      <c r="O11" s="113">
        <f t="shared" si="0"/>
        <v>0</v>
      </c>
      <c r="P11" s="114">
        <f t="shared" si="1"/>
        <v>0</v>
      </c>
    </row>
    <row r="12" spans="1:16" s="30" customFormat="1" hidden="1" x14ac:dyDescent="0.2">
      <c r="A12" s="1"/>
      <c r="B12" s="106"/>
      <c r="C12" s="115"/>
      <c r="D12" s="107"/>
      <c r="E12" s="107"/>
      <c r="F12" s="136"/>
      <c r="G12" s="137"/>
      <c r="H12" s="138"/>
      <c r="I12" s="111"/>
      <c r="J12" s="138"/>
      <c r="K12" s="137"/>
      <c r="L12" s="112"/>
      <c r="M12" s="137"/>
      <c r="N12" s="138"/>
      <c r="O12" s="113">
        <f t="shared" si="0"/>
        <v>0</v>
      </c>
      <c r="P12" s="114">
        <f t="shared" si="1"/>
        <v>0</v>
      </c>
    </row>
    <row r="13" spans="1:16" s="30" customFormat="1" hidden="1" x14ac:dyDescent="0.2">
      <c r="A13" s="1"/>
      <c r="B13" s="106"/>
      <c r="C13" s="115"/>
      <c r="D13" s="107"/>
      <c r="E13" s="107"/>
      <c r="F13" s="136"/>
      <c r="G13" s="137"/>
      <c r="H13" s="138"/>
      <c r="I13" s="111"/>
      <c r="J13" s="138"/>
      <c r="K13" s="137"/>
      <c r="L13" s="112"/>
      <c r="M13" s="137"/>
      <c r="N13" s="138"/>
      <c r="O13" s="113">
        <f t="shared" si="0"/>
        <v>0</v>
      </c>
      <c r="P13" s="114">
        <f t="shared" si="1"/>
        <v>0</v>
      </c>
    </row>
    <row r="14" spans="1:16" s="30" customFormat="1" hidden="1" x14ac:dyDescent="0.2">
      <c r="A14" s="1"/>
      <c r="B14" s="106"/>
      <c r="C14" s="115"/>
      <c r="D14" s="107"/>
      <c r="E14" s="107"/>
      <c r="F14" s="136"/>
      <c r="G14" s="137"/>
      <c r="H14" s="138"/>
      <c r="I14" s="111"/>
      <c r="J14" s="138"/>
      <c r="K14" s="137"/>
      <c r="L14" s="112"/>
      <c r="M14" s="137"/>
      <c r="N14" s="138"/>
      <c r="O14" s="113">
        <f t="shared" si="0"/>
        <v>0</v>
      </c>
      <c r="P14" s="114">
        <f t="shared" si="1"/>
        <v>0</v>
      </c>
    </row>
    <row r="15" spans="1:16" s="30" customFormat="1" hidden="1" x14ac:dyDescent="0.2">
      <c r="A15" s="1"/>
      <c r="B15" s="106"/>
      <c r="C15" s="115"/>
      <c r="D15" s="107"/>
      <c r="E15" s="107"/>
      <c r="F15" s="136"/>
      <c r="G15" s="137"/>
      <c r="H15" s="138"/>
      <c r="I15" s="111"/>
      <c r="J15" s="138"/>
      <c r="K15" s="137"/>
      <c r="L15" s="112"/>
      <c r="M15" s="137"/>
      <c r="N15" s="138"/>
      <c r="O15" s="113">
        <f t="shared" si="0"/>
        <v>0</v>
      </c>
      <c r="P15" s="114">
        <f t="shared" si="1"/>
        <v>0</v>
      </c>
    </row>
    <row r="16" spans="1:16" s="30" customFormat="1" hidden="1" x14ac:dyDescent="0.2">
      <c r="A16" s="1"/>
      <c r="B16" s="106"/>
      <c r="C16" s="115"/>
      <c r="D16" s="107"/>
      <c r="E16" s="107"/>
      <c r="F16" s="136"/>
      <c r="G16" s="137"/>
      <c r="H16" s="138"/>
      <c r="I16" s="111"/>
      <c r="J16" s="138"/>
      <c r="K16" s="137"/>
      <c r="L16" s="112"/>
      <c r="M16" s="137"/>
      <c r="N16" s="138"/>
      <c r="O16" s="113">
        <f t="shared" si="0"/>
        <v>0</v>
      </c>
      <c r="P16" s="114">
        <f t="shared" si="1"/>
        <v>0</v>
      </c>
    </row>
    <row r="17" spans="1:16" s="30" customFormat="1" hidden="1" x14ac:dyDescent="0.2">
      <c r="A17" s="1"/>
      <c r="B17" s="106"/>
      <c r="C17" s="115"/>
      <c r="D17" s="107"/>
      <c r="E17" s="107"/>
      <c r="F17" s="136"/>
      <c r="G17" s="137"/>
      <c r="H17" s="138"/>
      <c r="I17" s="111"/>
      <c r="J17" s="138"/>
      <c r="K17" s="137"/>
      <c r="L17" s="112"/>
      <c r="M17" s="137"/>
      <c r="N17" s="138"/>
      <c r="O17" s="113">
        <f t="shared" si="0"/>
        <v>0</v>
      </c>
      <c r="P17" s="114">
        <f t="shared" si="1"/>
        <v>0</v>
      </c>
    </row>
    <row r="18" spans="1:16" s="30" customFormat="1" hidden="1" x14ac:dyDescent="0.2">
      <c r="A18" s="1"/>
      <c r="B18" s="106"/>
      <c r="C18" s="115"/>
      <c r="D18" s="107"/>
      <c r="E18" s="107"/>
      <c r="F18" s="108"/>
      <c r="G18" s="109"/>
      <c r="H18" s="110"/>
      <c r="I18" s="111"/>
      <c r="J18" s="110"/>
      <c r="K18" s="109"/>
      <c r="L18" s="112"/>
      <c r="M18" s="109"/>
      <c r="N18" s="110"/>
      <c r="O18" s="113">
        <f t="shared" si="0"/>
        <v>0</v>
      </c>
      <c r="P18" s="114">
        <f t="shared" si="1"/>
        <v>0</v>
      </c>
    </row>
    <row r="19" spans="1:16" x14ac:dyDescent="0.2">
      <c r="A19" s="46"/>
      <c r="B19" s="116" t="s">
        <v>21</v>
      </c>
      <c r="C19" s="116">
        <f t="shared" ref="C19:P19" si="2">SUM(C9:C18)</f>
        <v>0</v>
      </c>
      <c r="D19" s="116">
        <f t="shared" si="2"/>
        <v>0</v>
      </c>
      <c r="E19" s="116">
        <f t="shared" si="2"/>
        <v>0</v>
      </c>
      <c r="F19" s="116">
        <f t="shared" si="2"/>
        <v>0</v>
      </c>
      <c r="G19" s="116">
        <f t="shared" si="2"/>
        <v>468</v>
      </c>
      <c r="H19" s="116">
        <f t="shared" si="2"/>
        <v>0</v>
      </c>
      <c r="I19" s="116">
        <f t="shared" si="2"/>
        <v>0</v>
      </c>
      <c r="J19" s="116">
        <f t="shared" si="2"/>
        <v>0</v>
      </c>
      <c r="K19" s="116">
        <f t="shared" si="2"/>
        <v>0</v>
      </c>
      <c r="L19" s="116">
        <f t="shared" si="2"/>
        <v>30</v>
      </c>
      <c r="M19" s="116">
        <f t="shared" si="2"/>
        <v>0</v>
      </c>
      <c r="N19" s="116">
        <f t="shared" si="2"/>
        <v>145</v>
      </c>
      <c r="O19" s="116">
        <f t="shared" si="2"/>
        <v>643</v>
      </c>
      <c r="P19" s="116">
        <f t="shared" si="2"/>
        <v>437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6"/>
  <sheetViews>
    <sheetView workbookViewId="0">
      <selection activeCell="B31" sqref="B31:M31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46</v>
      </c>
    </row>
    <row r="3" spans="1:16" ht="12.75" x14ac:dyDescent="0.2">
      <c r="B3" s="2" t="s">
        <v>69</v>
      </c>
      <c r="C3" s="2"/>
      <c r="D3" s="2"/>
      <c r="E3" s="2"/>
    </row>
    <row r="4" spans="1:16" x14ac:dyDescent="0.2">
      <c r="B4" s="85"/>
      <c r="C4" s="86" t="s">
        <v>0</v>
      </c>
      <c r="D4" s="86" t="s">
        <v>1</v>
      </c>
      <c r="E4" s="85" t="s">
        <v>2</v>
      </c>
      <c r="F4" s="87" t="s">
        <v>3</v>
      </c>
      <c r="G4" s="88" t="s">
        <v>4</v>
      </c>
      <c r="H4" s="89"/>
      <c r="I4" s="90" t="s">
        <v>5</v>
      </c>
      <c r="J4" s="91"/>
      <c r="K4" s="92" t="s">
        <v>6</v>
      </c>
      <c r="L4" s="86"/>
      <c r="M4" s="92" t="s">
        <v>7</v>
      </c>
      <c r="N4" s="91"/>
      <c r="O4" s="85"/>
      <c r="P4" s="85"/>
    </row>
    <row r="5" spans="1:16" x14ac:dyDescent="0.2">
      <c r="B5" s="93"/>
      <c r="C5" s="12">
        <v>5</v>
      </c>
      <c r="D5" s="13"/>
      <c r="E5" s="13"/>
      <c r="F5" s="94">
        <v>0.1</v>
      </c>
      <c r="G5" s="95">
        <v>0.25</v>
      </c>
      <c r="H5" s="95">
        <v>0.25</v>
      </c>
      <c r="I5" s="91">
        <v>0.5</v>
      </c>
      <c r="J5" s="95">
        <v>0.5</v>
      </c>
      <c r="K5" s="96">
        <v>1</v>
      </c>
      <c r="L5" s="97">
        <v>1</v>
      </c>
      <c r="M5" s="96">
        <v>2</v>
      </c>
      <c r="N5" s="96">
        <v>2</v>
      </c>
      <c r="O5" s="98"/>
      <c r="P5" s="99"/>
    </row>
    <row r="6" spans="1:16" s="30" customFormat="1" x14ac:dyDescent="0.2">
      <c r="A6" s="1"/>
      <c r="B6" s="100" t="s">
        <v>8</v>
      </c>
      <c r="C6" s="101"/>
      <c r="D6" s="101"/>
      <c r="E6" s="101"/>
      <c r="F6" s="94" t="s">
        <v>9</v>
      </c>
      <c r="G6" s="102" t="s">
        <v>10</v>
      </c>
      <c r="H6" s="102" t="s">
        <v>11</v>
      </c>
      <c r="I6" s="89" t="s">
        <v>12</v>
      </c>
      <c r="J6" s="102" t="s">
        <v>13</v>
      </c>
      <c r="K6" s="102" t="s">
        <v>14</v>
      </c>
      <c r="L6" s="94" t="s">
        <v>15</v>
      </c>
      <c r="M6" s="102" t="s">
        <v>16</v>
      </c>
      <c r="N6" s="102" t="s">
        <v>17</v>
      </c>
      <c r="O6" s="89" t="s">
        <v>18</v>
      </c>
      <c r="P6" s="94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3" t="s">
        <v>47</v>
      </c>
      <c r="C8" s="103"/>
      <c r="D8" s="103"/>
      <c r="E8" s="103"/>
      <c r="F8" s="104"/>
      <c r="G8" s="104"/>
      <c r="H8" s="104"/>
      <c r="I8" s="104"/>
      <c r="J8" s="104"/>
      <c r="K8" s="104"/>
      <c r="L8" s="104"/>
      <c r="M8" s="104"/>
      <c r="N8" s="104"/>
      <c r="O8" s="105"/>
      <c r="P8" s="105"/>
    </row>
    <row r="9" spans="1:16" s="30" customFormat="1" x14ac:dyDescent="0.2">
      <c r="A9" s="1"/>
      <c r="B9" s="106"/>
      <c r="C9" s="115"/>
      <c r="D9" s="107"/>
      <c r="E9" s="107"/>
      <c r="F9" s="136"/>
      <c r="G9" s="137"/>
      <c r="H9" s="138"/>
      <c r="I9" s="111"/>
      <c r="J9" s="138"/>
      <c r="K9" s="137"/>
      <c r="L9" s="112"/>
      <c r="M9" s="137"/>
      <c r="N9" s="138"/>
      <c r="O9" s="113">
        <f t="shared" ref="O9:O18" si="0">SUM(F9:N9)</f>
        <v>0</v>
      </c>
      <c r="P9" s="114">
        <f t="shared" ref="P9:P18" si="1">(F9*$F$5)+(G9*$G$5)+(H9*$H$5)+(I9*$I$5)+(J9*$J$5)+(K9*$K$5)+(L9*$L$5)+(M9*$M$5)+(N9*$N$5)</f>
        <v>0</v>
      </c>
    </row>
    <row r="10" spans="1:16" s="30" customFormat="1" x14ac:dyDescent="0.2">
      <c r="A10" s="1"/>
      <c r="B10" s="106"/>
      <c r="C10" s="115"/>
      <c r="D10" s="107"/>
      <c r="E10" s="107"/>
      <c r="F10" s="136"/>
      <c r="G10" s="137"/>
      <c r="H10" s="138"/>
      <c r="I10" s="111"/>
      <c r="J10" s="138"/>
      <c r="K10" s="137"/>
      <c r="L10" s="112"/>
      <c r="M10" s="137"/>
      <c r="N10" s="138"/>
      <c r="O10" s="113">
        <f t="shared" si="0"/>
        <v>0</v>
      </c>
      <c r="P10" s="114">
        <f t="shared" si="1"/>
        <v>0</v>
      </c>
    </row>
    <row r="11" spans="1:16" s="30" customFormat="1" x14ac:dyDescent="0.2">
      <c r="A11" s="1"/>
      <c r="B11" s="106"/>
      <c r="C11" s="115"/>
      <c r="D11" s="107"/>
      <c r="E11" s="107"/>
      <c r="F11" s="136"/>
      <c r="G11" s="137"/>
      <c r="H11" s="138"/>
      <c r="I11" s="111"/>
      <c r="J11" s="138"/>
      <c r="K11" s="137"/>
      <c r="L11" s="112"/>
      <c r="M11" s="137"/>
      <c r="N11" s="138"/>
      <c r="O11" s="113">
        <f t="shared" si="0"/>
        <v>0</v>
      </c>
      <c r="P11" s="114">
        <f t="shared" si="1"/>
        <v>0</v>
      </c>
    </row>
    <row r="12" spans="1:16" s="30" customFormat="1" x14ac:dyDescent="0.2">
      <c r="A12" s="1"/>
      <c r="B12" s="106"/>
      <c r="C12" s="115"/>
      <c r="D12" s="107"/>
      <c r="E12" s="107"/>
      <c r="F12" s="136"/>
      <c r="G12" s="137"/>
      <c r="H12" s="138"/>
      <c r="I12" s="111"/>
      <c r="J12" s="138"/>
      <c r="K12" s="137"/>
      <c r="L12" s="112"/>
      <c r="M12" s="137"/>
      <c r="N12" s="138"/>
      <c r="O12" s="113">
        <f t="shared" si="0"/>
        <v>0</v>
      </c>
      <c r="P12" s="114">
        <f t="shared" si="1"/>
        <v>0</v>
      </c>
    </row>
    <row r="13" spans="1:16" s="30" customFormat="1" x14ac:dyDescent="0.2">
      <c r="A13" s="1"/>
      <c r="B13" s="106"/>
      <c r="C13" s="115"/>
      <c r="D13" s="107"/>
      <c r="E13" s="107"/>
      <c r="F13" s="136"/>
      <c r="G13" s="137"/>
      <c r="H13" s="138"/>
      <c r="I13" s="111"/>
      <c r="J13" s="138"/>
      <c r="K13" s="137"/>
      <c r="L13" s="112"/>
      <c r="M13" s="137"/>
      <c r="N13" s="138"/>
      <c r="O13" s="113">
        <f>SUM(F13:N13)</f>
        <v>0</v>
      </c>
      <c r="P13" s="114">
        <f>(F13*$F$5)+(G13*$G$5)+(H13*$H$5)+(I13*$I$5)+(J13*$J$5)+(K13*$K$5)+(L13*$L$5)+(M13*$M$5)+(N13*$N$5)</f>
        <v>0</v>
      </c>
    </row>
    <row r="14" spans="1:16" s="30" customFormat="1" x14ac:dyDescent="0.2">
      <c r="A14" s="1"/>
      <c r="B14" s="106"/>
      <c r="C14" s="115"/>
      <c r="D14" s="107"/>
      <c r="E14" s="107"/>
      <c r="F14" s="136"/>
      <c r="G14" s="137"/>
      <c r="H14" s="138"/>
      <c r="I14" s="111"/>
      <c r="J14" s="138"/>
      <c r="K14" s="137"/>
      <c r="L14" s="112"/>
      <c r="M14" s="137"/>
      <c r="N14" s="138"/>
      <c r="O14" s="113">
        <f>SUM(F14:N14)</f>
        <v>0</v>
      </c>
      <c r="P14" s="114">
        <f>(F14*$F$5)+(G14*$G$5)+(H14*$H$5)+(I14*$I$5)+(J14*$J$5)+(K14*$K$5)+(L14*$L$5)+(M14*$M$5)+(N14*$N$5)</f>
        <v>0</v>
      </c>
    </row>
    <row r="15" spans="1:16" s="30" customFormat="1" x14ac:dyDescent="0.2">
      <c r="A15" s="1"/>
      <c r="B15" s="106"/>
      <c r="C15" s="115"/>
      <c r="D15" s="107"/>
      <c r="E15" s="107"/>
      <c r="F15" s="136"/>
      <c r="G15" s="137"/>
      <c r="H15" s="138"/>
      <c r="I15" s="111"/>
      <c r="J15" s="138"/>
      <c r="K15" s="137"/>
      <c r="L15" s="112"/>
      <c r="M15" s="137"/>
      <c r="N15" s="138"/>
      <c r="O15" s="113">
        <f>SUM(F15:N15)</f>
        <v>0</v>
      </c>
      <c r="P15" s="114">
        <f>(F15*$F$5)+(G15*$G$5)+(H15*$H$5)+(I15*$I$5)+(J15*$J$5)+(K15*$K$5)+(L15*$L$5)+(M15*$M$5)+(N15*$N$5)</f>
        <v>0</v>
      </c>
    </row>
    <row r="16" spans="1:16" s="30" customFormat="1" x14ac:dyDescent="0.2">
      <c r="A16" s="1"/>
      <c r="B16" s="106"/>
      <c r="C16" s="115"/>
      <c r="D16" s="107"/>
      <c r="E16" s="107"/>
      <c r="F16" s="136"/>
      <c r="G16" s="137"/>
      <c r="H16" s="138"/>
      <c r="I16" s="111"/>
      <c r="J16" s="138"/>
      <c r="K16" s="137"/>
      <c r="L16" s="112"/>
      <c r="M16" s="137"/>
      <c r="N16" s="138"/>
      <c r="O16" s="113">
        <f t="shared" si="0"/>
        <v>0</v>
      </c>
      <c r="P16" s="114">
        <f t="shared" si="1"/>
        <v>0</v>
      </c>
    </row>
    <row r="17" spans="1:16" s="30" customFormat="1" x14ac:dyDescent="0.2">
      <c r="A17" s="1"/>
      <c r="B17" s="106"/>
      <c r="C17" s="115"/>
      <c r="D17" s="107"/>
      <c r="E17" s="107"/>
      <c r="F17" s="136"/>
      <c r="G17" s="137"/>
      <c r="H17" s="138"/>
      <c r="I17" s="111"/>
      <c r="J17" s="138"/>
      <c r="K17" s="137"/>
      <c r="L17" s="112"/>
      <c r="M17" s="137"/>
      <c r="N17" s="138"/>
      <c r="O17" s="113">
        <f t="shared" si="0"/>
        <v>0</v>
      </c>
      <c r="P17" s="114">
        <f t="shared" si="1"/>
        <v>0</v>
      </c>
    </row>
    <row r="18" spans="1:16" s="30" customFormat="1" x14ac:dyDescent="0.2">
      <c r="A18" s="1"/>
      <c r="B18" s="106"/>
      <c r="C18" s="115"/>
      <c r="D18" s="107"/>
      <c r="E18" s="107"/>
      <c r="F18" s="136"/>
      <c r="G18" s="137"/>
      <c r="H18" s="138"/>
      <c r="I18" s="111"/>
      <c r="J18" s="138"/>
      <c r="K18" s="137"/>
      <c r="L18" s="112"/>
      <c r="M18" s="137"/>
      <c r="N18" s="138"/>
      <c r="O18" s="113">
        <f t="shared" si="0"/>
        <v>0</v>
      </c>
      <c r="P18" s="114">
        <f t="shared" si="1"/>
        <v>0</v>
      </c>
    </row>
    <row r="19" spans="1:16" s="30" customFormat="1" x14ac:dyDescent="0.2">
      <c r="A19" s="1"/>
      <c r="B19" s="106"/>
      <c r="C19" s="115"/>
      <c r="D19" s="107"/>
      <c r="E19" s="107"/>
      <c r="F19" s="136"/>
      <c r="G19" s="137"/>
      <c r="H19" s="138"/>
      <c r="I19" s="111"/>
      <c r="J19" s="138"/>
      <c r="K19" s="137"/>
      <c r="L19" s="112"/>
      <c r="M19" s="137"/>
      <c r="N19" s="138"/>
      <c r="O19" s="113">
        <f t="shared" ref="O19:O25" si="2">SUM(F19:N19)</f>
        <v>0</v>
      </c>
      <c r="P19" s="114">
        <f t="shared" ref="P19:P25" si="3">(F19*$F$5)+(G19*$G$5)+(H19*$H$5)+(I19*$I$5)+(J19*$J$5)+(K19*$K$5)+(L19*$L$5)+(M19*$M$5)+(N19*$N$5)</f>
        <v>0</v>
      </c>
    </row>
    <row r="20" spans="1:16" s="30" customFormat="1" x14ac:dyDescent="0.2">
      <c r="A20" s="1"/>
      <c r="B20" s="106"/>
      <c r="C20" s="115"/>
      <c r="D20" s="107"/>
      <c r="E20" s="107"/>
      <c r="F20" s="136"/>
      <c r="G20" s="137"/>
      <c r="H20" s="138"/>
      <c r="I20" s="111"/>
      <c r="J20" s="138"/>
      <c r="K20" s="137"/>
      <c r="L20" s="112"/>
      <c r="M20" s="137"/>
      <c r="N20" s="138"/>
      <c r="O20" s="113">
        <f t="shared" si="2"/>
        <v>0</v>
      </c>
      <c r="P20" s="114">
        <f t="shared" si="3"/>
        <v>0</v>
      </c>
    </row>
    <row r="21" spans="1:16" s="30" customFormat="1" x14ac:dyDescent="0.2">
      <c r="A21" s="1"/>
      <c r="B21" s="106"/>
      <c r="C21" s="115"/>
      <c r="D21" s="107"/>
      <c r="E21" s="107"/>
      <c r="F21" s="136"/>
      <c r="G21" s="137"/>
      <c r="H21" s="138"/>
      <c r="I21" s="111"/>
      <c r="J21" s="138"/>
      <c r="K21" s="137"/>
      <c r="L21" s="112"/>
      <c r="M21" s="137"/>
      <c r="N21" s="138"/>
      <c r="O21" s="113">
        <f t="shared" si="2"/>
        <v>0</v>
      </c>
      <c r="P21" s="114">
        <f t="shared" si="3"/>
        <v>0</v>
      </c>
    </row>
    <row r="22" spans="1:16" s="30" customFormat="1" x14ac:dyDescent="0.2">
      <c r="A22" s="1"/>
      <c r="B22" s="106"/>
      <c r="C22" s="115"/>
      <c r="D22" s="107"/>
      <c r="E22" s="107"/>
      <c r="F22" s="136"/>
      <c r="G22" s="137"/>
      <c r="H22" s="138"/>
      <c r="I22" s="111"/>
      <c r="J22" s="138"/>
      <c r="K22" s="137"/>
      <c r="L22" s="112"/>
      <c r="M22" s="137"/>
      <c r="N22" s="138"/>
      <c r="O22" s="113">
        <f t="shared" si="2"/>
        <v>0</v>
      </c>
      <c r="P22" s="114">
        <f t="shared" si="3"/>
        <v>0</v>
      </c>
    </row>
    <row r="23" spans="1:16" s="30" customFormat="1" x14ac:dyDescent="0.2">
      <c r="A23" s="1"/>
      <c r="B23" s="106"/>
      <c r="C23" s="115"/>
      <c r="D23" s="107"/>
      <c r="E23" s="107"/>
      <c r="F23" s="136"/>
      <c r="G23" s="137"/>
      <c r="H23" s="138"/>
      <c r="I23" s="111"/>
      <c r="J23" s="138"/>
      <c r="K23" s="137"/>
      <c r="L23" s="112"/>
      <c r="M23" s="137"/>
      <c r="N23" s="138"/>
      <c r="O23" s="113">
        <f t="shared" si="2"/>
        <v>0</v>
      </c>
      <c r="P23" s="114">
        <f t="shared" si="3"/>
        <v>0</v>
      </c>
    </row>
    <row r="24" spans="1:16" s="30" customFormat="1" x14ac:dyDescent="0.2">
      <c r="A24" s="1"/>
      <c r="B24" s="106"/>
      <c r="C24" s="115"/>
      <c r="D24" s="107"/>
      <c r="E24" s="107"/>
      <c r="F24" s="136"/>
      <c r="G24" s="137"/>
      <c r="H24" s="138"/>
      <c r="I24" s="111"/>
      <c r="J24" s="138"/>
      <c r="K24" s="137"/>
      <c r="L24" s="112"/>
      <c r="M24" s="137"/>
      <c r="N24" s="138"/>
      <c r="O24" s="113">
        <f t="shared" si="2"/>
        <v>0</v>
      </c>
      <c r="P24" s="114">
        <f t="shared" si="3"/>
        <v>0</v>
      </c>
    </row>
    <row r="25" spans="1:16" s="30" customFormat="1" x14ac:dyDescent="0.2">
      <c r="A25" s="1"/>
      <c r="B25" s="106"/>
      <c r="C25" s="115"/>
      <c r="D25" s="107"/>
      <c r="E25" s="107"/>
      <c r="F25" s="136"/>
      <c r="G25" s="137"/>
      <c r="H25" s="138"/>
      <c r="I25" s="111"/>
      <c r="J25" s="138"/>
      <c r="K25" s="137"/>
      <c r="L25" s="112"/>
      <c r="M25" s="137"/>
      <c r="N25" s="138"/>
      <c r="O25" s="113">
        <f t="shared" si="2"/>
        <v>0</v>
      </c>
      <c r="P25" s="114">
        <f t="shared" si="3"/>
        <v>0</v>
      </c>
    </row>
    <row r="26" spans="1:16" s="30" customFormat="1" x14ac:dyDescent="0.2">
      <c r="A26" s="1"/>
      <c r="B26" s="106"/>
      <c r="C26" s="115"/>
      <c r="D26" s="107"/>
      <c r="E26" s="107"/>
      <c r="F26" s="136"/>
      <c r="G26" s="137"/>
      <c r="H26" s="138"/>
      <c r="I26" s="111"/>
      <c r="J26" s="138"/>
      <c r="K26" s="137"/>
      <c r="L26" s="112"/>
      <c r="M26" s="137"/>
      <c r="N26" s="138"/>
      <c r="O26" s="113">
        <f>SUM(F26:N26)</f>
        <v>0</v>
      </c>
      <c r="P26" s="114">
        <f>(F26*$F$5)+(G26*$G$5)+(H26*$H$5)+(I26*$I$5)+(J26*$J$5)+(K26*$K$5)+(L26*$L$5)+(M26*$M$5)+(N26*$N$5)</f>
        <v>0</v>
      </c>
    </row>
    <row r="27" spans="1:16" x14ac:dyDescent="0.2">
      <c r="A27" s="46"/>
      <c r="B27" s="116" t="s">
        <v>21</v>
      </c>
      <c r="C27" s="116">
        <f t="shared" ref="C27:P27" si="4">SUM(C9:C26)</f>
        <v>0</v>
      </c>
      <c r="D27" s="116">
        <f t="shared" si="4"/>
        <v>0</v>
      </c>
      <c r="E27" s="116">
        <f t="shared" si="4"/>
        <v>0</v>
      </c>
      <c r="F27" s="116">
        <f t="shared" si="4"/>
        <v>0</v>
      </c>
      <c r="G27" s="116">
        <f t="shared" si="4"/>
        <v>0</v>
      </c>
      <c r="H27" s="116">
        <f t="shared" si="4"/>
        <v>0</v>
      </c>
      <c r="I27" s="116">
        <f t="shared" si="4"/>
        <v>0</v>
      </c>
      <c r="J27" s="116">
        <f t="shared" si="4"/>
        <v>0</v>
      </c>
      <c r="K27" s="116">
        <f t="shared" si="4"/>
        <v>0</v>
      </c>
      <c r="L27" s="116">
        <f t="shared" si="4"/>
        <v>0</v>
      </c>
      <c r="M27" s="116">
        <f t="shared" si="4"/>
        <v>0</v>
      </c>
      <c r="N27" s="116">
        <f t="shared" si="4"/>
        <v>0</v>
      </c>
      <c r="O27" s="116">
        <f t="shared" si="4"/>
        <v>0</v>
      </c>
      <c r="P27" s="116">
        <f t="shared" si="4"/>
        <v>0</v>
      </c>
    </row>
    <row r="28" spans="1:16" x14ac:dyDescent="0.2">
      <c r="A28" s="46"/>
      <c r="B28" s="62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</row>
    <row r="30" spans="1:16" ht="12" thickBot="1" x14ac:dyDescent="0.25">
      <c r="B30" s="33" t="s">
        <v>68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 x14ac:dyDescent="0.2">
      <c r="B31" s="66"/>
      <c r="C31" s="158"/>
      <c r="D31" s="59"/>
      <c r="E31" s="60"/>
      <c r="F31" s="61"/>
      <c r="G31" s="67"/>
      <c r="H31" s="68"/>
      <c r="I31" s="69"/>
      <c r="J31" s="68"/>
      <c r="K31" s="67"/>
      <c r="L31" s="70"/>
      <c r="M31" s="67"/>
      <c r="N31" s="68"/>
      <c r="O31" s="132">
        <f>SUM(F31:N31)</f>
        <v>0</v>
      </c>
      <c r="P31" s="44">
        <f>(F31*$F$5)+(G31*$G$5)+(H31*$H$5)+(I31*$I$5)+(J31*$J$5)+(K31*$K$5)+(L31*$L$5)+(M31*$M$5)+(N31*$N$5)</f>
        <v>0</v>
      </c>
    </row>
    <row r="32" spans="1:16" x14ac:dyDescent="0.2">
      <c r="B32" s="66"/>
      <c r="C32" s="158"/>
      <c r="D32" s="59"/>
      <c r="E32" s="60"/>
      <c r="F32" s="61"/>
      <c r="G32" s="67"/>
      <c r="H32" s="68"/>
      <c r="I32" s="69"/>
      <c r="J32" s="68"/>
      <c r="K32" s="67"/>
      <c r="L32" s="70"/>
      <c r="M32" s="67"/>
      <c r="N32" s="68"/>
      <c r="O32" s="132">
        <f>SUM(F32:N32)</f>
        <v>0</v>
      </c>
      <c r="P32" s="44">
        <f>(F32*$F$5)+(G32*$G$5)+(H32*$H$5)+(I32*$I$5)+(J32*$J$5)+(K32*$K$5)+(L32*$L$5)+(M32*$M$5)+(N32*$N$5)</f>
        <v>0</v>
      </c>
    </row>
    <row r="33" spans="2:16" ht="12" thickBot="1" x14ac:dyDescent="0.25">
      <c r="B33" s="47" t="s">
        <v>21</v>
      </c>
      <c r="C33" s="47">
        <f t="shared" ref="C33:P33" si="5">SUM(C31:C32)</f>
        <v>0</v>
      </c>
      <c r="D33" s="47">
        <f t="shared" si="5"/>
        <v>0</v>
      </c>
      <c r="E33" s="47">
        <f t="shared" si="5"/>
        <v>0</v>
      </c>
      <c r="F33" s="47">
        <f t="shared" si="5"/>
        <v>0</v>
      </c>
      <c r="G33" s="47">
        <f t="shared" si="5"/>
        <v>0</v>
      </c>
      <c r="H33" s="47">
        <f t="shared" si="5"/>
        <v>0</v>
      </c>
      <c r="I33" s="47">
        <f t="shared" si="5"/>
        <v>0</v>
      </c>
      <c r="J33" s="47">
        <f t="shared" si="5"/>
        <v>0</v>
      </c>
      <c r="K33" s="47">
        <f t="shared" si="5"/>
        <v>0</v>
      </c>
      <c r="L33" s="47">
        <f t="shared" si="5"/>
        <v>0</v>
      </c>
      <c r="M33" s="47">
        <f t="shared" si="5"/>
        <v>0</v>
      </c>
      <c r="N33" s="47">
        <f t="shared" si="5"/>
        <v>0</v>
      </c>
      <c r="O33" s="47">
        <f t="shared" si="5"/>
        <v>0</v>
      </c>
      <c r="P33" s="130">
        <f t="shared" si="5"/>
        <v>0</v>
      </c>
    </row>
    <row r="36" spans="2:16" x14ac:dyDescent="0.2">
      <c r="N36" s="135" t="s">
        <v>29</v>
      </c>
      <c r="O36" s="134">
        <f>SUM(O33,O27)</f>
        <v>0</v>
      </c>
      <c r="P36" s="176">
        <f>SUM(P33,P27)</f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H25" sqref="H25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63</v>
      </c>
    </row>
    <row r="3" spans="1:16" ht="12.75" x14ac:dyDescent="0.2">
      <c r="B3" s="2" t="s">
        <v>76</v>
      </c>
      <c r="C3" s="2"/>
      <c r="D3" s="2"/>
      <c r="E3" s="2"/>
    </row>
    <row r="4" spans="1:16" x14ac:dyDescent="0.2">
      <c r="B4" s="85"/>
      <c r="C4" s="86" t="s">
        <v>0</v>
      </c>
      <c r="D4" s="86" t="s">
        <v>1</v>
      </c>
      <c r="E4" s="85" t="s">
        <v>2</v>
      </c>
      <c r="F4" s="87" t="s">
        <v>3</v>
      </c>
      <c r="G4" s="88" t="s">
        <v>4</v>
      </c>
      <c r="H4" s="89"/>
      <c r="I4" s="90" t="s">
        <v>5</v>
      </c>
      <c r="J4" s="91"/>
      <c r="K4" s="92" t="s">
        <v>6</v>
      </c>
      <c r="L4" s="86"/>
      <c r="M4" s="92" t="s">
        <v>7</v>
      </c>
      <c r="N4" s="91"/>
      <c r="O4" s="85"/>
      <c r="P4" s="85"/>
    </row>
    <row r="5" spans="1:16" x14ac:dyDescent="0.2">
      <c r="B5" s="93"/>
      <c r="C5" s="12">
        <v>5</v>
      </c>
      <c r="D5" s="13"/>
      <c r="E5" s="13"/>
      <c r="F5" s="94">
        <v>0.1</v>
      </c>
      <c r="G5" s="95">
        <v>0.25</v>
      </c>
      <c r="H5" s="95">
        <v>0.25</v>
      </c>
      <c r="I5" s="91">
        <v>0.5</v>
      </c>
      <c r="J5" s="95">
        <v>0.5</v>
      </c>
      <c r="K5" s="96">
        <v>1</v>
      </c>
      <c r="L5" s="97">
        <v>1</v>
      </c>
      <c r="M5" s="96">
        <v>2</v>
      </c>
      <c r="N5" s="96">
        <v>2</v>
      </c>
      <c r="O5" s="98"/>
      <c r="P5" s="99"/>
    </row>
    <row r="6" spans="1:16" s="30" customFormat="1" x14ac:dyDescent="0.2">
      <c r="A6" s="1"/>
      <c r="B6" s="100" t="s">
        <v>8</v>
      </c>
      <c r="C6" s="101"/>
      <c r="D6" s="101"/>
      <c r="E6" s="101"/>
      <c r="F6" s="94" t="s">
        <v>9</v>
      </c>
      <c r="G6" s="102" t="s">
        <v>10</v>
      </c>
      <c r="H6" s="102" t="s">
        <v>11</v>
      </c>
      <c r="I6" s="89" t="s">
        <v>12</v>
      </c>
      <c r="J6" s="102" t="s">
        <v>13</v>
      </c>
      <c r="K6" s="102" t="s">
        <v>14</v>
      </c>
      <c r="L6" s="94" t="s">
        <v>15</v>
      </c>
      <c r="M6" s="102" t="s">
        <v>16</v>
      </c>
      <c r="N6" s="102" t="s">
        <v>17</v>
      </c>
      <c r="O6" s="89" t="s">
        <v>18</v>
      </c>
      <c r="P6" s="94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106" t="s">
        <v>123</v>
      </c>
      <c r="C9" s="115"/>
      <c r="D9" s="107"/>
      <c r="E9" s="107"/>
      <c r="F9" s="161"/>
      <c r="G9" s="162">
        <v>13</v>
      </c>
      <c r="H9" s="163"/>
      <c r="I9" s="164"/>
      <c r="J9" s="163"/>
      <c r="K9" s="162"/>
      <c r="L9" s="165"/>
      <c r="M9" s="162"/>
      <c r="N9" s="163"/>
      <c r="O9" s="113">
        <f t="shared" ref="O9:O18" si="0">SUM(F9:N9)</f>
        <v>13</v>
      </c>
      <c r="P9" s="114">
        <f t="shared" ref="P9:P18" si="1">(F9*$F$5)+(G9*$G$5)+(H9*$H$5)+(I9*$I$5)+(J9*$J$5)+(K9*$K$5)+(L9*$L$5)+(M9*$M$5)+(N9*$N$5)</f>
        <v>3.25</v>
      </c>
    </row>
    <row r="10" spans="1:16" s="30" customFormat="1" x14ac:dyDescent="0.2">
      <c r="A10" s="1"/>
      <c r="B10" s="106" t="s">
        <v>124</v>
      </c>
      <c r="C10" s="115"/>
      <c r="D10" s="107"/>
      <c r="E10" s="107"/>
      <c r="F10" s="161"/>
      <c r="G10" s="162">
        <v>15</v>
      </c>
      <c r="H10" s="163"/>
      <c r="I10" s="164"/>
      <c r="J10" s="163"/>
      <c r="K10" s="162"/>
      <c r="L10" s="165"/>
      <c r="M10" s="162"/>
      <c r="N10" s="163"/>
      <c r="O10" s="113">
        <f t="shared" si="0"/>
        <v>15</v>
      </c>
      <c r="P10" s="114">
        <f t="shared" si="1"/>
        <v>3.75</v>
      </c>
    </row>
    <row r="11" spans="1:16" s="30" customFormat="1" x14ac:dyDescent="0.2">
      <c r="A11" s="1"/>
      <c r="B11" s="106" t="s">
        <v>125</v>
      </c>
      <c r="C11" s="115"/>
      <c r="D11" s="107"/>
      <c r="E11" s="107"/>
      <c r="F11" s="136"/>
      <c r="G11" s="137">
        <v>10</v>
      </c>
      <c r="H11" s="138"/>
      <c r="I11" s="111"/>
      <c r="J11" s="138"/>
      <c r="K11" s="137"/>
      <c r="L11" s="112"/>
      <c r="M11" s="137"/>
      <c r="N11" s="138"/>
      <c r="O11" s="113">
        <f t="shared" si="0"/>
        <v>10</v>
      </c>
      <c r="P11" s="114">
        <f t="shared" si="1"/>
        <v>2.5</v>
      </c>
    </row>
    <row r="12" spans="1:16" s="30" customFormat="1" x14ac:dyDescent="0.2">
      <c r="A12" s="1"/>
      <c r="B12" s="106" t="s">
        <v>126</v>
      </c>
      <c r="C12" s="115"/>
      <c r="D12" s="107"/>
      <c r="E12" s="107"/>
      <c r="F12" s="136"/>
      <c r="G12" s="137">
        <v>8</v>
      </c>
      <c r="H12" s="138"/>
      <c r="I12" s="111"/>
      <c r="J12" s="138"/>
      <c r="K12" s="137"/>
      <c r="L12" s="112"/>
      <c r="M12" s="137"/>
      <c r="N12" s="138"/>
      <c r="O12" s="113">
        <f t="shared" si="0"/>
        <v>8</v>
      </c>
      <c r="P12" s="114">
        <f t="shared" si="1"/>
        <v>2</v>
      </c>
    </row>
    <row r="13" spans="1:16" s="30" customFormat="1" x14ac:dyDescent="0.2">
      <c r="A13" s="1"/>
      <c r="B13" s="106" t="s">
        <v>127</v>
      </c>
      <c r="C13" s="115"/>
      <c r="D13" s="107"/>
      <c r="E13" s="107"/>
      <c r="F13" s="136"/>
      <c r="G13" s="137">
        <v>10</v>
      </c>
      <c r="H13" s="138"/>
      <c r="I13" s="111"/>
      <c r="J13" s="138"/>
      <c r="K13" s="137"/>
      <c r="L13" s="112"/>
      <c r="M13" s="137"/>
      <c r="N13" s="138"/>
      <c r="O13" s="113">
        <f t="shared" si="0"/>
        <v>10</v>
      </c>
      <c r="P13" s="114">
        <f t="shared" si="1"/>
        <v>2.5</v>
      </c>
    </row>
    <row r="14" spans="1:16" s="30" customFormat="1" x14ac:dyDescent="0.2">
      <c r="A14" s="1"/>
      <c r="B14" s="106" t="s">
        <v>128</v>
      </c>
      <c r="C14" s="115"/>
      <c r="D14" s="107"/>
      <c r="E14" s="107"/>
      <c r="F14" s="136"/>
      <c r="G14" s="137">
        <v>10</v>
      </c>
      <c r="H14" s="138"/>
      <c r="I14" s="111"/>
      <c r="J14" s="138"/>
      <c r="K14" s="137"/>
      <c r="L14" s="112"/>
      <c r="M14" s="137"/>
      <c r="N14" s="138">
        <v>1</v>
      </c>
      <c r="O14" s="113">
        <f t="shared" si="0"/>
        <v>11</v>
      </c>
      <c r="P14" s="114">
        <f t="shared" si="1"/>
        <v>4.5</v>
      </c>
    </row>
    <row r="15" spans="1:16" s="30" customFormat="1" x14ac:dyDescent="0.2">
      <c r="A15" s="1"/>
      <c r="B15" s="106" t="s">
        <v>129</v>
      </c>
      <c r="C15" s="115"/>
      <c r="D15" s="107"/>
      <c r="E15" s="107"/>
      <c r="F15" s="136"/>
      <c r="G15" s="137">
        <v>7</v>
      </c>
      <c r="H15" s="138"/>
      <c r="I15" s="111"/>
      <c r="J15" s="138"/>
      <c r="K15" s="137"/>
      <c r="L15" s="112"/>
      <c r="M15" s="137"/>
      <c r="N15" s="138"/>
      <c r="O15" s="113">
        <f t="shared" si="0"/>
        <v>7</v>
      </c>
      <c r="P15" s="114">
        <f t="shared" si="1"/>
        <v>1.75</v>
      </c>
    </row>
    <row r="16" spans="1:16" s="30" customFormat="1" x14ac:dyDescent="0.2">
      <c r="A16" s="1"/>
      <c r="B16" s="106" t="s">
        <v>130</v>
      </c>
      <c r="C16" s="115"/>
      <c r="D16" s="107"/>
      <c r="E16" s="107"/>
      <c r="F16" s="136"/>
      <c r="G16" s="137">
        <v>10</v>
      </c>
      <c r="H16" s="138"/>
      <c r="I16" s="111"/>
      <c r="J16" s="138"/>
      <c r="K16" s="137"/>
      <c r="L16" s="112"/>
      <c r="M16" s="137"/>
      <c r="N16" s="138"/>
      <c r="O16" s="113">
        <f t="shared" si="0"/>
        <v>10</v>
      </c>
      <c r="P16" s="114">
        <f t="shared" si="1"/>
        <v>2.5</v>
      </c>
    </row>
    <row r="17" spans="1:16" s="30" customFormat="1" x14ac:dyDescent="0.2">
      <c r="A17" s="1"/>
      <c r="B17" s="106"/>
      <c r="C17" s="115"/>
      <c r="D17" s="107"/>
      <c r="E17" s="107"/>
      <c r="F17" s="136"/>
      <c r="G17" s="137"/>
      <c r="H17" s="138"/>
      <c r="I17" s="111"/>
      <c r="J17" s="138"/>
      <c r="K17" s="137"/>
      <c r="L17" s="112"/>
      <c r="M17" s="137"/>
      <c r="N17" s="138"/>
      <c r="O17" s="113">
        <f t="shared" si="0"/>
        <v>0</v>
      </c>
      <c r="P17" s="114">
        <f t="shared" si="1"/>
        <v>0</v>
      </c>
    </row>
    <row r="18" spans="1:16" s="30" customFormat="1" hidden="1" x14ac:dyDescent="0.2">
      <c r="A18" s="1"/>
      <c r="B18" s="106"/>
      <c r="C18" s="115"/>
      <c r="D18" s="107"/>
      <c r="E18" s="107"/>
      <c r="F18" s="108"/>
      <c r="G18" s="109"/>
      <c r="H18" s="110"/>
      <c r="I18" s="111"/>
      <c r="J18" s="110"/>
      <c r="K18" s="109"/>
      <c r="L18" s="112"/>
      <c r="M18" s="109"/>
      <c r="N18" s="110"/>
      <c r="O18" s="113">
        <f t="shared" si="0"/>
        <v>0</v>
      </c>
      <c r="P18" s="114">
        <f t="shared" si="1"/>
        <v>0</v>
      </c>
    </row>
    <row r="19" spans="1:16" x14ac:dyDescent="0.2">
      <c r="A19" s="46"/>
      <c r="B19" s="116" t="s">
        <v>21</v>
      </c>
      <c r="C19" s="116">
        <f t="shared" ref="C19:O19" si="2">SUM(C9:C18)</f>
        <v>0</v>
      </c>
      <c r="D19" s="116">
        <f t="shared" si="2"/>
        <v>0</v>
      </c>
      <c r="E19" s="116">
        <f t="shared" si="2"/>
        <v>0</v>
      </c>
      <c r="F19" s="116">
        <f t="shared" si="2"/>
        <v>0</v>
      </c>
      <c r="G19" s="116">
        <f t="shared" si="2"/>
        <v>83</v>
      </c>
      <c r="H19" s="116">
        <f t="shared" si="2"/>
        <v>0</v>
      </c>
      <c r="I19" s="116">
        <f t="shared" si="2"/>
        <v>0</v>
      </c>
      <c r="J19" s="116">
        <f t="shared" si="2"/>
        <v>0</v>
      </c>
      <c r="K19" s="116">
        <f t="shared" si="2"/>
        <v>0</v>
      </c>
      <c r="L19" s="116">
        <f t="shared" si="2"/>
        <v>0</v>
      </c>
      <c r="M19" s="116">
        <f t="shared" si="2"/>
        <v>0</v>
      </c>
      <c r="N19" s="116">
        <f t="shared" si="2"/>
        <v>1</v>
      </c>
      <c r="O19" s="116">
        <f t="shared" si="2"/>
        <v>84</v>
      </c>
      <c r="P19" s="116">
        <f>SUM(P9:P18)</f>
        <v>22.75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2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24.42578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35</v>
      </c>
      <c r="C2" s="118" t="s">
        <v>36</v>
      </c>
    </row>
    <row r="3" spans="1:16" ht="12.75" x14ac:dyDescent="0.2">
      <c r="B3" s="2" t="s">
        <v>76</v>
      </c>
      <c r="C3" s="2"/>
      <c r="D3" s="119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34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 t="s">
        <v>50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x14ac:dyDescent="0.2">
      <c r="B9" s="188" t="s">
        <v>80</v>
      </c>
      <c r="C9" s="158"/>
      <c r="D9" s="195"/>
      <c r="E9" s="190"/>
      <c r="F9" s="191"/>
      <c r="G9" s="192">
        <v>850</v>
      </c>
      <c r="H9" s="193"/>
      <c r="I9" s="192">
        <v>32</v>
      </c>
      <c r="J9" s="193"/>
      <c r="K9" s="192">
        <v>51</v>
      </c>
      <c r="L9" s="70"/>
      <c r="M9" s="192"/>
      <c r="N9" s="193">
        <v>16</v>
      </c>
      <c r="O9" s="132">
        <f>SUM(F9:N9)</f>
        <v>949</v>
      </c>
      <c r="P9" s="44">
        <f>(C9*$C$5)+(F9*$F$5)+(G9*$G$5)+(H9*$H$5)+(I9*$I$5)+(J9*$J$5)+(K9*$K$5)+(L9*$L$5)+(M9*$M$5)+(N9*$N$5)</f>
        <v>311.5</v>
      </c>
    </row>
    <row r="10" spans="1:16" x14ac:dyDescent="0.2">
      <c r="B10" s="188" t="s">
        <v>81</v>
      </c>
      <c r="C10" s="158"/>
      <c r="D10" s="195"/>
      <c r="E10" s="190"/>
      <c r="F10" s="191"/>
      <c r="G10" s="192">
        <v>200</v>
      </c>
      <c r="H10" s="193"/>
      <c r="I10" s="192"/>
      <c r="J10" s="193"/>
      <c r="K10" s="192"/>
      <c r="L10" s="70"/>
      <c r="M10" s="192"/>
      <c r="N10" s="193"/>
      <c r="O10" s="132">
        <f t="shared" ref="O10:O15" si="0">SUM(F10:N10)</f>
        <v>200</v>
      </c>
      <c r="P10" s="44">
        <f t="shared" ref="P10:P15" si="1">(F10*$F$5)+(G10*$G$5)+(H10*$H$5)+(I10*$I$5)+(J10*$J$5)+(K10*$K$5)+(L10*$L$5)+(M10*$M$5)+(N10*$N$5)</f>
        <v>50</v>
      </c>
    </row>
    <row r="11" spans="1:16" x14ac:dyDescent="0.2">
      <c r="B11" s="188" t="s">
        <v>82</v>
      </c>
      <c r="C11" s="158"/>
      <c r="D11" s="195">
        <v>1</v>
      </c>
      <c r="E11" s="190">
        <v>1</v>
      </c>
      <c r="F11" s="191">
        <v>1</v>
      </c>
      <c r="G11" s="192">
        <v>2</v>
      </c>
      <c r="H11" s="193"/>
      <c r="I11" s="192">
        <v>1</v>
      </c>
      <c r="J11" s="193"/>
      <c r="K11" s="192">
        <v>3</v>
      </c>
      <c r="L11" s="70"/>
      <c r="M11" s="192"/>
      <c r="N11" s="193">
        <v>33</v>
      </c>
      <c r="O11" s="132">
        <f t="shared" si="0"/>
        <v>40</v>
      </c>
      <c r="P11" s="44">
        <f t="shared" si="1"/>
        <v>70.099999999999994</v>
      </c>
    </row>
    <row r="12" spans="1:16" s="30" customFormat="1" hidden="1" x14ac:dyDescent="0.2">
      <c r="A12" s="1"/>
      <c r="B12" s="139"/>
      <c r="C12" s="60"/>
      <c r="D12" s="66"/>
      <c r="E12" s="141"/>
      <c r="F12" s="121"/>
      <c r="G12" s="121"/>
      <c r="H12" s="122"/>
      <c r="I12" s="123"/>
      <c r="J12" s="124"/>
      <c r="K12" s="123"/>
      <c r="L12" s="124"/>
      <c r="M12" s="125"/>
      <c r="N12" s="120"/>
      <c r="O12" s="132">
        <f t="shared" si="0"/>
        <v>0</v>
      </c>
      <c r="P12" s="44">
        <f t="shared" si="1"/>
        <v>0</v>
      </c>
    </row>
    <row r="13" spans="1:16" s="30" customFormat="1" hidden="1" x14ac:dyDescent="0.2">
      <c r="A13" s="1"/>
      <c r="B13" s="139"/>
      <c r="C13" s="60"/>
      <c r="D13" s="66"/>
      <c r="E13" s="141"/>
      <c r="F13" s="121"/>
      <c r="G13" s="121"/>
      <c r="H13" s="124"/>
      <c r="I13" s="123"/>
      <c r="J13" s="124"/>
      <c r="K13" s="123"/>
      <c r="L13" s="124"/>
      <c r="M13" s="67"/>
      <c r="N13" s="140"/>
      <c r="O13" s="132">
        <f t="shared" si="0"/>
        <v>0</v>
      </c>
      <c r="P13" s="44">
        <f t="shared" si="1"/>
        <v>0</v>
      </c>
    </row>
    <row r="14" spans="1:16" s="30" customFormat="1" hidden="1" x14ac:dyDescent="0.2">
      <c r="A14" s="1"/>
      <c r="B14" s="13"/>
      <c r="C14" s="46"/>
      <c r="D14" s="131"/>
      <c r="E14" s="133"/>
      <c r="F14" s="126"/>
      <c r="G14" s="126"/>
      <c r="H14" s="127"/>
      <c r="I14" s="128"/>
      <c r="J14" s="127"/>
      <c r="K14" s="128"/>
      <c r="L14" s="127"/>
      <c r="M14" s="128"/>
      <c r="N14" s="129"/>
      <c r="O14" s="132">
        <f t="shared" si="0"/>
        <v>0</v>
      </c>
      <c r="P14" s="44">
        <f t="shared" si="1"/>
        <v>0</v>
      </c>
    </row>
    <row r="15" spans="1:16" s="30" customFormat="1" x14ac:dyDescent="0.2">
      <c r="A15" s="1"/>
      <c r="B15" s="156"/>
      <c r="C15" s="159"/>
      <c r="D15" s="157"/>
      <c r="E15" s="60"/>
      <c r="F15" s="61"/>
      <c r="G15" s="67"/>
      <c r="H15" s="68"/>
      <c r="I15" s="69"/>
      <c r="J15" s="68"/>
      <c r="K15" s="67"/>
      <c r="L15" s="70"/>
      <c r="M15" s="67"/>
      <c r="N15" s="68"/>
      <c r="O15" s="132">
        <f t="shared" si="0"/>
        <v>0</v>
      </c>
      <c r="P15" s="44">
        <f t="shared" si="1"/>
        <v>0</v>
      </c>
    </row>
    <row r="16" spans="1:16" ht="12" thickBot="1" x14ac:dyDescent="0.25">
      <c r="A16" s="46"/>
      <c r="B16" s="47" t="s">
        <v>21</v>
      </c>
      <c r="C16" s="47">
        <f t="shared" ref="C16:P16" si="2">SUM(C9:C15)</f>
        <v>0</v>
      </c>
      <c r="D16" s="47">
        <f t="shared" si="2"/>
        <v>1</v>
      </c>
      <c r="E16" s="47">
        <f t="shared" si="2"/>
        <v>1</v>
      </c>
      <c r="F16" s="47">
        <f t="shared" si="2"/>
        <v>1</v>
      </c>
      <c r="G16" s="47">
        <f t="shared" si="2"/>
        <v>1052</v>
      </c>
      <c r="H16" s="47">
        <f t="shared" si="2"/>
        <v>0</v>
      </c>
      <c r="I16" s="47">
        <f t="shared" si="2"/>
        <v>33</v>
      </c>
      <c r="J16" s="47">
        <f t="shared" si="2"/>
        <v>0</v>
      </c>
      <c r="K16" s="47">
        <f t="shared" si="2"/>
        <v>54</v>
      </c>
      <c r="L16" s="47">
        <f t="shared" si="2"/>
        <v>0</v>
      </c>
      <c r="M16" s="47">
        <f t="shared" si="2"/>
        <v>0</v>
      </c>
      <c r="N16" s="47">
        <f t="shared" si="2"/>
        <v>49</v>
      </c>
      <c r="O16" s="47">
        <f t="shared" si="2"/>
        <v>1189</v>
      </c>
      <c r="P16" s="47">
        <f t="shared" si="2"/>
        <v>431.6</v>
      </c>
    </row>
    <row r="17" spans="2:16" x14ac:dyDescent="0.2">
      <c r="B17" s="46"/>
      <c r="C17" s="46"/>
      <c r="D17" s="46"/>
      <c r="E17" s="46"/>
      <c r="F17" s="48"/>
      <c r="G17" s="48"/>
      <c r="H17" s="48"/>
      <c r="I17" s="48"/>
      <c r="J17" s="48"/>
      <c r="K17" s="48"/>
      <c r="L17" s="48"/>
      <c r="M17" s="48"/>
      <c r="N17" s="48"/>
      <c r="O17" s="46"/>
      <c r="P17" s="46"/>
    </row>
    <row r="18" spans="2:16" x14ac:dyDescent="0.2">
      <c r="O18" s="46"/>
    </row>
    <row r="19" spans="2:16" ht="12" hidden="1" thickBot="1" x14ac:dyDescent="0.25">
      <c r="B19" s="33" t="s">
        <v>51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2:16" hidden="1" x14ac:dyDescent="0.2">
      <c r="B20" s="66"/>
      <c r="C20" s="158"/>
      <c r="D20" s="59"/>
      <c r="E20" s="60"/>
      <c r="F20" s="61"/>
      <c r="G20" s="67"/>
      <c r="H20" s="68"/>
      <c r="I20" s="69"/>
      <c r="J20" s="68"/>
      <c r="K20" s="67"/>
      <c r="L20" s="70"/>
      <c r="M20" s="67"/>
      <c r="N20" s="68"/>
      <c r="O20" s="132">
        <f>SUM(F20:N20)</f>
        <v>0</v>
      </c>
      <c r="P20" s="44">
        <f>(F20*$F$5)+(G20*$G$5)+(H20*$H$5)+(I20*$I$5)+(J20*$J$5)+(K20*$K$5)+(L20*$L$5)+(M20*$M$5)+(N20*$N$5)</f>
        <v>0</v>
      </c>
    </row>
    <row r="21" spans="2:16" hidden="1" x14ac:dyDescent="0.2">
      <c r="B21" s="66"/>
      <c r="C21" s="158"/>
      <c r="D21" s="59"/>
      <c r="E21" s="60"/>
      <c r="F21" s="61"/>
      <c r="G21" s="67"/>
      <c r="H21" s="68"/>
      <c r="I21" s="69"/>
      <c r="J21" s="68"/>
      <c r="K21" s="67"/>
      <c r="L21" s="70"/>
      <c r="M21" s="67"/>
      <c r="N21" s="68"/>
      <c r="O21" s="132">
        <f>SUM(F21:N21)</f>
        <v>0</v>
      </c>
      <c r="P21" s="44">
        <f>(F21*$F$5)+(G21*$G$5)+(H21*$H$5)+(I21*$I$5)+(J21*$J$5)+(K21*$K$5)+(L21*$L$5)+(M21*$M$5)+(N21*$N$5)</f>
        <v>0</v>
      </c>
    </row>
    <row r="22" spans="2:16" ht="12" hidden="1" thickBot="1" x14ac:dyDescent="0.25">
      <c r="B22" s="47" t="s">
        <v>21</v>
      </c>
      <c r="C22" s="47">
        <f t="shared" ref="C22:P22" si="3">SUM(C20:C21)</f>
        <v>0</v>
      </c>
      <c r="D22" s="47">
        <f t="shared" si="3"/>
        <v>0</v>
      </c>
      <c r="E22" s="47">
        <f t="shared" si="3"/>
        <v>0</v>
      </c>
      <c r="F22" s="47">
        <f t="shared" si="3"/>
        <v>0</v>
      </c>
      <c r="G22" s="47">
        <f t="shared" si="3"/>
        <v>0</v>
      </c>
      <c r="H22" s="47">
        <f t="shared" si="3"/>
        <v>0</v>
      </c>
      <c r="I22" s="47">
        <f t="shared" si="3"/>
        <v>0</v>
      </c>
      <c r="J22" s="47">
        <f t="shared" si="3"/>
        <v>0</v>
      </c>
      <c r="K22" s="47">
        <f t="shared" si="3"/>
        <v>0</v>
      </c>
      <c r="L22" s="47">
        <f t="shared" si="3"/>
        <v>0</v>
      </c>
      <c r="M22" s="47">
        <f t="shared" si="3"/>
        <v>0</v>
      </c>
      <c r="N22" s="47">
        <f t="shared" si="3"/>
        <v>0</v>
      </c>
      <c r="O22" s="47">
        <f t="shared" si="3"/>
        <v>0</v>
      </c>
      <c r="P22" s="130">
        <f t="shared" si="3"/>
        <v>0</v>
      </c>
    </row>
    <row r="23" spans="2:16" hidden="1" x14ac:dyDescent="0.2"/>
    <row r="24" spans="2:16" hidden="1" x14ac:dyDescent="0.2"/>
    <row r="25" spans="2:16" ht="12" hidden="1" thickBot="1" x14ac:dyDescent="0.25">
      <c r="B25" s="33" t="s">
        <v>52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2:16" hidden="1" x14ac:dyDescent="0.2">
      <c r="B26" s="66"/>
      <c r="C26" s="71"/>
      <c r="D26" s="60"/>
      <c r="E26" s="60"/>
      <c r="F26" s="61"/>
      <c r="G26" s="67"/>
      <c r="H26" s="68"/>
      <c r="I26" s="69"/>
      <c r="J26" s="68"/>
      <c r="K26" s="67"/>
      <c r="L26" s="70"/>
      <c r="M26" s="67"/>
      <c r="N26" s="68"/>
      <c r="O26" s="43">
        <f>SUM(F26:N26)</f>
        <v>0</v>
      </c>
      <c r="P26" s="44">
        <f>(F26*$F$5)+(G26*$G$5)+(H26*$H$5)+(I26*$I$5)+(J26*$J$5)+(K26*$K$5)+(L26*$L$5)+(M26*$M$5)+(N26*$N$5)</f>
        <v>0</v>
      </c>
    </row>
    <row r="27" spans="2:16" hidden="1" x14ac:dyDescent="0.2">
      <c r="B27" s="66"/>
      <c r="C27" s="59"/>
      <c r="D27" s="60"/>
      <c r="E27" s="60"/>
      <c r="F27" s="61"/>
      <c r="G27" s="67"/>
      <c r="H27" s="68"/>
      <c r="I27" s="69"/>
      <c r="J27" s="68"/>
      <c r="K27" s="67"/>
      <c r="L27" s="70"/>
      <c r="M27" s="67"/>
      <c r="N27" s="68"/>
      <c r="O27" s="43">
        <f>SUM(F27:N27)</f>
        <v>0</v>
      </c>
      <c r="P27" s="44">
        <f>(F27*$F$5)+(G27*$G$5)+(H27*$H$5)+(I27*$I$5)+(J27*$J$5)+(K27*$K$5)+(L27*$L$5)+(M27*$M$5)+(N27*$N$5)</f>
        <v>0</v>
      </c>
    </row>
    <row r="28" spans="2:16" hidden="1" x14ac:dyDescent="0.2">
      <c r="B28" s="66"/>
      <c r="C28" s="59"/>
      <c r="D28" s="60"/>
      <c r="E28" s="60"/>
      <c r="F28" s="61"/>
      <c r="G28" s="67"/>
      <c r="H28" s="68"/>
      <c r="I28" s="69"/>
      <c r="J28" s="68"/>
      <c r="K28" s="67"/>
      <c r="L28" s="70"/>
      <c r="M28" s="67"/>
      <c r="N28" s="68"/>
      <c r="O28" s="43">
        <f>SUM(C28:N28)</f>
        <v>0</v>
      </c>
      <c r="P28" s="44">
        <f>(C28*$C$5)+(G28*$G$5)+(H28*$H$5)+(I28*$I$5)+(J28*$J$5)+(K28*$K$5)+(L28*$L$5)+(M28*$M$5)+(N28*$N$5)</f>
        <v>0</v>
      </c>
    </row>
    <row r="29" spans="2:16" hidden="1" x14ac:dyDescent="0.2">
      <c r="B29" s="131"/>
      <c r="C29" s="46"/>
      <c r="D29" s="46"/>
      <c r="E29" s="46"/>
      <c r="F29" s="126"/>
      <c r="G29" s="128"/>
      <c r="H29" s="127"/>
      <c r="I29" s="128"/>
      <c r="J29" s="127"/>
      <c r="K29" s="128"/>
      <c r="L29" s="127"/>
      <c r="M29" s="128"/>
      <c r="N29" s="129"/>
      <c r="O29" s="43"/>
      <c r="P29" s="44">
        <f>(F29*$F$5)+(G29*$G$5)+(H29*$H$5)+(I29*$I$5)+(J29*$J$5)+(K29*$K$5)+(L29*$L$5)+(M29*$M$5)+(N29*$N$5)</f>
        <v>0</v>
      </c>
    </row>
    <row r="30" spans="2:16" ht="12" hidden="1" thickBot="1" x14ac:dyDescent="0.25">
      <c r="B30" s="47" t="s">
        <v>21</v>
      </c>
      <c r="C30" s="47">
        <f>SUM(C26:C27)</f>
        <v>0</v>
      </c>
      <c r="D30" s="47">
        <f>SUM(D26:D27)</f>
        <v>0</v>
      </c>
      <c r="E30" s="47">
        <f>SUM(E26:E27)</f>
        <v>0</v>
      </c>
      <c r="F30" s="47">
        <f>SUM(F26:F29)</f>
        <v>0</v>
      </c>
      <c r="G30" s="47">
        <f t="shared" ref="G30:O30" si="4">SUM(G26:G29)</f>
        <v>0</v>
      </c>
      <c r="H30" s="47">
        <f t="shared" si="4"/>
        <v>0</v>
      </c>
      <c r="I30" s="47">
        <f t="shared" si="4"/>
        <v>0</v>
      </c>
      <c r="J30" s="47">
        <f t="shared" si="4"/>
        <v>0</v>
      </c>
      <c r="K30" s="47">
        <f t="shared" si="4"/>
        <v>0</v>
      </c>
      <c r="L30" s="47">
        <f t="shared" si="4"/>
        <v>0</v>
      </c>
      <c r="M30" s="47">
        <f t="shared" si="4"/>
        <v>0</v>
      </c>
      <c r="N30" s="47">
        <f t="shared" si="4"/>
        <v>0</v>
      </c>
      <c r="O30" s="47">
        <f t="shared" si="4"/>
        <v>0</v>
      </c>
      <c r="P30" s="130">
        <f>SUM(P26:P29)</f>
        <v>0</v>
      </c>
    </row>
    <row r="31" spans="2:16" x14ac:dyDescent="0.2">
      <c r="B31" s="62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160"/>
    </row>
    <row r="32" spans="2:16" x14ac:dyDescent="0.2">
      <c r="N32" s="135" t="s">
        <v>29</v>
      </c>
      <c r="O32" s="134">
        <f>SUM(O16+O22+O30)</f>
        <v>1189</v>
      </c>
      <c r="P32" s="134">
        <f>SUM(P16+P22+P30)</f>
        <v>431.6</v>
      </c>
    </row>
  </sheetData>
  <pageMargins left="0.7" right="0.7" top="0.75" bottom="0.75" header="0.3" footer="0.3"/>
  <pageSetup paperSize="9" orientation="portrait" r:id="rId1"/>
  <ignoredErrors>
    <ignoredError sqref="O9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10" sqref="B1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37</v>
      </c>
    </row>
    <row r="3" spans="1:16" ht="12.75" x14ac:dyDescent="0.2">
      <c r="B3" s="2" t="s">
        <v>76</v>
      </c>
      <c r="C3" s="2"/>
      <c r="D3" s="2"/>
      <c r="E3" s="2"/>
    </row>
    <row r="4" spans="1:16" x14ac:dyDescent="0.2">
      <c r="B4" s="85"/>
      <c r="C4" s="86" t="s">
        <v>0</v>
      </c>
      <c r="D4" s="86" t="s">
        <v>1</v>
      </c>
      <c r="E4" s="85" t="s">
        <v>2</v>
      </c>
      <c r="F4" s="87" t="s">
        <v>3</v>
      </c>
      <c r="G4" s="88" t="s">
        <v>4</v>
      </c>
      <c r="H4" s="89"/>
      <c r="I4" s="90" t="s">
        <v>5</v>
      </c>
      <c r="J4" s="91"/>
      <c r="K4" s="92" t="s">
        <v>6</v>
      </c>
      <c r="L4" s="86"/>
      <c r="M4" s="92" t="s">
        <v>7</v>
      </c>
      <c r="N4" s="91"/>
      <c r="O4" s="85"/>
      <c r="P4" s="85"/>
    </row>
    <row r="5" spans="1:16" x14ac:dyDescent="0.2">
      <c r="B5" s="93"/>
      <c r="C5" s="12">
        <v>5</v>
      </c>
      <c r="D5" s="13"/>
      <c r="E5" s="13"/>
      <c r="F5" s="94">
        <v>0.1</v>
      </c>
      <c r="G5" s="95">
        <v>0.25</v>
      </c>
      <c r="H5" s="95">
        <v>0.25</v>
      </c>
      <c r="I5" s="91">
        <v>0.5</v>
      </c>
      <c r="J5" s="95">
        <v>0.5</v>
      </c>
      <c r="K5" s="96">
        <v>1</v>
      </c>
      <c r="L5" s="97">
        <v>1</v>
      </c>
      <c r="M5" s="96">
        <v>2</v>
      </c>
      <c r="N5" s="96">
        <v>2</v>
      </c>
      <c r="O5" s="98"/>
      <c r="P5" s="99"/>
    </row>
    <row r="6" spans="1:16" s="30" customFormat="1" x14ac:dyDescent="0.2">
      <c r="A6" s="1"/>
      <c r="B6" s="100" t="s">
        <v>8</v>
      </c>
      <c r="C6" s="101"/>
      <c r="D6" s="101"/>
      <c r="E6" s="101"/>
      <c r="F6" s="94" t="s">
        <v>9</v>
      </c>
      <c r="G6" s="102" t="s">
        <v>10</v>
      </c>
      <c r="H6" s="102" t="s">
        <v>11</v>
      </c>
      <c r="I6" s="89" t="s">
        <v>12</v>
      </c>
      <c r="J6" s="102" t="s">
        <v>13</v>
      </c>
      <c r="K6" s="102" t="s">
        <v>14</v>
      </c>
      <c r="L6" s="94" t="s">
        <v>15</v>
      </c>
      <c r="M6" s="102" t="s">
        <v>16</v>
      </c>
      <c r="N6" s="102" t="s">
        <v>17</v>
      </c>
      <c r="O6" s="89" t="s">
        <v>18</v>
      </c>
      <c r="P6" s="94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3"/>
      <c r="C8" s="103"/>
      <c r="D8" s="103"/>
      <c r="E8" s="103"/>
      <c r="F8" s="104"/>
      <c r="G8" s="104"/>
      <c r="H8" s="104"/>
      <c r="I8" s="104"/>
      <c r="J8" s="104"/>
      <c r="K8" s="104"/>
      <c r="L8" s="104"/>
      <c r="M8" s="104"/>
      <c r="N8" s="104"/>
      <c r="O8" s="105"/>
      <c r="P8" s="105"/>
    </row>
    <row r="9" spans="1:16" s="30" customFormat="1" x14ac:dyDescent="0.2">
      <c r="A9" s="1"/>
      <c r="B9" s="106" t="s">
        <v>77</v>
      </c>
      <c r="C9" s="115"/>
      <c r="D9" s="107"/>
      <c r="E9" s="107"/>
      <c r="F9" s="136"/>
      <c r="G9" s="137">
        <v>296</v>
      </c>
      <c r="H9" s="138"/>
      <c r="I9" s="111"/>
      <c r="J9" s="138"/>
      <c r="K9" s="137"/>
      <c r="L9" s="112">
        <v>21</v>
      </c>
      <c r="M9" s="137"/>
      <c r="N9" s="138">
        <v>13</v>
      </c>
      <c r="O9" s="113">
        <f>SUM(F9:N9)</f>
        <v>330</v>
      </c>
      <c r="P9" s="114">
        <f>(F9*$F$5)+(G9*$G$5)+(H9*$H$5)+(I9*$I$5)+(J9*$J$5)+(K9*$K$5)+(L9*$L$5)+(M9*$M$5)+(N9*$N$5)</f>
        <v>121</v>
      </c>
    </row>
    <row r="10" spans="1:16" s="30" customFormat="1" x14ac:dyDescent="0.2">
      <c r="A10" s="1"/>
      <c r="B10" s="106"/>
      <c r="C10" s="115"/>
      <c r="D10" s="107"/>
      <c r="E10" s="107"/>
      <c r="F10" s="136"/>
      <c r="G10" s="137"/>
      <c r="H10" s="138"/>
      <c r="I10" s="111"/>
      <c r="J10" s="138"/>
      <c r="K10" s="137"/>
      <c r="L10" s="112"/>
      <c r="M10" s="137"/>
      <c r="N10" s="138"/>
      <c r="O10" s="113">
        <f>SUM(F10:N10)</f>
        <v>0</v>
      </c>
      <c r="P10" s="114">
        <f>(F10*$F$5)+(G10*$G$5)+(H10*$H$5)+(I10*$I$5)+(J10*$J$5)+(K10*$K$5)+(L10*$L$5)+(M10*$M$5)+(N10*$N$5)</f>
        <v>0</v>
      </c>
    </row>
    <row r="11" spans="1:16" s="30" customFormat="1" x14ac:dyDescent="0.2">
      <c r="A11" s="1"/>
      <c r="B11" s="106"/>
      <c r="C11" s="115"/>
      <c r="D11" s="107"/>
      <c r="E11" s="107"/>
      <c r="F11" s="136"/>
      <c r="G11" s="137"/>
      <c r="H11" s="138"/>
      <c r="I11" s="111"/>
      <c r="J11" s="138"/>
      <c r="K11" s="137"/>
      <c r="L11" s="112"/>
      <c r="M11" s="137"/>
      <c r="N11" s="138"/>
      <c r="O11" s="113">
        <f>SUM(F11:N11)</f>
        <v>0</v>
      </c>
      <c r="P11" s="114">
        <f>(F11*$F$5)+(G11*$G$5)+(H11*$H$5)+(I11*$I$5)+(J11*$J$5)+(K11*$K$5)+(L11*$L$5)+(M11*$M$5)+(N11*$N$5)</f>
        <v>0</v>
      </c>
    </row>
    <row r="12" spans="1:16" x14ac:dyDescent="0.2">
      <c r="A12" s="46"/>
      <c r="B12" s="116" t="s">
        <v>21</v>
      </c>
      <c r="C12" s="116">
        <f t="shared" ref="C12:P12" si="0">SUM(C9:C11)</f>
        <v>0</v>
      </c>
      <c r="D12" s="116">
        <f t="shared" si="0"/>
        <v>0</v>
      </c>
      <c r="E12" s="116">
        <f t="shared" si="0"/>
        <v>0</v>
      </c>
      <c r="F12" s="116">
        <f t="shared" si="0"/>
        <v>0</v>
      </c>
      <c r="G12" s="116">
        <f t="shared" si="0"/>
        <v>296</v>
      </c>
      <c r="H12" s="116">
        <f t="shared" si="0"/>
        <v>0</v>
      </c>
      <c r="I12" s="116">
        <f t="shared" si="0"/>
        <v>0</v>
      </c>
      <c r="J12" s="116">
        <f t="shared" si="0"/>
        <v>0</v>
      </c>
      <c r="K12" s="116">
        <f t="shared" si="0"/>
        <v>0</v>
      </c>
      <c r="L12" s="116">
        <f t="shared" si="0"/>
        <v>21</v>
      </c>
      <c r="M12" s="116">
        <f t="shared" si="0"/>
        <v>0</v>
      </c>
      <c r="N12" s="116">
        <f t="shared" si="0"/>
        <v>13</v>
      </c>
      <c r="O12" s="116">
        <f t="shared" si="0"/>
        <v>330</v>
      </c>
      <c r="P12" s="116">
        <f t="shared" si="0"/>
        <v>121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J31" sqref="J31"/>
    </sheetView>
  </sheetViews>
  <sheetFormatPr defaultRowHeight="11.25" x14ac:dyDescent="0.2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74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33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208" t="s">
        <v>115</v>
      </c>
      <c r="C7" s="218"/>
      <c r="D7" s="219"/>
      <c r="E7" s="219"/>
      <c r="F7" s="220">
        <v>14</v>
      </c>
      <c r="G7" s="196">
        <v>43</v>
      </c>
      <c r="H7" s="197"/>
      <c r="I7" s="198">
        <v>15</v>
      </c>
      <c r="J7" s="197"/>
      <c r="K7" s="196">
        <v>10</v>
      </c>
      <c r="L7" s="199"/>
      <c r="M7" s="196"/>
      <c r="N7" s="197">
        <v>8</v>
      </c>
      <c r="O7" s="43">
        <f t="shared" ref="O7:O15" si="0">SUM(F7:N7)</f>
        <v>90</v>
      </c>
      <c r="P7" s="44">
        <f t="shared" ref="P7:P15" si="1">(F7*$F$3)+(G7*$G$3)+(H7*$H$3)+(I7*$I$3)+(J7*$J$3)+(K7*$K$3)+(L7*$L$3)+(M7*$M$3)+(N7*$N$3)</f>
        <v>45.65</v>
      </c>
    </row>
    <row r="8" spans="1:16" s="30" customFormat="1" x14ac:dyDescent="0.2">
      <c r="A8" s="1"/>
      <c r="B8" s="208" t="s">
        <v>116</v>
      </c>
      <c r="C8" s="221"/>
      <c r="D8" s="219"/>
      <c r="E8" s="219"/>
      <c r="F8" s="220"/>
      <c r="G8" s="196">
        <v>39</v>
      </c>
      <c r="H8" s="197"/>
      <c r="I8" s="198"/>
      <c r="J8" s="197"/>
      <c r="K8" s="196"/>
      <c r="L8" s="199"/>
      <c r="M8" s="196"/>
      <c r="N8" s="197">
        <v>1</v>
      </c>
      <c r="O8" s="43">
        <f t="shared" si="0"/>
        <v>40</v>
      </c>
      <c r="P8" s="44">
        <f t="shared" si="1"/>
        <v>11.75</v>
      </c>
    </row>
    <row r="9" spans="1:16" s="30" customFormat="1" x14ac:dyDescent="0.2">
      <c r="A9" s="1"/>
      <c r="B9" s="208" t="s">
        <v>117</v>
      </c>
      <c r="C9" s="221"/>
      <c r="D9" s="219"/>
      <c r="E9" s="219"/>
      <c r="F9" s="220"/>
      <c r="G9" s="196">
        <v>5</v>
      </c>
      <c r="H9" s="197"/>
      <c r="I9" s="198">
        <v>3</v>
      </c>
      <c r="J9" s="197"/>
      <c r="K9" s="196">
        <v>1</v>
      </c>
      <c r="L9" s="199"/>
      <c r="M9" s="196"/>
      <c r="N9" s="197">
        <v>2</v>
      </c>
      <c r="O9" s="43">
        <f t="shared" si="0"/>
        <v>11</v>
      </c>
      <c r="P9" s="44">
        <f t="shared" si="1"/>
        <v>7.75</v>
      </c>
    </row>
    <row r="10" spans="1:16" s="30" customFormat="1" x14ac:dyDescent="0.2">
      <c r="A10" s="1"/>
      <c r="B10" s="208" t="s">
        <v>118</v>
      </c>
      <c r="C10" s="221"/>
      <c r="D10" s="219"/>
      <c r="E10" s="219"/>
      <c r="F10" s="220"/>
      <c r="G10" s="196">
        <v>10</v>
      </c>
      <c r="H10" s="197"/>
      <c r="I10" s="198"/>
      <c r="J10" s="197"/>
      <c r="K10" s="196"/>
      <c r="L10" s="199"/>
      <c r="M10" s="196"/>
      <c r="N10" s="197"/>
      <c r="O10" s="43">
        <f t="shared" si="0"/>
        <v>10</v>
      </c>
      <c r="P10" s="44">
        <f t="shared" si="1"/>
        <v>2.5</v>
      </c>
    </row>
    <row r="11" spans="1:16" s="30" customFormat="1" x14ac:dyDescent="0.2">
      <c r="A11" s="1"/>
      <c r="B11" s="208" t="s">
        <v>119</v>
      </c>
      <c r="C11" s="221"/>
      <c r="D11" s="219"/>
      <c r="E11" s="219"/>
      <c r="F11" s="220"/>
      <c r="G11" s="196">
        <v>10</v>
      </c>
      <c r="H11" s="197"/>
      <c r="I11" s="198"/>
      <c r="J11" s="197"/>
      <c r="K11" s="196"/>
      <c r="L11" s="199"/>
      <c r="M11" s="196"/>
      <c r="N11" s="197"/>
      <c r="O11" s="43">
        <f t="shared" si="0"/>
        <v>10</v>
      </c>
      <c r="P11" s="44">
        <f t="shared" si="1"/>
        <v>2.5</v>
      </c>
    </row>
    <row r="12" spans="1:16" s="30" customFormat="1" x14ac:dyDescent="0.2">
      <c r="A12" s="1"/>
      <c r="B12" s="208" t="s">
        <v>120</v>
      </c>
      <c r="C12" s="221"/>
      <c r="D12" s="219"/>
      <c r="E12" s="219"/>
      <c r="F12" s="220">
        <v>2</v>
      </c>
      <c r="G12" s="196">
        <v>4</v>
      </c>
      <c r="H12" s="197"/>
      <c r="I12" s="198"/>
      <c r="J12" s="197"/>
      <c r="K12" s="196"/>
      <c r="L12" s="199"/>
      <c r="M12" s="196"/>
      <c r="N12" s="197"/>
      <c r="O12" s="43">
        <f t="shared" si="0"/>
        <v>6</v>
      </c>
      <c r="P12" s="44">
        <f t="shared" si="1"/>
        <v>1.2</v>
      </c>
    </row>
    <row r="13" spans="1:16" s="30" customFormat="1" x14ac:dyDescent="0.2">
      <c r="A13" s="1"/>
      <c r="B13" s="166"/>
      <c r="C13" s="174"/>
      <c r="D13" s="168"/>
      <c r="E13" s="168"/>
      <c r="F13" s="169"/>
      <c r="G13" s="170"/>
      <c r="H13" s="171"/>
      <c r="I13" s="172"/>
      <c r="J13" s="171"/>
      <c r="K13" s="170"/>
      <c r="L13" s="173"/>
      <c r="M13" s="170"/>
      <c r="N13" s="171"/>
      <c r="O13" s="43">
        <f t="shared" si="0"/>
        <v>0</v>
      </c>
      <c r="P13" s="44">
        <f t="shared" si="1"/>
        <v>0</v>
      </c>
    </row>
    <row r="14" spans="1:16" s="30" customFormat="1" hidden="1" x14ac:dyDescent="0.2">
      <c r="A14" s="1"/>
      <c r="B14" s="166"/>
      <c r="C14" s="174"/>
      <c r="D14" s="168"/>
      <c r="E14" s="168"/>
      <c r="F14" s="169"/>
      <c r="G14" s="170"/>
      <c r="H14" s="171"/>
      <c r="I14" s="172"/>
      <c r="J14" s="171"/>
      <c r="K14" s="170"/>
      <c r="L14" s="173"/>
      <c r="M14" s="170"/>
      <c r="N14" s="171"/>
      <c r="O14" s="43">
        <f t="shared" si="0"/>
        <v>0</v>
      </c>
      <c r="P14" s="44">
        <f t="shared" si="1"/>
        <v>0</v>
      </c>
    </row>
    <row r="15" spans="1:16" s="30" customFormat="1" hidden="1" x14ac:dyDescent="0.2">
      <c r="A15" s="1"/>
      <c r="B15" s="166"/>
      <c r="C15" s="174"/>
      <c r="D15" s="168"/>
      <c r="E15" s="168"/>
      <c r="F15" s="169"/>
      <c r="G15" s="170"/>
      <c r="H15" s="171"/>
      <c r="I15" s="172"/>
      <c r="J15" s="171"/>
      <c r="K15" s="170"/>
      <c r="L15" s="173"/>
      <c r="M15" s="170"/>
      <c r="N15" s="171"/>
      <c r="O15" s="43">
        <f t="shared" si="0"/>
        <v>0</v>
      </c>
      <c r="P15" s="44">
        <f t="shared" si="1"/>
        <v>0</v>
      </c>
    </row>
    <row r="16" spans="1:16" s="30" customFormat="1" hidden="1" x14ac:dyDescent="0.2">
      <c r="A16" s="1"/>
      <c r="B16" s="166"/>
      <c r="C16" s="174"/>
      <c r="D16" s="168"/>
      <c r="E16" s="168"/>
      <c r="F16" s="169"/>
      <c r="G16" s="170"/>
      <c r="H16" s="171"/>
      <c r="I16" s="172"/>
      <c r="J16" s="171"/>
      <c r="K16" s="170"/>
      <c r="L16" s="173"/>
      <c r="M16" s="170"/>
      <c r="N16" s="171"/>
      <c r="O16" s="43">
        <f t="shared" ref="O16:O21" si="2">SUM(F16:N16)</f>
        <v>0</v>
      </c>
      <c r="P16" s="44">
        <f t="shared" ref="P16:P21" si="3">(F16*$F$3)+(G16*$G$3)+(H16*$H$3)+(I16*$I$3)+(J16*$J$3)+(K16*$K$3)+(L16*$L$3)+(M16*$M$3)+(N16*$N$3)</f>
        <v>0</v>
      </c>
    </row>
    <row r="17" spans="1:16" s="30" customFormat="1" hidden="1" x14ac:dyDescent="0.2">
      <c r="A17" s="1"/>
      <c r="B17" s="166"/>
      <c r="C17" s="174"/>
      <c r="D17" s="168"/>
      <c r="E17" s="168"/>
      <c r="F17" s="169"/>
      <c r="G17" s="170"/>
      <c r="H17" s="171"/>
      <c r="I17" s="172"/>
      <c r="J17" s="171"/>
      <c r="K17" s="170"/>
      <c r="L17" s="173"/>
      <c r="M17" s="170"/>
      <c r="N17" s="171"/>
      <c r="O17" s="43">
        <f t="shared" si="2"/>
        <v>0</v>
      </c>
      <c r="P17" s="44">
        <f t="shared" si="3"/>
        <v>0</v>
      </c>
    </row>
    <row r="18" spans="1:16" s="30" customFormat="1" hidden="1" x14ac:dyDescent="0.2">
      <c r="A18" s="1"/>
      <c r="B18" s="166"/>
      <c r="C18" s="174"/>
      <c r="D18" s="168"/>
      <c r="E18" s="168"/>
      <c r="F18" s="169"/>
      <c r="G18" s="170"/>
      <c r="H18" s="171"/>
      <c r="I18" s="172"/>
      <c r="J18" s="171"/>
      <c r="K18" s="170"/>
      <c r="L18" s="173"/>
      <c r="M18" s="170"/>
      <c r="N18" s="171"/>
      <c r="O18" s="43">
        <f t="shared" si="2"/>
        <v>0</v>
      </c>
      <c r="P18" s="44">
        <f t="shared" si="3"/>
        <v>0</v>
      </c>
    </row>
    <row r="19" spans="1:16" s="30" customFormat="1" hidden="1" x14ac:dyDescent="0.2">
      <c r="A19" s="1"/>
      <c r="B19" s="166"/>
      <c r="C19" s="174"/>
      <c r="D19" s="168"/>
      <c r="E19" s="168"/>
      <c r="F19" s="169"/>
      <c r="G19" s="170"/>
      <c r="H19" s="171"/>
      <c r="I19" s="172"/>
      <c r="J19" s="171"/>
      <c r="K19" s="170"/>
      <c r="L19" s="173"/>
      <c r="M19" s="170"/>
      <c r="N19" s="171"/>
      <c r="O19" s="43">
        <f t="shared" si="2"/>
        <v>0</v>
      </c>
      <c r="P19" s="44">
        <f t="shared" si="3"/>
        <v>0</v>
      </c>
    </row>
    <row r="20" spans="1:16" s="30" customFormat="1" hidden="1" x14ac:dyDescent="0.2">
      <c r="A20" s="1"/>
      <c r="B20" s="166"/>
      <c r="C20" s="174"/>
      <c r="D20" s="168"/>
      <c r="E20" s="168"/>
      <c r="F20" s="169"/>
      <c r="G20" s="170"/>
      <c r="H20" s="171"/>
      <c r="I20" s="172"/>
      <c r="J20" s="171"/>
      <c r="K20" s="170"/>
      <c r="L20" s="173"/>
      <c r="M20" s="170"/>
      <c r="N20" s="171"/>
      <c r="O20" s="43">
        <f t="shared" si="2"/>
        <v>0</v>
      </c>
      <c r="P20" s="44">
        <f t="shared" si="3"/>
        <v>0</v>
      </c>
    </row>
    <row r="21" spans="1:16" s="30" customFormat="1" hidden="1" x14ac:dyDescent="0.2">
      <c r="A21" s="1"/>
      <c r="B21" s="166"/>
      <c r="C21" s="174"/>
      <c r="D21" s="168"/>
      <c r="E21" s="168"/>
      <c r="F21" s="169"/>
      <c r="G21" s="170"/>
      <c r="H21" s="171"/>
      <c r="I21" s="172"/>
      <c r="J21" s="171"/>
      <c r="K21" s="170"/>
      <c r="L21" s="173"/>
      <c r="M21" s="170"/>
      <c r="N21" s="171"/>
      <c r="O21" s="43">
        <f t="shared" si="2"/>
        <v>0</v>
      </c>
      <c r="P21" s="44">
        <f t="shared" si="3"/>
        <v>0</v>
      </c>
    </row>
    <row r="22" spans="1:16" s="30" customFormat="1" hidden="1" x14ac:dyDescent="0.2">
      <c r="A22" s="1"/>
      <c r="B22" s="166"/>
      <c r="C22" s="174"/>
      <c r="D22" s="168"/>
      <c r="E22" s="168"/>
      <c r="F22" s="169"/>
      <c r="G22" s="170"/>
      <c r="H22" s="171"/>
      <c r="I22" s="172"/>
      <c r="J22" s="171"/>
      <c r="K22" s="170"/>
      <c r="L22" s="173"/>
      <c r="M22" s="170"/>
      <c r="N22" s="171"/>
      <c r="O22" s="43">
        <f>SUM(F22:N22)</f>
        <v>0</v>
      </c>
      <c r="P22" s="44">
        <f>(F22*$F$3)+(G22*$G$3)+(H22*$H$3)+(I22*$I$3)+(J22*$J$3)+(K22*$K$3)+(L22*$L$3)+(M22*$M$3)+(N22*$N$3)</f>
        <v>0</v>
      </c>
    </row>
    <row r="23" spans="1:16" s="30" customFormat="1" hidden="1" x14ac:dyDescent="0.2">
      <c r="A23" s="1"/>
      <c r="B23" s="166"/>
      <c r="C23" s="174"/>
      <c r="D23" s="168"/>
      <c r="E23" s="168"/>
      <c r="F23" s="169"/>
      <c r="G23" s="170"/>
      <c r="H23" s="171"/>
      <c r="I23" s="172"/>
      <c r="J23" s="171"/>
      <c r="K23" s="170"/>
      <c r="L23" s="173"/>
      <c r="M23" s="170"/>
      <c r="N23" s="171"/>
      <c r="O23" s="43">
        <f>SUM(F23:N23)</f>
        <v>0</v>
      </c>
      <c r="P23" s="44">
        <f>(F23*$F$3)+(G23*$G$3)+(H23*$H$3)+(I23*$I$3)+(J23*$J$3)+(K23*$K$3)+(L23*$L$3)+(M23*$M$3)+(N23*$N$3)</f>
        <v>0</v>
      </c>
    </row>
    <row r="24" spans="1:16" s="30" customFormat="1" hidden="1" x14ac:dyDescent="0.2">
      <c r="A24" s="1"/>
      <c r="B24" s="166"/>
      <c r="C24" s="174"/>
      <c r="D24" s="168"/>
      <c r="E24" s="168"/>
      <c r="F24" s="169"/>
      <c r="G24" s="170"/>
      <c r="H24" s="171"/>
      <c r="I24" s="172"/>
      <c r="J24" s="171"/>
      <c r="K24" s="170"/>
      <c r="L24" s="173"/>
      <c r="M24" s="170"/>
      <c r="N24" s="171"/>
      <c r="O24" s="43">
        <f>SUM(F24:N24)</f>
        <v>0</v>
      </c>
      <c r="P24" s="44">
        <f>(F24*$F$3)+(G24*$G$3)+(H24*$H$3)+(I24*$I$3)+(J24*$J$3)+(K24*$K$3)+(L24*$L$3)+(M24*$M$3)+(N24*$N$3)</f>
        <v>0</v>
      </c>
    </row>
    <row r="25" spans="1:16" s="30" customFormat="1" x14ac:dyDescent="0.2">
      <c r="A25" s="1"/>
      <c r="B25" s="145"/>
      <c r="C25" s="152"/>
      <c r="D25" s="146"/>
      <c r="E25" s="146"/>
      <c r="F25" s="147"/>
      <c r="G25" s="148"/>
      <c r="H25" s="149"/>
      <c r="I25" s="150"/>
      <c r="J25" s="149"/>
      <c r="K25" s="148"/>
      <c r="L25" s="151"/>
      <c r="M25" s="148"/>
      <c r="N25" s="149"/>
      <c r="O25" s="43">
        <f>SUM(F25:N25)</f>
        <v>0</v>
      </c>
      <c r="P25" s="44">
        <f>(F25*$F$3)+(G25*$G$3)+(H25*$H$3)+(I25*$I$3)+(J25*$J$3)+(K25*$K$3)+(L25*$L$3)+(M25*$M$3)+(N25*$N$3)</f>
        <v>0</v>
      </c>
    </row>
    <row r="26" spans="1:16" ht="12" thickBot="1" x14ac:dyDescent="0.25">
      <c r="A26" s="46"/>
      <c r="B26" s="47" t="s">
        <v>21</v>
      </c>
      <c r="C26" s="47">
        <f t="shared" ref="C26:P26" si="4">SUM(C7:C25)</f>
        <v>0</v>
      </c>
      <c r="D26" s="47">
        <f t="shared" si="4"/>
        <v>0</v>
      </c>
      <c r="E26" s="47">
        <f t="shared" si="4"/>
        <v>0</v>
      </c>
      <c r="F26" s="47">
        <f t="shared" si="4"/>
        <v>16</v>
      </c>
      <c r="G26" s="47">
        <f t="shared" si="4"/>
        <v>111</v>
      </c>
      <c r="H26" s="47">
        <f t="shared" si="4"/>
        <v>0</v>
      </c>
      <c r="I26" s="47">
        <f t="shared" si="4"/>
        <v>18</v>
      </c>
      <c r="J26" s="47">
        <f t="shared" si="4"/>
        <v>0</v>
      </c>
      <c r="K26" s="47">
        <f t="shared" si="4"/>
        <v>11</v>
      </c>
      <c r="L26" s="47">
        <f t="shared" si="4"/>
        <v>0</v>
      </c>
      <c r="M26" s="47">
        <f t="shared" si="4"/>
        <v>0</v>
      </c>
      <c r="N26" s="47">
        <f t="shared" si="4"/>
        <v>11</v>
      </c>
      <c r="O26" s="47">
        <f t="shared" si="4"/>
        <v>167</v>
      </c>
      <c r="P26" s="47">
        <f t="shared" si="4"/>
        <v>71.350000000000009</v>
      </c>
    </row>
    <row r="27" spans="1:16" x14ac:dyDescent="0.2">
      <c r="B27" s="46"/>
      <c r="C27" s="46"/>
      <c r="D27" s="46"/>
      <c r="E27" s="46"/>
      <c r="F27" s="48"/>
      <c r="G27" s="48"/>
      <c r="H27" s="48"/>
      <c r="I27" s="48"/>
      <c r="J27" s="48"/>
      <c r="K27" s="48"/>
      <c r="L27" s="48"/>
      <c r="M27" s="48"/>
      <c r="N27" s="48"/>
      <c r="O27" s="46"/>
      <c r="P27" s="46"/>
    </row>
    <row r="28" spans="1:16" x14ac:dyDescent="0.2">
      <c r="B28" s="13"/>
      <c r="C28" s="13"/>
      <c r="D28" s="13"/>
      <c r="E28" s="13"/>
      <c r="F28" s="31"/>
      <c r="G28" s="31"/>
      <c r="H28" s="31"/>
      <c r="I28" s="31"/>
      <c r="J28" s="31"/>
      <c r="K28" s="31"/>
      <c r="L28" s="31"/>
      <c r="M28" s="31"/>
      <c r="N28" s="31"/>
      <c r="O28" s="13"/>
      <c r="P28" s="13"/>
    </row>
    <row r="29" spans="1:16" ht="12" thickBot="1" x14ac:dyDescent="0.25">
      <c r="B29" s="33" t="s">
        <v>32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30" customFormat="1" x14ac:dyDescent="0.2">
      <c r="A30" s="1"/>
      <c r="B30" s="66" t="s">
        <v>45</v>
      </c>
      <c r="C30" s="71"/>
      <c r="D30" s="60"/>
      <c r="E30" s="60"/>
      <c r="F30" s="61"/>
      <c r="G30" s="67">
        <v>2330</v>
      </c>
      <c r="H30" s="68"/>
      <c r="I30" s="69">
        <v>165</v>
      </c>
      <c r="J30" s="68"/>
      <c r="K30" s="67"/>
      <c r="L30" s="70">
        <v>280</v>
      </c>
      <c r="M30" s="67"/>
      <c r="N30" s="68"/>
      <c r="O30" s="43">
        <f>SUM(F30:N30)</f>
        <v>2775</v>
      </c>
      <c r="P30" s="44">
        <f>(C30*$C$3)+(F30*$F$3)+(G30*$G$3)+(H30*$H$3)+(I30*$I$3)+(J30*$J$3)+(K30*$K$3)+(L30*$L$3)+(M30*$M$3)+(N30*$N$3)</f>
        <v>945</v>
      </c>
    </row>
    <row r="31" spans="1:16" s="30" customFormat="1" x14ac:dyDescent="0.2">
      <c r="A31" s="1"/>
      <c r="B31" s="66"/>
      <c r="C31" s="59"/>
      <c r="D31" s="60"/>
      <c r="E31" s="60"/>
      <c r="F31" s="61"/>
      <c r="G31" s="67"/>
      <c r="H31" s="68"/>
      <c r="I31" s="69"/>
      <c r="J31" s="68"/>
      <c r="K31" s="67"/>
      <c r="L31" s="70"/>
      <c r="M31" s="67"/>
      <c r="N31" s="68"/>
      <c r="O31" s="43">
        <f>SUM(F31:N31)</f>
        <v>0</v>
      </c>
      <c r="P31" s="44">
        <f>(F31*$F$3)+(G31*$G$3)+(H31*$H$3)+(I31*$I$3)+(J31*$J$3)+(K31*$K$3)+(L31*$L$3)+(M31*$M$3)+(N31*$N$3)</f>
        <v>0</v>
      </c>
    </row>
    <row r="32" spans="1:16" s="30" customFormat="1" x14ac:dyDescent="0.2">
      <c r="A32" s="1"/>
      <c r="B32" s="66"/>
      <c r="C32" s="59"/>
      <c r="D32" s="60"/>
      <c r="E32" s="60"/>
      <c r="F32" s="61"/>
      <c r="G32" s="67"/>
      <c r="H32" s="68"/>
      <c r="I32" s="69"/>
      <c r="J32" s="68"/>
      <c r="K32" s="67"/>
      <c r="L32" s="70"/>
      <c r="M32" s="67"/>
      <c r="N32" s="68"/>
      <c r="O32" s="43">
        <f>SUM(F32:N32)</f>
        <v>0</v>
      </c>
      <c r="P32" s="44">
        <f>(F32*$F$3)+(G32*$G$3)+(H32*$H$3)+(I32*$I$3)+(J32*$J$3)+(K32*$K$3)+(L32*$L$3)+(M32*$M$3)+(N32*$N$3)</f>
        <v>0</v>
      </c>
    </row>
    <row r="33" spans="1:16" ht="12" thickBot="1" x14ac:dyDescent="0.25">
      <c r="A33" s="46"/>
      <c r="B33" s="47" t="s">
        <v>21</v>
      </c>
      <c r="C33" s="47">
        <f>SUM(C30:C32)</f>
        <v>0</v>
      </c>
      <c r="D33" s="47">
        <f>SUM(D30:D32)</f>
        <v>0</v>
      </c>
      <c r="E33" s="47">
        <f>SUM(E30:E32)</f>
        <v>0</v>
      </c>
      <c r="F33" s="47">
        <f>SUM(F30:F32)</f>
        <v>0</v>
      </c>
      <c r="G33" s="47">
        <f>SUM(G30:G32)</f>
        <v>2330</v>
      </c>
      <c r="H33" s="47">
        <f t="shared" ref="H33:P33" si="5">SUM(H30:H32)</f>
        <v>0</v>
      </c>
      <c r="I33" s="47">
        <f t="shared" si="5"/>
        <v>165</v>
      </c>
      <c r="J33" s="47">
        <f t="shared" si="5"/>
        <v>0</v>
      </c>
      <c r="K33" s="47">
        <f t="shared" si="5"/>
        <v>0</v>
      </c>
      <c r="L33" s="47">
        <f t="shared" si="5"/>
        <v>280</v>
      </c>
      <c r="M33" s="47">
        <f t="shared" si="5"/>
        <v>0</v>
      </c>
      <c r="N33" s="47">
        <f t="shared" si="5"/>
        <v>0</v>
      </c>
      <c r="O33" s="49">
        <f t="shared" si="5"/>
        <v>2775</v>
      </c>
      <c r="P33" s="49">
        <f t="shared" si="5"/>
        <v>945</v>
      </c>
    </row>
    <row r="34" spans="1:16" x14ac:dyDescent="0.2">
      <c r="G34" s="50"/>
    </row>
    <row r="35" spans="1:16" ht="12.75" x14ac:dyDescent="0.2">
      <c r="B35" s="2"/>
      <c r="C35" s="2"/>
      <c r="D35" s="2"/>
      <c r="E35" s="2"/>
      <c r="F35" s="55"/>
      <c r="G35" s="55"/>
      <c r="H35" s="55"/>
      <c r="I35" s="55"/>
      <c r="J35" s="55"/>
      <c r="K35" s="55"/>
      <c r="L35" s="55"/>
      <c r="M35" s="55"/>
      <c r="N35" s="55"/>
      <c r="O35" s="2"/>
      <c r="P35" s="2"/>
    </row>
    <row r="36" spans="1:16" x14ac:dyDescent="0.2">
      <c r="M36" s="56" t="s">
        <v>21</v>
      </c>
      <c r="O36" s="57">
        <f>+O33+O26</f>
        <v>2942</v>
      </c>
      <c r="P36" s="58">
        <f>+P33+P26</f>
        <v>1016.35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workbookViewId="0">
      <selection activeCell="G57" sqref="G57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74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65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66" t="s">
        <v>49</v>
      </c>
      <c r="C7" s="71"/>
      <c r="D7" s="60"/>
      <c r="E7" s="60"/>
      <c r="F7" s="61"/>
      <c r="G7" s="67">
        <v>635</v>
      </c>
      <c r="H7" s="68"/>
      <c r="I7" s="69">
        <v>10</v>
      </c>
      <c r="J7" s="68"/>
      <c r="K7" s="67"/>
      <c r="L7" s="70">
        <v>2</v>
      </c>
      <c r="M7" s="67"/>
      <c r="N7" s="68"/>
      <c r="O7" s="43">
        <f>SUM(C7:N7)</f>
        <v>647</v>
      </c>
      <c r="P7" s="44">
        <f>(C7*$C$3)+(F7*$F$3)+(G7*$G$3)+(H7*$H$3)+(I7*$I$3)+(J7*$J$3)+(K7*$K$3)+(L7*$L$3)+(M7*$M$3)+(N7*$N$3)</f>
        <v>165.75</v>
      </c>
    </row>
    <row r="8" spans="1:16" s="30" customFormat="1" x14ac:dyDescent="0.2">
      <c r="A8" s="1"/>
      <c r="B8" s="66"/>
      <c r="C8" s="59"/>
      <c r="D8" s="60"/>
      <c r="E8" s="60"/>
      <c r="F8" s="61"/>
      <c r="G8" s="67"/>
      <c r="H8" s="68"/>
      <c r="I8" s="69"/>
      <c r="J8" s="68"/>
      <c r="K8" s="67"/>
      <c r="L8" s="70"/>
      <c r="M8" s="67"/>
      <c r="N8" s="68"/>
      <c r="O8" s="43">
        <f t="shared" ref="O8" si="0">SUM(F8:N8)</f>
        <v>0</v>
      </c>
      <c r="P8" s="44">
        <f t="shared" ref="P8" si="1">(F8*$F$3)+(G8*$G$3)+(H8*$H$3)+(I8*$I$3)+(J8*$J$3)+(K8*$K$3)+(L8*$L$3)+(M8*$M$3)+(N8*$N$3)</f>
        <v>0</v>
      </c>
    </row>
    <row r="9" spans="1:16" ht="12" thickBot="1" x14ac:dyDescent="0.25">
      <c r="A9" s="46"/>
      <c r="B9" s="47" t="s">
        <v>21</v>
      </c>
      <c r="C9" s="47">
        <f t="shared" ref="C9:P9" si="2">SUM(C7:C8)</f>
        <v>0</v>
      </c>
      <c r="D9" s="47">
        <f t="shared" si="2"/>
        <v>0</v>
      </c>
      <c r="E9" s="47">
        <f t="shared" si="2"/>
        <v>0</v>
      </c>
      <c r="F9" s="47">
        <f t="shared" si="2"/>
        <v>0</v>
      </c>
      <c r="G9" s="47">
        <f t="shared" si="2"/>
        <v>635</v>
      </c>
      <c r="H9" s="47">
        <f t="shared" si="2"/>
        <v>0</v>
      </c>
      <c r="I9" s="47">
        <f t="shared" si="2"/>
        <v>10</v>
      </c>
      <c r="J9" s="47">
        <f t="shared" si="2"/>
        <v>0</v>
      </c>
      <c r="K9" s="47">
        <f t="shared" si="2"/>
        <v>0</v>
      </c>
      <c r="L9" s="47">
        <f t="shared" si="2"/>
        <v>2</v>
      </c>
      <c r="M9" s="47">
        <f t="shared" si="2"/>
        <v>0</v>
      </c>
      <c r="N9" s="47">
        <f t="shared" si="2"/>
        <v>0</v>
      </c>
      <c r="O9" s="117">
        <f t="shared" si="2"/>
        <v>647</v>
      </c>
      <c r="P9" s="47">
        <f t="shared" si="2"/>
        <v>165.75</v>
      </c>
    </row>
    <row r="10" spans="1:16" x14ac:dyDescent="0.2">
      <c r="B10" s="46"/>
      <c r="C10" s="46"/>
      <c r="D10" s="46"/>
      <c r="E10" s="46"/>
      <c r="F10" s="48"/>
      <c r="G10" s="48"/>
      <c r="H10" s="48"/>
      <c r="I10" s="48"/>
      <c r="J10" s="48"/>
      <c r="K10" s="48"/>
      <c r="L10" s="48"/>
      <c r="M10" s="48"/>
      <c r="N10" s="48"/>
      <c r="O10" s="46"/>
      <c r="P10" s="46"/>
    </row>
    <row r="11" spans="1:16" hidden="1" x14ac:dyDescent="0.2">
      <c r="A11" s="46"/>
      <c r="B11" s="62"/>
      <c r="C11" s="62"/>
      <c r="D11" s="62"/>
      <c r="E11" s="62"/>
      <c r="F11" s="62"/>
      <c r="G11" s="63"/>
      <c r="H11" s="63"/>
      <c r="I11" s="63"/>
      <c r="J11" s="63"/>
      <c r="K11" s="63"/>
      <c r="L11" s="63"/>
      <c r="M11" s="63"/>
      <c r="N11" s="63"/>
      <c r="O11" s="64"/>
      <c r="P11" s="65"/>
    </row>
    <row r="12" spans="1:16" ht="12" hidden="1" thickBot="1" x14ac:dyDescent="0.25">
      <c r="B12" s="33" t="s">
        <v>66</v>
      </c>
      <c r="C12" s="33"/>
      <c r="D12" s="33"/>
      <c r="E12" s="33"/>
      <c r="F12" s="34"/>
      <c r="G12" s="34"/>
      <c r="H12" s="34"/>
      <c r="I12" s="34"/>
      <c r="J12" s="34"/>
      <c r="K12" s="34"/>
      <c r="L12" s="34"/>
      <c r="M12" s="34"/>
      <c r="N12" s="34"/>
      <c r="O12" s="35"/>
      <c r="P12" s="35"/>
    </row>
    <row r="13" spans="1:16" s="30" customFormat="1" hidden="1" x14ac:dyDescent="0.2">
      <c r="A13" s="1"/>
      <c r="B13" s="66"/>
      <c r="C13" s="71"/>
      <c r="D13" s="60"/>
      <c r="E13" s="60"/>
      <c r="F13" s="61"/>
      <c r="G13" s="67"/>
      <c r="H13" s="68"/>
      <c r="I13" s="69"/>
      <c r="J13" s="68"/>
      <c r="K13" s="67"/>
      <c r="L13" s="70"/>
      <c r="M13" s="67"/>
      <c r="N13" s="68"/>
      <c r="O13" s="43">
        <f t="shared" ref="O13:O24" si="3">SUM(F13:N13)</f>
        <v>0</v>
      </c>
      <c r="P13" s="44">
        <f t="shared" ref="P13:P24" si="4">(F13*$F$3)+(G13*$G$3)+(H13*$H$3)+(I13*$I$3)+(J13*$J$3)+(K13*$K$3)+(L13*$L$3)+(M13*$M$3)+(N13*$N$3)</f>
        <v>0</v>
      </c>
    </row>
    <row r="14" spans="1:16" s="30" customFormat="1" hidden="1" x14ac:dyDescent="0.2">
      <c r="A14" s="1"/>
      <c r="B14" s="66"/>
      <c r="C14" s="72"/>
      <c r="D14" s="60"/>
      <c r="E14" s="60"/>
      <c r="F14" s="61"/>
      <c r="G14" s="67"/>
      <c r="H14" s="68"/>
      <c r="I14" s="69"/>
      <c r="J14" s="68"/>
      <c r="K14" s="67"/>
      <c r="L14" s="70"/>
      <c r="M14" s="67"/>
      <c r="N14" s="68"/>
      <c r="O14" s="43">
        <f t="shared" si="3"/>
        <v>0</v>
      </c>
      <c r="P14" s="44">
        <f t="shared" si="4"/>
        <v>0</v>
      </c>
    </row>
    <row r="15" spans="1:16" s="30" customFormat="1" hidden="1" x14ac:dyDescent="0.2">
      <c r="A15" s="1"/>
      <c r="B15" s="66"/>
      <c r="C15" s="72"/>
      <c r="D15" s="60"/>
      <c r="E15" s="60"/>
      <c r="F15" s="61"/>
      <c r="G15" s="67"/>
      <c r="H15" s="68"/>
      <c r="I15" s="69"/>
      <c r="J15" s="68"/>
      <c r="K15" s="67"/>
      <c r="L15" s="70"/>
      <c r="M15" s="67"/>
      <c r="N15" s="68"/>
      <c r="O15" s="43">
        <f t="shared" si="3"/>
        <v>0</v>
      </c>
      <c r="P15" s="44">
        <f t="shared" si="4"/>
        <v>0</v>
      </c>
    </row>
    <row r="16" spans="1:16" s="30" customFormat="1" hidden="1" x14ac:dyDescent="0.2">
      <c r="A16" s="1"/>
      <c r="B16" s="66"/>
      <c r="C16" s="72"/>
      <c r="D16" s="60"/>
      <c r="E16" s="60"/>
      <c r="F16" s="61"/>
      <c r="G16" s="67"/>
      <c r="H16" s="68"/>
      <c r="I16" s="69"/>
      <c r="J16" s="68"/>
      <c r="K16" s="67"/>
      <c r="L16" s="70"/>
      <c r="M16" s="67"/>
      <c r="N16" s="68"/>
      <c r="O16" s="43">
        <f t="shared" si="3"/>
        <v>0</v>
      </c>
      <c r="P16" s="44">
        <f t="shared" si="4"/>
        <v>0</v>
      </c>
    </row>
    <row r="17" spans="1:16" s="30" customFormat="1" hidden="1" x14ac:dyDescent="0.2">
      <c r="A17" s="1"/>
      <c r="B17" s="66"/>
      <c r="C17" s="72"/>
      <c r="D17" s="60"/>
      <c r="E17" s="60"/>
      <c r="F17" s="61"/>
      <c r="G17" s="67"/>
      <c r="H17" s="68"/>
      <c r="I17" s="69"/>
      <c r="J17" s="68"/>
      <c r="K17" s="67"/>
      <c r="L17" s="70"/>
      <c r="M17" s="67"/>
      <c r="N17" s="68"/>
      <c r="O17" s="43">
        <f t="shared" si="3"/>
        <v>0</v>
      </c>
      <c r="P17" s="44">
        <f t="shared" si="4"/>
        <v>0</v>
      </c>
    </row>
    <row r="18" spans="1:16" s="30" customFormat="1" hidden="1" x14ac:dyDescent="0.2">
      <c r="A18" s="1"/>
      <c r="B18" s="66"/>
      <c r="C18" s="72"/>
      <c r="D18" s="60"/>
      <c r="E18" s="60"/>
      <c r="F18" s="61"/>
      <c r="G18" s="67"/>
      <c r="H18" s="68"/>
      <c r="I18" s="69"/>
      <c r="J18" s="68"/>
      <c r="K18" s="67"/>
      <c r="L18" s="70"/>
      <c r="M18" s="67"/>
      <c r="N18" s="68"/>
      <c r="O18" s="43">
        <f t="shared" si="3"/>
        <v>0</v>
      </c>
      <c r="P18" s="44">
        <f t="shared" si="4"/>
        <v>0</v>
      </c>
    </row>
    <row r="19" spans="1:16" s="30" customFormat="1" hidden="1" x14ac:dyDescent="0.2">
      <c r="A19" s="1"/>
      <c r="B19" s="66"/>
      <c r="C19" s="72"/>
      <c r="D19" s="60"/>
      <c r="E19" s="60"/>
      <c r="F19" s="61"/>
      <c r="G19" s="67"/>
      <c r="H19" s="68"/>
      <c r="I19" s="69"/>
      <c r="J19" s="68"/>
      <c r="K19" s="67"/>
      <c r="L19" s="70"/>
      <c r="M19" s="67"/>
      <c r="N19" s="68"/>
      <c r="O19" s="43">
        <f t="shared" si="3"/>
        <v>0</v>
      </c>
      <c r="P19" s="44">
        <f t="shared" si="4"/>
        <v>0</v>
      </c>
    </row>
    <row r="20" spans="1:16" s="30" customFormat="1" hidden="1" x14ac:dyDescent="0.2">
      <c r="A20" s="1"/>
      <c r="B20" s="66"/>
      <c r="C20" s="72"/>
      <c r="D20" s="60"/>
      <c r="E20" s="60"/>
      <c r="F20" s="61"/>
      <c r="G20" s="67"/>
      <c r="H20" s="68"/>
      <c r="I20" s="69"/>
      <c r="J20" s="68"/>
      <c r="K20" s="67"/>
      <c r="L20" s="70"/>
      <c r="M20" s="67"/>
      <c r="N20" s="68"/>
      <c r="O20" s="43">
        <f t="shared" si="3"/>
        <v>0</v>
      </c>
      <c r="P20" s="44">
        <f t="shared" si="4"/>
        <v>0</v>
      </c>
    </row>
    <row r="21" spans="1:16" s="30" customFormat="1" hidden="1" x14ac:dyDescent="0.2">
      <c r="A21" s="1"/>
      <c r="B21" s="66"/>
      <c r="C21" s="72"/>
      <c r="D21" s="60"/>
      <c r="E21" s="60"/>
      <c r="F21" s="61"/>
      <c r="G21" s="67"/>
      <c r="H21" s="68"/>
      <c r="I21" s="69"/>
      <c r="J21" s="68"/>
      <c r="K21" s="67"/>
      <c r="L21" s="70"/>
      <c r="M21" s="67"/>
      <c r="N21" s="68"/>
      <c r="O21" s="43">
        <f t="shared" si="3"/>
        <v>0</v>
      </c>
      <c r="P21" s="44">
        <f t="shared" si="4"/>
        <v>0</v>
      </c>
    </row>
    <row r="22" spans="1:16" s="30" customFormat="1" hidden="1" x14ac:dyDescent="0.2">
      <c r="A22" s="1"/>
      <c r="B22" s="66"/>
      <c r="C22" s="72"/>
      <c r="D22" s="60"/>
      <c r="E22" s="60"/>
      <c r="F22" s="61"/>
      <c r="G22" s="67"/>
      <c r="H22" s="68"/>
      <c r="I22" s="69"/>
      <c r="J22" s="68"/>
      <c r="K22" s="67"/>
      <c r="L22" s="70"/>
      <c r="M22" s="67"/>
      <c r="N22" s="68"/>
      <c r="O22" s="43">
        <f t="shared" si="3"/>
        <v>0</v>
      </c>
      <c r="P22" s="44">
        <f t="shared" si="4"/>
        <v>0</v>
      </c>
    </row>
    <row r="23" spans="1:16" s="30" customFormat="1" hidden="1" x14ac:dyDescent="0.2">
      <c r="A23" s="1"/>
      <c r="B23" s="66"/>
      <c r="C23" s="72"/>
      <c r="D23" s="60"/>
      <c r="E23" s="60"/>
      <c r="F23" s="61"/>
      <c r="G23" s="67"/>
      <c r="H23" s="68"/>
      <c r="I23" s="69"/>
      <c r="J23" s="68"/>
      <c r="K23" s="67"/>
      <c r="L23" s="70"/>
      <c r="M23" s="67"/>
      <c r="N23" s="68"/>
      <c r="O23" s="43">
        <f t="shared" si="3"/>
        <v>0</v>
      </c>
      <c r="P23" s="44">
        <f t="shared" si="4"/>
        <v>0</v>
      </c>
    </row>
    <row r="24" spans="1:16" s="30" customFormat="1" hidden="1" x14ac:dyDescent="0.2">
      <c r="A24" s="1"/>
      <c r="B24" s="66"/>
      <c r="C24" s="59"/>
      <c r="D24" s="60"/>
      <c r="E24" s="60"/>
      <c r="F24" s="61"/>
      <c r="G24" s="67"/>
      <c r="H24" s="68"/>
      <c r="I24" s="69"/>
      <c r="J24" s="68"/>
      <c r="K24" s="67"/>
      <c r="L24" s="70"/>
      <c r="M24" s="67"/>
      <c r="N24" s="68"/>
      <c r="O24" s="43">
        <f t="shared" si="3"/>
        <v>0</v>
      </c>
      <c r="P24" s="44">
        <f t="shared" si="4"/>
        <v>0</v>
      </c>
    </row>
    <row r="25" spans="1:16" ht="12" hidden="1" thickBot="1" x14ac:dyDescent="0.25">
      <c r="A25" s="46"/>
      <c r="B25" s="47" t="s">
        <v>21</v>
      </c>
      <c r="C25" s="47">
        <f t="shared" ref="C25:P25" si="5">SUM(C13:C24)</f>
        <v>0</v>
      </c>
      <c r="D25" s="47">
        <f t="shared" si="5"/>
        <v>0</v>
      </c>
      <c r="E25" s="47">
        <f t="shared" si="5"/>
        <v>0</v>
      </c>
      <c r="F25" s="47">
        <f t="shared" si="5"/>
        <v>0</v>
      </c>
      <c r="G25" s="51">
        <f t="shared" si="5"/>
        <v>0</v>
      </c>
      <c r="H25" s="51">
        <f t="shared" si="5"/>
        <v>0</v>
      </c>
      <c r="I25" s="51">
        <f t="shared" si="5"/>
        <v>0</v>
      </c>
      <c r="J25" s="51">
        <f t="shared" si="5"/>
        <v>0</v>
      </c>
      <c r="K25" s="51">
        <f t="shared" si="5"/>
        <v>0</v>
      </c>
      <c r="L25" s="51">
        <f t="shared" si="5"/>
        <v>0</v>
      </c>
      <c r="M25" s="51">
        <f t="shared" si="5"/>
        <v>0</v>
      </c>
      <c r="N25" s="51">
        <f t="shared" si="5"/>
        <v>0</v>
      </c>
      <c r="O25" s="52">
        <f t="shared" si="5"/>
        <v>0</v>
      </c>
      <c r="P25" s="53">
        <f t="shared" si="5"/>
        <v>0</v>
      </c>
    </row>
    <row r="26" spans="1:16" hidden="1" x14ac:dyDescent="0.2">
      <c r="A26" s="46"/>
      <c r="B26" s="62"/>
      <c r="C26" s="62"/>
      <c r="D26" s="62"/>
      <c r="E26" s="62"/>
      <c r="F26" s="62"/>
      <c r="G26" s="63"/>
      <c r="H26" s="63"/>
      <c r="I26" s="63"/>
      <c r="J26" s="63"/>
      <c r="K26" s="63"/>
      <c r="L26" s="63"/>
      <c r="M26" s="63"/>
      <c r="N26" s="63"/>
      <c r="O26" s="64"/>
      <c r="P26" s="65"/>
    </row>
    <row r="28" spans="1:16" ht="12" thickBot="1" x14ac:dyDescent="0.25">
      <c r="B28" s="33" t="s">
        <v>67</v>
      </c>
      <c r="C28" s="33"/>
      <c r="D28" s="33"/>
      <c r="E28" s="33"/>
      <c r="F28" s="34"/>
      <c r="G28" s="34"/>
      <c r="H28" s="34"/>
      <c r="I28" s="34"/>
      <c r="J28" s="34"/>
      <c r="K28" s="34"/>
      <c r="L28" s="34"/>
      <c r="M28" s="34"/>
      <c r="N28" s="34"/>
      <c r="O28" s="35"/>
      <c r="P28" s="35"/>
    </row>
    <row r="29" spans="1:16" s="30" customFormat="1" x14ac:dyDescent="0.2">
      <c r="A29" s="1"/>
      <c r="B29" s="66"/>
      <c r="C29" s="71"/>
      <c r="D29" s="60"/>
      <c r="E29" s="60"/>
      <c r="F29" s="61"/>
      <c r="G29" s="67">
        <v>15</v>
      </c>
      <c r="H29" s="68"/>
      <c r="I29" s="69">
        <v>5</v>
      </c>
      <c r="J29" s="68"/>
      <c r="K29" s="67"/>
      <c r="L29" s="70">
        <v>2</v>
      </c>
      <c r="M29" s="67"/>
      <c r="N29" s="68"/>
      <c r="O29" s="43">
        <f>SUM(F29:N29)</f>
        <v>22</v>
      </c>
      <c r="P29" s="44">
        <f>(F29*$F$3)+(G29*$G$3)+(H29*$H$3)+(I29*$I$3)+(J29*$J$3)+(K29*$K$3)+(L29*$L$3)+(M29*$M$3)+(N29*$N$3)</f>
        <v>8.25</v>
      </c>
    </row>
    <row r="30" spans="1:16" s="30" customFormat="1" x14ac:dyDescent="0.2">
      <c r="A30" s="1"/>
      <c r="B30" s="66"/>
      <c r="C30" s="59"/>
      <c r="D30" s="60"/>
      <c r="E30" s="60"/>
      <c r="F30" s="61"/>
      <c r="G30" s="67"/>
      <c r="H30" s="68"/>
      <c r="I30" s="69"/>
      <c r="J30" s="68"/>
      <c r="K30" s="67"/>
      <c r="L30" s="70"/>
      <c r="M30" s="67"/>
      <c r="N30" s="68"/>
      <c r="O30" s="43">
        <f>SUM(F30:N30)</f>
        <v>0</v>
      </c>
      <c r="P30" s="44">
        <f>(F30*$F$3)+(G30*$G$3)+(H30*$H$3)+(I30*$I$3)+(J30*$J$3)+(K30*$K$3)+(L30*$L$3)+(M30*$M$3)+(N30*$N$3)</f>
        <v>0</v>
      </c>
    </row>
    <row r="31" spans="1:16" ht="12" thickBot="1" x14ac:dyDescent="0.25">
      <c r="A31" s="46"/>
      <c r="B31" s="47" t="s">
        <v>21</v>
      </c>
      <c r="C31" s="47">
        <f>SUM(C30:C30)</f>
        <v>0</v>
      </c>
      <c r="D31" s="47">
        <f>SUM(D29:D30)</f>
        <v>0</v>
      </c>
      <c r="E31" s="47">
        <f>SUM(E29:E30)</f>
        <v>0</v>
      </c>
      <c r="F31" s="47">
        <f>SUM(F30:F30)</f>
        <v>0</v>
      </c>
      <c r="G31" s="51">
        <f t="shared" ref="G31:P31" si="6">SUM(G29:G30)</f>
        <v>15</v>
      </c>
      <c r="H31" s="51">
        <f t="shared" si="6"/>
        <v>0</v>
      </c>
      <c r="I31" s="51">
        <f t="shared" si="6"/>
        <v>5</v>
      </c>
      <c r="J31" s="51">
        <f t="shared" si="6"/>
        <v>0</v>
      </c>
      <c r="K31" s="51">
        <f t="shared" si="6"/>
        <v>0</v>
      </c>
      <c r="L31" s="51">
        <f t="shared" si="6"/>
        <v>2</v>
      </c>
      <c r="M31" s="51">
        <f t="shared" si="6"/>
        <v>0</v>
      </c>
      <c r="N31" s="51">
        <f t="shared" si="6"/>
        <v>0</v>
      </c>
      <c r="O31" s="52">
        <f t="shared" si="6"/>
        <v>22</v>
      </c>
      <c r="P31" s="53">
        <f t="shared" si="6"/>
        <v>8.25</v>
      </c>
    </row>
    <row r="33" spans="2:16" ht="11.25" customHeight="1" x14ac:dyDescent="0.2"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</row>
    <row r="34" spans="2:16" ht="12.75" x14ac:dyDescent="0.2">
      <c r="B34" s="2"/>
      <c r="C34" s="2"/>
      <c r="D34" s="2"/>
      <c r="E34" s="2"/>
      <c r="F34" s="55"/>
      <c r="G34" s="55"/>
      <c r="H34" s="55"/>
      <c r="I34" s="55"/>
      <c r="J34" s="55"/>
      <c r="K34" s="55"/>
      <c r="L34" s="55"/>
      <c r="M34" s="55"/>
      <c r="N34" s="55"/>
      <c r="O34" s="2"/>
      <c r="P34" s="2"/>
    </row>
    <row r="35" spans="2:16" x14ac:dyDescent="0.2">
      <c r="M35" s="56" t="s">
        <v>21</v>
      </c>
      <c r="O35" s="57">
        <f>O31+O25+O9</f>
        <v>669</v>
      </c>
      <c r="P35" s="58">
        <f>P31+P25+P9</f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5"/>
  <sheetViews>
    <sheetView zoomScaleNormal="100" workbookViewId="0">
      <pane xSplit="2" ySplit="4" topLeftCell="C54" activePane="bottomRight" state="frozen"/>
      <selection pane="topRight" activeCell="C1" sqref="C1"/>
      <selection pane="bottomLeft" activeCell="A5" sqref="A5"/>
      <selection pane="bottomRight" activeCell="P95" sqref="P95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74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ht="11.25" customHeight="1" x14ac:dyDescent="0.2"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</row>
    <row r="6" spans="1:16" ht="12" hidden="1" thickBot="1" x14ac:dyDescent="0.25">
      <c r="B6" s="33" t="s">
        <v>59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 x14ac:dyDescent="0.2">
      <c r="A7" s="1"/>
      <c r="B7" s="66"/>
      <c r="C7" s="174"/>
      <c r="D7" s="168"/>
      <c r="E7" s="168"/>
      <c r="F7" s="169"/>
      <c r="G7" s="170"/>
      <c r="H7" s="171"/>
      <c r="I7" s="172"/>
      <c r="J7" s="171"/>
      <c r="K7" s="170"/>
      <c r="L7" s="173"/>
      <c r="M7" s="170"/>
      <c r="N7" s="171"/>
      <c r="O7" s="43">
        <f>SUM(F7:N7)</f>
        <v>0</v>
      </c>
      <c r="P7" s="44">
        <f>(F7*$F$3)+(G7*$G$3)+(H7*$H$3)+(I7*$I$3)+(J7*$J$3)+(K7*$K$3)+(L7*$L$3)+(M7*$M$3)+(N7*$N$3)</f>
        <v>0</v>
      </c>
    </row>
    <row r="8" spans="1:16" s="30" customFormat="1" hidden="1" x14ac:dyDescent="0.2">
      <c r="A8" s="1"/>
      <c r="B8" s="66"/>
      <c r="C8" s="174"/>
      <c r="D8" s="168"/>
      <c r="E8" s="168"/>
      <c r="F8" s="169"/>
      <c r="G8" s="170"/>
      <c r="H8" s="171"/>
      <c r="I8" s="172"/>
      <c r="J8" s="171"/>
      <c r="K8" s="170"/>
      <c r="L8" s="173"/>
      <c r="M8" s="170"/>
      <c r="N8" s="171"/>
      <c r="O8" s="43">
        <f>SUM(F8:N8)</f>
        <v>0</v>
      </c>
      <c r="P8" s="44">
        <f>(F8*$F$3)+(G8*$G$3)+(H8*$H$3)+(I8*$I$3)+(J8*$J$3)+(K8*$K$3)+(L8*$L$3)+(M8*$M$3)+(N8*$N$3)</f>
        <v>0</v>
      </c>
    </row>
    <row r="9" spans="1:16" s="30" customFormat="1" hidden="1" x14ac:dyDescent="0.2">
      <c r="A9" s="1"/>
      <c r="B9" s="66"/>
      <c r="C9" s="174"/>
      <c r="D9" s="168"/>
      <c r="E9" s="168"/>
      <c r="F9" s="169"/>
      <c r="G9" s="170"/>
      <c r="H9" s="171"/>
      <c r="I9" s="172"/>
      <c r="J9" s="171"/>
      <c r="K9" s="170"/>
      <c r="L9" s="173"/>
      <c r="M9" s="170"/>
      <c r="N9" s="171"/>
      <c r="O9" s="43">
        <f>SUM(F9:N9)</f>
        <v>0</v>
      </c>
      <c r="P9" s="44">
        <f>(F9*$F$3)+(G9*$G$3)+(H9*$H$3)+(I9*$I$3)+(J9*$J$3)+(K9*$K$3)+(L9*$L$3)+(M9*$M$3)+(N9*$N$3)</f>
        <v>0</v>
      </c>
    </row>
    <row r="10" spans="1:16" ht="12" hidden="1" thickBot="1" x14ac:dyDescent="0.25">
      <c r="A10" s="46"/>
      <c r="B10" s="47" t="s">
        <v>21</v>
      </c>
      <c r="C10" s="47">
        <f t="shared" ref="C10:P10" si="0">SUM(C7:C9)</f>
        <v>0</v>
      </c>
      <c r="D10" s="47">
        <f t="shared" si="0"/>
        <v>0</v>
      </c>
      <c r="E10" s="47">
        <f t="shared" si="0"/>
        <v>0</v>
      </c>
      <c r="F10" s="47">
        <f t="shared" si="0"/>
        <v>0</v>
      </c>
      <c r="G10" s="51">
        <f t="shared" si="0"/>
        <v>0</v>
      </c>
      <c r="H10" s="51">
        <f t="shared" si="0"/>
        <v>0</v>
      </c>
      <c r="I10" s="51">
        <f t="shared" si="0"/>
        <v>0</v>
      </c>
      <c r="J10" s="51">
        <f t="shared" si="0"/>
        <v>0</v>
      </c>
      <c r="K10" s="51">
        <f t="shared" si="0"/>
        <v>0</v>
      </c>
      <c r="L10" s="51">
        <f t="shared" si="0"/>
        <v>0</v>
      </c>
      <c r="M10" s="51">
        <f t="shared" si="0"/>
        <v>0</v>
      </c>
      <c r="N10" s="51">
        <f t="shared" si="0"/>
        <v>0</v>
      </c>
      <c r="O10" s="52">
        <f t="shared" si="0"/>
        <v>0</v>
      </c>
      <c r="P10" s="53">
        <f t="shared" si="0"/>
        <v>0</v>
      </c>
    </row>
    <row r="11" spans="1:16" ht="12.75" hidden="1" x14ac:dyDescent="0.2">
      <c r="B11" s="2"/>
      <c r="C11" s="2"/>
      <c r="D11" s="2"/>
      <c r="E11" s="2"/>
      <c r="F11" s="55"/>
      <c r="G11" s="55"/>
      <c r="H11" s="55"/>
      <c r="I11" s="55"/>
      <c r="J11" s="55"/>
      <c r="K11" s="55"/>
      <c r="L11" s="55"/>
      <c r="M11" s="55"/>
      <c r="N11" s="55"/>
      <c r="O11" s="2"/>
      <c r="P11" s="2"/>
    </row>
    <row r="12" spans="1:16" x14ac:dyDescent="0.2">
      <c r="B12" s="13"/>
      <c r="C12" s="13"/>
      <c r="D12" s="13"/>
      <c r="E12" s="13"/>
      <c r="F12" s="31"/>
      <c r="G12" s="31"/>
      <c r="H12" s="31"/>
      <c r="I12" s="31"/>
      <c r="J12" s="31"/>
      <c r="K12" s="31"/>
      <c r="L12" s="31"/>
      <c r="M12" s="31"/>
      <c r="N12" s="31"/>
      <c r="O12" s="13"/>
      <c r="P12" s="32"/>
    </row>
    <row r="13" spans="1:16" ht="12" thickBot="1" x14ac:dyDescent="0.25">
      <c r="B13" s="33" t="s">
        <v>20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 x14ac:dyDescent="0.2">
      <c r="A14" s="1"/>
      <c r="B14" s="222" t="s">
        <v>121</v>
      </c>
      <c r="C14" s="223"/>
      <c r="D14" s="224"/>
      <c r="E14" s="224"/>
      <c r="F14" s="225">
        <v>30</v>
      </c>
      <c r="G14" s="226">
        <v>12</v>
      </c>
      <c r="H14" s="227"/>
      <c r="I14" s="228">
        <v>1</v>
      </c>
      <c r="J14" s="227"/>
      <c r="K14" s="226">
        <v>2</v>
      </c>
      <c r="L14" s="229"/>
      <c r="M14" s="67"/>
      <c r="N14" s="68"/>
      <c r="O14" s="43">
        <f>SUM(C14:N14)</f>
        <v>45</v>
      </c>
      <c r="P14" s="44">
        <f>(C14*$C$3)+(F14*$F$3)+(G14*$G$3)+(H14*$H$3)+(I14*$I$3)+(J14*$J$3)+(K14*$K$3)+(L14*$L$3)+(M14*$M$3)+(N14*$N$3)</f>
        <v>8.5</v>
      </c>
    </row>
    <row r="15" spans="1:16" s="30" customFormat="1" x14ac:dyDescent="0.2">
      <c r="A15" s="1"/>
      <c r="B15" s="231" t="s">
        <v>122</v>
      </c>
      <c r="C15" s="230"/>
      <c r="D15" s="224"/>
      <c r="E15" s="224"/>
      <c r="F15" s="225"/>
      <c r="G15" s="226">
        <v>83</v>
      </c>
      <c r="H15" s="227"/>
      <c r="I15" s="228"/>
      <c r="J15" s="227"/>
      <c r="K15" s="226">
        <v>1</v>
      </c>
      <c r="L15" s="229"/>
      <c r="M15" s="67"/>
      <c r="N15" s="68"/>
      <c r="O15" s="43">
        <f>SUM(F15:N15)</f>
        <v>84</v>
      </c>
      <c r="P15" s="44">
        <f>(F15*$F$3)+(G15*$G$3)+(H15*$H$3)+(I15*$I$3)+(J15*$J$3)+(K15*$K$3)+(L15*$L$3)+(M15*$M$3)+(N15*$N$3)</f>
        <v>21.75</v>
      </c>
    </row>
    <row r="16" spans="1:16" s="30" customFormat="1" x14ac:dyDescent="0.2">
      <c r="A16" s="1"/>
      <c r="B16" s="166"/>
      <c r="C16" s="174"/>
      <c r="D16" s="168"/>
      <c r="E16" s="168"/>
      <c r="F16" s="169"/>
      <c r="G16" s="170"/>
      <c r="H16" s="171"/>
      <c r="I16" s="172"/>
      <c r="J16" s="171"/>
      <c r="K16" s="170"/>
      <c r="L16" s="173"/>
      <c r="M16" s="170"/>
      <c r="N16" s="171"/>
      <c r="O16" s="43">
        <f>SUM(F16:N16)</f>
        <v>0</v>
      </c>
      <c r="P16" s="44">
        <f>(F16*$F$3)+(G16*$G$3)+(H16*$H$3)+(I16*$I$3)+(J16*$J$3)+(K16*$K$3)+(L16*$L$3)+(M16*$M$3)+(N16*$N$3)</f>
        <v>0</v>
      </c>
    </row>
    <row r="17" spans="1:16" ht="12" thickBot="1" x14ac:dyDescent="0.25">
      <c r="A17" s="46"/>
      <c r="B17" s="47" t="s">
        <v>21</v>
      </c>
      <c r="C17" s="47">
        <f t="shared" ref="C17:P17" si="1">SUM(C14:C16)</f>
        <v>0</v>
      </c>
      <c r="D17" s="47">
        <f t="shared" si="1"/>
        <v>0</v>
      </c>
      <c r="E17" s="47">
        <f t="shared" si="1"/>
        <v>0</v>
      </c>
      <c r="F17" s="47">
        <f t="shared" si="1"/>
        <v>30</v>
      </c>
      <c r="G17" s="47">
        <f t="shared" si="1"/>
        <v>95</v>
      </c>
      <c r="H17" s="47">
        <f t="shared" si="1"/>
        <v>0</v>
      </c>
      <c r="I17" s="47">
        <f t="shared" si="1"/>
        <v>1</v>
      </c>
      <c r="J17" s="47">
        <f t="shared" si="1"/>
        <v>0</v>
      </c>
      <c r="K17" s="47">
        <f t="shared" si="1"/>
        <v>3</v>
      </c>
      <c r="L17" s="47">
        <f t="shared" si="1"/>
        <v>0</v>
      </c>
      <c r="M17" s="47">
        <f t="shared" si="1"/>
        <v>0</v>
      </c>
      <c r="N17" s="47">
        <f t="shared" si="1"/>
        <v>0</v>
      </c>
      <c r="O17" s="117">
        <f t="shared" si="1"/>
        <v>129</v>
      </c>
      <c r="P17" s="47">
        <f t="shared" si="1"/>
        <v>30.25</v>
      </c>
    </row>
    <row r="18" spans="1:16" x14ac:dyDescent="0.2">
      <c r="B18" s="46"/>
      <c r="C18" s="46"/>
      <c r="D18" s="46"/>
      <c r="E18" s="46"/>
      <c r="F18" s="48"/>
      <c r="G18" s="48"/>
      <c r="H18" s="48"/>
      <c r="I18" s="48"/>
      <c r="J18" s="48"/>
      <c r="K18" s="48"/>
      <c r="L18" s="48"/>
      <c r="M18" s="48"/>
      <c r="N18" s="48"/>
      <c r="O18" s="46"/>
      <c r="P18" s="46"/>
    </row>
    <row r="19" spans="1:16" x14ac:dyDescent="0.2">
      <c r="B19" s="13"/>
      <c r="C19" s="13"/>
      <c r="D19" s="13"/>
      <c r="E19" s="13"/>
      <c r="F19" s="31"/>
      <c r="G19" s="31"/>
      <c r="H19" s="31"/>
      <c r="I19" s="31"/>
      <c r="J19" s="31"/>
      <c r="K19" s="31"/>
      <c r="L19" s="31"/>
      <c r="M19" s="31"/>
      <c r="N19" s="31"/>
      <c r="O19" s="13"/>
      <c r="P19" s="13"/>
    </row>
    <row r="20" spans="1:16" ht="12" thickBot="1" x14ac:dyDescent="0.25">
      <c r="B20" s="33" t="s">
        <v>22</v>
      </c>
      <c r="C20" s="33"/>
      <c r="D20" s="33"/>
      <c r="E20" s="33"/>
      <c r="F20" s="34"/>
      <c r="G20" s="34"/>
      <c r="H20" s="34"/>
      <c r="I20" s="34"/>
      <c r="J20" s="34"/>
      <c r="K20" s="34"/>
      <c r="L20" s="34"/>
      <c r="M20" s="34"/>
      <c r="N20" s="34"/>
      <c r="O20" s="35"/>
      <c r="P20" s="35"/>
    </row>
    <row r="21" spans="1:16" s="30" customFormat="1" x14ac:dyDescent="0.2">
      <c r="A21" s="1"/>
      <c r="B21" s="188" t="s">
        <v>83</v>
      </c>
      <c r="C21" s="189"/>
      <c r="D21" s="190"/>
      <c r="E21" s="190"/>
      <c r="F21" s="191"/>
      <c r="G21" s="192">
        <v>1289</v>
      </c>
      <c r="H21" s="193"/>
      <c r="I21" s="194"/>
      <c r="J21" s="193"/>
      <c r="K21" s="192"/>
      <c r="L21" s="70"/>
      <c r="M21" s="192"/>
      <c r="N21" s="193"/>
      <c r="O21" s="43">
        <f t="shared" ref="O21:O37" si="2">SUM(F21:N21)</f>
        <v>1289</v>
      </c>
      <c r="P21" s="44">
        <f>(C21*$C$3)+(F21*$F$3)+(G21*$G$3)+(H21*$H$3)+(I21*$I$3)+(J21*$J$3)+(K21*$K$3)+(L21*$L$3)+(M21*$M$3)+(N21*$N$3)</f>
        <v>322.25</v>
      </c>
    </row>
    <row r="22" spans="1:16" s="30" customFormat="1" ht="11.25" customHeight="1" x14ac:dyDescent="0.2">
      <c r="A22" s="1"/>
      <c r="B22" s="188" t="s">
        <v>84</v>
      </c>
      <c r="C22" s="195"/>
      <c r="D22" s="190"/>
      <c r="E22" s="190"/>
      <c r="F22" s="191"/>
      <c r="G22" s="192">
        <v>410</v>
      </c>
      <c r="H22" s="193"/>
      <c r="I22" s="194">
        <v>45</v>
      </c>
      <c r="J22" s="193"/>
      <c r="K22" s="192">
        <v>23</v>
      </c>
      <c r="L22" s="70"/>
      <c r="M22" s="192">
        <v>9</v>
      </c>
      <c r="N22" s="193">
        <v>13</v>
      </c>
      <c r="O22" s="43">
        <f t="shared" si="2"/>
        <v>500</v>
      </c>
      <c r="P22" s="44">
        <f t="shared" ref="P22:P37" si="3">(F22*$F$3)+(G22*$G$3)+(H22*$H$3)+(I22*$I$3)+(J22*$J$3)+(K22*$K$3)+(L22*$L$3)+(M22*$M$3)+(N22*$N$3)</f>
        <v>192</v>
      </c>
    </row>
    <row r="23" spans="1:16" s="30" customFormat="1" ht="11.25" customHeight="1" x14ac:dyDescent="0.2">
      <c r="A23" s="1"/>
      <c r="B23" s="188" t="s">
        <v>85</v>
      </c>
      <c r="C23" s="195"/>
      <c r="D23" s="190"/>
      <c r="E23" s="190"/>
      <c r="F23" s="191"/>
      <c r="G23" s="192">
        <v>660</v>
      </c>
      <c r="H23" s="193"/>
      <c r="I23" s="194">
        <v>44</v>
      </c>
      <c r="J23" s="193"/>
      <c r="K23" s="192">
        <v>3</v>
      </c>
      <c r="L23" s="70"/>
      <c r="M23" s="192"/>
      <c r="N23" s="193"/>
      <c r="O23" s="43">
        <f t="shared" si="2"/>
        <v>707</v>
      </c>
      <c r="P23" s="44">
        <f t="shared" si="3"/>
        <v>190</v>
      </c>
    </row>
    <row r="24" spans="1:16" s="30" customFormat="1" x14ac:dyDescent="0.2">
      <c r="A24" s="1"/>
      <c r="B24" s="188" t="s">
        <v>86</v>
      </c>
      <c r="C24" s="195"/>
      <c r="D24" s="190"/>
      <c r="E24" s="190"/>
      <c r="F24" s="191">
        <v>9</v>
      </c>
      <c r="G24" s="192">
        <v>26</v>
      </c>
      <c r="H24" s="193"/>
      <c r="I24" s="194">
        <v>17</v>
      </c>
      <c r="J24" s="193">
        <v>3</v>
      </c>
      <c r="K24" s="192">
        <v>14</v>
      </c>
      <c r="L24" s="70"/>
      <c r="M24" s="192">
        <v>7</v>
      </c>
      <c r="N24" s="193">
        <v>11</v>
      </c>
      <c r="O24" s="43">
        <f t="shared" si="2"/>
        <v>87</v>
      </c>
      <c r="P24" s="44">
        <f t="shared" si="3"/>
        <v>67.400000000000006</v>
      </c>
    </row>
    <row r="25" spans="1:16" s="30" customFormat="1" ht="11.25" customHeight="1" x14ac:dyDescent="0.2">
      <c r="A25" s="1"/>
      <c r="B25" s="188" t="s">
        <v>87</v>
      </c>
      <c r="C25" s="195"/>
      <c r="D25" s="190"/>
      <c r="E25" s="190"/>
      <c r="F25" s="191"/>
      <c r="G25" s="192">
        <v>50</v>
      </c>
      <c r="H25" s="193"/>
      <c r="I25" s="194">
        <v>9</v>
      </c>
      <c r="J25" s="193"/>
      <c r="K25" s="192"/>
      <c r="L25" s="70"/>
      <c r="M25" s="192">
        <v>8</v>
      </c>
      <c r="N25" s="193"/>
      <c r="O25" s="43">
        <f t="shared" si="2"/>
        <v>67</v>
      </c>
      <c r="P25" s="44">
        <f t="shared" si="3"/>
        <v>33</v>
      </c>
    </row>
    <row r="26" spans="1:16" s="30" customFormat="1" ht="11.25" customHeight="1" x14ac:dyDescent="0.2">
      <c r="A26" s="1"/>
      <c r="B26" s="188" t="s">
        <v>88</v>
      </c>
      <c r="C26" s="195"/>
      <c r="D26" s="190"/>
      <c r="E26" s="190"/>
      <c r="F26" s="191"/>
      <c r="G26" s="192">
        <v>80</v>
      </c>
      <c r="H26" s="193"/>
      <c r="I26" s="194">
        <v>9</v>
      </c>
      <c r="J26" s="193"/>
      <c r="K26" s="192"/>
      <c r="L26" s="70"/>
      <c r="M26" s="192"/>
      <c r="N26" s="193"/>
      <c r="O26" s="43">
        <f t="shared" si="2"/>
        <v>89</v>
      </c>
      <c r="P26" s="44">
        <f t="shared" si="3"/>
        <v>24.5</v>
      </c>
    </row>
    <row r="27" spans="1:16" s="30" customFormat="1" x14ac:dyDescent="0.2">
      <c r="A27" s="1"/>
      <c r="B27" s="188" t="s">
        <v>89</v>
      </c>
      <c r="C27" s="195"/>
      <c r="D27" s="190"/>
      <c r="E27" s="190"/>
      <c r="F27" s="191"/>
      <c r="G27" s="192">
        <v>4</v>
      </c>
      <c r="H27" s="193"/>
      <c r="I27" s="194">
        <v>6</v>
      </c>
      <c r="J27" s="193"/>
      <c r="K27" s="192">
        <v>11</v>
      </c>
      <c r="L27" s="70"/>
      <c r="M27" s="192">
        <v>3</v>
      </c>
      <c r="N27" s="193">
        <v>1</v>
      </c>
      <c r="O27" s="43">
        <f t="shared" si="2"/>
        <v>25</v>
      </c>
      <c r="P27" s="44">
        <f t="shared" si="3"/>
        <v>23</v>
      </c>
    </row>
    <row r="28" spans="1:16" s="30" customFormat="1" ht="11.25" customHeight="1" x14ac:dyDescent="0.2">
      <c r="A28" s="1"/>
      <c r="B28" s="188" t="s">
        <v>90</v>
      </c>
      <c r="C28" s="195"/>
      <c r="D28" s="190"/>
      <c r="E28" s="190"/>
      <c r="F28" s="191"/>
      <c r="G28" s="192">
        <v>4</v>
      </c>
      <c r="H28" s="193"/>
      <c r="I28" s="194">
        <v>22</v>
      </c>
      <c r="J28" s="193"/>
      <c r="K28" s="192"/>
      <c r="L28" s="70"/>
      <c r="M28" s="192">
        <v>2</v>
      </c>
      <c r="N28" s="193"/>
      <c r="O28" s="43">
        <f t="shared" si="2"/>
        <v>28</v>
      </c>
      <c r="P28" s="44">
        <f t="shared" si="3"/>
        <v>16</v>
      </c>
    </row>
    <row r="29" spans="1:16" s="30" customFormat="1" ht="11.25" customHeight="1" x14ac:dyDescent="0.2">
      <c r="A29" s="1"/>
      <c r="B29" s="188" t="s">
        <v>91</v>
      </c>
      <c r="C29" s="195"/>
      <c r="D29" s="190"/>
      <c r="E29" s="190"/>
      <c r="F29" s="191"/>
      <c r="G29" s="192"/>
      <c r="H29" s="193"/>
      <c r="I29" s="194"/>
      <c r="J29" s="193"/>
      <c r="K29" s="192"/>
      <c r="L29" s="70"/>
      <c r="M29" s="192"/>
      <c r="N29" s="193">
        <v>4</v>
      </c>
      <c r="O29" s="43">
        <f t="shared" si="2"/>
        <v>4</v>
      </c>
      <c r="P29" s="44">
        <f t="shared" si="3"/>
        <v>8</v>
      </c>
    </row>
    <row r="30" spans="1:16" s="30" customFormat="1" x14ac:dyDescent="0.2">
      <c r="A30" s="1"/>
      <c r="B30" s="188" t="s">
        <v>92</v>
      </c>
      <c r="C30" s="195"/>
      <c r="D30" s="190"/>
      <c r="E30" s="190"/>
      <c r="F30" s="191"/>
      <c r="G30" s="192"/>
      <c r="H30" s="193"/>
      <c r="I30" s="194"/>
      <c r="J30" s="193">
        <v>1</v>
      </c>
      <c r="K30" s="192"/>
      <c r="L30" s="70">
        <v>2</v>
      </c>
      <c r="M30" s="192">
        <v>2</v>
      </c>
      <c r="N30" s="193"/>
      <c r="O30" s="43">
        <f t="shared" si="2"/>
        <v>5</v>
      </c>
      <c r="P30" s="44">
        <f t="shared" si="3"/>
        <v>6.5</v>
      </c>
    </row>
    <row r="31" spans="1:16" s="30" customFormat="1" ht="11.25" customHeight="1" x14ac:dyDescent="0.2">
      <c r="A31" s="1"/>
      <c r="B31" s="188" t="s">
        <v>93</v>
      </c>
      <c r="C31" s="195"/>
      <c r="D31" s="190"/>
      <c r="E31" s="190"/>
      <c r="F31" s="191"/>
      <c r="G31" s="192"/>
      <c r="H31" s="193"/>
      <c r="I31" s="194"/>
      <c r="J31" s="193"/>
      <c r="K31" s="192"/>
      <c r="L31" s="70">
        <v>2</v>
      </c>
      <c r="M31" s="192">
        <v>2</v>
      </c>
      <c r="N31" s="193"/>
      <c r="O31" s="43">
        <f t="shared" si="2"/>
        <v>4</v>
      </c>
      <c r="P31" s="44">
        <f t="shared" si="3"/>
        <v>6</v>
      </c>
    </row>
    <row r="32" spans="1:16" s="30" customFormat="1" ht="11.25" customHeight="1" x14ac:dyDescent="0.2">
      <c r="A32" s="1"/>
      <c r="B32" s="188" t="s">
        <v>94</v>
      </c>
      <c r="C32" s="195"/>
      <c r="D32" s="190"/>
      <c r="E32" s="190"/>
      <c r="F32" s="191"/>
      <c r="G32" s="192">
        <v>9</v>
      </c>
      <c r="H32" s="193"/>
      <c r="I32" s="194"/>
      <c r="J32" s="193"/>
      <c r="K32" s="192">
        <v>3</v>
      </c>
      <c r="L32" s="70"/>
      <c r="M32" s="192"/>
      <c r="N32" s="193"/>
      <c r="O32" s="43">
        <f t="shared" si="2"/>
        <v>12</v>
      </c>
      <c r="P32" s="44">
        <f t="shared" si="3"/>
        <v>5.25</v>
      </c>
    </row>
    <row r="33" spans="1:16" s="30" customFormat="1" x14ac:dyDescent="0.2">
      <c r="A33" s="1"/>
      <c r="B33" s="188" t="s">
        <v>95</v>
      </c>
      <c r="C33" s="195"/>
      <c r="D33" s="190"/>
      <c r="E33" s="190"/>
      <c r="F33" s="191"/>
      <c r="G33" s="192"/>
      <c r="H33" s="193"/>
      <c r="I33" s="194"/>
      <c r="J33" s="193"/>
      <c r="K33" s="192">
        <v>4</v>
      </c>
      <c r="L33" s="70"/>
      <c r="M33" s="192"/>
      <c r="N33" s="193"/>
      <c r="O33" s="43">
        <f t="shared" si="2"/>
        <v>4</v>
      </c>
      <c r="P33" s="44">
        <f t="shared" si="3"/>
        <v>4</v>
      </c>
    </row>
    <row r="34" spans="1:16" s="30" customFormat="1" ht="11.25" customHeight="1" x14ac:dyDescent="0.2">
      <c r="A34" s="1"/>
      <c r="B34" s="188" t="s">
        <v>96</v>
      </c>
      <c r="C34" s="195"/>
      <c r="D34" s="190"/>
      <c r="E34" s="190"/>
      <c r="F34" s="191"/>
      <c r="G34" s="192"/>
      <c r="H34" s="193"/>
      <c r="I34" s="194">
        <v>1</v>
      </c>
      <c r="J34" s="193">
        <v>2</v>
      </c>
      <c r="K34" s="192">
        <v>2</v>
      </c>
      <c r="L34" s="70"/>
      <c r="M34" s="192"/>
      <c r="N34" s="193"/>
      <c r="O34" s="43">
        <f t="shared" si="2"/>
        <v>5</v>
      </c>
      <c r="P34" s="44">
        <f t="shared" si="3"/>
        <v>3.5</v>
      </c>
    </row>
    <row r="35" spans="1:16" s="30" customFormat="1" ht="11.25" customHeight="1" x14ac:dyDescent="0.2">
      <c r="A35" s="1"/>
      <c r="B35" s="188" t="s">
        <v>97</v>
      </c>
      <c r="C35" s="195"/>
      <c r="D35" s="190"/>
      <c r="E35" s="190"/>
      <c r="F35" s="191"/>
      <c r="G35" s="192"/>
      <c r="H35" s="193"/>
      <c r="I35" s="194"/>
      <c r="J35" s="193">
        <v>2</v>
      </c>
      <c r="K35" s="192"/>
      <c r="L35" s="70">
        <v>2</v>
      </c>
      <c r="M35" s="192"/>
      <c r="N35" s="193"/>
      <c r="O35" s="43">
        <f t="shared" si="2"/>
        <v>4</v>
      </c>
      <c r="P35" s="44">
        <f t="shared" si="3"/>
        <v>3</v>
      </c>
    </row>
    <row r="36" spans="1:16" s="30" customFormat="1" x14ac:dyDescent="0.2">
      <c r="A36" s="1"/>
      <c r="B36" s="188" t="s">
        <v>98</v>
      </c>
      <c r="C36" s="195"/>
      <c r="D36" s="190"/>
      <c r="E36" s="190"/>
      <c r="F36" s="191"/>
      <c r="G36" s="192"/>
      <c r="H36" s="193"/>
      <c r="I36" s="194"/>
      <c r="J36" s="193">
        <v>2</v>
      </c>
      <c r="K36" s="192"/>
      <c r="L36" s="70">
        <v>2</v>
      </c>
      <c r="M36" s="192"/>
      <c r="N36" s="193"/>
      <c r="O36" s="43">
        <f t="shared" si="2"/>
        <v>4</v>
      </c>
      <c r="P36" s="44">
        <f t="shared" si="3"/>
        <v>3</v>
      </c>
    </row>
    <row r="37" spans="1:16" s="30" customFormat="1" ht="11.25" customHeight="1" x14ac:dyDescent="0.2">
      <c r="A37" s="1"/>
      <c r="B37" s="188" t="s">
        <v>99</v>
      </c>
      <c r="C37" s="195"/>
      <c r="D37" s="190"/>
      <c r="E37" s="190"/>
      <c r="F37" s="191"/>
      <c r="G37" s="192"/>
      <c r="H37" s="193"/>
      <c r="I37" s="194"/>
      <c r="J37" s="193"/>
      <c r="K37" s="192">
        <v>1</v>
      </c>
      <c r="L37" s="70"/>
      <c r="M37" s="192">
        <v>1</v>
      </c>
      <c r="N37" s="193"/>
      <c r="O37" s="43">
        <f t="shared" si="2"/>
        <v>2</v>
      </c>
      <c r="P37" s="44">
        <f t="shared" si="3"/>
        <v>3</v>
      </c>
    </row>
    <row r="38" spans="1:16" s="30" customFormat="1" ht="11.25" customHeight="1" x14ac:dyDescent="0.2">
      <c r="A38" s="1"/>
      <c r="B38" s="188" t="s">
        <v>100</v>
      </c>
      <c r="C38" s="195"/>
      <c r="D38" s="190"/>
      <c r="E38" s="190"/>
      <c r="F38" s="191"/>
      <c r="G38" s="192"/>
      <c r="H38" s="193"/>
      <c r="I38" s="194"/>
      <c r="J38" s="193">
        <v>2</v>
      </c>
      <c r="K38" s="192"/>
      <c r="L38" s="70">
        <v>2</v>
      </c>
      <c r="M38" s="192"/>
      <c r="N38" s="193"/>
      <c r="O38" s="43">
        <f t="shared" ref="O38:O45" si="4">SUM(F38:N38)</f>
        <v>4</v>
      </c>
      <c r="P38" s="44">
        <f t="shared" ref="P38:P45" si="5">(F38*$F$3)+(G38*$G$3)+(H38*$H$3)+(I38*$I$3)+(J38*$J$3)+(K38*$K$3)+(L38*$L$3)+(M38*$M$3)+(N38*$N$3)</f>
        <v>3</v>
      </c>
    </row>
    <row r="39" spans="1:16" s="30" customFormat="1" x14ac:dyDescent="0.2">
      <c r="A39" s="1"/>
      <c r="B39" s="188" t="s">
        <v>101</v>
      </c>
      <c r="C39" s="195"/>
      <c r="D39" s="190"/>
      <c r="E39" s="190"/>
      <c r="F39" s="191"/>
      <c r="G39" s="192"/>
      <c r="H39" s="193"/>
      <c r="I39" s="194"/>
      <c r="J39" s="193">
        <v>2</v>
      </c>
      <c r="K39" s="192"/>
      <c r="L39" s="70">
        <v>2</v>
      </c>
      <c r="M39" s="192"/>
      <c r="N39" s="193"/>
      <c r="O39" s="43">
        <f t="shared" si="4"/>
        <v>4</v>
      </c>
      <c r="P39" s="44">
        <f t="shared" si="5"/>
        <v>3</v>
      </c>
    </row>
    <row r="40" spans="1:16" s="30" customFormat="1" ht="11.25" customHeight="1" x14ac:dyDescent="0.2">
      <c r="A40" s="1"/>
      <c r="B40" s="188" t="s">
        <v>102</v>
      </c>
      <c r="C40" s="195"/>
      <c r="D40" s="190"/>
      <c r="E40" s="190"/>
      <c r="F40" s="191"/>
      <c r="G40" s="192"/>
      <c r="H40" s="193"/>
      <c r="I40" s="194"/>
      <c r="J40" s="193">
        <v>2</v>
      </c>
      <c r="K40" s="192"/>
      <c r="L40" s="70">
        <v>2</v>
      </c>
      <c r="M40" s="192"/>
      <c r="N40" s="193"/>
      <c r="O40" s="43">
        <f t="shared" si="4"/>
        <v>4</v>
      </c>
      <c r="P40" s="44">
        <f t="shared" si="5"/>
        <v>3</v>
      </c>
    </row>
    <row r="41" spans="1:16" s="30" customFormat="1" ht="11.25" customHeight="1" x14ac:dyDescent="0.2">
      <c r="A41" s="1"/>
      <c r="B41" s="188" t="s">
        <v>103</v>
      </c>
      <c r="C41" s="195"/>
      <c r="D41" s="190"/>
      <c r="E41" s="190"/>
      <c r="F41" s="191"/>
      <c r="G41" s="192"/>
      <c r="H41" s="193"/>
      <c r="I41" s="194"/>
      <c r="J41" s="193">
        <v>2</v>
      </c>
      <c r="K41" s="192"/>
      <c r="L41" s="70">
        <v>2</v>
      </c>
      <c r="M41" s="192"/>
      <c r="N41" s="193"/>
      <c r="O41" s="43">
        <f t="shared" si="4"/>
        <v>4</v>
      </c>
      <c r="P41" s="44">
        <f t="shared" si="5"/>
        <v>3</v>
      </c>
    </row>
    <row r="42" spans="1:16" s="30" customFormat="1" x14ac:dyDescent="0.2">
      <c r="A42" s="1"/>
      <c r="B42" s="188" t="s">
        <v>104</v>
      </c>
      <c r="C42" s="195"/>
      <c r="D42" s="190"/>
      <c r="E42" s="190"/>
      <c r="F42" s="191"/>
      <c r="G42" s="192">
        <v>5</v>
      </c>
      <c r="H42" s="193"/>
      <c r="I42" s="194"/>
      <c r="J42" s="193">
        <v>2</v>
      </c>
      <c r="K42" s="192"/>
      <c r="L42" s="70"/>
      <c r="M42" s="192"/>
      <c r="N42" s="193"/>
      <c r="O42" s="43">
        <f t="shared" si="4"/>
        <v>7</v>
      </c>
      <c r="P42" s="44">
        <f t="shared" si="5"/>
        <v>2.25</v>
      </c>
    </row>
    <row r="43" spans="1:16" s="30" customFormat="1" ht="11.25" customHeight="1" x14ac:dyDescent="0.2">
      <c r="A43" s="1"/>
      <c r="B43" s="188" t="s">
        <v>105</v>
      </c>
      <c r="C43" s="195"/>
      <c r="D43" s="190"/>
      <c r="E43" s="190"/>
      <c r="F43" s="191"/>
      <c r="G43" s="192"/>
      <c r="H43" s="193"/>
      <c r="I43" s="194"/>
      <c r="J43" s="193"/>
      <c r="K43" s="192">
        <v>2</v>
      </c>
      <c r="L43" s="70"/>
      <c r="M43" s="192"/>
      <c r="N43" s="193"/>
      <c r="O43" s="43">
        <f t="shared" si="4"/>
        <v>2</v>
      </c>
      <c r="P43" s="44">
        <f t="shared" si="5"/>
        <v>2</v>
      </c>
    </row>
    <row r="44" spans="1:16" s="30" customFormat="1" ht="11.25" customHeight="1" x14ac:dyDescent="0.2">
      <c r="A44" s="1"/>
      <c r="B44" s="188"/>
      <c r="C44" s="195"/>
      <c r="D44" s="190"/>
      <c r="E44" s="190"/>
      <c r="F44" s="191"/>
      <c r="G44" s="192"/>
      <c r="H44" s="193"/>
      <c r="I44" s="194"/>
      <c r="J44" s="193"/>
      <c r="K44" s="192"/>
      <c r="L44" s="70"/>
      <c r="M44" s="192"/>
      <c r="N44" s="193"/>
      <c r="O44" s="43">
        <f t="shared" si="4"/>
        <v>0</v>
      </c>
      <c r="P44" s="44">
        <f t="shared" si="5"/>
        <v>0</v>
      </c>
    </row>
    <row r="45" spans="1:16" s="30" customFormat="1" x14ac:dyDescent="0.2">
      <c r="A45" s="1"/>
      <c r="B45" s="188"/>
      <c r="C45" s="195"/>
      <c r="D45" s="190"/>
      <c r="E45" s="190"/>
      <c r="F45" s="191"/>
      <c r="G45" s="192"/>
      <c r="H45" s="193"/>
      <c r="I45" s="194"/>
      <c r="J45" s="193"/>
      <c r="K45" s="192"/>
      <c r="L45" s="70"/>
      <c r="M45" s="192"/>
      <c r="N45" s="193"/>
      <c r="O45" s="43">
        <f t="shared" si="4"/>
        <v>0</v>
      </c>
      <c r="P45" s="44">
        <f t="shared" si="5"/>
        <v>0</v>
      </c>
    </row>
    <row r="46" spans="1:16" s="30" customFormat="1" ht="11.25" customHeight="1" x14ac:dyDescent="0.2">
      <c r="A46" s="1"/>
      <c r="B46" s="188"/>
      <c r="C46" s="195"/>
      <c r="D46" s="190"/>
      <c r="E46" s="190"/>
      <c r="F46" s="191"/>
      <c r="G46" s="192"/>
      <c r="H46" s="193"/>
      <c r="I46" s="194"/>
      <c r="J46" s="193"/>
      <c r="K46" s="192"/>
      <c r="L46" s="70"/>
      <c r="M46" s="192"/>
      <c r="N46" s="193"/>
      <c r="O46" s="43">
        <f>SUM(F46:N46)</f>
        <v>0</v>
      </c>
      <c r="P46" s="44">
        <f>(F46*$F$3)+(G46*$G$3)+(H46*$H$3)+(I46*$I$3)+(J46*$J$3)+(K46*$K$3)+(L46*$L$3)+(M46*$M$3)+(N46*$N$3)</f>
        <v>0</v>
      </c>
    </row>
    <row r="47" spans="1:16" ht="12" thickBot="1" x14ac:dyDescent="0.25">
      <c r="A47" s="46"/>
      <c r="B47" s="47" t="s">
        <v>21</v>
      </c>
      <c r="C47" s="47">
        <f t="shared" ref="C47:P47" si="6">SUM(C21:C46)</f>
        <v>0</v>
      </c>
      <c r="D47" s="47">
        <f t="shared" si="6"/>
        <v>0</v>
      </c>
      <c r="E47" s="47">
        <f t="shared" si="6"/>
        <v>0</v>
      </c>
      <c r="F47" s="142">
        <f t="shared" si="6"/>
        <v>9</v>
      </c>
      <c r="G47" s="47">
        <f t="shared" si="6"/>
        <v>2537</v>
      </c>
      <c r="H47" s="47">
        <f t="shared" si="6"/>
        <v>0</v>
      </c>
      <c r="I47" s="142">
        <f t="shared" si="6"/>
        <v>153</v>
      </c>
      <c r="J47" s="142">
        <f t="shared" si="6"/>
        <v>20</v>
      </c>
      <c r="K47" s="142">
        <f t="shared" si="6"/>
        <v>63</v>
      </c>
      <c r="L47" s="142">
        <f t="shared" si="6"/>
        <v>16</v>
      </c>
      <c r="M47" s="47">
        <f t="shared" si="6"/>
        <v>34</v>
      </c>
      <c r="N47" s="47">
        <f t="shared" si="6"/>
        <v>29</v>
      </c>
      <c r="O47" s="49">
        <f t="shared" si="6"/>
        <v>2861</v>
      </c>
      <c r="P47" s="49">
        <f t="shared" si="6"/>
        <v>926.65</v>
      </c>
    </row>
    <row r="48" spans="1:16" x14ac:dyDescent="0.2">
      <c r="G48" s="50"/>
    </row>
    <row r="49" spans="1:16" ht="12" thickBot="1" x14ac:dyDescent="0.25">
      <c r="B49" s="33" t="s">
        <v>38</v>
      </c>
      <c r="C49" s="33"/>
      <c r="D49" s="33"/>
      <c r="E49" s="33"/>
      <c r="F49" s="34"/>
      <c r="G49" s="34"/>
      <c r="H49" s="34"/>
      <c r="I49" s="34"/>
      <c r="J49" s="34"/>
      <c r="K49" s="34"/>
      <c r="L49" s="34"/>
      <c r="M49" s="34"/>
      <c r="N49" s="34"/>
      <c r="O49" s="35"/>
      <c r="P49" s="35"/>
    </row>
    <row r="50" spans="1:16" s="30" customFormat="1" x14ac:dyDescent="0.2">
      <c r="A50" s="1"/>
      <c r="B50" s="231" t="s">
        <v>131</v>
      </c>
      <c r="C50" s="217"/>
      <c r="D50" s="211"/>
      <c r="E50" s="211"/>
      <c r="F50" s="212"/>
      <c r="G50" s="213">
        <v>44</v>
      </c>
      <c r="H50" s="214"/>
      <c r="I50" s="215">
        <v>14</v>
      </c>
      <c r="J50" s="214">
        <v>1</v>
      </c>
      <c r="K50" s="213"/>
      <c r="L50" s="216">
        <v>2</v>
      </c>
      <c r="M50" s="213"/>
      <c r="N50" s="214">
        <v>2</v>
      </c>
      <c r="O50" s="43">
        <f t="shared" ref="O50:O57" si="7">SUM(F50:N50)</f>
        <v>63</v>
      </c>
      <c r="P50" s="44">
        <f t="shared" ref="P50:P57" si="8">(F50*$F$3)+(G50*$G$3)+(H50*$H$3)+(I50*$I$3)+(J50*$J$3)+(K50*$K$3)+(L50*$L$3)+(M50*$M$3)+(N50*$N$3)</f>
        <v>24.5</v>
      </c>
    </row>
    <row r="51" spans="1:16" s="30" customFormat="1" ht="11.25" customHeight="1" x14ac:dyDescent="0.2">
      <c r="A51" s="1"/>
      <c r="B51" s="231" t="s">
        <v>138</v>
      </c>
      <c r="C51" s="217"/>
      <c r="D51" s="211"/>
      <c r="E51" s="211"/>
      <c r="F51" s="212"/>
      <c r="G51" s="213">
        <v>9</v>
      </c>
      <c r="H51" s="214"/>
      <c r="I51" s="215">
        <v>5</v>
      </c>
      <c r="J51" s="214"/>
      <c r="K51" s="213">
        <v>4</v>
      </c>
      <c r="L51" s="216"/>
      <c r="M51" s="213"/>
      <c r="N51" s="214">
        <v>2</v>
      </c>
      <c r="O51" s="43">
        <f t="shared" si="7"/>
        <v>20</v>
      </c>
      <c r="P51" s="44">
        <f t="shared" si="8"/>
        <v>12.75</v>
      </c>
    </row>
    <row r="52" spans="1:16" s="30" customFormat="1" ht="11.25" customHeight="1" x14ac:dyDescent="0.2">
      <c r="A52" s="1"/>
      <c r="B52" s="231" t="s">
        <v>132</v>
      </c>
      <c r="C52" s="217"/>
      <c r="D52" s="211">
        <v>1</v>
      </c>
      <c r="E52" s="211">
        <v>1</v>
      </c>
      <c r="F52" s="212"/>
      <c r="G52" s="213">
        <v>36</v>
      </c>
      <c r="H52" s="214"/>
      <c r="I52" s="215">
        <v>54</v>
      </c>
      <c r="J52" s="214">
        <v>18</v>
      </c>
      <c r="K52" s="213"/>
      <c r="L52" s="216">
        <v>10</v>
      </c>
      <c r="M52" s="213"/>
      <c r="N52" s="214">
        <v>32</v>
      </c>
      <c r="O52" s="43">
        <f t="shared" si="7"/>
        <v>150</v>
      </c>
      <c r="P52" s="44">
        <f t="shared" si="8"/>
        <v>119</v>
      </c>
    </row>
    <row r="53" spans="1:16" s="30" customFormat="1" x14ac:dyDescent="0.2">
      <c r="A53" s="1"/>
      <c r="B53" s="231" t="s">
        <v>133</v>
      </c>
      <c r="C53" s="217"/>
      <c r="D53" s="211"/>
      <c r="E53" s="211"/>
      <c r="F53" s="212"/>
      <c r="G53" s="213"/>
      <c r="H53" s="214"/>
      <c r="I53" s="215"/>
      <c r="J53" s="214"/>
      <c r="K53" s="213"/>
      <c r="L53" s="216">
        <v>4</v>
      </c>
      <c r="M53" s="213"/>
      <c r="N53" s="214"/>
      <c r="O53" s="43">
        <f t="shared" ref="O53" si="9">SUM(F53:N53)</f>
        <v>4</v>
      </c>
      <c r="P53" s="44">
        <f t="shared" ref="P53" si="10">(F53*$F$3)+(G53*$G$3)+(H53*$H$3)+(I53*$I$3)+(J53*$J$3)+(K53*$K$3)+(L53*$L$3)+(M53*$M$3)+(N53*$N$3)</f>
        <v>4</v>
      </c>
    </row>
    <row r="54" spans="1:16" s="30" customFormat="1" ht="11.25" customHeight="1" x14ac:dyDescent="0.2">
      <c r="A54" s="1"/>
      <c r="B54" s="231" t="s">
        <v>134</v>
      </c>
      <c r="C54" s="217"/>
      <c r="D54" s="211"/>
      <c r="E54" s="211"/>
      <c r="F54" s="212"/>
      <c r="G54" s="213">
        <v>1</v>
      </c>
      <c r="H54" s="214"/>
      <c r="I54" s="215"/>
      <c r="J54" s="214">
        <v>1</v>
      </c>
      <c r="K54" s="213"/>
      <c r="L54" s="216"/>
      <c r="M54" s="213"/>
      <c r="N54" s="214"/>
      <c r="O54" s="43">
        <f t="shared" si="7"/>
        <v>2</v>
      </c>
      <c r="P54" s="44">
        <f t="shared" si="8"/>
        <v>0.75</v>
      </c>
    </row>
    <row r="55" spans="1:16" s="30" customFormat="1" ht="11.25" customHeight="1" x14ac:dyDescent="0.2">
      <c r="A55" s="1"/>
      <c r="B55" s="231" t="s">
        <v>135</v>
      </c>
      <c r="C55" s="217"/>
      <c r="D55" s="211"/>
      <c r="E55" s="211"/>
      <c r="F55" s="212"/>
      <c r="G55" s="213">
        <v>4</v>
      </c>
      <c r="H55" s="214"/>
      <c r="I55" s="215"/>
      <c r="J55" s="214"/>
      <c r="K55" s="213"/>
      <c r="L55" s="216"/>
      <c r="M55" s="213"/>
      <c r="N55" s="214"/>
      <c r="O55" s="43">
        <f t="shared" si="7"/>
        <v>4</v>
      </c>
      <c r="P55" s="44">
        <f t="shared" si="8"/>
        <v>1</v>
      </c>
    </row>
    <row r="56" spans="1:16" s="30" customFormat="1" x14ac:dyDescent="0.2">
      <c r="A56" s="1"/>
      <c r="B56" s="231" t="s">
        <v>136</v>
      </c>
      <c r="C56" s="217"/>
      <c r="D56" s="211"/>
      <c r="E56" s="211"/>
      <c r="F56" s="212"/>
      <c r="G56" s="213">
        <v>2</v>
      </c>
      <c r="H56" s="214"/>
      <c r="I56" s="215">
        <v>5</v>
      </c>
      <c r="J56" s="214">
        <v>2</v>
      </c>
      <c r="K56" s="213">
        <v>2</v>
      </c>
      <c r="L56" s="216"/>
      <c r="M56" s="213"/>
      <c r="N56" s="214">
        <v>2</v>
      </c>
      <c r="O56" s="43">
        <f t="shared" ref="O56" si="11">SUM(F56:N56)</f>
        <v>13</v>
      </c>
      <c r="P56" s="44">
        <f t="shared" ref="P56" si="12">(F56*$F$3)+(G56*$G$3)+(H56*$H$3)+(I56*$I$3)+(J56*$J$3)+(K56*$K$3)+(L56*$L$3)+(M56*$M$3)+(N56*$N$3)</f>
        <v>10</v>
      </c>
    </row>
    <row r="57" spans="1:16" s="30" customFormat="1" ht="11.25" customHeight="1" x14ac:dyDescent="0.2">
      <c r="A57" s="1"/>
      <c r="B57" s="231" t="s">
        <v>137</v>
      </c>
      <c r="C57" s="217"/>
      <c r="D57" s="211"/>
      <c r="E57" s="211"/>
      <c r="F57" s="212">
        <v>536</v>
      </c>
      <c r="G57" s="213"/>
      <c r="H57" s="214"/>
      <c r="I57" s="215"/>
      <c r="J57" s="214"/>
      <c r="K57" s="213"/>
      <c r="L57" s="216"/>
      <c r="M57" s="213"/>
      <c r="N57" s="214"/>
      <c r="O57" s="43">
        <f t="shared" si="7"/>
        <v>536</v>
      </c>
      <c r="P57" s="44">
        <f t="shared" si="8"/>
        <v>53.6</v>
      </c>
    </row>
    <row r="58" spans="1:16" ht="12" thickBot="1" x14ac:dyDescent="0.25">
      <c r="A58" s="46"/>
      <c r="B58" s="47" t="s">
        <v>21</v>
      </c>
      <c r="C58" s="47">
        <f t="shared" ref="C58:P58" si="13">SUM(C50:C57)</f>
        <v>0</v>
      </c>
      <c r="D58" s="47">
        <f t="shared" si="13"/>
        <v>1</v>
      </c>
      <c r="E58" s="47">
        <f t="shared" si="13"/>
        <v>1</v>
      </c>
      <c r="F58" s="47">
        <f t="shared" si="13"/>
        <v>536</v>
      </c>
      <c r="G58" s="143">
        <f t="shared" si="13"/>
        <v>96</v>
      </c>
      <c r="H58" s="143">
        <f t="shared" si="13"/>
        <v>0</v>
      </c>
      <c r="I58" s="51">
        <f t="shared" si="13"/>
        <v>78</v>
      </c>
      <c r="J58" s="51">
        <f t="shared" si="13"/>
        <v>22</v>
      </c>
      <c r="K58" s="51">
        <f t="shared" si="13"/>
        <v>6</v>
      </c>
      <c r="L58" s="51">
        <f t="shared" si="13"/>
        <v>16</v>
      </c>
      <c r="M58" s="51">
        <f t="shared" si="13"/>
        <v>0</v>
      </c>
      <c r="N58" s="51">
        <f t="shared" si="13"/>
        <v>38</v>
      </c>
      <c r="O58" s="52">
        <f t="shared" si="13"/>
        <v>792</v>
      </c>
      <c r="P58" s="53">
        <f t="shared" si="13"/>
        <v>225.6</v>
      </c>
    </row>
    <row r="59" spans="1:16" x14ac:dyDescent="0.2">
      <c r="A59" s="46"/>
      <c r="B59" s="62"/>
      <c r="C59" s="62"/>
      <c r="D59" s="62"/>
      <c r="E59" s="62"/>
      <c r="F59" s="62"/>
      <c r="G59" s="63"/>
      <c r="H59" s="63"/>
      <c r="I59" s="63"/>
      <c r="J59" s="63"/>
      <c r="K59" s="63"/>
      <c r="L59" s="63"/>
      <c r="M59" s="63"/>
      <c r="N59" s="63"/>
      <c r="O59" s="64"/>
      <c r="P59" s="65"/>
    </row>
    <row r="60" spans="1:16" x14ac:dyDescent="0.2">
      <c r="A60" s="46"/>
      <c r="B60" s="62"/>
      <c r="C60" s="62"/>
      <c r="D60" s="62"/>
      <c r="E60" s="62"/>
      <c r="F60" s="62"/>
      <c r="G60" s="63"/>
      <c r="H60" s="63"/>
      <c r="I60" s="63"/>
      <c r="J60" s="63"/>
      <c r="K60" s="63"/>
      <c r="L60" s="63"/>
      <c r="M60" s="63"/>
      <c r="N60" s="63"/>
      <c r="O60" s="64"/>
      <c r="P60" s="65"/>
    </row>
    <row r="61" spans="1:16" ht="12" thickBot="1" x14ac:dyDescent="0.25">
      <c r="B61" s="33" t="s">
        <v>23</v>
      </c>
      <c r="C61" s="33"/>
      <c r="D61" s="33"/>
      <c r="E61" s="33"/>
      <c r="F61" s="34"/>
      <c r="G61" s="34"/>
      <c r="H61" s="34"/>
      <c r="I61" s="34"/>
      <c r="J61" s="34"/>
      <c r="K61" s="34"/>
      <c r="L61" s="34"/>
      <c r="M61" s="34"/>
      <c r="N61" s="34"/>
      <c r="O61" s="35"/>
      <c r="P61" s="35"/>
    </row>
    <row r="62" spans="1:16" s="30" customFormat="1" x14ac:dyDescent="0.2">
      <c r="A62" s="1"/>
      <c r="B62" s="188" t="s">
        <v>75</v>
      </c>
      <c r="C62" s="189"/>
      <c r="D62" s="190"/>
      <c r="E62" s="190"/>
      <c r="F62" s="191"/>
      <c r="G62" s="192">
        <v>43</v>
      </c>
      <c r="H62" s="193"/>
      <c r="I62" s="194">
        <v>17</v>
      </c>
      <c r="J62" s="68"/>
      <c r="K62" s="67"/>
      <c r="L62" s="70"/>
      <c r="M62" s="67"/>
      <c r="N62" s="68"/>
      <c r="O62" s="43">
        <f>SUM(F62:N62)</f>
        <v>60</v>
      </c>
      <c r="P62" s="44">
        <f>(F62*$F$3)+(G62*$G$3)+(H62*$H$3)+(I62*$I$3)+(J62*$J$3)+(K62*$K$3)+(L62*$L$3)+(M62*$M$3)+(N62*$N$3)</f>
        <v>19.25</v>
      </c>
    </row>
    <row r="63" spans="1:16" s="30" customFormat="1" ht="11.25" customHeight="1" x14ac:dyDescent="0.2">
      <c r="A63" s="1"/>
      <c r="B63" s="188" t="s">
        <v>78</v>
      </c>
      <c r="C63" s="195"/>
      <c r="D63" s="190"/>
      <c r="E63" s="190"/>
      <c r="F63" s="191"/>
      <c r="G63" s="192">
        <v>15</v>
      </c>
      <c r="H63" s="193"/>
      <c r="I63" s="194">
        <v>6</v>
      </c>
      <c r="J63" s="187"/>
      <c r="K63" s="186"/>
      <c r="L63" s="70"/>
      <c r="M63" s="186"/>
      <c r="N63" s="187">
        <v>1</v>
      </c>
      <c r="O63" s="43">
        <f>SUM(F63:N63)</f>
        <v>22</v>
      </c>
      <c r="P63" s="44">
        <f>(F63*$F$3)+(G63*$G$3)+(H63*$H$3)+(I63*$I$3)+(J63*$J$3)+(K63*$K$3)+(L63*$L$3)+(M63*$M$3)+(N63*$N$3)</f>
        <v>8.75</v>
      </c>
    </row>
    <row r="64" spans="1:16" s="30" customFormat="1" ht="11.25" customHeight="1" x14ac:dyDescent="0.2">
      <c r="A64" s="1"/>
      <c r="B64" s="188" t="s">
        <v>79</v>
      </c>
      <c r="C64" s="195"/>
      <c r="D64" s="190"/>
      <c r="E64" s="190"/>
      <c r="F64" s="191"/>
      <c r="G64" s="192">
        <v>1</v>
      </c>
      <c r="H64" s="193"/>
      <c r="I64" s="194">
        <v>2</v>
      </c>
      <c r="J64" s="68"/>
      <c r="K64" s="67"/>
      <c r="L64" s="70"/>
      <c r="M64" s="67"/>
      <c r="N64" s="68"/>
      <c r="O64" s="43">
        <f>SUM(F64:N64)</f>
        <v>3</v>
      </c>
      <c r="P64" s="44">
        <f>(F64*$F$3)+(G64*$G$3)+(H64*$H$3)+(I64*$I$3)+(J64*$J$3)+(K64*$K$3)+(L64*$L$3)+(M64*$M$3)+(N64*$N$3)</f>
        <v>1.25</v>
      </c>
    </row>
    <row r="65" spans="1:16" ht="12" thickBot="1" x14ac:dyDescent="0.25">
      <c r="A65" s="46"/>
      <c r="B65" s="47" t="s">
        <v>21</v>
      </c>
      <c r="C65" s="47">
        <f t="shared" ref="C65:P65" si="14">SUM(C62:C64)</f>
        <v>0</v>
      </c>
      <c r="D65" s="47">
        <f t="shared" si="14"/>
        <v>0</v>
      </c>
      <c r="E65" s="47">
        <f t="shared" si="14"/>
        <v>0</v>
      </c>
      <c r="F65" s="47">
        <f t="shared" si="14"/>
        <v>0</v>
      </c>
      <c r="G65" s="51">
        <f t="shared" si="14"/>
        <v>59</v>
      </c>
      <c r="H65" s="51">
        <f t="shared" si="14"/>
        <v>0</v>
      </c>
      <c r="I65" s="51">
        <f t="shared" si="14"/>
        <v>25</v>
      </c>
      <c r="J65" s="51">
        <f t="shared" si="14"/>
        <v>0</v>
      </c>
      <c r="K65" s="51">
        <f t="shared" si="14"/>
        <v>0</v>
      </c>
      <c r="L65" s="51">
        <f t="shared" si="14"/>
        <v>0</v>
      </c>
      <c r="M65" s="51">
        <f t="shared" si="14"/>
        <v>0</v>
      </c>
      <c r="N65" s="51">
        <f t="shared" si="14"/>
        <v>1</v>
      </c>
      <c r="O65" s="52">
        <f t="shared" si="14"/>
        <v>85</v>
      </c>
      <c r="P65" s="53">
        <f t="shared" si="14"/>
        <v>29.25</v>
      </c>
    </row>
    <row r="66" spans="1:16" x14ac:dyDescent="0.2">
      <c r="A66" s="46"/>
      <c r="B66" s="62"/>
      <c r="C66" s="62"/>
      <c r="D66" s="62"/>
      <c r="E66" s="62"/>
      <c r="F66" s="62"/>
      <c r="G66" s="63"/>
      <c r="H66" s="63"/>
      <c r="I66" s="63"/>
      <c r="J66" s="63"/>
      <c r="K66" s="63"/>
      <c r="L66" s="63"/>
      <c r="M66" s="63"/>
      <c r="N66" s="63"/>
      <c r="O66" s="64"/>
      <c r="P66" s="65"/>
    </row>
    <row r="67" spans="1:16" x14ac:dyDescent="0.2">
      <c r="A67" s="46"/>
      <c r="B67" s="62"/>
      <c r="C67" s="62"/>
      <c r="D67" s="62"/>
      <c r="E67" s="62"/>
      <c r="F67" s="62"/>
      <c r="G67" s="63"/>
      <c r="H67" s="63"/>
      <c r="I67" s="63"/>
      <c r="J67" s="63"/>
      <c r="K67" s="63"/>
      <c r="L67" s="63"/>
      <c r="M67" s="63"/>
      <c r="N67" s="63"/>
      <c r="O67" s="64"/>
      <c r="P67" s="65"/>
    </row>
    <row r="68" spans="1:16" ht="12" thickBot="1" x14ac:dyDescent="0.25">
      <c r="B68" s="33" t="s">
        <v>30</v>
      </c>
      <c r="C68" s="33"/>
      <c r="D68" s="33"/>
      <c r="E68" s="33"/>
      <c r="F68" s="34"/>
      <c r="G68" s="34"/>
      <c r="H68" s="34"/>
      <c r="I68" s="34"/>
      <c r="J68" s="34"/>
      <c r="K68" s="34"/>
      <c r="L68" s="34"/>
      <c r="M68" s="34"/>
      <c r="N68" s="34"/>
      <c r="O68" s="35"/>
      <c r="P68" s="35"/>
    </row>
    <row r="69" spans="1:16" s="30" customFormat="1" ht="11.25" customHeight="1" x14ac:dyDescent="0.2">
      <c r="A69" s="1"/>
      <c r="B69" s="66" t="s">
        <v>43</v>
      </c>
      <c r="C69" s="79"/>
      <c r="D69" s="73"/>
      <c r="E69" s="73"/>
      <c r="F69" s="74"/>
      <c r="G69" s="196">
        <v>755</v>
      </c>
      <c r="H69" s="197">
        <v>0</v>
      </c>
      <c r="I69" s="198">
        <v>6</v>
      </c>
      <c r="J69" s="197">
        <v>8</v>
      </c>
      <c r="K69" s="196">
        <v>0</v>
      </c>
      <c r="L69" s="199">
        <v>2</v>
      </c>
      <c r="M69" s="196">
        <v>0</v>
      </c>
      <c r="N69" s="197">
        <v>0</v>
      </c>
      <c r="O69" s="43">
        <f>SUM(F69:N69)</f>
        <v>771</v>
      </c>
      <c r="P69" s="44">
        <f>(F69*$F$3)+(G69*$G$3)+(H69*$H$3)+(I69*$I$3)+(J69*$J$3)+(K69*$K$3)+(L69*$L$3)+(M69*$M$3)+(N69*$N$3)</f>
        <v>197.75</v>
      </c>
    </row>
    <row r="70" spans="1:16" s="30" customFormat="1" ht="11.25" customHeight="1" x14ac:dyDescent="0.2">
      <c r="A70" s="1"/>
      <c r="B70" s="36"/>
      <c r="C70" s="45"/>
      <c r="D70" s="37"/>
      <c r="E70" s="37"/>
      <c r="F70" s="38"/>
      <c r="G70" s="39"/>
      <c r="H70" s="40"/>
      <c r="I70" s="41"/>
      <c r="J70" s="40"/>
      <c r="K70" s="39"/>
      <c r="L70" s="42"/>
      <c r="M70" s="39"/>
      <c r="N70" s="40"/>
      <c r="O70" s="43">
        <f>SUM(F70:N70)</f>
        <v>0</v>
      </c>
      <c r="P70" s="44">
        <f>(F70*$F$3)+(G70*$G$3)+(H70*$H$3)+(I70*$I$3)+(J70*$J$3)+(K70*$K$3)+(L70*$L$3)+(M70*$M$3)+(N70*$N$3)</f>
        <v>0</v>
      </c>
    </row>
    <row r="71" spans="1:16" ht="12" thickBot="1" x14ac:dyDescent="0.25">
      <c r="A71" s="46"/>
      <c r="B71" s="47" t="s">
        <v>21</v>
      </c>
      <c r="C71" s="47">
        <f t="shared" ref="C71:P71" si="15">SUM(C69:C70)</f>
        <v>0</v>
      </c>
      <c r="D71" s="47">
        <f t="shared" si="15"/>
        <v>0</v>
      </c>
      <c r="E71" s="47">
        <f t="shared" si="15"/>
        <v>0</v>
      </c>
      <c r="F71" s="47">
        <f t="shared" si="15"/>
        <v>0</v>
      </c>
      <c r="G71" s="51">
        <f t="shared" si="15"/>
        <v>755</v>
      </c>
      <c r="H71" s="51">
        <f t="shared" si="15"/>
        <v>0</v>
      </c>
      <c r="I71" s="51">
        <f t="shared" si="15"/>
        <v>6</v>
      </c>
      <c r="J71" s="51">
        <f t="shared" si="15"/>
        <v>8</v>
      </c>
      <c r="K71" s="51">
        <f t="shared" si="15"/>
        <v>0</v>
      </c>
      <c r="L71" s="51">
        <f t="shared" si="15"/>
        <v>2</v>
      </c>
      <c r="M71" s="51">
        <f t="shared" si="15"/>
        <v>0</v>
      </c>
      <c r="N71" s="51">
        <f t="shared" si="15"/>
        <v>0</v>
      </c>
      <c r="O71" s="52">
        <f t="shared" si="15"/>
        <v>771</v>
      </c>
      <c r="P71" s="53">
        <f t="shared" si="15"/>
        <v>197.75</v>
      </c>
    </row>
    <row r="72" spans="1:16" x14ac:dyDescent="0.2">
      <c r="A72" s="46"/>
      <c r="B72" s="62"/>
      <c r="C72" s="62"/>
      <c r="D72" s="62"/>
      <c r="E72" s="62"/>
      <c r="F72" s="62"/>
      <c r="G72" s="63"/>
      <c r="H72" s="63"/>
      <c r="I72" s="63"/>
      <c r="J72" s="63"/>
      <c r="K72" s="63"/>
      <c r="L72" s="63"/>
      <c r="M72" s="63"/>
      <c r="N72" s="63"/>
      <c r="O72" s="64"/>
      <c r="P72" s="65"/>
    </row>
    <row r="74" spans="1:16" ht="12" thickBot="1" x14ac:dyDescent="0.25">
      <c r="B74" s="33" t="s">
        <v>62</v>
      </c>
      <c r="C74" s="33"/>
      <c r="D74" s="33"/>
      <c r="E74" s="33"/>
      <c r="F74" s="34"/>
      <c r="G74" s="34"/>
      <c r="H74" s="34"/>
      <c r="I74" s="34"/>
      <c r="J74" s="34"/>
      <c r="K74" s="34"/>
      <c r="L74" s="34"/>
      <c r="M74" s="34"/>
      <c r="N74" s="34"/>
      <c r="O74" s="35"/>
      <c r="P74" s="35"/>
    </row>
    <row r="75" spans="1:16" s="30" customFormat="1" x14ac:dyDescent="0.2">
      <c r="A75" s="1"/>
      <c r="B75" s="200" t="s">
        <v>109</v>
      </c>
      <c r="C75" s="207"/>
      <c r="D75" s="201"/>
      <c r="E75" s="201"/>
      <c r="F75" s="202"/>
      <c r="G75" s="203">
        <v>83</v>
      </c>
      <c r="H75" s="204"/>
      <c r="I75" s="205">
        <v>4</v>
      </c>
      <c r="J75" s="204"/>
      <c r="K75" s="203">
        <v>2</v>
      </c>
      <c r="L75" s="206"/>
      <c r="M75" s="203">
        <v>5</v>
      </c>
      <c r="N75" s="204"/>
      <c r="O75" s="43">
        <f>SUM(F75:N75)</f>
        <v>94</v>
      </c>
      <c r="P75" s="44">
        <f>(F75*$F$3)+(G75*$G$3)+(H75*$H$3)+(I75*$I$3)+(J75*$J$3)+(K75*$K$3)+(L75*$L$3)+(M75*$M$3)+(N75*$N$3)</f>
        <v>34.75</v>
      </c>
    </row>
    <row r="76" spans="1:16" s="30" customFormat="1" x14ac:dyDescent="0.2">
      <c r="A76" s="1"/>
      <c r="B76" s="66"/>
      <c r="C76" s="59"/>
      <c r="D76" s="60"/>
      <c r="E76" s="60"/>
      <c r="F76" s="61"/>
      <c r="G76" s="67"/>
      <c r="H76" s="68"/>
      <c r="I76" s="69"/>
      <c r="J76" s="68"/>
      <c r="K76" s="67"/>
      <c r="L76" s="70"/>
      <c r="M76" s="67"/>
      <c r="N76" s="68"/>
      <c r="O76" s="43">
        <f>SUM(F76:N76)</f>
        <v>0</v>
      </c>
      <c r="P76" s="44">
        <f>(F76*$F$3)+(G76*$G$3)+(H76*$H$3)+(I76*$I$3)+(J76*$J$3)+(K76*$K$3)+(L76*$L$3)+(M76*$M$3)+(N76*$N$3)</f>
        <v>0</v>
      </c>
    </row>
    <row r="77" spans="1:16" ht="12" thickBot="1" x14ac:dyDescent="0.25">
      <c r="A77" s="46"/>
      <c r="B77" s="47" t="s">
        <v>21</v>
      </c>
      <c r="C77" s="47">
        <f>SUM(C76:C76)</f>
        <v>0</v>
      </c>
      <c r="D77" s="47">
        <f>SUM(D75:D76)</f>
        <v>0</v>
      </c>
      <c r="E77" s="47">
        <f>SUM(E75:E76)</f>
        <v>0</v>
      </c>
      <c r="F77" s="47">
        <f>SUM(F76:F76)</f>
        <v>0</v>
      </c>
      <c r="G77" s="51">
        <f t="shared" ref="G77:P77" si="16">SUM(G75:G76)</f>
        <v>83</v>
      </c>
      <c r="H77" s="51">
        <f t="shared" si="16"/>
        <v>0</v>
      </c>
      <c r="I77" s="51">
        <f t="shared" si="16"/>
        <v>4</v>
      </c>
      <c r="J77" s="51">
        <f t="shared" si="16"/>
        <v>0</v>
      </c>
      <c r="K77" s="51">
        <f t="shared" si="16"/>
        <v>2</v>
      </c>
      <c r="L77" s="51">
        <f t="shared" si="16"/>
        <v>0</v>
      </c>
      <c r="M77" s="51">
        <f t="shared" si="16"/>
        <v>5</v>
      </c>
      <c r="N77" s="51">
        <f t="shared" si="16"/>
        <v>0</v>
      </c>
      <c r="O77" s="52">
        <f t="shared" si="16"/>
        <v>94</v>
      </c>
      <c r="P77" s="53">
        <f t="shared" si="16"/>
        <v>34.75</v>
      </c>
    </row>
    <row r="79" spans="1:16" x14ac:dyDescent="0.2"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</row>
    <row r="80" spans="1:16" ht="12" thickBot="1" x14ac:dyDescent="0.25">
      <c r="B80" s="33" t="s">
        <v>44</v>
      </c>
      <c r="C80" s="33"/>
      <c r="D80" s="33"/>
      <c r="E80" s="33"/>
      <c r="F80" s="34"/>
      <c r="G80" s="34"/>
      <c r="H80" s="34"/>
      <c r="I80" s="34"/>
      <c r="J80" s="34"/>
      <c r="K80" s="34"/>
      <c r="L80" s="34"/>
      <c r="M80" s="34"/>
      <c r="N80" s="34"/>
      <c r="O80" s="35"/>
      <c r="P80" s="35"/>
    </row>
    <row r="81" spans="1:16" s="30" customFormat="1" x14ac:dyDescent="0.2">
      <c r="A81" s="1"/>
      <c r="B81" s="177" t="s">
        <v>70</v>
      </c>
      <c r="C81" s="178"/>
      <c r="D81" s="179"/>
      <c r="E81" s="179"/>
      <c r="F81" s="180"/>
      <c r="G81" s="181">
        <v>25</v>
      </c>
      <c r="H81" s="182"/>
      <c r="I81" s="183"/>
      <c r="J81" s="182"/>
      <c r="K81" s="181"/>
      <c r="L81" s="184"/>
      <c r="M81" s="181"/>
      <c r="N81" s="182"/>
      <c r="O81" s="43">
        <f>SUM(F81:N81)</f>
        <v>25</v>
      </c>
      <c r="P81" s="44">
        <f>(F81*$F$3)+(G81*$G$3)+(H81*$H$3)+(I81*$I$3)+(J81*$J$3)+(K81*$K$3)+(L81*$L$3)+(M81*$M$3)+(N81*$N$3)</f>
        <v>6.25</v>
      </c>
    </row>
    <row r="82" spans="1:16" s="30" customFormat="1" x14ac:dyDescent="0.2">
      <c r="A82" s="1"/>
      <c r="B82" s="177" t="s">
        <v>71</v>
      </c>
      <c r="C82" s="185"/>
      <c r="D82" s="179"/>
      <c r="E82" s="179"/>
      <c r="F82" s="180"/>
      <c r="G82" s="181">
        <v>24</v>
      </c>
      <c r="H82" s="182"/>
      <c r="I82" s="183"/>
      <c r="J82" s="182"/>
      <c r="K82" s="181"/>
      <c r="L82" s="184"/>
      <c r="M82" s="181"/>
      <c r="N82" s="182"/>
      <c r="O82" s="43">
        <f>SUM(F82:N82)</f>
        <v>24</v>
      </c>
      <c r="P82" s="44">
        <f>(F82*$F$3)+(G82*$G$3)+(H82*$H$3)+(I82*$I$3)+(J82*$J$3)+(K82*$K$3)+(L82*$L$3)+(M82*$M$3)+(N82*$N$3)</f>
        <v>6</v>
      </c>
    </row>
    <row r="83" spans="1:16" s="30" customFormat="1" x14ac:dyDescent="0.2">
      <c r="A83" s="1"/>
      <c r="B83" s="177" t="s">
        <v>72</v>
      </c>
      <c r="C83" s="185"/>
      <c r="D83" s="179"/>
      <c r="E83" s="179"/>
      <c r="F83" s="180"/>
      <c r="G83" s="181"/>
      <c r="H83" s="182"/>
      <c r="I83" s="183"/>
      <c r="J83" s="182"/>
      <c r="K83" s="181"/>
      <c r="L83" s="184"/>
      <c r="M83" s="181"/>
      <c r="N83" s="182">
        <v>10</v>
      </c>
      <c r="O83" s="43">
        <f>SUM(F83:N83)</f>
        <v>10</v>
      </c>
      <c r="P83" s="44">
        <f>(F83*$F$3)+(G83*$G$3)+(H83*$H$3)+(I83*$I$3)+(J83*$J$3)+(K83*$K$3)+(L83*$L$3)+(M83*$M$3)+(N83*$N$3)</f>
        <v>20</v>
      </c>
    </row>
    <row r="84" spans="1:16" s="30" customFormat="1" x14ac:dyDescent="0.2">
      <c r="A84" s="1"/>
      <c r="B84" s="177" t="s">
        <v>73</v>
      </c>
      <c r="C84" s="185"/>
      <c r="D84" s="179"/>
      <c r="E84" s="179"/>
      <c r="F84" s="180"/>
      <c r="G84" s="181">
        <v>3</v>
      </c>
      <c r="H84" s="182"/>
      <c r="I84" s="183">
        <v>3</v>
      </c>
      <c r="J84" s="182"/>
      <c r="K84" s="181"/>
      <c r="L84" s="184"/>
      <c r="M84" s="181"/>
      <c r="N84" s="182">
        <v>1</v>
      </c>
      <c r="O84" s="43">
        <f>SUM(F84:N84)</f>
        <v>7</v>
      </c>
      <c r="P84" s="44">
        <f>(F84*$F$3)+(G84*$G$3)+(H84*$H$3)+(I84*$I$3)+(J84*$J$3)+(K84*$K$3)+(L84*$L$3)+(M84*$M$3)+(N84*$N$3)</f>
        <v>4.25</v>
      </c>
    </row>
    <row r="85" spans="1:16" ht="12" thickBot="1" x14ac:dyDescent="0.25">
      <c r="A85" s="46"/>
      <c r="B85" s="47" t="s">
        <v>21</v>
      </c>
      <c r="C85" s="47">
        <f t="shared" ref="C85:P85" si="17">SUM(C81:C84)</f>
        <v>0</v>
      </c>
      <c r="D85" s="47">
        <f t="shared" si="17"/>
        <v>0</v>
      </c>
      <c r="E85" s="47">
        <f t="shared" si="17"/>
        <v>0</v>
      </c>
      <c r="F85" s="47">
        <f t="shared" si="17"/>
        <v>0</v>
      </c>
      <c r="G85" s="51">
        <f t="shared" si="17"/>
        <v>52</v>
      </c>
      <c r="H85" s="51">
        <f t="shared" si="17"/>
        <v>0</v>
      </c>
      <c r="I85" s="51">
        <f t="shared" si="17"/>
        <v>3</v>
      </c>
      <c r="J85" s="51">
        <f t="shared" si="17"/>
        <v>0</v>
      </c>
      <c r="K85" s="51">
        <f t="shared" si="17"/>
        <v>0</v>
      </c>
      <c r="L85" s="51">
        <f t="shared" si="17"/>
        <v>0</v>
      </c>
      <c r="M85" s="51">
        <f t="shared" si="17"/>
        <v>0</v>
      </c>
      <c r="N85" s="51">
        <f t="shared" si="17"/>
        <v>11</v>
      </c>
      <c r="O85" s="52">
        <f t="shared" si="17"/>
        <v>66</v>
      </c>
      <c r="P85" s="53">
        <f t="shared" si="17"/>
        <v>36.5</v>
      </c>
    </row>
    <row r="86" spans="1:16" ht="12.75" x14ac:dyDescent="0.2">
      <c r="B86" s="2"/>
      <c r="C86" s="2"/>
      <c r="D86" s="2"/>
      <c r="E86" s="2"/>
      <c r="F86" s="55"/>
      <c r="G86" s="55"/>
      <c r="H86" s="55"/>
      <c r="I86" s="55"/>
      <c r="J86" s="55"/>
      <c r="K86" s="55"/>
      <c r="L86" s="55"/>
      <c r="M86" s="55"/>
      <c r="N86" s="55"/>
      <c r="O86" s="2"/>
      <c r="P86" s="2"/>
    </row>
    <row r="87" spans="1:16" x14ac:dyDescent="0.2"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</row>
    <row r="88" spans="1:16" ht="12" thickBot="1" x14ac:dyDescent="0.25">
      <c r="B88" s="33" t="s">
        <v>110</v>
      </c>
      <c r="C88" s="33"/>
      <c r="D88" s="33"/>
      <c r="E88" s="33"/>
      <c r="F88" s="34"/>
      <c r="G88" s="34"/>
      <c r="H88" s="34"/>
      <c r="I88" s="34"/>
      <c r="J88" s="34"/>
      <c r="K88" s="34"/>
      <c r="L88" s="34"/>
      <c r="M88" s="34"/>
      <c r="N88" s="34"/>
      <c r="O88" s="35"/>
      <c r="P88" s="35"/>
    </row>
    <row r="89" spans="1:16" s="30" customFormat="1" x14ac:dyDescent="0.2">
      <c r="A89" s="1"/>
      <c r="B89" s="209" t="s">
        <v>111</v>
      </c>
      <c r="C89" s="210"/>
      <c r="D89" s="211"/>
      <c r="E89" s="211"/>
      <c r="F89" s="212">
        <v>4</v>
      </c>
      <c r="G89" s="213">
        <v>3</v>
      </c>
      <c r="H89" s="214"/>
      <c r="I89" s="215">
        <v>2</v>
      </c>
      <c r="J89" s="214"/>
      <c r="K89" s="213"/>
      <c r="L89" s="216"/>
      <c r="M89" s="213"/>
      <c r="N89" s="214"/>
      <c r="O89" s="43">
        <f>SUM(F89:N89)</f>
        <v>9</v>
      </c>
      <c r="P89" s="44">
        <f>(F89*$F$3)+(G89*$G$3)+(H89*$H$3)+(I89*$I$3)+(J89*$J$3)+(K89*$K$3)+(L89*$L$3)+(M89*$M$3)+(N89*$N$3)</f>
        <v>2.15</v>
      </c>
    </row>
    <row r="90" spans="1:16" s="30" customFormat="1" x14ac:dyDescent="0.2">
      <c r="A90" s="1"/>
      <c r="B90" s="209" t="s">
        <v>112</v>
      </c>
      <c r="C90" s="217"/>
      <c r="D90" s="211"/>
      <c r="E90" s="211"/>
      <c r="F90" s="212">
        <v>2</v>
      </c>
      <c r="G90" s="213">
        <v>2</v>
      </c>
      <c r="H90" s="214"/>
      <c r="I90" s="215">
        <v>2</v>
      </c>
      <c r="J90" s="214"/>
      <c r="K90" s="213"/>
      <c r="L90" s="216"/>
      <c r="M90" s="213"/>
      <c r="N90" s="214"/>
      <c r="O90" s="43">
        <f>SUM(F90:N90)</f>
        <v>6</v>
      </c>
      <c r="P90" s="44">
        <f>(F90*$F$3)+(G90*$G$3)+(H90*$H$3)+(I90*$I$3)+(J90*$J$3)+(K90*$K$3)+(L90*$L$3)+(M90*$M$3)+(N90*$N$3)</f>
        <v>1.7</v>
      </c>
    </row>
    <row r="91" spans="1:16" s="30" customFormat="1" x14ac:dyDescent="0.2">
      <c r="A91" s="1"/>
      <c r="B91" s="209" t="s">
        <v>113</v>
      </c>
      <c r="C91" s="217"/>
      <c r="D91" s="211"/>
      <c r="E91" s="211"/>
      <c r="F91" s="212">
        <v>1</v>
      </c>
      <c r="G91" s="213">
        <v>6</v>
      </c>
      <c r="H91" s="214"/>
      <c r="I91" s="215">
        <v>14</v>
      </c>
      <c r="J91" s="214"/>
      <c r="K91" s="213"/>
      <c r="L91" s="216">
        <v>5</v>
      </c>
      <c r="M91" s="213"/>
      <c r="N91" s="214">
        <v>1</v>
      </c>
      <c r="O91" s="43">
        <f>SUM(F91:N91)</f>
        <v>27</v>
      </c>
      <c r="P91" s="44">
        <f>(F91*$F$3)+(G91*$G$3)+(H91*$H$3)+(I91*$I$3)+(J91*$J$3)+(K91*$K$3)+(L91*$L$3)+(M91*$M$3)+(N91*$N$3)</f>
        <v>15.6</v>
      </c>
    </row>
    <row r="92" spans="1:16" s="30" customFormat="1" x14ac:dyDescent="0.2">
      <c r="A92" s="1"/>
      <c r="B92" s="209" t="s">
        <v>114</v>
      </c>
      <c r="C92" s="217"/>
      <c r="D92" s="211"/>
      <c r="E92" s="211"/>
      <c r="F92" s="212">
        <v>4</v>
      </c>
      <c r="G92" s="213">
        <v>11</v>
      </c>
      <c r="H92" s="214"/>
      <c r="I92" s="215">
        <v>7</v>
      </c>
      <c r="J92" s="214"/>
      <c r="K92" s="213"/>
      <c r="L92" s="216"/>
      <c r="M92" s="213"/>
      <c r="N92" s="214"/>
      <c r="O92" s="43">
        <f>SUM(F92:N92)</f>
        <v>22</v>
      </c>
      <c r="P92" s="44">
        <f>(F92*$F$3)+(G92*$G$3)+(H92*$H$3)+(I92*$I$3)+(J92*$J$3)+(K92*$K$3)+(L92*$L$3)+(M92*$M$3)+(N92*$N$3)</f>
        <v>6.65</v>
      </c>
    </row>
    <row r="93" spans="1:16" ht="12" thickBot="1" x14ac:dyDescent="0.25">
      <c r="A93" s="46"/>
      <c r="B93" s="47" t="s">
        <v>21</v>
      </c>
      <c r="C93" s="47">
        <f t="shared" ref="C93:P93" si="18">SUM(C89:C92)</f>
        <v>0</v>
      </c>
      <c r="D93" s="47">
        <f t="shared" si="18"/>
        <v>0</v>
      </c>
      <c r="E93" s="47">
        <f t="shared" si="18"/>
        <v>0</v>
      </c>
      <c r="F93" s="47">
        <f t="shared" si="18"/>
        <v>11</v>
      </c>
      <c r="G93" s="51">
        <f t="shared" si="18"/>
        <v>22</v>
      </c>
      <c r="H93" s="51">
        <f t="shared" si="18"/>
        <v>0</v>
      </c>
      <c r="I93" s="51">
        <f t="shared" si="18"/>
        <v>25</v>
      </c>
      <c r="J93" s="51">
        <f t="shared" si="18"/>
        <v>0</v>
      </c>
      <c r="K93" s="51">
        <f t="shared" si="18"/>
        <v>0</v>
      </c>
      <c r="L93" s="51">
        <f t="shared" si="18"/>
        <v>5</v>
      </c>
      <c r="M93" s="51">
        <f t="shared" si="18"/>
        <v>0</v>
      </c>
      <c r="N93" s="51">
        <f t="shared" si="18"/>
        <v>1</v>
      </c>
      <c r="O93" s="52">
        <f t="shared" si="18"/>
        <v>64</v>
      </c>
      <c r="P93" s="53">
        <f t="shared" si="18"/>
        <v>26.1</v>
      </c>
    </row>
    <row r="94" spans="1:16" ht="12.75" x14ac:dyDescent="0.2">
      <c r="B94" s="2"/>
      <c r="C94" s="2"/>
      <c r="D94" s="2"/>
      <c r="E94" s="2"/>
      <c r="F94" s="55"/>
      <c r="G94" s="55"/>
      <c r="H94" s="55"/>
      <c r="I94" s="55"/>
      <c r="J94" s="55"/>
      <c r="K94" s="55"/>
      <c r="L94" s="55"/>
      <c r="M94" s="55"/>
      <c r="N94" s="55"/>
      <c r="O94" s="2"/>
      <c r="P94" s="2"/>
    </row>
    <row r="95" spans="1:16" x14ac:dyDescent="0.2">
      <c r="M95" s="56" t="s">
        <v>21</v>
      </c>
      <c r="O95" s="57">
        <f>O93+O85+O77+O71+O65+O58+O47+O17+O10</f>
        <v>4862</v>
      </c>
      <c r="P95" s="58">
        <f>P93+P85+P77+P71+P65+P58+P47+P17+P10</f>
        <v>1506.85</v>
      </c>
    </row>
  </sheetData>
  <phoneticPr fontId="0" type="noConversion"/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9"/>
  <sheetViews>
    <sheetView workbookViewId="0">
      <selection activeCell="B18" sqref="B18"/>
    </sheetView>
  </sheetViews>
  <sheetFormatPr defaultRowHeight="11.25" x14ac:dyDescent="0.2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40</v>
      </c>
    </row>
    <row r="3" spans="1:16" ht="12.75" x14ac:dyDescent="0.2">
      <c r="B3" s="2" t="s">
        <v>57</v>
      </c>
      <c r="C3" s="2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66" t="s">
        <v>55</v>
      </c>
      <c r="C9" s="71"/>
      <c r="D9" s="60"/>
      <c r="E9" s="60"/>
      <c r="F9" s="61"/>
      <c r="G9" s="67"/>
      <c r="H9" s="68"/>
      <c r="I9" s="69"/>
      <c r="J9" s="68"/>
      <c r="K9" s="67"/>
      <c r="L9" s="70"/>
      <c r="M9" s="67"/>
      <c r="N9" s="68"/>
      <c r="O9" s="43">
        <f>SUM(F9:N9)</f>
        <v>0</v>
      </c>
      <c r="P9" s="44">
        <f>(F9*$F$5)+(G9*$G$5)+(H9*$H$5)+(I9*$I$5)+(J9*$J$5)+(K9*$K$5)+(L9*$L$5)+(M9*$M$5)+(N9*$N$5)</f>
        <v>0</v>
      </c>
    </row>
    <row r="10" spans="1:16" s="30" customFormat="1" x14ac:dyDescent="0.2">
      <c r="A10" s="1"/>
      <c r="B10" s="144"/>
      <c r="C10" s="79"/>
      <c r="D10" s="73"/>
      <c r="E10" s="73"/>
      <c r="F10" s="74"/>
      <c r="G10" s="75"/>
      <c r="H10" s="76"/>
      <c r="I10" s="77"/>
      <c r="J10" s="76"/>
      <c r="K10" s="75"/>
      <c r="L10" s="78"/>
      <c r="M10" s="75"/>
      <c r="N10" s="76"/>
      <c r="O10" s="43">
        <f>SUM(F10:N10)</f>
        <v>0</v>
      </c>
      <c r="P10" s="44">
        <f>(F10*$F$5)+(G10*$G$5)+(H10*$H$5)+(I10*$I$5)+(J10*$J$5)+(K10*$K$5)+(L10*$L$5)+(M10*$M$5)+(N10*$N$5)</f>
        <v>0</v>
      </c>
    </row>
    <row r="11" spans="1:16" s="30" customFormat="1" x14ac:dyDescent="0.2">
      <c r="A11" s="1"/>
      <c r="B11" s="144"/>
      <c r="C11" s="79"/>
      <c r="D11" s="73"/>
      <c r="E11" s="73"/>
      <c r="F11" s="74"/>
      <c r="G11" s="75"/>
      <c r="H11" s="76"/>
      <c r="I11" s="77"/>
      <c r="J11" s="76"/>
      <c r="K11" s="75"/>
      <c r="L11" s="78"/>
      <c r="M11" s="75"/>
      <c r="N11" s="76"/>
      <c r="O11" s="43">
        <f>SUM(F11:N11)</f>
        <v>0</v>
      </c>
      <c r="P11" s="44">
        <f>(F11*$F$5)+(G11*$G$5)+(H11*$H$5)+(I11*$I$5)+(J11*$J$5)+(K11*$K$5)+(L11*$L$5)+(M11*$M$5)+(N11*$N$5)</f>
        <v>0</v>
      </c>
    </row>
    <row r="12" spans="1:16" ht="12" thickBot="1" x14ac:dyDescent="0.25">
      <c r="A12" s="46"/>
      <c r="B12" s="47" t="s">
        <v>21</v>
      </c>
      <c r="C12" s="47">
        <f t="shared" ref="C12:P12" si="0">SUM(C9:C11)</f>
        <v>0</v>
      </c>
      <c r="D12" s="47">
        <f t="shared" si="0"/>
        <v>0</v>
      </c>
      <c r="E12" s="47">
        <f t="shared" si="0"/>
        <v>0</v>
      </c>
      <c r="F12" s="47">
        <f t="shared" si="0"/>
        <v>0</v>
      </c>
      <c r="G12" s="47">
        <f t="shared" si="0"/>
        <v>0</v>
      </c>
      <c r="H12" s="47">
        <f t="shared" si="0"/>
        <v>0</v>
      </c>
      <c r="I12" s="47">
        <f t="shared" si="0"/>
        <v>0</v>
      </c>
      <c r="J12" s="47">
        <f t="shared" si="0"/>
        <v>0</v>
      </c>
      <c r="K12" s="47">
        <f t="shared" si="0"/>
        <v>0</v>
      </c>
      <c r="L12" s="47">
        <f t="shared" si="0"/>
        <v>0</v>
      </c>
      <c r="M12" s="47">
        <f t="shared" si="0"/>
        <v>0</v>
      </c>
      <c r="N12" s="47">
        <f t="shared" si="0"/>
        <v>0</v>
      </c>
      <c r="O12" s="47">
        <f t="shared" si="0"/>
        <v>0</v>
      </c>
      <c r="P12" s="47">
        <f t="shared" si="0"/>
        <v>0</v>
      </c>
    </row>
    <row r="13" spans="1:16" x14ac:dyDescent="0.2">
      <c r="B13" s="46"/>
      <c r="C13" s="46"/>
      <c r="D13" s="46"/>
      <c r="E13" s="46"/>
      <c r="F13" s="48"/>
      <c r="G13" s="48"/>
      <c r="H13" s="48"/>
      <c r="I13" s="48"/>
      <c r="J13" s="48"/>
      <c r="K13" s="48"/>
      <c r="L13" s="48"/>
      <c r="M13" s="48"/>
      <c r="N13" s="48"/>
      <c r="O13" s="46"/>
      <c r="P13" s="46"/>
    </row>
    <row r="16" spans="1:16" ht="12.75" x14ac:dyDescent="0.2">
      <c r="B16" s="2" t="s">
        <v>41</v>
      </c>
    </row>
    <row r="17" spans="1:16" ht="12.75" x14ac:dyDescent="0.2">
      <c r="B17" s="2" t="s">
        <v>58</v>
      </c>
      <c r="C17" s="2"/>
      <c r="D17" s="2"/>
      <c r="E17" s="2"/>
    </row>
    <row r="18" spans="1:16" x14ac:dyDescent="0.2">
      <c r="B18" s="3"/>
      <c r="C18" s="4" t="s">
        <v>0</v>
      </c>
      <c r="D18" s="4" t="s">
        <v>1</v>
      </c>
      <c r="E18" s="3" t="s">
        <v>2</v>
      </c>
      <c r="F18" s="5" t="s">
        <v>3</v>
      </c>
      <c r="G18" s="6" t="s">
        <v>4</v>
      </c>
      <c r="H18" s="7"/>
      <c r="I18" s="8" t="s">
        <v>5</v>
      </c>
      <c r="J18" s="9"/>
      <c r="K18" s="10" t="s">
        <v>6</v>
      </c>
      <c r="L18" s="4"/>
      <c r="M18" s="10" t="s">
        <v>7</v>
      </c>
      <c r="N18" s="9"/>
      <c r="O18" s="3"/>
      <c r="P18" s="3"/>
    </row>
    <row r="19" spans="1:16" x14ac:dyDescent="0.2">
      <c r="B19" s="11"/>
      <c r="C19" s="12">
        <v>5</v>
      </c>
      <c r="D19" s="13"/>
      <c r="E19" s="13"/>
      <c r="F19" s="14">
        <v>0.1</v>
      </c>
      <c r="G19" s="15">
        <v>0.25</v>
      </c>
      <c r="H19" s="16">
        <v>0.25</v>
      </c>
      <c r="I19" s="17">
        <v>0.5</v>
      </c>
      <c r="J19" s="16">
        <v>0.5</v>
      </c>
      <c r="K19" s="19">
        <v>1</v>
      </c>
      <c r="L19" s="18">
        <v>1</v>
      </c>
      <c r="M19" s="19">
        <v>2</v>
      </c>
      <c r="N19" s="20">
        <v>2</v>
      </c>
      <c r="O19" s="21"/>
      <c r="P19" s="22"/>
    </row>
    <row r="20" spans="1:16" s="30" customFormat="1" ht="12" thickBot="1" x14ac:dyDescent="0.25">
      <c r="A20" s="1"/>
      <c r="B20" s="23" t="s">
        <v>8</v>
      </c>
      <c r="C20" s="24"/>
      <c r="D20" s="24"/>
      <c r="E20" s="24"/>
      <c r="F20" s="25" t="s">
        <v>9</v>
      </c>
      <c r="G20" s="26" t="s">
        <v>10</v>
      </c>
      <c r="H20" s="27" t="s">
        <v>11</v>
      </c>
      <c r="I20" s="28" t="s">
        <v>12</v>
      </c>
      <c r="J20" s="27" t="s">
        <v>13</v>
      </c>
      <c r="K20" s="26" t="s">
        <v>14</v>
      </c>
      <c r="L20" s="29" t="s">
        <v>15</v>
      </c>
      <c r="M20" s="26" t="s">
        <v>16</v>
      </c>
      <c r="N20" s="27" t="s">
        <v>17</v>
      </c>
      <c r="O20" s="28" t="s">
        <v>18</v>
      </c>
      <c r="P20" s="29" t="s">
        <v>19</v>
      </c>
    </row>
    <row r="21" spans="1:16" x14ac:dyDescent="0.2">
      <c r="B21" s="13"/>
      <c r="C21" s="13"/>
      <c r="D21" s="13"/>
      <c r="E21" s="13"/>
      <c r="F21" s="31"/>
      <c r="G21" s="31"/>
      <c r="H21" s="31"/>
      <c r="I21" s="31"/>
      <c r="J21" s="31"/>
      <c r="K21" s="31"/>
      <c r="L21" s="31"/>
      <c r="M21" s="31"/>
      <c r="N21" s="31"/>
      <c r="O21" s="13"/>
      <c r="P21" s="32"/>
    </row>
    <row r="22" spans="1:16" ht="12" thickBot="1" x14ac:dyDescent="0.25">
      <c r="B22" s="33"/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1:16" s="30" customFormat="1" x14ac:dyDescent="0.2">
      <c r="A23" s="1"/>
      <c r="B23" s="166" t="s">
        <v>56</v>
      </c>
      <c r="C23" s="167"/>
      <c r="D23" s="168"/>
      <c r="E23" s="168"/>
      <c r="F23" s="169"/>
      <c r="G23" s="170"/>
      <c r="H23" s="171"/>
      <c r="I23" s="172"/>
      <c r="J23" s="171"/>
      <c r="K23" s="170"/>
      <c r="L23" s="173"/>
      <c r="M23" s="170"/>
      <c r="N23" s="171"/>
      <c r="O23" s="43">
        <f>SUM(F23:N23)</f>
        <v>0</v>
      </c>
      <c r="P23" s="44">
        <f>(F23*$F$5)+(G23*$G$5)+(H23*$H$5)+(I23*$I$5)+(J23*$J$5)+(K23*$K$5)+(L23*$L$5)+(M23*$M$5)+(N23*$N$5)</f>
        <v>0</v>
      </c>
    </row>
    <row r="24" spans="1:16" s="30" customFormat="1" x14ac:dyDescent="0.2">
      <c r="A24" s="1"/>
      <c r="B24" s="144"/>
      <c r="C24" s="79"/>
      <c r="D24" s="73"/>
      <c r="E24" s="73"/>
      <c r="F24" s="74"/>
      <c r="G24" s="75"/>
      <c r="H24" s="76"/>
      <c r="I24" s="77"/>
      <c r="J24" s="76"/>
      <c r="K24" s="75"/>
      <c r="L24" s="78"/>
      <c r="M24" s="75"/>
      <c r="N24" s="76"/>
      <c r="O24" s="43">
        <f>SUM(F24:N24)</f>
        <v>0</v>
      </c>
      <c r="P24" s="44">
        <f>(F24*$F$5)+(G24*$G$5)+(H24*$H$5)+(I24*$I$5)+(J24*$J$5)+(K24*$K$5)+(L24*$L$5)+(M24*$M$5)+(N24*$N$5)</f>
        <v>0</v>
      </c>
    </row>
    <row r="25" spans="1:16" s="30" customFormat="1" x14ac:dyDescent="0.2">
      <c r="A25" s="1"/>
      <c r="B25" s="144"/>
      <c r="C25" s="79"/>
      <c r="D25" s="73"/>
      <c r="E25" s="73"/>
      <c r="F25" s="74"/>
      <c r="G25" s="75"/>
      <c r="H25" s="76"/>
      <c r="I25" s="77"/>
      <c r="J25" s="76"/>
      <c r="K25" s="75"/>
      <c r="L25" s="78"/>
      <c r="M25" s="75"/>
      <c r="N25" s="76"/>
      <c r="O25" s="43">
        <f>SUM(F25:N25)</f>
        <v>0</v>
      </c>
      <c r="P25" s="44">
        <f>(F25*$F$5)+(G25*$G$5)+(H25*$H$5)+(I25*$I$5)+(J25*$J$5)+(K25*$K$5)+(L25*$L$5)+(M25*$M$5)+(N25*$N$5)</f>
        <v>0</v>
      </c>
    </row>
    <row r="26" spans="1:16" ht="12" thickBot="1" x14ac:dyDescent="0.25">
      <c r="A26" s="46"/>
      <c r="B26" s="47" t="s">
        <v>21</v>
      </c>
      <c r="C26" s="47">
        <f t="shared" ref="C26:P26" si="1">SUM(C23:C25)</f>
        <v>0</v>
      </c>
      <c r="D26" s="47">
        <f t="shared" si="1"/>
        <v>0</v>
      </c>
      <c r="E26" s="47">
        <f t="shared" si="1"/>
        <v>0</v>
      </c>
      <c r="F26" s="47">
        <f t="shared" si="1"/>
        <v>0</v>
      </c>
      <c r="G26" s="47">
        <f t="shared" si="1"/>
        <v>0</v>
      </c>
      <c r="H26" s="47">
        <f t="shared" si="1"/>
        <v>0</v>
      </c>
      <c r="I26" s="47">
        <f t="shared" si="1"/>
        <v>0</v>
      </c>
      <c r="J26" s="47">
        <f t="shared" si="1"/>
        <v>0</v>
      </c>
      <c r="K26" s="47">
        <f t="shared" si="1"/>
        <v>0</v>
      </c>
      <c r="L26" s="47">
        <f t="shared" si="1"/>
        <v>0</v>
      </c>
      <c r="M26" s="47">
        <f t="shared" si="1"/>
        <v>0</v>
      </c>
      <c r="N26" s="47">
        <f t="shared" si="1"/>
        <v>0</v>
      </c>
      <c r="O26" s="47">
        <f t="shared" si="1"/>
        <v>0</v>
      </c>
      <c r="P26" s="47">
        <f t="shared" si="1"/>
        <v>0</v>
      </c>
    </row>
    <row r="29" spans="1:16" x14ac:dyDescent="0.2">
      <c r="M29" s="134" t="s">
        <v>21</v>
      </c>
      <c r="N29" s="134"/>
      <c r="O29" s="134">
        <f>SUM(O12,O26)</f>
        <v>0</v>
      </c>
      <c r="P29" s="134">
        <f>SUM(P12,P26)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8"/>
  <sheetViews>
    <sheetView workbookViewId="0">
      <selection activeCell="M36" sqref="M36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53</v>
      </c>
    </row>
    <row r="3" spans="1:16" ht="12.75" x14ac:dyDescent="0.2">
      <c r="B3" s="2" t="s">
        <v>69</v>
      </c>
      <c r="C3" s="2"/>
      <c r="D3" s="2"/>
      <c r="E3" s="2"/>
    </row>
    <row r="4" spans="1:16" x14ac:dyDescent="0.2">
      <c r="B4" s="85"/>
      <c r="C4" s="86" t="s">
        <v>0</v>
      </c>
      <c r="D4" s="86" t="s">
        <v>1</v>
      </c>
      <c r="E4" s="85" t="s">
        <v>2</v>
      </c>
      <c r="F4" s="87" t="s">
        <v>3</v>
      </c>
      <c r="G4" s="88" t="s">
        <v>4</v>
      </c>
      <c r="H4" s="89"/>
      <c r="I4" s="90" t="s">
        <v>5</v>
      </c>
      <c r="J4" s="91"/>
      <c r="K4" s="92" t="s">
        <v>6</v>
      </c>
      <c r="L4" s="86"/>
      <c r="M4" s="92" t="s">
        <v>7</v>
      </c>
      <c r="N4" s="91"/>
      <c r="O4" s="85"/>
      <c r="P4" s="85"/>
    </row>
    <row r="5" spans="1:16" x14ac:dyDescent="0.2">
      <c r="B5" s="93"/>
      <c r="C5" s="12">
        <v>5</v>
      </c>
      <c r="D5" s="13"/>
      <c r="E5" s="13"/>
      <c r="F5" s="94">
        <v>0.1</v>
      </c>
      <c r="G5" s="95">
        <v>0.25</v>
      </c>
      <c r="H5" s="95">
        <v>0.25</v>
      </c>
      <c r="I5" s="91">
        <v>0.5</v>
      </c>
      <c r="J5" s="95">
        <v>0.5</v>
      </c>
      <c r="K5" s="96">
        <v>1</v>
      </c>
      <c r="L5" s="97">
        <v>1</v>
      </c>
      <c r="M5" s="96">
        <v>2</v>
      </c>
      <c r="N5" s="96">
        <v>2</v>
      </c>
      <c r="O5" s="98"/>
      <c r="P5" s="99"/>
    </row>
    <row r="6" spans="1:16" s="30" customFormat="1" x14ac:dyDescent="0.2">
      <c r="A6" s="1"/>
      <c r="B6" s="100" t="s">
        <v>8</v>
      </c>
      <c r="C6" s="101"/>
      <c r="D6" s="101"/>
      <c r="E6" s="101"/>
      <c r="F6" s="94" t="s">
        <v>9</v>
      </c>
      <c r="G6" s="102" t="s">
        <v>10</v>
      </c>
      <c r="H6" s="102" t="s">
        <v>11</v>
      </c>
      <c r="I6" s="89" t="s">
        <v>12</v>
      </c>
      <c r="J6" s="102" t="s">
        <v>13</v>
      </c>
      <c r="K6" s="102" t="s">
        <v>14</v>
      </c>
      <c r="L6" s="94" t="s">
        <v>15</v>
      </c>
      <c r="M6" s="102" t="s">
        <v>16</v>
      </c>
      <c r="N6" s="102" t="s">
        <v>17</v>
      </c>
      <c r="O6" s="89" t="s">
        <v>18</v>
      </c>
      <c r="P6" s="94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3"/>
      <c r="C8" s="103"/>
      <c r="D8" s="103"/>
      <c r="E8" s="103"/>
      <c r="F8" s="104"/>
      <c r="G8" s="104"/>
      <c r="H8" s="104"/>
      <c r="I8" s="104"/>
      <c r="J8" s="104"/>
      <c r="K8" s="104"/>
      <c r="L8" s="104"/>
      <c r="M8" s="104"/>
      <c r="N8" s="104"/>
      <c r="O8" s="105"/>
      <c r="P8" s="105"/>
    </row>
    <row r="9" spans="1:16" s="30" customFormat="1" x14ac:dyDescent="0.2">
      <c r="A9" s="1"/>
      <c r="B9" s="106"/>
      <c r="C9" s="115"/>
      <c r="D9" s="107"/>
      <c r="E9" s="107"/>
      <c r="F9" s="136"/>
      <c r="G9" s="137"/>
      <c r="H9" s="138"/>
      <c r="I9" s="111"/>
      <c r="J9" s="138"/>
      <c r="K9" s="137"/>
      <c r="L9" s="112"/>
      <c r="M9" s="137"/>
      <c r="N9" s="138"/>
      <c r="O9" s="113">
        <f t="shared" ref="O9:O27" si="0">SUM(F9:N9)</f>
        <v>0</v>
      </c>
      <c r="P9" s="114">
        <f t="shared" ref="P9:P27" si="1">(F9*$F$5)+(G9*$G$5)+(H9*$H$5)+(I9*$I$5)+(J9*$J$5)+(K9*$K$5)+(L9*$L$5)+(M9*$M$5)+(N9*$N$5)</f>
        <v>0</v>
      </c>
    </row>
    <row r="10" spans="1:16" s="30" customFormat="1" x14ac:dyDescent="0.2">
      <c r="A10" s="1"/>
      <c r="B10" s="106"/>
      <c r="C10" s="115"/>
      <c r="D10" s="107"/>
      <c r="E10" s="107"/>
      <c r="F10" s="136"/>
      <c r="G10" s="137"/>
      <c r="H10" s="138"/>
      <c r="I10" s="111"/>
      <c r="J10" s="138"/>
      <c r="K10" s="137"/>
      <c r="L10" s="112"/>
      <c r="M10" s="137"/>
      <c r="N10" s="138"/>
      <c r="O10" s="113">
        <f t="shared" si="0"/>
        <v>0</v>
      </c>
      <c r="P10" s="114">
        <f t="shared" si="1"/>
        <v>0</v>
      </c>
    </row>
    <row r="11" spans="1:16" s="30" customFormat="1" hidden="1" x14ac:dyDescent="0.2">
      <c r="A11" s="1"/>
      <c r="B11" s="106"/>
      <c r="C11" s="115"/>
      <c r="D11" s="107"/>
      <c r="E11" s="107"/>
      <c r="F11" s="136"/>
      <c r="G11" s="137"/>
      <c r="H11" s="138"/>
      <c r="I11" s="111"/>
      <c r="J11" s="138"/>
      <c r="K11" s="137"/>
      <c r="L11" s="112"/>
      <c r="M11" s="137"/>
      <c r="N11" s="138"/>
      <c r="O11" s="113">
        <f t="shared" si="0"/>
        <v>0</v>
      </c>
      <c r="P11" s="114">
        <f t="shared" si="1"/>
        <v>0</v>
      </c>
    </row>
    <row r="12" spans="1:16" s="30" customFormat="1" hidden="1" x14ac:dyDescent="0.2">
      <c r="A12" s="1"/>
      <c r="B12" s="106"/>
      <c r="C12" s="115"/>
      <c r="D12" s="107"/>
      <c r="E12" s="107"/>
      <c r="F12" s="136"/>
      <c r="G12" s="137"/>
      <c r="H12" s="138"/>
      <c r="I12" s="111"/>
      <c r="J12" s="138"/>
      <c r="K12" s="137"/>
      <c r="L12" s="112"/>
      <c r="M12" s="137"/>
      <c r="N12" s="138"/>
      <c r="O12" s="113">
        <f t="shared" si="0"/>
        <v>0</v>
      </c>
      <c r="P12" s="114">
        <f t="shared" si="1"/>
        <v>0</v>
      </c>
    </row>
    <row r="13" spans="1:16" s="30" customFormat="1" hidden="1" x14ac:dyDescent="0.2">
      <c r="A13" s="1"/>
      <c r="B13" s="106"/>
      <c r="C13" s="115"/>
      <c r="D13" s="107"/>
      <c r="E13" s="107"/>
      <c r="F13" s="136"/>
      <c r="G13" s="137"/>
      <c r="H13" s="138"/>
      <c r="I13" s="111"/>
      <c r="J13" s="138"/>
      <c r="K13" s="137"/>
      <c r="L13" s="112"/>
      <c r="M13" s="137"/>
      <c r="N13" s="138"/>
      <c r="O13" s="113">
        <f t="shared" si="0"/>
        <v>0</v>
      </c>
      <c r="P13" s="114">
        <f t="shared" si="1"/>
        <v>0</v>
      </c>
    </row>
    <row r="14" spans="1:16" s="30" customFormat="1" hidden="1" x14ac:dyDescent="0.2">
      <c r="A14" s="1"/>
      <c r="B14" s="106"/>
      <c r="C14" s="115"/>
      <c r="D14" s="107"/>
      <c r="E14" s="107"/>
      <c r="F14" s="136"/>
      <c r="G14" s="137"/>
      <c r="H14" s="138"/>
      <c r="I14" s="111"/>
      <c r="J14" s="138"/>
      <c r="K14" s="137"/>
      <c r="L14" s="112"/>
      <c r="M14" s="137"/>
      <c r="N14" s="138"/>
      <c r="O14" s="113">
        <f t="shared" si="0"/>
        <v>0</v>
      </c>
      <c r="P14" s="114">
        <f t="shared" si="1"/>
        <v>0</v>
      </c>
    </row>
    <row r="15" spans="1:16" s="30" customFormat="1" hidden="1" x14ac:dyDescent="0.2">
      <c r="A15" s="1"/>
      <c r="B15" s="106"/>
      <c r="C15" s="115"/>
      <c r="D15" s="107"/>
      <c r="E15" s="107"/>
      <c r="F15" s="136"/>
      <c r="G15" s="137"/>
      <c r="H15" s="138"/>
      <c r="I15" s="111"/>
      <c r="J15" s="138"/>
      <c r="K15" s="137"/>
      <c r="L15" s="112"/>
      <c r="M15" s="137"/>
      <c r="N15" s="138"/>
      <c r="O15" s="113">
        <f t="shared" si="0"/>
        <v>0</v>
      </c>
      <c r="P15" s="114">
        <f t="shared" si="1"/>
        <v>0</v>
      </c>
    </row>
    <row r="16" spans="1:16" s="30" customFormat="1" hidden="1" x14ac:dyDescent="0.2">
      <c r="A16" s="1"/>
      <c r="B16" s="106"/>
      <c r="C16" s="115"/>
      <c r="D16" s="107"/>
      <c r="E16" s="107"/>
      <c r="F16" s="136"/>
      <c r="G16" s="137"/>
      <c r="H16" s="138"/>
      <c r="I16" s="111"/>
      <c r="J16" s="138"/>
      <c r="K16" s="137"/>
      <c r="L16" s="112"/>
      <c r="M16" s="137"/>
      <c r="N16" s="138"/>
      <c r="O16" s="113">
        <f t="shared" si="0"/>
        <v>0</v>
      </c>
      <c r="P16" s="114">
        <f t="shared" si="1"/>
        <v>0</v>
      </c>
    </row>
    <row r="17" spans="1:16" s="30" customFormat="1" hidden="1" x14ac:dyDescent="0.2">
      <c r="A17" s="1"/>
      <c r="B17" s="106"/>
      <c r="C17" s="115"/>
      <c r="D17" s="107"/>
      <c r="E17" s="107"/>
      <c r="F17" s="108"/>
      <c r="G17" s="109"/>
      <c r="H17" s="110"/>
      <c r="I17" s="111"/>
      <c r="J17" s="110"/>
      <c r="K17" s="109"/>
      <c r="L17" s="112"/>
      <c r="M17" s="109"/>
      <c r="N17" s="110"/>
      <c r="O17" s="113">
        <f t="shared" si="0"/>
        <v>0</v>
      </c>
      <c r="P17" s="114">
        <f t="shared" si="1"/>
        <v>0</v>
      </c>
    </row>
    <row r="18" spans="1:16" s="30" customFormat="1" hidden="1" x14ac:dyDescent="0.2">
      <c r="A18" s="1"/>
      <c r="B18" s="106"/>
      <c r="C18" s="115"/>
      <c r="D18" s="107"/>
      <c r="E18" s="107"/>
      <c r="F18" s="136"/>
      <c r="G18" s="137"/>
      <c r="H18" s="138"/>
      <c r="I18" s="111"/>
      <c r="J18" s="138"/>
      <c r="K18" s="137"/>
      <c r="L18" s="112"/>
      <c r="M18" s="137"/>
      <c r="N18" s="138"/>
      <c r="O18" s="113">
        <f t="shared" si="0"/>
        <v>0</v>
      </c>
      <c r="P18" s="114">
        <f t="shared" si="1"/>
        <v>0</v>
      </c>
    </row>
    <row r="19" spans="1:16" s="30" customFormat="1" hidden="1" x14ac:dyDescent="0.2">
      <c r="A19" s="1"/>
      <c r="B19" s="106"/>
      <c r="C19" s="115"/>
      <c r="D19" s="107"/>
      <c r="E19" s="107"/>
      <c r="F19" s="136"/>
      <c r="G19" s="137"/>
      <c r="H19" s="138"/>
      <c r="I19" s="111"/>
      <c r="J19" s="138"/>
      <c r="K19" s="137"/>
      <c r="L19" s="112"/>
      <c r="M19" s="137"/>
      <c r="N19" s="138"/>
      <c r="O19" s="113">
        <f t="shared" si="0"/>
        <v>0</v>
      </c>
      <c r="P19" s="114">
        <f t="shared" si="1"/>
        <v>0</v>
      </c>
    </row>
    <row r="20" spans="1:16" s="30" customFormat="1" hidden="1" x14ac:dyDescent="0.2">
      <c r="A20" s="1"/>
      <c r="B20" s="106"/>
      <c r="C20" s="115"/>
      <c r="D20" s="107"/>
      <c r="E20" s="107"/>
      <c r="F20" s="136"/>
      <c r="G20" s="137"/>
      <c r="H20" s="138"/>
      <c r="I20" s="111"/>
      <c r="J20" s="138"/>
      <c r="K20" s="137"/>
      <c r="L20" s="112"/>
      <c r="M20" s="137"/>
      <c r="N20" s="138"/>
      <c r="O20" s="113">
        <f t="shared" si="0"/>
        <v>0</v>
      </c>
      <c r="P20" s="114">
        <f t="shared" si="1"/>
        <v>0</v>
      </c>
    </row>
    <row r="21" spans="1:16" s="30" customFormat="1" hidden="1" x14ac:dyDescent="0.2">
      <c r="A21" s="1"/>
      <c r="B21" s="106"/>
      <c r="C21" s="115"/>
      <c r="D21" s="107"/>
      <c r="E21" s="107"/>
      <c r="F21" s="136"/>
      <c r="G21" s="137"/>
      <c r="H21" s="138"/>
      <c r="I21" s="111"/>
      <c r="J21" s="138"/>
      <c r="K21" s="137"/>
      <c r="L21" s="112"/>
      <c r="M21" s="137"/>
      <c r="N21" s="138"/>
      <c r="O21" s="113">
        <f t="shared" si="0"/>
        <v>0</v>
      </c>
      <c r="P21" s="114">
        <f t="shared" si="1"/>
        <v>0</v>
      </c>
    </row>
    <row r="22" spans="1:16" s="30" customFormat="1" hidden="1" x14ac:dyDescent="0.2">
      <c r="A22" s="1"/>
      <c r="B22" s="106"/>
      <c r="C22" s="115"/>
      <c r="D22" s="107"/>
      <c r="E22" s="107"/>
      <c r="F22" s="136"/>
      <c r="G22" s="137"/>
      <c r="H22" s="138"/>
      <c r="I22" s="111"/>
      <c r="J22" s="138"/>
      <c r="K22" s="137"/>
      <c r="L22" s="112"/>
      <c r="M22" s="137"/>
      <c r="N22" s="138"/>
      <c r="O22" s="113">
        <f t="shared" si="0"/>
        <v>0</v>
      </c>
      <c r="P22" s="114">
        <f t="shared" si="1"/>
        <v>0</v>
      </c>
    </row>
    <row r="23" spans="1:16" s="30" customFormat="1" hidden="1" x14ac:dyDescent="0.2">
      <c r="A23" s="1"/>
      <c r="B23" s="106"/>
      <c r="C23" s="115"/>
      <c r="D23" s="107"/>
      <c r="E23" s="107"/>
      <c r="F23" s="136"/>
      <c r="G23" s="137"/>
      <c r="H23" s="138"/>
      <c r="I23" s="111"/>
      <c r="J23" s="138"/>
      <c r="K23" s="137"/>
      <c r="L23" s="112"/>
      <c r="M23" s="137"/>
      <c r="N23" s="138"/>
      <c r="O23" s="113">
        <f t="shared" si="0"/>
        <v>0</v>
      </c>
      <c r="P23" s="114">
        <f t="shared" si="1"/>
        <v>0</v>
      </c>
    </row>
    <row r="24" spans="1:16" s="30" customFormat="1" hidden="1" x14ac:dyDescent="0.2">
      <c r="A24" s="1"/>
      <c r="B24" s="106"/>
      <c r="C24" s="115"/>
      <c r="D24" s="107"/>
      <c r="E24" s="107"/>
      <c r="F24" s="136"/>
      <c r="G24" s="137"/>
      <c r="H24" s="138"/>
      <c r="I24" s="111"/>
      <c r="J24" s="138"/>
      <c r="K24" s="137"/>
      <c r="L24" s="112"/>
      <c r="M24" s="137"/>
      <c r="N24" s="138"/>
      <c r="O24" s="113">
        <f t="shared" si="0"/>
        <v>0</v>
      </c>
      <c r="P24" s="114">
        <f t="shared" si="1"/>
        <v>0</v>
      </c>
    </row>
    <row r="25" spans="1:16" s="30" customFormat="1" hidden="1" x14ac:dyDescent="0.2">
      <c r="A25" s="1"/>
      <c r="B25" s="106"/>
      <c r="C25" s="115"/>
      <c r="D25" s="107"/>
      <c r="E25" s="107"/>
      <c r="F25" s="136"/>
      <c r="G25" s="137"/>
      <c r="H25" s="138"/>
      <c r="I25" s="111"/>
      <c r="J25" s="138"/>
      <c r="K25" s="137"/>
      <c r="L25" s="112"/>
      <c r="M25" s="137"/>
      <c r="N25" s="138"/>
      <c r="O25" s="113">
        <f t="shared" si="0"/>
        <v>0</v>
      </c>
      <c r="P25" s="114">
        <f t="shared" si="1"/>
        <v>0</v>
      </c>
    </row>
    <row r="26" spans="1:16" s="30" customFormat="1" hidden="1" x14ac:dyDescent="0.2">
      <c r="A26" s="1"/>
      <c r="B26" s="106"/>
      <c r="C26" s="115"/>
      <c r="D26" s="107"/>
      <c r="E26" s="107"/>
      <c r="F26" s="136"/>
      <c r="G26" s="137"/>
      <c r="H26" s="138"/>
      <c r="I26" s="111"/>
      <c r="J26" s="138"/>
      <c r="K26" s="137"/>
      <c r="L26" s="112"/>
      <c r="M26" s="137"/>
      <c r="N26" s="138"/>
      <c r="O26" s="113">
        <f t="shared" si="0"/>
        <v>0</v>
      </c>
      <c r="P26" s="114">
        <f t="shared" si="1"/>
        <v>0</v>
      </c>
    </row>
    <row r="27" spans="1:16" s="30" customFormat="1" hidden="1" x14ac:dyDescent="0.2">
      <c r="A27" s="1"/>
      <c r="B27" s="106"/>
      <c r="C27" s="115"/>
      <c r="D27" s="107"/>
      <c r="E27" s="107"/>
      <c r="F27" s="108"/>
      <c r="G27" s="109"/>
      <c r="H27" s="110"/>
      <c r="I27" s="111"/>
      <c r="J27" s="110"/>
      <c r="K27" s="109"/>
      <c r="L27" s="112"/>
      <c r="M27" s="109"/>
      <c r="N27" s="110"/>
      <c r="O27" s="113">
        <f t="shared" si="0"/>
        <v>0</v>
      </c>
      <c r="P27" s="114">
        <f t="shared" si="1"/>
        <v>0</v>
      </c>
    </row>
    <row r="28" spans="1:16" x14ac:dyDescent="0.2">
      <c r="A28" s="46"/>
      <c r="B28" s="116" t="s">
        <v>21</v>
      </c>
      <c r="C28" s="116">
        <f t="shared" ref="C28:P28" si="2">SUM(C9:C27)</f>
        <v>0</v>
      </c>
      <c r="D28" s="116">
        <f t="shared" si="2"/>
        <v>0</v>
      </c>
      <c r="E28" s="116">
        <f t="shared" si="2"/>
        <v>0</v>
      </c>
      <c r="F28" s="116">
        <f t="shared" si="2"/>
        <v>0</v>
      </c>
      <c r="G28" s="116">
        <f t="shared" si="2"/>
        <v>0</v>
      </c>
      <c r="H28" s="116">
        <f t="shared" si="2"/>
        <v>0</v>
      </c>
      <c r="I28" s="116">
        <f t="shared" si="2"/>
        <v>0</v>
      </c>
      <c r="J28" s="116">
        <f t="shared" si="2"/>
        <v>0</v>
      </c>
      <c r="K28" s="116">
        <f t="shared" si="2"/>
        <v>0</v>
      </c>
      <c r="L28" s="116">
        <f t="shared" si="2"/>
        <v>0</v>
      </c>
      <c r="M28" s="116">
        <f t="shared" si="2"/>
        <v>0</v>
      </c>
      <c r="N28" s="116">
        <f t="shared" si="2"/>
        <v>0</v>
      </c>
      <c r="O28" s="116">
        <f t="shared" si="2"/>
        <v>0</v>
      </c>
      <c r="P28" s="116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C21" sqref="C21"/>
    </sheetView>
  </sheetViews>
  <sheetFormatPr defaultRowHeight="11.25" x14ac:dyDescent="0.2"/>
  <cols>
    <col min="1" max="1" width="3.140625" style="1" customWidth="1"/>
    <col min="2" max="2" width="23.28515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60</v>
      </c>
    </row>
    <row r="3" spans="1:16" ht="12.75" x14ac:dyDescent="0.2">
      <c r="B3" s="2" t="s">
        <v>76</v>
      </c>
      <c r="C3" s="175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166" t="s">
        <v>49</v>
      </c>
      <c r="C9" s="167"/>
      <c r="D9" s="168"/>
      <c r="E9" s="168"/>
      <c r="F9" s="169">
        <v>11</v>
      </c>
      <c r="G9" s="170">
        <v>27</v>
      </c>
      <c r="H9" s="171">
        <v>16</v>
      </c>
      <c r="I9" s="172"/>
      <c r="J9" s="171">
        <v>2</v>
      </c>
      <c r="K9" s="170">
        <v>5</v>
      </c>
      <c r="L9" s="173">
        <v>12</v>
      </c>
      <c r="M9" s="170">
        <v>2</v>
      </c>
      <c r="N9" s="171">
        <v>4</v>
      </c>
      <c r="O9" s="43">
        <f>SUM(F9:N9)</f>
        <v>79</v>
      </c>
      <c r="P9" s="44">
        <f>(F9*$F$5)+(G9*$G$5)+(H9*$H$5)+(I9*$I$5)+(J9*$J$5)+(K9*$K$5)+(L9*$L$5)+(M9*$M$5)+(N9*$N$5)</f>
        <v>41.85</v>
      </c>
    </row>
    <row r="10" spans="1:16" s="30" customFormat="1" x14ac:dyDescent="0.2">
      <c r="A10" s="1"/>
      <c r="B10" s="166"/>
      <c r="C10" s="174"/>
      <c r="D10" s="168"/>
      <c r="E10" s="168"/>
      <c r="F10" s="169"/>
      <c r="G10" s="170"/>
      <c r="H10" s="171"/>
      <c r="I10" s="172"/>
      <c r="J10" s="171"/>
      <c r="K10" s="170"/>
      <c r="L10" s="173"/>
      <c r="M10" s="170"/>
      <c r="N10" s="171"/>
      <c r="O10" s="43">
        <f t="shared" ref="O10" si="0">SUM(F10:N10)</f>
        <v>0</v>
      </c>
      <c r="P10" s="44">
        <f t="shared" ref="P10" si="1">(F10*$F$5)+(G10*$G$5)+(H10*$H$5)+(I10*$I$5)+(J10*$J$5)+(K10*$K$5)+(L10*$L$5)+(M10*$M$5)+(N10*$N$5)</f>
        <v>0</v>
      </c>
    </row>
    <row r="11" spans="1:16" ht="12" thickBot="1" x14ac:dyDescent="0.25">
      <c r="A11" s="46"/>
      <c r="B11" s="47" t="s">
        <v>21</v>
      </c>
      <c r="C11" s="47">
        <f t="shared" ref="C11:P11" si="2">SUM(C9:C10)</f>
        <v>0</v>
      </c>
      <c r="D11" s="47">
        <f t="shared" si="2"/>
        <v>0</v>
      </c>
      <c r="E11" s="47">
        <f t="shared" si="2"/>
        <v>0</v>
      </c>
      <c r="F11" s="47">
        <f t="shared" si="2"/>
        <v>11</v>
      </c>
      <c r="G11" s="47">
        <f t="shared" si="2"/>
        <v>27</v>
      </c>
      <c r="H11" s="47">
        <f t="shared" si="2"/>
        <v>16</v>
      </c>
      <c r="I11" s="47">
        <f t="shared" si="2"/>
        <v>0</v>
      </c>
      <c r="J11" s="47">
        <f t="shared" si="2"/>
        <v>2</v>
      </c>
      <c r="K11" s="47">
        <f t="shared" si="2"/>
        <v>5</v>
      </c>
      <c r="L11" s="47">
        <f t="shared" si="2"/>
        <v>12</v>
      </c>
      <c r="M11" s="47">
        <f t="shared" si="2"/>
        <v>2</v>
      </c>
      <c r="N11" s="47">
        <f t="shared" si="2"/>
        <v>4</v>
      </c>
      <c r="O11" s="47">
        <f t="shared" si="2"/>
        <v>79</v>
      </c>
      <c r="P11" s="47">
        <f t="shared" si="2"/>
        <v>41.85</v>
      </c>
    </row>
    <row r="12" spans="1:16" x14ac:dyDescent="0.2">
      <c r="B12" s="46"/>
      <c r="C12" s="46"/>
      <c r="D12" s="46"/>
      <c r="E12" s="46"/>
      <c r="F12" s="48"/>
      <c r="G12" s="48"/>
      <c r="H12" s="48"/>
      <c r="I12" s="48"/>
      <c r="J12" s="48"/>
      <c r="K12" s="48"/>
      <c r="L12" s="48"/>
      <c r="M12" s="48"/>
      <c r="N12" s="48"/>
      <c r="O12" s="46"/>
      <c r="P12" s="46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6"/>
  <sheetViews>
    <sheetView workbookViewId="0">
      <selection activeCell="C33" sqref="C33"/>
    </sheetView>
  </sheetViews>
  <sheetFormatPr defaultRowHeight="12.75" x14ac:dyDescent="0.2"/>
  <cols>
    <col min="1" max="1" width="21.7109375" style="82" customWidth="1"/>
    <col min="2" max="2" width="14" style="82" customWidth="1"/>
    <col min="3" max="3" width="18.140625" style="82" customWidth="1"/>
    <col min="4" max="16384" width="9.140625" style="81"/>
  </cols>
  <sheetData>
    <row r="2" spans="1:3" x14ac:dyDescent="0.2">
      <c r="A2" s="80" t="s">
        <v>39</v>
      </c>
      <c r="B2" s="80" t="s">
        <v>24</v>
      </c>
      <c r="C2" s="80" t="s">
        <v>25</v>
      </c>
    </row>
    <row r="4" spans="1:3" ht="15" x14ac:dyDescent="0.25">
      <c r="A4" s="82" t="s">
        <v>108</v>
      </c>
      <c r="B4" s="83">
        <f>SUM(DRC!O19)</f>
        <v>643</v>
      </c>
      <c r="C4" s="154">
        <f>SUM(DRC!P19)</f>
        <v>437</v>
      </c>
    </row>
    <row r="5" spans="1:3" ht="15" hidden="1" x14ac:dyDescent="0.25">
      <c r="A5" s="82" t="s">
        <v>47</v>
      </c>
      <c r="B5" s="83">
        <f>SUM(Ghana!O36)</f>
        <v>0</v>
      </c>
      <c r="C5" s="154">
        <f>SUM(Ghana!P36)</f>
        <v>0</v>
      </c>
    </row>
    <row r="6" spans="1:3" ht="15" x14ac:dyDescent="0.25">
      <c r="A6" s="82" t="s">
        <v>64</v>
      </c>
      <c r="B6" s="83">
        <f>SUM('Ivory Coast'!O19)</f>
        <v>84</v>
      </c>
      <c r="C6" s="154">
        <f>SUM('Ivory Coast'!P19)</f>
        <v>22.75</v>
      </c>
    </row>
    <row r="7" spans="1:3" ht="15" x14ac:dyDescent="0.25">
      <c r="A7" s="82" t="s">
        <v>26</v>
      </c>
      <c r="B7" s="83">
        <f>SUM(Kenya!O32)</f>
        <v>1189</v>
      </c>
      <c r="C7" s="154">
        <f>SUM(Kenya!P32)</f>
        <v>431.6</v>
      </c>
    </row>
    <row r="8" spans="1:3" ht="15" x14ac:dyDescent="0.25">
      <c r="A8" s="82" t="s">
        <v>31</v>
      </c>
      <c r="B8" s="83">
        <f>SUM(Malawi!O12)</f>
        <v>330</v>
      </c>
      <c r="C8" s="154">
        <f>SUM(Malawi!P12)</f>
        <v>121</v>
      </c>
    </row>
    <row r="9" spans="1:3" ht="15" x14ac:dyDescent="0.25">
      <c r="A9" s="83" t="s">
        <v>27</v>
      </c>
      <c r="B9" s="153">
        <f>SUM(Mauritius!O36)</f>
        <v>2942</v>
      </c>
      <c r="C9" s="154">
        <f>SUM(Mauritius!P36)</f>
        <v>1016.35</v>
      </c>
    </row>
    <row r="10" spans="1:3" ht="15" x14ac:dyDescent="0.25">
      <c r="A10" s="83" t="s">
        <v>48</v>
      </c>
      <c r="B10" s="153">
        <f>SUM(Nigeria!O35)</f>
        <v>669</v>
      </c>
      <c r="C10" s="154">
        <f>SUM(Nigeria!P35)</f>
        <v>174</v>
      </c>
    </row>
    <row r="11" spans="1:3" ht="15" x14ac:dyDescent="0.25">
      <c r="A11" s="83" t="s">
        <v>28</v>
      </c>
      <c r="B11" s="153">
        <f>SUM('South Africa'!O95)</f>
        <v>4862</v>
      </c>
      <c r="C11" s="154">
        <f>SUM('South Africa'!P95)</f>
        <v>1506.85</v>
      </c>
    </row>
    <row r="12" spans="1:3" ht="15" hidden="1" x14ac:dyDescent="0.25">
      <c r="A12" s="83" t="s">
        <v>42</v>
      </c>
      <c r="B12" s="83">
        <f>SUM(Tanzania!O29)</f>
        <v>0</v>
      </c>
      <c r="C12" s="154">
        <f>SUM(Tanzania!P29)</f>
        <v>0</v>
      </c>
    </row>
    <row r="13" spans="1:3" ht="15" hidden="1" x14ac:dyDescent="0.25">
      <c r="A13" s="83" t="s">
        <v>54</v>
      </c>
      <c r="B13" s="83">
        <f>SUM(Togo!O28)</f>
        <v>0</v>
      </c>
      <c r="C13" s="154">
        <f>SUM(Togo!P28)</f>
        <v>0</v>
      </c>
    </row>
    <row r="14" spans="1:3" ht="15" x14ac:dyDescent="0.25">
      <c r="A14" s="83" t="s">
        <v>61</v>
      </c>
      <c r="B14" s="83">
        <f>SUM(Zambia!O11)</f>
        <v>79</v>
      </c>
      <c r="C14" s="154">
        <f>SUM(Zambia!P11)</f>
        <v>41.85</v>
      </c>
    </row>
    <row r="15" spans="1:3" x14ac:dyDescent="0.2">
      <c r="A15" s="84"/>
      <c r="B15" s="84"/>
      <c r="C15" s="84"/>
    </row>
    <row r="16" spans="1:3" x14ac:dyDescent="0.2">
      <c r="A16" s="84" t="s">
        <v>29</v>
      </c>
      <c r="B16" s="84">
        <f>SUM(B4:B15)</f>
        <v>10798</v>
      </c>
      <c r="C16" s="155">
        <f>SUM(C4:C15)</f>
        <v>3751.3999999999996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DRC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2015-11-30T11:24:59Z</dcterms:modified>
</cp:coreProperties>
</file>