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5130" yWindow="1575" windowWidth="14070" windowHeight="7395" tabRatio="760" firstSheet="1" activeTab="1"/>
  </bookViews>
  <sheets>
    <sheet name="Burkina Faso" sheetId="13" state="hidden" r:id="rId1"/>
    <sheet name="DRC" sheetId="14" r:id="rId2"/>
    <sheet name="Ivory Coast" sheetId="16" state="hidden" r:id="rId3"/>
    <sheet name="Kenya" sheetId="10" r:id="rId4"/>
    <sheet name="Malawi" sheetId="11" state="hidden" r:id="rId5"/>
    <sheet name="Mauritius" sheetId="8" r:id="rId6"/>
    <sheet name="Nigeria" sheetId="19" state="hidden" r:id="rId7"/>
    <sheet name="South Africa" sheetId="1" r:id="rId8"/>
    <sheet name="Tanzania" sheetId="12" state="hidden" r:id="rId9"/>
    <sheet name="Togo" sheetId="17" state="hidden" r:id="rId10"/>
    <sheet name="Zambia" sheetId="18" r:id="rId11"/>
    <sheet name="Summary" sheetId="4" r:id="rId12"/>
  </sheets>
  <externalReferences>
    <externalReference r:id="rId13"/>
    <externalReference r:id="rId14"/>
  </externalReferences>
  <definedNames>
    <definedName name="Excel_BuiltIn_Print_Area_1" localSheetId="0">[1]Malawi!#REF!</definedName>
    <definedName name="Excel_BuiltIn_Print_Area_1" localSheetId="1">[1]Malawi!#REF!</definedName>
    <definedName name="Excel_BuiltIn_Print_Area_1" localSheetId="2">[1]Malawi!#REF!</definedName>
    <definedName name="Excel_BuiltIn_Print_Area_1" localSheetId="5">[1]Malawi!#REF!</definedName>
    <definedName name="Excel_BuiltIn_Print_Area_1" localSheetId="11">[2]Malawi!#REF!</definedName>
    <definedName name="Excel_BuiltIn_Print_Area_1" localSheetId="9">[1]Malawi!#REF!</definedName>
    <definedName name="Excel_BuiltIn_Print_Area_1">[1]Malawi!#REF!</definedName>
    <definedName name="_xlnm.Print_Area" localSheetId="5">Mauritius!#REF!</definedName>
    <definedName name="_xlnm.Print_Area" localSheetId="7">'South Africa'!#REF!</definedName>
    <definedName name="_xlnm.Print_Area" localSheetId="8">Tanzania!#REF!</definedName>
    <definedName name="_xlnm.Print_Area" localSheetId="10">Zambia!#REF!</definedName>
  </definedNames>
  <calcPr calcId="145621"/>
</workbook>
</file>

<file path=xl/calcChain.xml><?xml version="1.0" encoding="utf-8"?>
<calcChain xmlns="http://schemas.openxmlformats.org/spreadsheetml/2006/main">
  <c r="P21" i="8" l="1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34" i="1" l="1"/>
  <c r="O34" i="1"/>
  <c r="P33" i="1"/>
  <c r="O33" i="1"/>
  <c r="P32" i="1"/>
  <c r="O32" i="1"/>
  <c r="P31" i="1"/>
  <c r="O31" i="1"/>
  <c r="P30" i="1"/>
  <c r="O30" i="1"/>
  <c r="P29" i="1"/>
  <c r="O29" i="1"/>
  <c r="P35" i="1"/>
  <c r="O35" i="1"/>
  <c r="P28" i="1"/>
  <c r="O28" i="1"/>
  <c r="P27" i="1"/>
  <c r="O27" i="1"/>
  <c r="P26" i="1"/>
  <c r="O26" i="1"/>
  <c r="P25" i="1"/>
  <c r="O25" i="1"/>
  <c r="P24" i="1"/>
  <c r="O24" i="1"/>
  <c r="P23" i="1"/>
  <c r="O23" i="1"/>
  <c r="P22" i="1"/>
  <c r="O22" i="1"/>
  <c r="P17" i="10"/>
  <c r="O17" i="10"/>
  <c r="C15" i="10"/>
  <c r="D15" i="10"/>
  <c r="E15" i="10"/>
  <c r="F15" i="10"/>
  <c r="G15" i="10"/>
  <c r="H15" i="10"/>
  <c r="I15" i="10"/>
  <c r="J15" i="10"/>
  <c r="K15" i="10"/>
  <c r="L15" i="10"/>
  <c r="M15" i="10"/>
  <c r="N15" i="10"/>
  <c r="P81" i="1"/>
  <c r="O81" i="1"/>
  <c r="P80" i="1"/>
  <c r="O80" i="1"/>
  <c r="P79" i="1"/>
  <c r="O79" i="1"/>
  <c r="P83" i="1"/>
  <c r="O83" i="1"/>
  <c r="P82" i="1"/>
  <c r="O82" i="1"/>
  <c r="P84" i="1"/>
  <c r="O84" i="1"/>
  <c r="N94" i="1"/>
  <c r="M94" i="1"/>
  <c r="L94" i="1"/>
  <c r="K94" i="1"/>
  <c r="J94" i="1"/>
  <c r="I94" i="1"/>
  <c r="H94" i="1"/>
  <c r="G94" i="1"/>
  <c r="F94" i="1"/>
  <c r="E94" i="1"/>
  <c r="D94" i="1"/>
  <c r="C94" i="1"/>
  <c r="P93" i="1"/>
  <c r="O93" i="1"/>
  <c r="P92" i="1"/>
  <c r="O92" i="1"/>
  <c r="O94" i="1" s="1"/>
  <c r="P91" i="1"/>
  <c r="O91" i="1"/>
  <c r="P94" i="1" l="1"/>
  <c r="N44" i="19"/>
  <c r="M44" i="19"/>
  <c r="L44" i="19"/>
  <c r="K44" i="19"/>
  <c r="J44" i="19"/>
  <c r="I44" i="19"/>
  <c r="H44" i="19"/>
  <c r="G44" i="19"/>
  <c r="F44" i="19"/>
  <c r="E44" i="19"/>
  <c r="D44" i="19"/>
  <c r="C44" i="19"/>
  <c r="P43" i="19"/>
  <c r="O43" i="19"/>
  <c r="P42" i="19"/>
  <c r="P44" i="19" s="1"/>
  <c r="O42" i="19"/>
  <c r="O44" i="19" s="1"/>
  <c r="N38" i="19"/>
  <c r="M38" i="19"/>
  <c r="L38" i="19"/>
  <c r="K38" i="19"/>
  <c r="J38" i="19"/>
  <c r="I38" i="19"/>
  <c r="H38" i="19"/>
  <c r="G38" i="19"/>
  <c r="F38" i="19"/>
  <c r="E38" i="19"/>
  <c r="D38" i="19"/>
  <c r="C38" i="19"/>
  <c r="P37" i="19"/>
  <c r="O37" i="19"/>
  <c r="P36" i="19"/>
  <c r="O3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27" i="19"/>
  <c r="O27" i="19"/>
  <c r="P26" i="19"/>
  <c r="P38" i="19" s="1"/>
  <c r="O26" i="19"/>
  <c r="O38" i="19" s="1"/>
  <c r="N22" i="19"/>
  <c r="M22" i="19"/>
  <c r="L22" i="19"/>
  <c r="K22" i="19"/>
  <c r="J22" i="19"/>
  <c r="I22" i="19"/>
  <c r="H22" i="19"/>
  <c r="G22" i="19"/>
  <c r="F22" i="19"/>
  <c r="E22" i="19"/>
  <c r="D22" i="19"/>
  <c r="C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15" i="19"/>
  <c r="O15" i="19"/>
  <c r="P14" i="19"/>
  <c r="O14" i="19"/>
  <c r="P13" i="19"/>
  <c r="O13" i="19"/>
  <c r="P12" i="19"/>
  <c r="O12" i="19"/>
  <c r="P11" i="19"/>
  <c r="O11" i="19"/>
  <c r="P10" i="19"/>
  <c r="P22" i="19" s="1"/>
  <c r="O10" i="19"/>
  <c r="P9" i="19"/>
  <c r="O9" i="19"/>
  <c r="P8" i="19"/>
  <c r="O8" i="19"/>
  <c r="O22" i="19"/>
  <c r="P7" i="19"/>
  <c r="O7" i="19"/>
  <c r="O14" i="10"/>
  <c r="O13" i="10"/>
  <c r="O12" i="10"/>
  <c r="O11" i="10"/>
  <c r="O10" i="10"/>
  <c r="O9" i="10"/>
  <c r="N12" i="18"/>
  <c r="M12" i="18"/>
  <c r="L12" i="18"/>
  <c r="K12" i="18"/>
  <c r="J12" i="18"/>
  <c r="I12" i="18"/>
  <c r="H12" i="18"/>
  <c r="G12" i="18"/>
  <c r="F12" i="18"/>
  <c r="E12" i="18"/>
  <c r="D12" i="18"/>
  <c r="C12" i="18"/>
  <c r="P11" i="18"/>
  <c r="O11" i="18"/>
  <c r="P10" i="18"/>
  <c r="O10" i="18"/>
  <c r="P9" i="18"/>
  <c r="O9" i="18"/>
  <c r="O12" i="18" s="1"/>
  <c r="B14" i="4" s="1"/>
  <c r="N10" i="1"/>
  <c r="M10" i="1"/>
  <c r="L10" i="1"/>
  <c r="K10" i="1"/>
  <c r="J10" i="1"/>
  <c r="I10" i="1"/>
  <c r="H10" i="1"/>
  <c r="G10" i="1"/>
  <c r="F10" i="1"/>
  <c r="E10" i="1"/>
  <c r="D10" i="1"/>
  <c r="C10" i="1"/>
  <c r="P9" i="1"/>
  <c r="O9" i="1"/>
  <c r="P8" i="1"/>
  <c r="O8" i="1"/>
  <c r="P7" i="1"/>
  <c r="O7" i="1"/>
  <c r="P10" i="16"/>
  <c r="P9" i="16"/>
  <c r="P19" i="16" s="1"/>
  <c r="C6" i="4" s="1"/>
  <c r="O9" i="16"/>
  <c r="O19" i="16"/>
  <c r="B6" i="4" s="1"/>
  <c r="N54" i="1"/>
  <c r="P51" i="1"/>
  <c r="P16" i="1"/>
  <c r="O16" i="1"/>
  <c r="O10" i="17"/>
  <c r="P10" i="17"/>
  <c r="N28" i="17"/>
  <c r="M28" i="17"/>
  <c r="L28" i="17"/>
  <c r="K28" i="17"/>
  <c r="J28" i="17"/>
  <c r="I28" i="17"/>
  <c r="H28" i="17"/>
  <c r="G28" i="17"/>
  <c r="F28" i="17"/>
  <c r="E28" i="17"/>
  <c r="D28" i="17"/>
  <c r="C28" i="17"/>
  <c r="P27" i="17"/>
  <c r="O27" i="17"/>
  <c r="P26" i="17"/>
  <c r="O26" i="17"/>
  <c r="P25" i="17"/>
  <c r="O25" i="17"/>
  <c r="P24" i="17"/>
  <c r="O24" i="17"/>
  <c r="P23" i="17"/>
  <c r="O23" i="17"/>
  <c r="P22" i="17"/>
  <c r="O22" i="17"/>
  <c r="P21" i="17"/>
  <c r="O21" i="17"/>
  <c r="P20" i="17"/>
  <c r="O20" i="17"/>
  <c r="P19" i="17"/>
  <c r="O19" i="17"/>
  <c r="P18" i="17"/>
  <c r="O18" i="17"/>
  <c r="P17" i="17"/>
  <c r="O17" i="17"/>
  <c r="P16" i="17"/>
  <c r="O16" i="17"/>
  <c r="P15" i="17"/>
  <c r="O15" i="17"/>
  <c r="P14" i="17"/>
  <c r="O14" i="17"/>
  <c r="P13" i="17"/>
  <c r="O13" i="17"/>
  <c r="P12" i="17"/>
  <c r="O12" i="17"/>
  <c r="P11" i="17"/>
  <c r="O11" i="17"/>
  <c r="P9" i="17"/>
  <c r="P28" i="17" s="1"/>
  <c r="C13" i="4" s="1"/>
  <c r="O9" i="17"/>
  <c r="O28" i="17" s="1"/>
  <c r="B13" i="4" s="1"/>
  <c r="G33" i="8"/>
  <c r="P31" i="8"/>
  <c r="O31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13" i="10"/>
  <c r="P12" i="10"/>
  <c r="P11" i="10"/>
  <c r="P10" i="10"/>
  <c r="N19" i="16"/>
  <c r="M19" i="16"/>
  <c r="L19" i="16"/>
  <c r="K19" i="16"/>
  <c r="J19" i="16"/>
  <c r="I19" i="16"/>
  <c r="H19" i="16"/>
  <c r="G19" i="16"/>
  <c r="F19" i="16"/>
  <c r="E19" i="16"/>
  <c r="D19" i="16"/>
  <c r="C19" i="16"/>
  <c r="P18" i="16"/>
  <c r="O18" i="16"/>
  <c r="P17" i="16"/>
  <c r="O17" i="16"/>
  <c r="P16" i="16"/>
  <c r="O16" i="16"/>
  <c r="P15" i="16"/>
  <c r="O15" i="16"/>
  <c r="P14" i="16"/>
  <c r="O14" i="16"/>
  <c r="P13" i="16"/>
  <c r="O13" i="16"/>
  <c r="P12" i="16"/>
  <c r="O12" i="16"/>
  <c r="P11" i="16"/>
  <c r="O11" i="16"/>
  <c r="O10" i="16"/>
  <c r="P44" i="1"/>
  <c r="O44" i="1"/>
  <c r="P43" i="1"/>
  <c r="O43" i="1"/>
  <c r="P42" i="1"/>
  <c r="O42" i="1"/>
  <c r="P41" i="1"/>
  <c r="O41" i="1"/>
  <c r="P40" i="1"/>
  <c r="O40" i="1"/>
  <c r="P39" i="1"/>
  <c r="O39" i="1"/>
  <c r="P38" i="1"/>
  <c r="O38" i="1"/>
  <c r="P37" i="1"/>
  <c r="O37" i="1"/>
  <c r="P36" i="1"/>
  <c r="O36" i="1"/>
  <c r="K74" i="1"/>
  <c r="M74" i="1"/>
  <c r="D74" i="1"/>
  <c r="E74" i="1"/>
  <c r="G74" i="1"/>
  <c r="H74" i="1"/>
  <c r="I74" i="1"/>
  <c r="J74" i="1"/>
  <c r="L74" i="1"/>
  <c r="N74" i="1"/>
  <c r="P72" i="1"/>
  <c r="O72" i="1"/>
  <c r="P71" i="1"/>
  <c r="O71" i="1"/>
  <c r="P70" i="1"/>
  <c r="O70" i="1"/>
  <c r="P11" i="14"/>
  <c r="O11" i="14"/>
  <c r="N12" i="14"/>
  <c r="M12" i="14"/>
  <c r="L12" i="14"/>
  <c r="K12" i="14"/>
  <c r="J12" i="14"/>
  <c r="I12" i="14"/>
  <c r="H12" i="14"/>
  <c r="G12" i="14"/>
  <c r="F12" i="14"/>
  <c r="E12" i="14"/>
  <c r="D12" i="14"/>
  <c r="C12" i="14"/>
  <c r="P10" i="14"/>
  <c r="O10" i="14"/>
  <c r="P9" i="14"/>
  <c r="O9" i="14"/>
  <c r="P85" i="1"/>
  <c r="O85" i="1"/>
  <c r="O87" i="1" s="1"/>
  <c r="P13" i="13"/>
  <c r="O13" i="13"/>
  <c r="P12" i="13"/>
  <c r="O12" i="13"/>
  <c r="P11" i="13"/>
  <c r="O11" i="13"/>
  <c r="P10" i="13"/>
  <c r="O10" i="13"/>
  <c r="P15" i="13"/>
  <c r="O15" i="13"/>
  <c r="P14" i="13"/>
  <c r="O14" i="13"/>
  <c r="P16" i="13"/>
  <c r="O16" i="13"/>
  <c r="N19" i="13"/>
  <c r="M19" i="13"/>
  <c r="L19" i="13"/>
  <c r="K19" i="13"/>
  <c r="J19" i="13"/>
  <c r="I19" i="13"/>
  <c r="H19" i="13"/>
  <c r="G19" i="13"/>
  <c r="F19" i="13"/>
  <c r="E19" i="13"/>
  <c r="D19" i="13"/>
  <c r="C19" i="13"/>
  <c r="P18" i="13"/>
  <c r="O18" i="13"/>
  <c r="P17" i="13"/>
  <c r="O17" i="13"/>
  <c r="P9" i="13"/>
  <c r="P19" i="13"/>
  <c r="C4" i="4" s="1"/>
  <c r="O9" i="13"/>
  <c r="O19" i="13"/>
  <c r="B4" i="4"/>
  <c r="P30" i="8"/>
  <c r="O30" i="8"/>
  <c r="P32" i="8"/>
  <c r="O32" i="8"/>
  <c r="N26" i="12"/>
  <c r="M26" i="12"/>
  <c r="L26" i="12"/>
  <c r="K26" i="12"/>
  <c r="J26" i="12"/>
  <c r="I26" i="12"/>
  <c r="H26" i="12"/>
  <c r="G26" i="12"/>
  <c r="F26" i="12"/>
  <c r="E26" i="12"/>
  <c r="D26" i="12"/>
  <c r="C26" i="12"/>
  <c r="P25" i="12"/>
  <c r="O25" i="12"/>
  <c r="P24" i="12"/>
  <c r="O24" i="12"/>
  <c r="P23" i="12"/>
  <c r="O23" i="12"/>
  <c r="O26" i="12"/>
  <c r="O9" i="12"/>
  <c r="O12" i="12"/>
  <c r="P9" i="12"/>
  <c r="P12" i="12"/>
  <c r="O10" i="12"/>
  <c r="P10" i="12"/>
  <c r="O11" i="12"/>
  <c r="P11" i="12"/>
  <c r="C12" i="12"/>
  <c r="D12" i="12"/>
  <c r="E12" i="12"/>
  <c r="F12" i="12"/>
  <c r="G12" i="12"/>
  <c r="H12" i="12"/>
  <c r="I12" i="12"/>
  <c r="J12" i="12"/>
  <c r="K12" i="12"/>
  <c r="L12" i="12"/>
  <c r="M12" i="12"/>
  <c r="N12" i="12"/>
  <c r="F74" i="1"/>
  <c r="C74" i="1"/>
  <c r="P73" i="1"/>
  <c r="O73" i="1"/>
  <c r="P9" i="10"/>
  <c r="P52" i="1"/>
  <c r="O52" i="1"/>
  <c r="P50" i="1"/>
  <c r="O50" i="1"/>
  <c r="P49" i="1"/>
  <c r="O49" i="1"/>
  <c r="P14" i="10"/>
  <c r="N12" i="11"/>
  <c r="M12" i="11"/>
  <c r="L12" i="11"/>
  <c r="K12" i="11"/>
  <c r="J12" i="11"/>
  <c r="I12" i="11"/>
  <c r="H12" i="11"/>
  <c r="G12" i="11"/>
  <c r="F12" i="11"/>
  <c r="E12" i="11"/>
  <c r="D12" i="11"/>
  <c r="C12" i="11"/>
  <c r="P11" i="11"/>
  <c r="O11" i="11"/>
  <c r="P10" i="11"/>
  <c r="O10" i="11"/>
  <c r="P9" i="11"/>
  <c r="O9" i="11"/>
  <c r="O12" i="11" s="1"/>
  <c r="B8" i="4" s="1"/>
  <c r="P14" i="1"/>
  <c r="O14" i="1"/>
  <c r="N40" i="8"/>
  <c r="M40" i="8"/>
  <c r="L40" i="8"/>
  <c r="K40" i="8"/>
  <c r="J40" i="8"/>
  <c r="I40" i="8"/>
  <c r="H40" i="8"/>
  <c r="G40" i="8"/>
  <c r="F40" i="8"/>
  <c r="E40" i="8"/>
  <c r="D40" i="8"/>
  <c r="C40" i="8"/>
  <c r="P39" i="8"/>
  <c r="O39" i="8"/>
  <c r="P38" i="8"/>
  <c r="O38" i="8"/>
  <c r="P37" i="8"/>
  <c r="P40" i="8"/>
  <c r="O37" i="8"/>
  <c r="N33" i="8"/>
  <c r="M33" i="8"/>
  <c r="L33" i="8"/>
  <c r="K33" i="8"/>
  <c r="J33" i="8"/>
  <c r="I33" i="8"/>
  <c r="H33" i="8"/>
  <c r="F33" i="8"/>
  <c r="E33" i="8"/>
  <c r="D33" i="8"/>
  <c r="C33" i="8"/>
  <c r="P7" i="8"/>
  <c r="O7" i="8"/>
  <c r="O33" i="8" s="1"/>
  <c r="O43" i="8" s="1"/>
  <c r="B9" i="4" s="1"/>
  <c r="P53" i="1"/>
  <c r="O53" i="1"/>
  <c r="O21" i="1"/>
  <c r="P15" i="1"/>
  <c r="O15" i="1"/>
  <c r="P21" i="1"/>
  <c r="P59" i="1"/>
  <c r="O59" i="1"/>
  <c r="P86" i="1"/>
  <c r="O86" i="1"/>
  <c r="P78" i="1"/>
  <c r="P65" i="1"/>
  <c r="P64" i="1"/>
  <c r="P66" i="1"/>
  <c r="P58" i="1"/>
  <c r="P60" i="1" s="1"/>
  <c r="P48" i="1"/>
  <c r="O78" i="1"/>
  <c r="O65" i="1"/>
  <c r="O64" i="1"/>
  <c r="O66" i="1" s="1"/>
  <c r="O58" i="1"/>
  <c r="O60" i="1" s="1"/>
  <c r="O48" i="1"/>
  <c r="N66" i="1"/>
  <c r="M66" i="1"/>
  <c r="L66" i="1"/>
  <c r="K66" i="1"/>
  <c r="J66" i="1"/>
  <c r="I66" i="1"/>
  <c r="H66" i="1"/>
  <c r="G66" i="1"/>
  <c r="F66" i="1"/>
  <c r="E66" i="1"/>
  <c r="D66" i="1"/>
  <c r="C66" i="1"/>
  <c r="F45" i="1"/>
  <c r="G45" i="1"/>
  <c r="H45" i="1"/>
  <c r="I45" i="1"/>
  <c r="J45" i="1"/>
  <c r="K45" i="1"/>
  <c r="L45" i="1"/>
  <c r="M45" i="1"/>
  <c r="N45" i="1"/>
  <c r="C17" i="1"/>
  <c r="D17" i="1"/>
  <c r="E17" i="1"/>
  <c r="F17" i="1"/>
  <c r="G17" i="1"/>
  <c r="H17" i="1"/>
  <c r="I17" i="1"/>
  <c r="J17" i="1"/>
  <c r="K17" i="1"/>
  <c r="L17" i="1"/>
  <c r="M17" i="1"/>
  <c r="N17" i="1"/>
  <c r="C45" i="1"/>
  <c r="D45" i="1"/>
  <c r="E45" i="1"/>
  <c r="C54" i="1"/>
  <c r="D54" i="1"/>
  <c r="E54" i="1"/>
  <c r="F54" i="1"/>
  <c r="G54" i="1"/>
  <c r="H54" i="1"/>
  <c r="I54" i="1"/>
  <c r="J54" i="1"/>
  <c r="K54" i="1"/>
  <c r="L54" i="1"/>
  <c r="M54" i="1"/>
  <c r="C60" i="1"/>
  <c r="D60" i="1"/>
  <c r="E60" i="1"/>
  <c r="F60" i="1"/>
  <c r="G60" i="1"/>
  <c r="H60" i="1"/>
  <c r="I60" i="1"/>
  <c r="J60" i="1"/>
  <c r="K60" i="1"/>
  <c r="L60" i="1"/>
  <c r="M60" i="1"/>
  <c r="N60" i="1"/>
  <c r="C87" i="1"/>
  <c r="D87" i="1"/>
  <c r="E87" i="1"/>
  <c r="F87" i="1"/>
  <c r="G87" i="1"/>
  <c r="H87" i="1"/>
  <c r="I87" i="1"/>
  <c r="J87" i="1"/>
  <c r="K87" i="1"/>
  <c r="L87" i="1"/>
  <c r="M87" i="1"/>
  <c r="N87" i="1"/>
  <c r="P26" i="12"/>
  <c r="O51" i="1"/>
  <c r="P29" i="12"/>
  <c r="C12" i="4"/>
  <c r="O29" i="12"/>
  <c r="B12" i="4"/>
  <c r="P12" i="11"/>
  <c r="C8" i="4"/>
  <c r="P10" i="1"/>
  <c r="O17" i="1"/>
  <c r="O40" i="8"/>
  <c r="O10" i="1" l="1"/>
  <c r="P33" i="8"/>
  <c r="P43" i="8" s="1"/>
  <c r="C9" i="4" s="1"/>
  <c r="P45" i="1"/>
  <c r="P74" i="1"/>
  <c r="P17" i="1"/>
  <c r="P12" i="18"/>
  <c r="C14" i="4" s="1"/>
  <c r="P15" i="10"/>
  <c r="C7" i="4" s="1"/>
  <c r="O15" i="10"/>
  <c r="B7" i="4" s="1"/>
  <c r="O12" i="14"/>
  <c r="O15" i="14" s="1"/>
  <c r="B5" i="4" s="1"/>
  <c r="P12" i="14"/>
  <c r="P15" i="14" s="1"/>
  <c r="C5" i="4" s="1"/>
  <c r="P87" i="1"/>
  <c r="O45" i="1"/>
  <c r="O54" i="1"/>
  <c r="P54" i="1"/>
  <c r="O74" i="1"/>
  <c r="O48" i="19"/>
  <c r="B10" i="4" s="1"/>
  <c r="P48" i="19"/>
  <c r="C10" i="4" s="1"/>
  <c r="O96" i="1" l="1"/>
  <c r="B11" i="4" s="1"/>
  <c r="B16" i="4" s="1"/>
  <c r="P96" i="1"/>
  <c r="C11" i="4" s="1"/>
  <c r="C16" i="4" s="1"/>
</calcChain>
</file>

<file path=xl/sharedStrings.xml><?xml version="1.0" encoding="utf-8"?>
<sst xmlns="http://schemas.openxmlformats.org/spreadsheetml/2006/main" count="394" uniqueCount="140">
  <si>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</si>
  <si>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</si>
  <si>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</si>
  <si>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</si>
  <si>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</si>
  <si>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</si>
  <si>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</si>
  <si>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</si>
  <si>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</si>
  <si>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</si>
  <si>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</si>
  <si>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</si>
  <si>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</si>
  <si>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</si>
  <si>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</si>
  <si>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</si>
  <si>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</si>
  <si>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</si>
  <si>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</si>
  <si>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</si>
  <si>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</si>
  <si>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</si>
  <si>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</si>
  <si>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ISKCON MAFIKENG</t>
  </si>
  <si>
    <t>Books:</t>
  </si>
  <si>
    <t>Points:</t>
  </si>
  <si>
    <t>Kenya</t>
  </si>
  <si>
    <t>Mauritius</t>
  </si>
  <si>
    <t>South Africa</t>
  </si>
  <si>
    <t>Total:</t>
  </si>
  <si>
    <t>ISKCON MPUMALANGA</t>
  </si>
  <si>
    <t>Malawi</t>
  </si>
  <si>
    <t xml:space="preserve">ISKCON Bon Accueil Mauritius     Sri Sri Krsna Balaram Mandir </t>
  </si>
  <si>
    <t>ISKCON Phoenix  Sri Sri Radha Gokulananda Mandir</t>
  </si>
  <si>
    <t>mag</t>
  </si>
  <si>
    <t>TEMPLE: Nairobi</t>
  </si>
  <si>
    <t>Sri Sri Radha Bankebihari</t>
  </si>
  <si>
    <t>TEMPLE: Blantyre</t>
  </si>
  <si>
    <t>ISKCON LENASIA</t>
  </si>
  <si>
    <t>Country</t>
  </si>
  <si>
    <t>TEMPLE: ARUSHA</t>
  </si>
  <si>
    <t>TEMPLE: DAR es SALAAM</t>
  </si>
  <si>
    <t>Tanzania</t>
  </si>
  <si>
    <t>Cumulative Team scores</t>
  </si>
  <si>
    <t>ISKCON PRETORIA</t>
  </si>
  <si>
    <t>Team Cumumalative scores</t>
  </si>
  <si>
    <t>Nigeria</t>
  </si>
  <si>
    <t>Temple Cumulative Scores</t>
  </si>
  <si>
    <t>Iskcon Nairobi</t>
  </si>
  <si>
    <t>TEMPLE: Lomé</t>
  </si>
  <si>
    <t>Togo</t>
  </si>
  <si>
    <t>GAUR NITAI SANKIRTAN GROUP</t>
  </si>
  <si>
    <t>SANKIRTAN GROUP</t>
  </si>
  <si>
    <t xml:space="preserve">MONTH : </t>
  </si>
  <si>
    <t xml:space="preserve">MONTH :  </t>
  </si>
  <si>
    <t>ISKCON BLOEMFONTEIN</t>
  </si>
  <si>
    <t>TEMPLE: ZAMBIA</t>
  </si>
  <si>
    <t>Zambia</t>
  </si>
  <si>
    <t>ISKCON PIETERMARITZBURG</t>
  </si>
  <si>
    <t>TEMPLE: Burkina Faso</t>
  </si>
  <si>
    <t>Burkina Faso</t>
  </si>
  <si>
    <t>TEMPLE: Ivory Coast</t>
  </si>
  <si>
    <t>Ivory Coast</t>
  </si>
  <si>
    <t>ISKCON BENIN CITY</t>
  </si>
  <si>
    <t>ISKCON LAGOS</t>
  </si>
  <si>
    <t>ISKCON PORT HARCOURT</t>
  </si>
  <si>
    <t>MONTH : April 2015</t>
  </si>
  <si>
    <t>MONTH: April 2015</t>
  </si>
  <si>
    <t>Subhadra</t>
  </si>
  <si>
    <t>Yamuna</t>
  </si>
  <si>
    <t>ISKCON SANDTON</t>
  </si>
  <si>
    <t>Dinesvara Krsna Prabhu</t>
  </si>
  <si>
    <t>Clinton Prabhu</t>
  </si>
  <si>
    <t>Syama-kunda das</t>
  </si>
  <si>
    <t>Kanurama Dasa</t>
  </si>
  <si>
    <t>Jayadeva Dasa</t>
  </si>
  <si>
    <t>Kanupriya DD</t>
  </si>
  <si>
    <t>Syama Dasi</t>
  </si>
  <si>
    <t>Manjari Devi Dasi</t>
  </si>
  <si>
    <t>Madhavi DD</t>
  </si>
  <si>
    <t>Bhaktin Nava</t>
  </si>
  <si>
    <t>Bhakta Deenigan</t>
  </si>
  <si>
    <t>DRC</t>
  </si>
  <si>
    <t>TEMPLE: Kinshasa</t>
  </si>
  <si>
    <t>MONTH : August 2015</t>
  </si>
  <si>
    <t>Kinshasa</t>
  </si>
  <si>
    <t>VAISHNAVI SANGA</t>
  </si>
  <si>
    <t>SACIMATA GROUP</t>
  </si>
  <si>
    <t>SMART STANDS</t>
  </si>
  <si>
    <t>VEDATATTVA DASA</t>
  </si>
  <si>
    <t>GIFT SHOP</t>
  </si>
  <si>
    <t>Vibhu Caitanya Dasa</t>
  </si>
  <si>
    <t xml:space="preserve">BTG </t>
  </si>
  <si>
    <t>Bramacari Ashram</t>
  </si>
  <si>
    <t>Radha Giridhari Das</t>
  </si>
  <si>
    <t xml:space="preserve">Book Counter </t>
  </si>
  <si>
    <t>Rupa Vilas Dasa</t>
  </si>
  <si>
    <t>Nikunja Seva Dasi</t>
  </si>
  <si>
    <t>Vrajaraja Das</t>
  </si>
  <si>
    <t>Kripamoya Das</t>
  </si>
  <si>
    <t xml:space="preserve">Bhakta Ravindra </t>
  </si>
  <si>
    <t>Ekachakra Das</t>
  </si>
  <si>
    <t>Bhaktin Kajol</t>
  </si>
  <si>
    <t>Radha Madhava das</t>
  </si>
  <si>
    <t>Rupa Sanathan Das</t>
  </si>
  <si>
    <t>Vidya Patti Das</t>
  </si>
  <si>
    <t>Shara Haridas</t>
  </si>
  <si>
    <t>Radhika Priya Das</t>
  </si>
  <si>
    <t>Alanath Das</t>
  </si>
  <si>
    <t>Madhudvisa Das</t>
  </si>
  <si>
    <t>Prema Alap Dasi</t>
  </si>
  <si>
    <t>Nrishnga Das</t>
  </si>
  <si>
    <t>Vrajanatha Das</t>
  </si>
  <si>
    <t xml:space="preserve">Cumulative Scores </t>
  </si>
  <si>
    <t>Gift shop</t>
  </si>
  <si>
    <t>Gopa Kumara Dasa</t>
  </si>
  <si>
    <t>Satyabhama/Vinata/Akuti/Prana</t>
  </si>
  <si>
    <t>Pr Devaki Suta Das</t>
  </si>
  <si>
    <t>Mt Sarvakanti dd</t>
  </si>
  <si>
    <t>Pr Mahajana Das</t>
  </si>
  <si>
    <t>Pr Ashiv</t>
  </si>
  <si>
    <t>Mt Karuna Gobin</t>
  </si>
  <si>
    <t>Mt Hindrani</t>
  </si>
  <si>
    <t>Mt Radha Golokananda dd</t>
  </si>
  <si>
    <t>Pr Sanjou</t>
  </si>
  <si>
    <t>Pr Radha Prasad Das</t>
  </si>
  <si>
    <t>Mt Preetila</t>
  </si>
  <si>
    <t>Pr Kasyapa Muni Das</t>
  </si>
  <si>
    <t>Mt Jenishta</t>
  </si>
  <si>
    <t>Mt Sandy</t>
  </si>
  <si>
    <t>Mt Vidya</t>
  </si>
  <si>
    <t>Pr Kris Govind</t>
  </si>
  <si>
    <t>Pr Vinod</t>
  </si>
  <si>
    <t>Mt Vrndavanesvari dd</t>
  </si>
  <si>
    <t>Mt Deeya</t>
  </si>
  <si>
    <t>Mt Deepa</t>
  </si>
  <si>
    <t>Pr Shyama Kunda Das</t>
  </si>
  <si>
    <t>Pr Govinda Candra Das</t>
  </si>
  <si>
    <t>Pr Citananda</t>
  </si>
  <si>
    <t>MONTH: August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</si>
</sst>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 &quot;R&quot;\ * #,##0.00_ ;_ &quot;R&quot;\ * \-#,##0.00_ ;_ &quot;R&quot;\ * &quot;-&quot;??_ ;_ @_ "/>
    <numFmt numFmtId="43" formatCode="_ * #,##0.00_ ;_ * \-#,##0.00_ ;_ * &quot;-&quot;??_ ;_ @_ "/>
    <numFmt numFmtId="164" formatCode="0.0"/>
    <numFmt numFmtId="165" formatCode="_(&quot;R&quot;* #,##0.00_);_(&quot;R&quot;* \(#,##0.00\);_(&quot;R&quot;* &quot;-&quot;??_);_(@_)"/>
    <numFmt numFmtId="166" formatCode="[$-409]d\-mmm;@"/>
  </numFmts>
  <fonts count="20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8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</font>
    <font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sz val="11"/>
      <name val="Calibri"/>
      <family val="2"/>
      <scheme val="minor"/>
    </font>
    <font>
      <b/>
      <sz val="10"/>
      <color rgb="FFFF0000"/>
      <name val="Arial"/>
      <family val="2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7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thin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</borders>
  <cellStyleXfs count="27">
    <xf numFmtId="0" fontId="0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165" fontId="2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9" fillId="0" borderId="0"/>
    <xf numFmtId="166" fontId="9" fillId="0" borderId="0"/>
    <xf numFmtId="166" fontId="9" fillId="0" borderId="0"/>
    <xf numFmtId="0" fontId="9" fillId="0" borderId="0"/>
    <xf numFmtId="0" fontId="9" fillId="0" borderId="0"/>
    <xf numFmtId="166" fontId="9" fillId="0" borderId="0"/>
    <xf numFmtId="0" fontId="9" fillId="0" borderId="0"/>
    <xf numFmtId="0" fontId="14" fillId="0" borderId="0"/>
    <xf numFmtId="0" fontId="11" fillId="0" borderId="0"/>
    <xf numFmtId="0" fontId="9" fillId="0" borderId="0"/>
    <xf numFmtId="166" fontId="9" fillId="0" borderId="0"/>
    <xf numFmtId="0" fontId="14" fillId="0" borderId="0"/>
    <xf numFmtId="166" fontId="9" fillId="0" borderId="0"/>
    <xf numFmtId="0" fontId="9" fillId="0" borderId="0"/>
    <xf numFmtId="166" fontId="9" fillId="0" borderId="0"/>
    <xf numFmtId="0" fontId="14" fillId="0" borderId="0"/>
    <xf numFmtId="0" fontId="1" fillId="0" borderId="0"/>
  </cellStyleXfs>
  <cellXfs count="243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2" xfId="0" applyFont="1" applyBorder="1"/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5" xfId="0" applyFont="1" applyBorder="1" applyAlignment="1">
      <alignment horizontal="center"/>
    </xf>
    <xf numFmtId="0" fontId="5" fillId="0" borderId="2" xfId="0" applyFont="1" applyBorder="1" applyAlignment="1">
      <alignment horizontal="left"/>
    </xf>
    <xf numFmtId="0" fontId="5" fillId="0" borderId="6" xfId="0" applyFont="1" applyBorder="1" applyAlignment="1">
      <alignment horizontal="center"/>
    </xf>
    <xf numFmtId="0" fontId="5" fillId="0" borderId="3" xfId="0" applyFont="1" applyBorder="1" applyAlignment="1">
      <alignment horizontal="left"/>
    </xf>
    <xf numFmtId="0" fontId="5" fillId="0" borderId="7" xfId="0" applyFont="1" applyBorder="1"/>
    <xf numFmtId="164" fontId="5" fillId="0" borderId="0" xfId="0" applyNumberFormat="1" applyFont="1" applyBorder="1" applyAlignment="1">
      <alignment horizontal="center"/>
    </xf>
    <xf numFmtId="0" fontId="5" fillId="0" borderId="0" xfId="0" applyFont="1" applyBorder="1"/>
    <xf numFmtId="0" fontId="5" fillId="0" borderId="4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2" fontId="5" fillId="0" borderId="11" xfId="0" applyNumberFormat="1" applyFont="1" applyBorder="1" applyAlignment="1">
      <alignment horizontal="center"/>
    </xf>
    <xf numFmtId="2" fontId="5" fillId="0" borderId="8" xfId="0" applyNumberFormat="1" applyFont="1" applyBorder="1" applyAlignment="1">
      <alignment horizontal="center"/>
    </xf>
    <xf numFmtId="2" fontId="5" fillId="0" borderId="9" xfId="0" applyNumberFormat="1" applyFont="1" applyBorder="1" applyAlignment="1">
      <alignment horizontal="center"/>
    </xf>
    <xf numFmtId="0" fontId="5" fillId="0" borderId="12" xfId="0" applyFont="1" applyBorder="1"/>
    <xf numFmtId="0" fontId="5" fillId="0" borderId="13" xfId="0" applyFont="1" applyBorder="1"/>
    <xf numFmtId="0" fontId="5" fillId="0" borderId="14" xfId="0" applyFont="1" applyBorder="1"/>
    <xf numFmtId="0" fontId="5" fillId="0" borderId="15" xfId="0" applyFont="1" applyBorder="1"/>
    <xf numFmtId="0" fontId="5" fillId="0" borderId="16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3" fillId="0" borderId="0" xfId="0" applyFont="1" applyFill="1" applyBorder="1"/>
    <xf numFmtId="0" fontId="5" fillId="0" borderId="0" xfId="0" applyFont="1" applyBorder="1" applyAlignment="1">
      <alignment horizontal="center"/>
    </xf>
    <xf numFmtId="2" fontId="5" fillId="0" borderId="0" xfId="0" applyNumberFormat="1" applyFont="1" applyBorder="1"/>
    <xf numFmtId="0" fontId="6" fillId="0" borderId="20" xfId="0" applyFont="1" applyBorder="1"/>
    <xf numFmtId="0" fontId="3" fillId="0" borderId="20" xfId="0" applyFont="1" applyBorder="1" applyAlignment="1">
      <alignment horizontal="center"/>
    </xf>
    <xf numFmtId="0" fontId="3" fillId="0" borderId="20" xfId="0" applyFont="1" applyBorder="1"/>
    <xf numFmtId="0" fontId="7" fillId="0" borderId="21" xfId="0" applyFont="1" applyBorder="1"/>
    <xf numFmtId="0" fontId="7" fillId="0" borderId="22" xfId="0" applyFont="1" applyBorder="1"/>
    <xf numFmtId="0" fontId="7" fillId="0" borderId="23" xfId="0" applyFont="1" applyBorder="1" applyAlignment="1">
      <alignment horizontal="center"/>
    </xf>
    <xf numFmtId="0" fontId="7" fillId="0" borderId="24" xfId="0" applyFont="1" applyBorder="1" applyAlignment="1">
      <alignment horizontal="center"/>
    </xf>
    <xf numFmtId="0" fontId="7" fillId="0" borderId="25" xfId="0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7" fillId="0" borderId="21" xfId="0" applyFont="1" applyBorder="1" applyAlignment="1">
      <alignment horizontal="center"/>
    </xf>
    <xf numFmtId="0" fontId="3" fillId="0" borderId="27" xfId="0" applyFont="1" applyBorder="1"/>
    <xf numFmtId="2" fontId="3" fillId="0" borderId="28" xfId="0" applyNumberFormat="1" applyFont="1" applyBorder="1"/>
    <xf numFmtId="0" fontId="7" fillId="0" borderId="29" xfId="0" applyFont="1" applyBorder="1"/>
    <xf numFmtId="0" fontId="3" fillId="0" borderId="0" xfId="0" applyFont="1" applyBorder="1"/>
    <xf numFmtId="0" fontId="6" fillId="0" borderId="15" xfId="0" applyFont="1" applyFill="1" applyBorder="1"/>
    <xf numFmtId="0" fontId="3" fillId="0" borderId="0" xfId="0" applyFont="1" applyBorder="1" applyAlignment="1">
      <alignment horizontal="center"/>
    </xf>
    <xf numFmtId="0" fontId="6" fillId="0" borderId="30" xfId="0" applyFont="1" applyBorder="1" applyAlignment="1">
      <alignment horizontal="right"/>
    </xf>
    <xf numFmtId="0" fontId="3" fillId="0" borderId="0" xfId="0" applyFont="1" applyAlignment="1">
      <alignment horizontal="center"/>
    </xf>
    <xf numFmtId="1" fontId="6" fillId="0" borderId="15" xfId="0" applyNumberFormat="1" applyFont="1" applyFill="1" applyBorder="1"/>
    <xf numFmtId="1" fontId="6" fillId="0" borderId="30" xfId="0" applyNumberFormat="1" applyFont="1" applyBorder="1" applyAlignment="1">
      <alignment horizontal="right"/>
    </xf>
    <xf numFmtId="2" fontId="6" fillId="0" borderId="30" xfId="0" applyNumberFormat="1" applyFont="1" applyBorder="1" applyAlignment="1">
      <alignment horizontal="right"/>
    </xf>
    <xf numFmtId="0" fontId="5" fillId="0" borderId="0" xfId="0" applyFont="1"/>
    <xf numFmtId="0" fontId="8" fillId="0" borderId="0" xfId="0" applyFont="1"/>
    <xf numFmtId="0" fontId="6" fillId="0" borderId="0" xfId="0" applyFont="1"/>
    <xf numFmtId="1" fontId="6" fillId="0" borderId="0" xfId="0" applyNumberFormat="1" applyFont="1"/>
    <xf numFmtId="2" fontId="6" fillId="0" borderId="0" xfId="0" applyNumberFormat="1" applyFont="1"/>
    <xf numFmtId="0" fontId="3" fillId="0" borderId="29" xfId="0" applyFont="1" applyBorder="1"/>
    <xf numFmtId="0" fontId="3" fillId="0" borderId="22" xfId="0" applyFont="1" applyBorder="1"/>
    <xf numFmtId="0" fontId="3" fillId="0" borderId="23" xfId="0" applyFont="1" applyBorder="1" applyAlignment="1">
      <alignment horizontal="center"/>
    </xf>
    <xf numFmtId="0" fontId="6" fillId="0" borderId="0" xfId="0" applyFont="1" applyFill="1" applyBorder="1"/>
    <xf numFmtId="1" fontId="6" fillId="0" borderId="0" xfId="0" applyNumberFormat="1" applyFont="1" applyFill="1" applyBorder="1"/>
    <xf numFmtId="1" fontId="6" fillId="0" borderId="0" xfId="0" applyNumberFormat="1" applyFont="1" applyBorder="1" applyAlignment="1">
      <alignment horizontal="right"/>
    </xf>
    <xf numFmtId="2" fontId="6" fillId="0" borderId="0" xfId="0" applyNumberFormat="1" applyFont="1" applyBorder="1" applyAlignment="1">
      <alignment horizontal="right"/>
    </xf>
    <xf numFmtId="0" fontId="3" fillId="0" borderId="21" xfId="0" applyFont="1" applyBorder="1"/>
    <xf numFmtId="0" fontId="3" fillId="0" borderId="2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26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31" xfId="0" applyFont="1" applyBorder="1"/>
    <xf numFmtId="0" fontId="3" fillId="0" borderId="32" xfId="0" applyFont="1" applyBorder="1"/>
    <xf numFmtId="44" fontId="3" fillId="0" borderId="0" xfId="3" applyFont="1"/>
    <xf numFmtId="0" fontId="10" fillId="0" borderId="22" xfId="0" applyFont="1" applyBorder="1"/>
    <xf numFmtId="0" fontId="10" fillId="0" borderId="23" xfId="0" applyFont="1" applyBorder="1" applyAlignment="1">
      <alignment horizontal="center"/>
    </xf>
    <xf numFmtId="0" fontId="10" fillId="0" borderId="24" xfId="0" applyFont="1" applyBorder="1" applyAlignment="1">
      <alignment horizontal="center"/>
    </xf>
    <xf numFmtId="0" fontId="10" fillId="0" borderId="25" xfId="0" applyFont="1" applyBorder="1" applyAlignment="1">
      <alignment horizontal="center"/>
    </xf>
    <xf numFmtId="0" fontId="10" fillId="0" borderId="26" xfId="0" applyFont="1" applyBorder="1" applyAlignment="1">
      <alignment horizontal="center"/>
    </xf>
    <xf numFmtId="0" fontId="10" fillId="0" borderId="21" xfId="0" applyFont="1" applyBorder="1" applyAlignment="1">
      <alignment horizontal="center"/>
    </xf>
    <xf numFmtId="0" fontId="10" fillId="0" borderId="29" xfId="0" applyFont="1" applyBorder="1"/>
    <xf numFmtId="0" fontId="15" fillId="0" borderId="0" xfId="10" applyFont="1" applyBorder="1" applyAlignment="1">
      <alignment horizontal="center"/>
    </xf>
    <xf numFmtId="0" fontId="9" fillId="0" borderId="0" xfId="10"/>
    <xf numFmtId="0" fontId="9" fillId="0" borderId="0" xfId="10" applyAlignment="1">
      <alignment horizontal="center"/>
    </xf>
    <xf numFmtId="0" fontId="16" fillId="0" borderId="0" xfId="10" applyFont="1" applyAlignment="1">
      <alignment horizontal="center"/>
    </xf>
    <xf numFmtId="0" fontId="15" fillId="0" borderId="0" xfId="10" applyFont="1" applyAlignment="1">
      <alignment horizontal="center"/>
    </xf>
    <xf numFmtId="0" fontId="5" fillId="0" borderId="33" xfId="0" applyFont="1" applyBorder="1"/>
    <xf numFmtId="0" fontId="5" fillId="0" borderId="33" xfId="0" applyFont="1" applyBorder="1" applyAlignment="1">
      <alignment horizontal="center"/>
    </xf>
    <xf numFmtId="0" fontId="5" fillId="0" borderId="34" xfId="0" applyFont="1" applyBorder="1" applyAlignment="1">
      <alignment horizontal="center"/>
    </xf>
    <xf numFmtId="0" fontId="5" fillId="0" borderId="35" xfId="0" applyFont="1" applyBorder="1" applyAlignment="1">
      <alignment horizontal="left"/>
    </xf>
    <xf numFmtId="0" fontId="5" fillId="0" borderId="36" xfId="0" applyFont="1" applyBorder="1" applyAlignment="1">
      <alignment horizontal="center"/>
    </xf>
    <xf numFmtId="0" fontId="5" fillId="0" borderId="33" xfId="0" applyFont="1" applyBorder="1" applyAlignment="1">
      <alignment horizontal="left"/>
    </xf>
    <xf numFmtId="0" fontId="5" fillId="0" borderId="37" xfId="0" applyFont="1" applyBorder="1" applyAlignment="1">
      <alignment horizontal="center"/>
    </xf>
    <xf numFmtId="0" fontId="5" fillId="0" borderId="34" xfId="0" applyFont="1" applyBorder="1" applyAlignment="1">
      <alignment horizontal="left"/>
    </xf>
    <xf numFmtId="0" fontId="5" fillId="0" borderId="38" xfId="0" applyFont="1" applyBorder="1"/>
    <xf numFmtId="0" fontId="5" fillId="0" borderId="35" xfId="0" applyFont="1" applyBorder="1" applyAlignment="1">
      <alignment horizontal="center"/>
    </xf>
    <xf numFmtId="0" fontId="5" fillId="0" borderId="39" xfId="0" applyFont="1" applyBorder="1" applyAlignment="1">
      <alignment horizontal="center"/>
    </xf>
    <xf numFmtId="2" fontId="5" fillId="0" borderId="39" xfId="0" applyNumberFormat="1" applyFont="1" applyBorder="1" applyAlignment="1">
      <alignment horizontal="center"/>
    </xf>
    <xf numFmtId="2" fontId="5" fillId="0" borderId="34" xfId="0" applyNumberFormat="1" applyFont="1" applyBorder="1" applyAlignment="1">
      <alignment horizontal="center"/>
    </xf>
    <xf numFmtId="0" fontId="5" fillId="0" borderId="40" xfId="0" applyFont="1" applyBorder="1"/>
    <xf numFmtId="0" fontId="5" fillId="0" borderId="41" xfId="0" applyFont="1" applyBorder="1"/>
    <xf numFmtId="0" fontId="5" fillId="0" borderId="35" xfId="0" applyFont="1" applyBorder="1"/>
    <xf numFmtId="0" fontId="5" fillId="0" borderId="42" xfId="0" applyFont="1" applyBorder="1"/>
    <xf numFmtId="0" fontId="5" fillId="0" borderId="1" xfId="0" applyFont="1" applyBorder="1" applyAlignment="1">
      <alignment horizontal="center"/>
    </xf>
    <xf numFmtId="0" fontId="6" fillId="0" borderId="43" xfId="0" applyFont="1" applyBorder="1"/>
    <xf numFmtId="0" fontId="3" fillId="0" borderId="43" xfId="0" applyFont="1" applyBorder="1" applyAlignment="1">
      <alignment horizontal="center"/>
    </xf>
    <xf numFmtId="0" fontId="3" fillId="0" borderId="43" xfId="0" applyFont="1" applyBorder="1"/>
    <xf numFmtId="0" fontId="3" fillId="0" borderId="44" xfId="0" applyFont="1" applyBorder="1"/>
    <xf numFmtId="0" fontId="3" fillId="0" borderId="45" xfId="0" applyFont="1" applyBorder="1"/>
    <xf numFmtId="0" fontId="3" fillId="0" borderId="46" xfId="0" applyFont="1" applyBorder="1" applyAlignment="1">
      <alignment horizontal="center"/>
    </xf>
    <xf numFmtId="0" fontId="3" fillId="0" borderId="47" xfId="0" applyFont="1" applyBorder="1" applyAlignment="1">
      <alignment horizontal="center"/>
    </xf>
    <xf numFmtId="0" fontId="3" fillId="0" borderId="48" xfId="0" applyFont="1" applyBorder="1" applyAlignment="1">
      <alignment horizontal="center"/>
    </xf>
    <xf numFmtId="0" fontId="3" fillId="0" borderId="49" xfId="0" applyFont="1" applyBorder="1" applyAlignment="1">
      <alignment horizontal="center"/>
    </xf>
    <xf numFmtId="0" fontId="3" fillId="0" borderId="44" xfId="0" applyFont="1" applyBorder="1" applyAlignment="1">
      <alignment horizontal="center"/>
    </xf>
    <xf numFmtId="0" fontId="3" fillId="0" borderId="50" xfId="0" applyFont="1" applyBorder="1"/>
    <xf numFmtId="2" fontId="3" fillId="0" borderId="51" xfId="0" applyNumberFormat="1" applyFont="1" applyBorder="1"/>
    <xf numFmtId="0" fontId="3" fillId="0" borderId="46" xfId="0" applyFont="1" applyBorder="1"/>
    <xf numFmtId="0" fontId="6" fillId="0" borderId="42" xfId="0" applyFont="1" applyFill="1" applyBorder="1"/>
    <xf numFmtId="0" fontId="6" fillId="0" borderId="52" xfId="0" applyFont="1" applyFill="1" applyBorder="1"/>
    <xf numFmtId="0" fontId="3" fillId="0" borderId="53" xfId="0" applyFont="1" applyBorder="1"/>
    <xf numFmtId="0" fontId="17" fillId="0" borderId="0" xfId="0" applyFont="1"/>
    <xf numFmtId="0" fontId="4" fillId="0" borderId="0" xfId="0" applyFont="1" applyAlignment="1">
      <alignment horizontal="left"/>
    </xf>
    <xf numFmtId="0" fontId="3" fillId="0" borderId="25" xfId="0" applyFont="1" applyBorder="1" applyAlignment="1">
      <alignment horizontal="right"/>
    </xf>
    <xf numFmtId="0" fontId="3" fillId="0" borderId="54" xfId="0" applyFont="1" applyBorder="1" applyAlignment="1">
      <alignment horizontal="right"/>
    </xf>
    <xf numFmtId="0" fontId="3" fillId="0" borderId="55" xfId="0" applyFont="1" applyBorder="1" applyAlignment="1">
      <alignment horizontal="center"/>
    </xf>
    <xf numFmtId="0" fontId="3" fillId="0" borderId="56" xfId="0" applyFont="1" applyBorder="1" applyAlignment="1">
      <alignment horizontal="right"/>
    </xf>
    <xf numFmtId="0" fontId="3" fillId="0" borderId="57" xfId="0" applyFont="1" applyBorder="1" applyAlignment="1">
      <alignment horizontal="center"/>
    </xf>
    <xf numFmtId="0" fontId="3" fillId="0" borderId="54" xfId="0" applyFont="1" applyBorder="1" applyAlignment="1">
      <alignment horizontal="center"/>
    </xf>
    <xf numFmtId="0" fontId="3" fillId="0" borderId="24" xfId="0" applyFont="1" applyBorder="1"/>
    <xf numFmtId="0" fontId="18" fillId="0" borderId="0" xfId="0" applyFont="1"/>
    <xf numFmtId="0" fontId="19" fillId="0" borderId="0" xfId="0" applyFont="1"/>
    <xf numFmtId="0" fontId="3" fillId="0" borderId="59" xfId="0" applyFont="1" applyBorder="1" applyAlignment="1">
      <alignment horizontal="center"/>
    </xf>
    <xf numFmtId="0" fontId="3" fillId="0" borderId="60" xfId="0" applyFont="1" applyBorder="1" applyAlignment="1">
      <alignment horizontal="center"/>
    </xf>
    <xf numFmtId="0" fontId="3" fillId="0" borderId="61" xfId="0" applyFont="1" applyBorder="1" applyAlignment="1">
      <alignment horizontal="center"/>
    </xf>
    <xf numFmtId="0" fontId="3" fillId="0" borderId="55" xfId="0" applyFont="1" applyFill="1" applyBorder="1"/>
    <xf numFmtId="0" fontId="5" fillId="0" borderId="22" xfId="0" applyFont="1" applyBorder="1"/>
    <xf numFmtId="0" fontId="3" fillId="0" borderId="55" xfId="0" applyFont="1" applyBorder="1" applyAlignment="1">
      <alignment horizontal="right"/>
    </xf>
    <xf numFmtId="0" fontId="3" fillId="0" borderId="25" xfId="0" applyFont="1" applyBorder="1"/>
    <xf numFmtId="0" fontId="6" fillId="0" borderId="20" xfId="0" applyFont="1" applyFill="1" applyBorder="1"/>
    <xf numFmtId="0" fontId="3" fillId="0" borderId="62" xfId="0" applyFont="1" applyBorder="1"/>
    <xf numFmtId="0" fontId="3" fillId="0" borderId="63" xfId="0" applyFont="1" applyBorder="1"/>
    <xf numFmtId="0" fontId="3" fillId="0" borderId="64" xfId="0" applyFont="1" applyBorder="1"/>
    <xf numFmtId="44" fontId="3" fillId="0" borderId="65" xfId="3" applyFont="1" applyBorder="1"/>
    <xf numFmtId="0" fontId="3" fillId="0" borderId="22" xfId="0" applyFont="1" applyFill="1" applyBorder="1"/>
    <xf numFmtId="0" fontId="3" fillId="0" borderId="66" xfId="0" applyFont="1" applyFill="1" applyBorder="1"/>
    <xf numFmtId="0" fontId="3" fillId="0" borderId="67" xfId="0" applyFont="1" applyBorder="1"/>
    <xf numFmtId="1" fontId="6" fillId="0" borderId="20" xfId="0" applyNumberFormat="1" applyFont="1" applyFill="1" applyBorder="1"/>
    <xf numFmtId="0" fontId="3" fillId="0" borderId="58" xfId="0" applyFont="1" applyBorder="1"/>
    <xf numFmtId="0" fontId="3" fillId="0" borderId="68" xfId="0" applyFont="1" applyBorder="1"/>
    <xf numFmtId="0" fontId="10" fillId="0" borderId="21" xfId="0" applyFont="1" applyBorder="1"/>
    <xf numFmtId="0" fontId="12" fillId="0" borderId="21" xfId="0" applyFont="1" applyBorder="1"/>
    <xf numFmtId="0" fontId="12" fillId="0" borderId="22" xfId="0" applyFont="1" applyBorder="1"/>
    <xf numFmtId="0" fontId="12" fillId="0" borderId="23" xfId="0" applyFont="1" applyBorder="1" applyAlignment="1">
      <alignment horizontal="center"/>
    </xf>
    <xf numFmtId="0" fontId="12" fillId="0" borderId="24" xfId="0" applyFont="1" applyBorder="1" applyAlignment="1">
      <alignment horizontal="center"/>
    </xf>
    <xf numFmtId="0" fontId="12" fillId="0" borderId="25" xfId="0" applyFont="1" applyBorder="1" applyAlignment="1">
      <alignment horizontal="center"/>
    </xf>
    <xf numFmtId="0" fontId="12" fillId="0" borderId="26" xfId="0" applyFont="1" applyBorder="1" applyAlignment="1">
      <alignment horizontal="center"/>
    </xf>
    <xf numFmtId="0" fontId="12" fillId="0" borderId="21" xfId="0" applyFont="1" applyBorder="1" applyAlignment="1">
      <alignment horizontal="center"/>
    </xf>
    <xf numFmtId="0" fontId="12" fillId="0" borderId="29" xfId="0" applyFont="1" applyBorder="1"/>
    <xf numFmtId="1" fontId="16" fillId="0" borderId="0" xfId="10" applyNumberFormat="1" applyFont="1" applyAlignment="1">
      <alignment horizontal="center"/>
    </xf>
    <xf numFmtId="2" fontId="16" fillId="0" borderId="0" xfId="10" applyNumberFormat="1" applyFont="1" applyAlignment="1">
      <alignment horizontal="center"/>
    </xf>
    <xf numFmtId="2" fontId="15" fillId="0" borderId="0" xfId="10" applyNumberFormat="1" applyFont="1" applyAlignment="1">
      <alignment horizontal="center"/>
    </xf>
    <xf numFmtId="0" fontId="3" fillId="0" borderId="69" xfId="0" applyFont="1" applyBorder="1" applyAlignment="1">
      <alignment horizontal="center"/>
    </xf>
    <xf numFmtId="0" fontId="3" fillId="0" borderId="70" xfId="0" applyFont="1" applyBorder="1" applyAlignment="1">
      <alignment horizontal="center"/>
    </xf>
    <xf numFmtId="0" fontId="3" fillId="0" borderId="71" xfId="0" applyFont="1" applyBorder="1" applyAlignment="1">
      <alignment horizontal="center"/>
    </xf>
    <xf numFmtId="0" fontId="3" fillId="0" borderId="50" xfId="0" applyFont="1" applyBorder="1" applyAlignment="1">
      <alignment horizontal="center"/>
    </xf>
    <xf numFmtId="0" fontId="3" fillId="0" borderId="72" xfId="0" applyFont="1" applyBorder="1" applyAlignment="1">
      <alignment horizontal="center"/>
    </xf>
    <xf numFmtId="0" fontId="13" fillId="0" borderId="21" xfId="0" applyFont="1" applyBorder="1"/>
    <xf numFmtId="0" fontId="13" fillId="0" borderId="31" xfId="0" applyFont="1" applyBorder="1"/>
    <xf numFmtId="0" fontId="13" fillId="0" borderId="22" xfId="0" applyFont="1" applyBorder="1"/>
    <xf numFmtId="0" fontId="13" fillId="0" borderId="23" xfId="0" applyFont="1" applyBorder="1" applyAlignment="1">
      <alignment horizontal="center"/>
    </xf>
    <xf numFmtId="0" fontId="13" fillId="0" borderId="24" xfId="0" applyFont="1" applyBorder="1" applyAlignment="1">
      <alignment horizontal="center"/>
    </xf>
    <xf numFmtId="0" fontId="13" fillId="0" borderId="25" xfId="0" applyFont="1" applyBorder="1" applyAlignment="1">
      <alignment horizontal="center"/>
    </xf>
    <xf numFmtId="0" fontId="13" fillId="0" borderId="26" xfId="0" applyFont="1" applyBorder="1" applyAlignment="1">
      <alignment horizontal="center"/>
    </xf>
    <xf numFmtId="0" fontId="13" fillId="0" borderId="21" xfId="0" applyFont="1" applyBorder="1" applyAlignment="1">
      <alignment horizontal="center"/>
    </xf>
    <xf numFmtId="0" fontId="13" fillId="0" borderId="29" xfId="0" applyFont="1" applyBorder="1"/>
    <xf numFmtId="17" fontId="4" fillId="0" borderId="0" xfId="0" applyNumberFormat="1" applyFont="1"/>
    <xf numFmtId="0" fontId="3" fillId="0" borderId="24" xfId="0" applyFont="1" applyFill="1" applyBorder="1"/>
    <xf numFmtId="0" fontId="3" fillId="0" borderId="21" xfId="21" applyFont="1" applyBorder="1"/>
    <xf numFmtId="0" fontId="3" fillId="0" borderId="22" xfId="21" applyFont="1" applyBorder="1"/>
    <xf numFmtId="0" fontId="3" fillId="0" borderId="23" xfId="21" applyFont="1" applyBorder="1" applyAlignment="1">
      <alignment horizontal="center"/>
    </xf>
    <xf numFmtId="0" fontId="3" fillId="0" borderId="24" xfId="21" applyFont="1" applyBorder="1" applyAlignment="1">
      <alignment horizontal="center"/>
    </xf>
    <xf numFmtId="0" fontId="3" fillId="0" borderId="25" xfId="21" applyFont="1" applyBorder="1" applyAlignment="1">
      <alignment horizontal="center"/>
    </xf>
    <xf numFmtId="0" fontId="3" fillId="0" borderId="26" xfId="21" applyFont="1" applyBorder="1" applyAlignment="1">
      <alignment horizontal="center"/>
    </xf>
    <xf numFmtId="0" fontId="3" fillId="0" borderId="21" xfId="21" applyFont="1" applyBorder="1" applyAlignment="1">
      <alignment horizontal="center"/>
    </xf>
    <xf numFmtId="0" fontId="3" fillId="0" borderId="29" xfId="21" applyFont="1" applyBorder="1"/>
    <xf numFmtId="2" fontId="18" fillId="0" borderId="0" xfId="0" applyNumberFormat="1" applyFont="1"/>
    <xf numFmtId="0" fontId="3" fillId="0" borderId="21" xfId="26" applyFont="1" applyBorder="1"/>
    <xf numFmtId="0" fontId="3" fillId="0" borderId="22" xfId="26" applyFont="1" applyBorder="1"/>
    <xf numFmtId="0" fontId="3" fillId="0" borderId="23" xfId="26" applyFont="1" applyBorder="1" applyAlignment="1">
      <alignment horizontal="center"/>
    </xf>
    <xf numFmtId="0" fontId="3" fillId="0" borderId="24" xfId="26" applyFont="1" applyBorder="1" applyAlignment="1">
      <alignment horizontal="center"/>
    </xf>
    <xf numFmtId="0" fontId="3" fillId="0" borderId="25" xfId="26" applyFont="1" applyBorder="1" applyAlignment="1">
      <alignment horizontal="center"/>
    </xf>
    <xf numFmtId="0" fontId="3" fillId="0" borderId="26" xfId="26" applyFont="1" applyBorder="1" applyAlignment="1">
      <alignment horizontal="center"/>
    </xf>
    <xf numFmtId="0" fontId="3" fillId="0" borderId="21" xfId="26" applyFont="1" applyBorder="1" applyAlignment="1">
      <alignment horizontal="center"/>
    </xf>
    <xf numFmtId="0" fontId="3" fillId="0" borderId="29" xfId="26" applyFont="1" applyBorder="1"/>
    <xf numFmtId="0" fontId="3" fillId="0" borderId="0" xfId="0" applyFont="1"/>
    <xf numFmtId="0" fontId="3" fillId="0" borderId="0" xfId="0" applyFont="1" applyFill="1" applyBorder="1"/>
    <xf numFmtId="0" fontId="13" fillId="0" borderId="21" xfId="0" applyFont="1" applyBorder="1"/>
    <xf numFmtId="0" fontId="13" fillId="0" borderId="31" xfId="0" applyFont="1" applyBorder="1"/>
    <xf numFmtId="0" fontId="13" fillId="0" borderId="22" xfId="0" applyFont="1" applyBorder="1"/>
    <xf numFmtId="0" fontId="13" fillId="0" borderId="23" xfId="0" applyFont="1" applyBorder="1" applyAlignment="1">
      <alignment horizontal="center"/>
    </xf>
    <xf numFmtId="0" fontId="13" fillId="0" borderId="24" xfId="0" applyFont="1" applyBorder="1" applyAlignment="1">
      <alignment horizontal="center"/>
    </xf>
    <xf numFmtId="0" fontId="13" fillId="0" borderId="25" xfId="0" applyFont="1" applyBorder="1" applyAlignment="1">
      <alignment horizontal="center"/>
    </xf>
    <xf numFmtId="0" fontId="13" fillId="0" borderId="26" xfId="0" applyFont="1" applyBorder="1" applyAlignment="1">
      <alignment horizontal="center"/>
    </xf>
    <xf numFmtId="0" fontId="13" fillId="0" borderId="21" xfId="0" applyFont="1" applyBorder="1" applyAlignment="1">
      <alignment horizontal="center"/>
    </xf>
    <xf numFmtId="0" fontId="3" fillId="0" borderId="27" xfId="0" applyFont="1" applyBorder="1"/>
    <xf numFmtId="2" fontId="3" fillId="0" borderId="28" xfId="0" applyNumberFormat="1" applyFont="1" applyBorder="1"/>
    <xf numFmtId="0" fontId="13" fillId="0" borderId="29" xfId="0" applyFont="1" applyBorder="1"/>
    <xf numFmtId="0" fontId="13" fillId="0" borderId="21" xfId="0" applyFont="1" applyBorder="1"/>
    <xf numFmtId="0" fontId="13" fillId="0" borderId="22" xfId="0" applyFont="1" applyBorder="1"/>
    <xf numFmtId="0" fontId="13" fillId="0" borderId="23" xfId="0" applyFont="1" applyBorder="1" applyAlignment="1">
      <alignment horizontal="center"/>
    </xf>
    <xf numFmtId="0" fontId="13" fillId="0" borderId="24" xfId="0" applyFont="1" applyBorder="1" applyAlignment="1">
      <alignment horizontal="center"/>
    </xf>
    <xf numFmtId="0" fontId="13" fillId="0" borderId="25" xfId="0" applyFont="1" applyBorder="1" applyAlignment="1">
      <alignment horizontal="center"/>
    </xf>
    <xf numFmtId="0" fontId="13" fillId="0" borderId="26" xfId="0" applyFont="1" applyBorder="1" applyAlignment="1">
      <alignment horizontal="center"/>
    </xf>
    <xf numFmtId="0" fontId="13" fillId="0" borderId="21" xfId="0" applyFont="1" applyBorder="1" applyAlignment="1">
      <alignment horizontal="center"/>
    </xf>
    <xf numFmtId="0" fontId="13" fillId="0" borderId="29" xfId="0" applyFont="1" applyBorder="1"/>
    <xf numFmtId="0" fontId="3" fillId="0" borderId="0" xfId="0" applyFont="1"/>
    <xf numFmtId="0" fontId="3" fillId="0" borderId="0" xfId="0" applyFont="1" applyFill="1" applyBorder="1"/>
    <xf numFmtId="0" fontId="3" fillId="0" borderId="22" xfId="0" applyFont="1" applyBorder="1"/>
    <xf numFmtId="0" fontId="3" fillId="0" borderId="24" xfId="0" applyFont="1" applyBorder="1" applyAlignment="1">
      <alignment horizontal="center"/>
    </xf>
    <xf numFmtId="0" fontId="3" fillId="0" borderId="25" xfId="0" applyFont="1" applyBorder="1" applyAlignment="1">
      <alignment horizontal="center"/>
    </xf>
    <xf numFmtId="0" fontId="3" fillId="0" borderId="27" xfId="0" applyFont="1" applyBorder="1"/>
    <xf numFmtId="2" fontId="3" fillId="0" borderId="28" xfId="0" applyNumberFormat="1" applyFont="1" applyBorder="1"/>
    <xf numFmtId="0" fontId="3" fillId="0" borderId="29" xfId="0" applyFont="1" applyBorder="1"/>
    <xf numFmtId="0" fontId="3" fillId="0" borderId="54" xfId="0" applyFont="1" applyBorder="1" applyAlignment="1">
      <alignment horizontal="right"/>
    </xf>
    <xf numFmtId="0" fontId="3" fillId="0" borderId="57" xfId="0" applyFont="1" applyBorder="1" applyAlignment="1">
      <alignment horizontal="center"/>
    </xf>
    <xf numFmtId="0" fontId="3" fillId="0" borderId="56" xfId="0" applyFont="1" applyBorder="1" applyAlignment="1">
      <alignment horizontal="right"/>
    </xf>
    <xf numFmtId="0" fontId="3" fillId="0" borderId="62" xfId="0" applyFont="1" applyBorder="1"/>
    <xf numFmtId="0" fontId="3" fillId="0" borderId="24" xfId="0" applyFont="1" applyBorder="1"/>
    <xf numFmtId="0" fontId="5" fillId="0" borderId="22" xfId="0" applyFont="1" applyBorder="1"/>
    <xf numFmtId="0" fontId="3" fillId="0" borderId="21" xfId="0" applyFont="1" applyBorder="1"/>
    <xf numFmtId="0" fontId="3" fillId="0" borderId="21" xfId="10" applyFont="1" applyBorder="1"/>
    <xf numFmtId="0" fontId="3" fillId="0" borderId="31" xfId="10" applyFont="1" applyBorder="1"/>
    <xf numFmtId="0" fontId="3" fillId="0" borderId="22" xfId="10" applyFont="1" applyBorder="1"/>
    <xf numFmtId="0" fontId="3" fillId="0" borderId="23" xfId="10" applyFont="1" applyBorder="1" applyAlignment="1">
      <alignment horizontal="center"/>
    </xf>
    <xf numFmtId="0" fontId="3" fillId="0" borderId="24" xfId="10" applyFont="1" applyBorder="1" applyAlignment="1">
      <alignment horizontal="center"/>
    </xf>
    <xf numFmtId="0" fontId="3" fillId="0" borderId="25" xfId="10" applyFont="1" applyBorder="1" applyAlignment="1">
      <alignment horizontal="center"/>
    </xf>
    <xf numFmtId="0" fontId="3" fillId="0" borderId="26" xfId="10" applyFont="1" applyBorder="1" applyAlignment="1">
      <alignment horizontal="center"/>
    </xf>
    <xf numFmtId="0" fontId="3" fillId="0" borderId="21" xfId="10" applyFont="1" applyBorder="1" applyAlignment="1">
      <alignment horizontal="center"/>
    </xf>
    <xf numFmtId="0" fontId="3" fillId="0" borderId="29" xfId="10" applyFont="1" applyBorder="1"/>
    <xf numFmtId="0" fontId="13" fillId="0" borderId="24" xfId="0" applyFont="1" applyBorder="1" applyAlignment="1">
      <alignment horizontal="center"/>
    </xf>
    <xf numFmtId="0" fontId="13" fillId="0" borderId="25" xfId="0" applyFont="1" applyBorder="1" applyAlignment="1">
      <alignment horizontal="center"/>
    </xf>
    <xf numFmtId="0" fontId="13" fillId="0" borderId="26" xfId="0" applyFont="1" applyBorder="1" applyAlignment="1">
      <alignment horizontal="center"/>
    </xf>
    <xf numFmtId="0" fontId="13" fillId="0" borderId="21" xfId="0" applyFont="1" applyBorder="1" applyAlignment="1">
      <alignment horizontal="center"/>
    </xf>
  </cellXfs>
  <cellStyles count="27">
    <cellStyle name="Comma 2" xfId="1"/>
    <cellStyle name="Comma 2 2" xfId="2"/>
    <cellStyle name="Currency" xfId="3" builtinId="4"/>
    <cellStyle name="Currency 2" xfId="4"/>
    <cellStyle name="Currency 2 2" xfId="5"/>
    <cellStyle name="Currency 3" xfId="6"/>
    <cellStyle name="Currency 4" xfId="7"/>
    <cellStyle name="Currency 4 2" xfId="8"/>
    <cellStyle name="Currency 5" xfId="9"/>
    <cellStyle name="Normal" xfId="0" builtinId="0"/>
    <cellStyle name="Normal 2" xfId="10"/>
    <cellStyle name="Normal 2 2" xfId="11"/>
    <cellStyle name="Normal 2 2 2" xfId="12"/>
    <cellStyle name="Normal 2 3" xfId="13"/>
    <cellStyle name="Normal 2 3 2" xfId="14"/>
    <cellStyle name="Normal 2 4" xfId="15"/>
    <cellStyle name="Normal 3" xfId="16"/>
    <cellStyle name="Normal 3 2" xfId="17"/>
    <cellStyle name="Normal 4" xfId="18"/>
    <cellStyle name="Normal 4 2" xfId="19"/>
    <cellStyle name="Normal 4 3" xfId="20"/>
    <cellStyle name="Normal 5" xfId="21"/>
    <cellStyle name="Normal 5 2" xfId="22"/>
    <cellStyle name="Normal 5 3" xfId="23"/>
    <cellStyle name="Normal 6" xfId="24"/>
    <cellStyle name="Normal 7" xfId="25"/>
    <cellStyle name="Normal 8" xf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4" sqref="B4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59</v>
      </c>
    </row>
    <row r="3" spans="1:16" ht="12.75" x14ac:dyDescent="0.2">
      <c r="B3" s="2" t="s">
        <v>66</v>
      </c>
      <c r="C3" s="2"/>
      <c r="D3" s="2"/>
      <c r="E3" s="2"/>
    </row>
    <row r="4" spans="1:16" x14ac:dyDescent="0.2">
      <c r="B4" s="86"/>
      <c r="C4" s="87" t="s">
        <v>0</v>
      </c>
      <c r="D4" s="87" t="s">
        <v>1</v>
      </c>
      <c r="E4" s="86" t="s">
        <v>2</v>
      </c>
      <c r="F4" s="88" t="s">
        <v>3</v>
      </c>
      <c r="G4" s="89" t="s">
        <v>4</v>
      </c>
      <c r="H4" s="90"/>
      <c r="I4" s="91" t="s">
        <v>5</v>
      </c>
      <c r="J4" s="92"/>
      <c r="K4" s="93" t="s">
        <v>6</v>
      </c>
      <c r="L4" s="87"/>
      <c r="M4" s="93" t="s">
        <v>7</v>
      </c>
      <c r="N4" s="92"/>
      <c r="O4" s="86"/>
      <c r="P4" s="86"/>
    </row>
    <row r="5" spans="1:16" x14ac:dyDescent="0.2">
      <c r="B5" s="94"/>
      <c r="C5" s="12">
        <v>5</v>
      </c>
      <c r="D5" s="13"/>
      <c r="E5" s="13"/>
      <c r="F5" s="95">
        <v>0.1</v>
      </c>
      <c r="G5" s="96">
        <v>0.25</v>
      </c>
      <c r="H5" s="96">
        <v>0.25</v>
      </c>
      <c r="I5" s="92">
        <v>0.5</v>
      </c>
      <c r="J5" s="96">
        <v>0.5</v>
      </c>
      <c r="K5" s="97">
        <v>1</v>
      </c>
      <c r="L5" s="98">
        <v>1</v>
      </c>
      <c r="M5" s="97">
        <v>2</v>
      </c>
      <c r="N5" s="97">
        <v>2</v>
      </c>
      <c r="O5" s="99"/>
      <c r="P5" s="100"/>
    </row>
    <row r="6" spans="1:16" s="30" customFormat="1" x14ac:dyDescent="0.2">
      <c r="A6" s="1"/>
      <c r="B6" s="101" t="s">
        <v>8</v>
      </c>
      <c r="C6" s="102"/>
      <c r="D6" s="102"/>
      <c r="E6" s="102"/>
      <c r="F6" s="95" t="s">
        <v>9</v>
      </c>
      <c r="G6" s="103" t="s">
        <v>10</v>
      </c>
      <c r="H6" s="103" t="s">
        <v>11</v>
      </c>
      <c r="I6" s="90" t="s">
        <v>12</v>
      </c>
      <c r="J6" s="103" t="s">
        <v>13</v>
      </c>
      <c r="K6" s="103" t="s">
        <v>14</v>
      </c>
      <c r="L6" s="95" t="s">
        <v>15</v>
      </c>
      <c r="M6" s="103" t="s">
        <v>16</v>
      </c>
      <c r="N6" s="103" t="s">
        <v>17</v>
      </c>
      <c r="O6" s="90" t="s">
        <v>18</v>
      </c>
      <c r="P6" s="95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4"/>
      <c r="C8" s="104"/>
      <c r="D8" s="104"/>
      <c r="E8" s="104"/>
      <c r="F8" s="105"/>
      <c r="G8" s="105"/>
      <c r="H8" s="105"/>
      <c r="I8" s="105"/>
      <c r="J8" s="105"/>
      <c r="K8" s="105"/>
      <c r="L8" s="105"/>
      <c r="M8" s="105"/>
      <c r="N8" s="105"/>
      <c r="O8" s="106"/>
      <c r="P8" s="106"/>
    </row>
    <row r="9" spans="1:16" s="30" customFormat="1" x14ac:dyDescent="0.2">
      <c r="A9" s="1"/>
      <c r="B9" s="107"/>
      <c r="C9" s="116"/>
      <c r="D9" s="108"/>
      <c r="E9" s="108"/>
      <c r="F9" s="131"/>
      <c r="G9" s="132"/>
      <c r="H9" s="133"/>
      <c r="I9" s="112"/>
      <c r="J9" s="133"/>
      <c r="K9" s="132"/>
      <c r="L9" s="113"/>
      <c r="M9" s="132"/>
      <c r="N9" s="133"/>
      <c r="O9" s="114">
        <f t="shared" ref="O9:O18" si="0">SUM(F9:N9)</f>
        <v>0</v>
      </c>
      <c r="P9" s="115">
        <f t="shared" ref="P9:P18" si="1">(F9*$F$5)+(G9*$G$5)+(H9*$H$5)+(I9*$I$5)+(J9*$J$5)+(K9*$K$5)+(L9*$L$5)+(M9*$M$5)+(N9*$N$5)</f>
        <v>0</v>
      </c>
    </row>
    <row r="10" spans="1:16" s="30" customFormat="1" x14ac:dyDescent="0.2">
      <c r="A10" s="1"/>
      <c r="B10" s="107"/>
      <c r="C10" s="116"/>
      <c r="D10" s="108"/>
      <c r="E10" s="108"/>
      <c r="F10" s="131"/>
      <c r="G10" s="132"/>
      <c r="H10" s="133"/>
      <c r="I10" s="112"/>
      <c r="J10" s="133"/>
      <c r="K10" s="132"/>
      <c r="L10" s="113"/>
      <c r="M10" s="132"/>
      <c r="N10" s="133"/>
      <c r="O10" s="114">
        <f t="shared" si="0"/>
        <v>0</v>
      </c>
      <c r="P10" s="115">
        <f t="shared" si="1"/>
        <v>0</v>
      </c>
    </row>
    <row r="11" spans="1:16" s="30" customFormat="1" x14ac:dyDescent="0.2">
      <c r="A11" s="1"/>
      <c r="B11" s="107"/>
      <c r="C11" s="116"/>
      <c r="D11" s="108"/>
      <c r="E11" s="108"/>
      <c r="F11" s="131"/>
      <c r="G11" s="132"/>
      <c r="H11" s="133"/>
      <c r="I11" s="112"/>
      <c r="J11" s="133"/>
      <c r="K11" s="132"/>
      <c r="L11" s="113"/>
      <c r="M11" s="132"/>
      <c r="N11" s="133"/>
      <c r="O11" s="114">
        <f t="shared" si="0"/>
        <v>0</v>
      </c>
      <c r="P11" s="115">
        <f t="shared" si="1"/>
        <v>0</v>
      </c>
    </row>
    <row r="12" spans="1:16" s="30" customFormat="1" hidden="1" x14ac:dyDescent="0.2">
      <c r="A12" s="1"/>
      <c r="B12" s="107"/>
      <c r="C12" s="116"/>
      <c r="D12" s="108"/>
      <c r="E12" s="108"/>
      <c r="F12" s="131"/>
      <c r="G12" s="132"/>
      <c r="H12" s="133"/>
      <c r="I12" s="112"/>
      <c r="J12" s="133"/>
      <c r="K12" s="132"/>
      <c r="L12" s="113"/>
      <c r="M12" s="132"/>
      <c r="N12" s="133"/>
      <c r="O12" s="114">
        <f t="shared" si="0"/>
        <v>0</v>
      </c>
      <c r="P12" s="115">
        <f t="shared" si="1"/>
        <v>0</v>
      </c>
    </row>
    <row r="13" spans="1:16" s="30" customFormat="1" hidden="1" x14ac:dyDescent="0.2">
      <c r="A13" s="1"/>
      <c r="B13" s="107"/>
      <c r="C13" s="116"/>
      <c r="D13" s="108"/>
      <c r="E13" s="108"/>
      <c r="F13" s="131"/>
      <c r="G13" s="132"/>
      <c r="H13" s="133"/>
      <c r="I13" s="112"/>
      <c r="J13" s="133"/>
      <c r="K13" s="132"/>
      <c r="L13" s="113"/>
      <c r="M13" s="132"/>
      <c r="N13" s="133"/>
      <c r="O13" s="114">
        <f t="shared" si="0"/>
        <v>0</v>
      </c>
      <c r="P13" s="115">
        <f t="shared" si="1"/>
        <v>0</v>
      </c>
    </row>
    <row r="14" spans="1:16" s="30" customFormat="1" hidden="1" x14ac:dyDescent="0.2">
      <c r="A14" s="1"/>
      <c r="B14" s="107"/>
      <c r="C14" s="116"/>
      <c r="D14" s="108"/>
      <c r="E14" s="108"/>
      <c r="F14" s="131"/>
      <c r="G14" s="132"/>
      <c r="H14" s="133"/>
      <c r="I14" s="112"/>
      <c r="J14" s="133"/>
      <c r="K14" s="132"/>
      <c r="L14" s="113"/>
      <c r="M14" s="132"/>
      <c r="N14" s="133"/>
      <c r="O14" s="114">
        <f t="shared" si="0"/>
        <v>0</v>
      </c>
      <c r="P14" s="115">
        <f t="shared" si="1"/>
        <v>0</v>
      </c>
    </row>
    <row r="15" spans="1:16" s="30" customFormat="1" hidden="1" x14ac:dyDescent="0.2">
      <c r="A15" s="1"/>
      <c r="B15" s="107"/>
      <c r="C15" s="116"/>
      <c r="D15" s="108"/>
      <c r="E15" s="108"/>
      <c r="F15" s="131"/>
      <c r="G15" s="132"/>
      <c r="H15" s="133"/>
      <c r="I15" s="112"/>
      <c r="J15" s="133"/>
      <c r="K15" s="132"/>
      <c r="L15" s="113"/>
      <c r="M15" s="132"/>
      <c r="N15" s="133"/>
      <c r="O15" s="114">
        <f t="shared" si="0"/>
        <v>0</v>
      </c>
      <c r="P15" s="115">
        <f t="shared" si="1"/>
        <v>0</v>
      </c>
    </row>
    <row r="16" spans="1:16" s="30" customFormat="1" hidden="1" x14ac:dyDescent="0.2">
      <c r="A16" s="1"/>
      <c r="B16" s="107"/>
      <c r="C16" s="116"/>
      <c r="D16" s="108"/>
      <c r="E16" s="108"/>
      <c r="F16" s="131"/>
      <c r="G16" s="132"/>
      <c r="H16" s="133"/>
      <c r="I16" s="112"/>
      <c r="J16" s="133"/>
      <c r="K16" s="132"/>
      <c r="L16" s="113"/>
      <c r="M16" s="132"/>
      <c r="N16" s="133"/>
      <c r="O16" s="114">
        <f t="shared" si="0"/>
        <v>0</v>
      </c>
      <c r="P16" s="115">
        <f t="shared" si="1"/>
        <v>0</v>
      </c>
    </row>
    <row r="17" spans="1:16" s="30" customFormat="1" hidden="1" x14ac:dyDescent="0.2">
      <c r="A17" s="1"/>
      <c r="B17" s="107"/>
      <c r="C17" s="116"/>
      <c r="D17" s="108"/>
      <c r="E17" s="108"/>
      <c r="F17" s="131"/>
      <c r="G17" s="132"/>
      <c r="H17" s="133"/>
      <c r="I17" s="112"/>
      <c r="J17" s="133"/>
      <c r="K17" s="132"/>
      <c r="L17" s="113"/>
      <c r="M17" s="132"/>
      <c r="N17" s="133"/>
      <c r="O17" s="114">
        <f t="shared" si="0"/>
        <v>0</v>
      </c>
      <c r="P17" s="115">
        <f t="shared" si="1"/>
        <v>0</v>
      </c>
    </row>
    <row r="18" spans="1:16" s="30" customFormat="1" hidden="1" x14ac:dyDescent="0.2">
      <c r="A18" s="1"/>
      <c r="B18" s="107"/>
      <c r="C18" s="116"/>
      <c r="D18" s="108"/>
      <c r="E18" s="108"/>
      <c r="F18" s="109"/>
      <c r="G18" s="110"/>
      <c r="H18" s="111"/>
      <c r="I18" s="112"/>
      <c r="J18" s="111"/>
      <c r="K18" s="110"/>
      <c r="L18" s="113"/>
      <c r="M18" s="110"/>
      <c r="N18" s="111"/>
      <c r="O18" s="114">
        <f t="shared" si="0"/>
        <v>0</v>
      </c>
      <c r="P18" s="115">
        <f t="shared" si="1"/>
        <v>0</v>
      </c>
    </row>
    <row r="19" spans="1:16" x14ac:dyDescent="0.2">
      <c r="A19" s="46"/>
      <c r="B19" s="117" t="s">
        <v>21</v>
      </c>
      <c r="C19" s="117">
        <f t="shared" ref="C19:P19" si="2">SUM(C9:C18)</f>
        <v>0</v>
      </c>
      <c r="D19" s="117">
        <f t="shared" si="2"/>
        <v>0</v>
      </c>
      <c r="E19" s="117">
        <f t="shared" si="2"/>
        <v>0</v>
      </c>
      <c r="F19" s="117">
        <f t="shared" si="2"/>
        <v>0</v>
      </c>
      <c r="G19" s="117">
        <f t="shared" si="2"/>
        <v>0</v>
      </c>
      <c r="H19" s="117">
        <f t="shared" si="2"/>
        <v>0</v>
      </c>
      <c r="I19" s="117">
        <f t="shared" si="2"/>
        <v>0</v>
      </c>
      <c r="J19" s="117">
        <f t="shared" si="2"/>
        <v>0</v>
      </c>
      <c r="K19" s="117">
        <f t="shared" si="2"/>
        <v>0</v>
      </c>
      <c r="L19" s="117">
        <f t="shared" si="2"/>
        <v>0</v>
      </c>
      <c r="M19" s="117">
        <f t="shared" si="2"/>
        <v>0</v>
      </c>
      <c r="N19" s="117">
        <f t="shared" si="2"/>
        <v>0</v>
      </c>
      <c r="O19" s="117">
        <f t="shared" si="2"/>
        <v>0</v>
      </c>
      <c r="P19" s="117">
        <f t="shared" si="2"/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5"/>
  <sheetViews>
    <sheetView tabSelected="1" workbookViewId="0">
      <selection activeCell="B19" sqref="B19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83</v>
      </c>
    </row>
    <row r="3" spans="1:16" ht="12.75" x14ac:dyDescent="0.2">
      <c r="B3" s="2" t="s">
        <v>84</v>
      </c>
      <c r="C3" s="2"/>
      <c r="D3" s="2"/>
      <c r="E3" s="2"/>
    </row>
    <row r="4" spans="1:16" x14ac:dyDescent="0.2">
      <c r="B4" s="86"/>
      <c r="C4" s="87" t="s">
        <v>0</v>
      </c>
      <c r="D4" s="87" t="s">
        <v>1</v>
      </c>
      <c r="E4" s="86" t="s">
        <v>2</v>
      </c>
      <c r="F4" s="88" t="s">
        <v>3</v>
      </c>
      <c r="G4" s="89" t="s">
        <v>4</v>
      </c>
      <c r="H4" s="90"/>
      <c r="I4" s="91" t="s">
        <v>5</v>
      </c>
      <c r="J4" s="92"/>
      <c r="K4" s="93" t="s">
        <v>6</v>
      </c>
      <c r="L4" s="87"/>
      <c r="M4" s="93" t="s">
        <v>7</v>
      </c>
      <c r="N4" s="92"/>
      <c r="O4" s="86"/>
      <c r="P4" s="86"/>
    </row>
    <row r="5" spans="1:16" x14ac:dyDescent="0.2">
      <c r="B5" s="94"/>
      <c r="C5" s="12">
        <v>5</v>
      </c>
      <c r="D5" s="13"/>
      <c r="E5" s="13"/>
      <c r="F5" s="95">
        <v>0.1</v>
      </c>
      <c r="G5" s="96">
        <v>0.25</v>
      </c>
      <c r="H5" s="96">
        <v>0.25</v>
      </c>
      <c r="I5" s="92">
        <v>0.5</v>
      </c>
      <c r="J5" s="96">
        <v>0.5</v>
      </c>
      <c r="K5" s="97">
        <v>1</v>
      </c>
      <c r="L5" s="98">
        <v>1</v>
      </c>
      <c r="M5" s="97">
        <v>2</v>
      </c>
      <c r="N5" s="97">
        <v>2</v>
      </c>
      <c r="O5" s="99"/>
      <c r="P5" s="100"/>
    </row>
    <row r="6" spans="1:16" s="30" customFormat="1" x14ac:dyDescent="0.2">
      <c r="A6" s="1"/>
      <c r="B6" s="101" t="s">
        <v>8</v>
      </c>
      <c r="C6" s="102"/>
      <c r="D6" s="102"/>
      <c r="E6" s="102"/>
      <c r="F6" s="95" t="s">
        <v>9</v>
      </c>
      <c r="G6" s="103" t="s">
        <v>10</v>
      </c>
      <c r="H6" s="103" t="s">
        <v>11</v>
      </c>
      <c r="I6" s="90" t="s">
        <v>12</v>
      </c>
      <c r="J6" s="103" t="s">
        <v>13</v>
      </c>
      <c r="K6" s="103" t="s">
        <v>14</v>
      </c>
      <c r="L6" s="95" t="s">
        <v>15</v>
      </c>
      <c r="M6" s="103" t="s">
        <v>16</v>
      </c>
      <c r="N6" s="103" t="s">
        <v>17</v>
      </c>
      <c r="O6" s="90" t="s">
        <v>18</v>
      </c>
      <c r="P6" s="95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4" t="s">
        <v>85</v>
      </c>
      <c r="C8" s="104"/>
      <c r="D8" s="104"/>
      <c r="E8" s="104"/>
      <c r="F8" s="105"/>
      <c r="G8" s="105"/>
      <c r="H8" s="105"/>
      <c r="I8" s="105"/>
      <c r="J8" s="105"/>
      <c r="K8" s="105"/>
      <c r="L8" s="105"/>
      <c r="M8" s="105"/>
      <c r="N8" s="105"/>
      <c r="O8" s="106"/>
      <c r="P8" s="106"/>
    </row>
    <row r="9" spans="1:16" s="30" customFormat="1" x14ac:dyDescent="0.2">
      <c r="A9" s="1"/>
      <c r="B9" s="107" t="s">
        <v>47</v>
      </c>
      <c r="C9" s="116"/>
      <c r="D9" s="108"/>
      <c r="E9" s="108"/>
      <c r="F9" s="131">
        <v>2000</v>
      </c>
      <c r="G9" s="132">
        <v>535</v>
      </c>
      <c r="H9" s="133"/>
      <c r="I9" s="112"/>
      <c r="J9" s="133"/>
      <c r="K9" s="132"/>
      <c r="L9" s="113"/>
      <c r="M9" s="132"/>
      <c r="N9" s="133">
        <v>238</v>
      </c>
      <c r="O9" s="114">
        <f t="shared" ref="O9:O10" si="0">SUM(F9:N9)</f>
        <v>2773</v>
      </c>
      <c r="P9" s="115">
        <f t="shared" ref="P9:P10" si="1">(F9*$F$5)+(G9*$G$5)+(H9*$H$5)+(I9*$I$5)+(J9*$J$5)+(K9*$K$5)+(L9*$L$5)+(M9*$M$5)+(N9*$N$5)</f>
        <v>809.75</v>
      </c>
    </row>
    <row r="10" spans="1:16" s="30" customFormat="1" x14ac:dyDescent="0.2">
      <c r="A10" s="1"/>
      <c r="B10" s="107"/>
      <c r="C10" s="116"/>
      <c r="D10" s="108"/>
      <c r="E10" s="108"/>
      <c r="F10" s="131"/>
      <c r="G10" s="132"/>
      <c r="H10" s="133"/>
      <c r="I10" s="112"/>
      <c r="J10" s="133"/>
      <c r="K10" s="132"/>
      <c r="L10" s="113"/>
      <c r="M10" s="132"/>
      <c r="N10" s="133"/>
      <c r="O10" s="114">
        <f t="shared" si="0"/>
        <v>0</v>
      </c>
      <c r="P10" s="115">
        <f t="shared" si="1"/>
        <v>0</v>
      </c>
    </row>
    <row r="11" spans="1:16" s="30" customFormat="1" x14ac:dyDescent="0.2">
      <c r="A11" s="1"/>
      <c r="B11" s="107"/>
      <c r="C11" s="116"/>
      <c r="D11" s="108"/>
      <c r="E11" s="108"/>
      <c r="F11" s="131"/>
      <c r="G11" s="132"/>
      <c r="H11" s="133"/>
      <c r="I11" s="112"/>
      <c r="J11" s="133"/>
      <c r="K11" s="132"/>
      <c r="L11" s="113"/>
      <c r="M11" s="132"/>
      <c r="N11" s="133"/>
      <c r="O11" s="114">
        <f>SUM(F11:N11)</f>
        <v>0</v>
      </c>
      <c r="P11" s="115">
        <f>(F11*$F$5)+(G11*$G$5)+(H11*$H$5)+(I11*$I$5)+(J11*$J$5)+(K11*$K$5)+(L11*$L$5)+(M11*$M$5)+(N11*$N$5)</f>
        <v>0</v>
      </c>
    </row>
    <row r="12" spans="1:16" x14ac:dyDescent="0.2">
      <c r="A12" s="46"/>
      <c r="B12" s="117" t="s">
        <v>21</v>
      </c>
      <c r="C12" s="117">
        <f t="shared" ref="C12:P12" si="2">SUM(C9:C11)</f>
        <v>0</v>
      </c>
      <c r="D12" s="117">
        <f t="shared" si="2"/>
        <v>0</v>
      </c>
      <c r="E12" s="117">
        <f t="shared" si="2"/>
        <v>0</v>
      </c>
      <c r="F12" s="117">
        <f t="shared" si="2"/>
        <v>2000</v>
      </c>
      <c r="G12" s="117">
        <f t="shared" si="2"/>
        <v>535</v>
      </c>
      <c r="H12" s="117">
        <f t="shared" si="2"/>
        <v>0</v>
      </c>
      <c r="I12" s="117">
        <f t="shared" si="2"/>
        <v>0</v>
      </c>
      <c r="J12" s="117">
        <f t="shared" si="2"/>
        <v>0</v>
      </c>
      <c r="K12" s="117">
        <f t="shared" si="2"/>
        <v>0</v>
      </c>
      <c r="L12" s="117">
        <f t="shared" si="2"/>
        <v>0</v>
      </c>
      <c r="M12" s="117">
        <f t="shared" si="2"/>
        <v>0</v>
      </c>
      <c r="N12" s="117">
        <f t="shared" si="2"/>
        <v>238</v>
      </c>
      <c r="O12" s="117">
        <f t="shared" si="2"/>
        <v>2773</v>
      </c>
      <c r="P12" s="117">
        <f t="shared" si="2"/>
        <v>809.75</v>
      </c>
    </row>
    <row r="13" spans="1:16" x14ac:dyDescent="0.2">
      <c r="A13" s="46"/>
      <c r="B13" s="62"/>
      <c r="C13" s="62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</row>
    <row r="15" spans="1:16" x14ac:dyDescent="0.2">
      <c r="N15" s="130" t="s">
        <v>29</v>
      </c>
      <c r="O15" s="129">
        <f>SUM(O12)</f>
        <v>2773</v>
      </c>
      <c r="P15" s="185">
        <f>SUM(P12)</f>
        <v>809.75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9"/>
  <sheetViews>
    <sheetView workbookViewId="0">
      <selection activeCell="B9" sqref="B9:N9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61</v>
      </c>
    </row>
    <row r="3" spans="1:16" ht="12.75" x14ac:dyDescent="0.2">
      <c r="B3" s="2" t="s">
        <v>66</v>
      </c>
      <c r="C3" s="2"/>
      <c r="D3" s="2"/>
      <c r="E3" s="2"/>
    </row>
    <row r="4" spans="1:16" x14ac:dyDescent="0.2">
      <c r="B4" s="86"/>
      <c r="C4" s="87" t="s">
        <v>0</v>
      </c>
      <c r="D4" s="87" t="s">
        <v>1</v>
      </c>
      <c r="E4" s="86" t="s">
        <v>2</v>
      </c>
      <c r="F4" s="88" t="s">
        <v>3</v>
      </c>
      <c r="G4" s="89" t="s">
        <v>4</v>
      </c>
      <c r="H4" s="90"/>
      <c r="I4" s="91" t="s">
        <v>5</v>
      </c>
      <c r="J4" s="92"/>
      <c r="K4" s="93" t="s">
        <v>6</v>
      </c>
      <c r="L4" s="87"/>
      <c r="M4" s="93" t="s">
        <v>7</v>
      </c>
      <c r="N4" s="92"/>
      <c r="O4" s="86"/>
      <c r="P4" s="86"/>
    </row>
    <row r="5" spans="1:16" x14ac:dyDescent="0.2">
      <c r="B5" s="94"/>
      <c r="C5" s="12">
        <v>5</v>
      </c>
      <c r="D5" s="13"/>
      <c r="E5" s="13"/>
      <c r="F5" s="95">
        <v>0.1</v>
      </c>
      <c r="G5" s="96">
        <v>0.25</v>
      </c>
      <c r="H5" s="96">
        <v>0.25</v>
      </c>
      <c r="I5" s="92">
        <v>0.5</v>
      </c>
      <c r="J5" s="96">
        <v>0.5</v>
      </c>
      <c r="K5" s="97">
        <v>1</v>
      </c>
      <c r="L5" s="98">
        <v>1</v>
      </c>
      <c r="M5" s="97">
        <v>2</v>
      </c>
      <c r="N5" s="97">
        <v>2</v>
      </c>
      <c r="O5" s="99"/>
      <c r="P5" s="100"/>
    </row>
    <row r="6" spans="1:16" s="30" customFormat="1" x14ac:dyDescent="0.2">
      <c r="A6" s="1"/>
      <c r="B6" s="101" t="s">
        <v>8</v>
      </c>
      <c r="C6" s="102"/>
      <c r="D6" s="102"/>
      <c r="E6" s="102"/>
      <c r="F6" s="95" t="s">
        <v>9</v>
      </c>
      <c r="G6" s="103" t="s">
        <v>10</v>
      </c>
      <c r="H6" s="103" t="s">
        <v>11</v>
      </c>
      <c r="I6" s="90" t="s">
        <v>12</v>
      </c>
      <c r="J6" s="103" t="s">
        <v>13</v>
      </c>
      <c r="K6" s="103" t="s">
        <v>14</v>
      </c>
      <c r="L6" s="95" t="s">
        <v>15</v>
      </c>
      <c r="M6" s="103" t="s">
        <v>16</v>
      </c>
      <c r="N6" s="103" t="s">
        <v>17</v>
      </c>
      <c r="O6" s="90" t="s">
        <v>18</v>
      </c>
      <c r="P6" s="95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107"/>
      <c r="C9" s="116"/>
      <c r="D9" s="108"/>
      <c r="E9" s="108"/>
      <c r="F9" s="161"/>
      <c r="G9" s="162"/>
      <c r="H9" s="163"/>
      <c r="I9" s="164"/>
      <c r="J9" s="163"/>
      <c r="K9" s="162"/>
      <c r="L9" s="165"/>
      <c r="M9" s="162"/>
      <c r="N9" s="163"/>
      <c r="O9" s="114">
        <f t="shared" ref="O9:O18" si="0">SUM(F9:N9)</f>
        <v>0</v>
      </c>
      <c r="P9" s="115">
        <f t="shared" ref="P9:P18" si="1">(F9*$F$5)+(G9*$G$5)+(H9*$H$5)+(I9*$I$5)+(J9*$J$5)+(K9*$K$5)+(L9*$L$5)+(M9*$M$5)+(N9*$N$5)</f>
        <v>0</v>
      </c>
    </row>
    <row r="10" spans="1:16" s="30" customFormat="1" x14ac:dyDescent="0.2">
      <c r="A10" s="1"/>
      <c r="B10" s="107"/>
      <c r="C10" s="116"/>
      <c r="D10" s="108"/>
      <c r="E10" s="108"/>
      <c r="F10" s="161"/>
      <c r="G10" s="162"/>
      <c r="H10" s="163"/>
      <c r="I10" s="164"/>
      <c r="J10" s="163"/>
      <c r="K10" s="162"/>
      <c r="L10" s="165"/>
      <c r="M10" s="162"/>
      <c r="N10" s="163"/>
      <c r="O10" s="114">
        <f t="shared" si="0"/>
        <v>0</v>
      </c>
      <c r="P10" s="115">
        <f t="shared" si="1"/>
        <v>0</v>
      </c>
    </row>
    <row r="11" spans="1:16" s="30" customFormat="1" x14ac:dyDescent="0.2">
      <c r="A11" s="1"/>
      <c r="B11" s="107"/>
      <c r="C11" s="116"/>
      <c r="D11" s="108"/>
      <c r="E11" s="108"/>
      <c r="F11" s="131"/>
      <c r="G11" s="132"/>
      <c r="H11" s="133"/>
      <c r="I11" s="112"/>
      <c r="J11" s="133"/>
      <c r="K11" s="132"/>
      <c r="L11" s="113"/>
      <c r="M11" s="132"/>
      <c r="N11" s="133"/>
      <c r="O11" s="114">
        <f t="shared" si="0"/>
        <v>0</v>
      </c>
      <c r="P11" s="115">
        <f t="shared" si="1"/>
        <v>0</v>
      </c>
    </row>
    <row r="12" spans="1:16" s="30" customFormat="1" hidden="1" x14ac:dyDescent="0.2">
      <c r="A12" s="1"/>
      <c r="B12" s="107"/>
      <c r="C12" s="116"/>
      <c r="D12" s="108"/>
      <c r="E12" s="108"/>
      <c r="F12" s="131"/>
      <c r="G12" s="132"/>
      <c r="H12" s="133"/>
      <c r="I12" s="112"/>
      <c r="J12" s="133"/>
      <c r="K12" s="132"/>
      <c r="L12" s="113"/>
      <c r="M12" s="132"/>
      <c r="N12" s="133"/>
      <c r="O12" s="114">
        <f t="shared" si="0"/>
        <v>0</v>
      </c>
      <c r="P12" s="115">
        <f t="shared" si="1"/>
        <v>0</v>
      </c>
    </row>
    <row r="13" spans="1:16" s="30" customFormat="1" hidden="1" x14ac:dyDescent="0.2">
      <c r="A13" s="1"/>
      <c r="B13" s="107"/>
      <c r="C13" s="116"/>
      <c r="D13" s="108"/>
      <c r="E13" s="108"/>
      <c r="F13" s="131"/>
      <c r="G13" s="132"/>
      <c r="H13" s="133"/>
      <c r="I13" s="112"/>
      <c r="J13" s="133"/>
      <c r="K13" s="132"/>
      <c r="L13" s="113"/>
      <c r="M13" s="132"/>
      <c r="N13" s="133"/>
      <c r="O13" s="114">
        <f t="shared" si="0"/>
        <v>0</v>
      </c>
      <c r="P13" s="115">
        <f t="shared" si="1"/>
        <v>0</v>
      </c>
    </row>
    <row r="14" spans="1:16" s="30" customFormat="1" hidden="1" x14ac:dyDescent="0.2">
      <c r="A14" s="1"/>
      <c r="B14" s="107"/>
      <c r="C14" s="116"/>
      <c r="D14" s="108"/>
      <c r="E14" s="108"/>
      <c r="F14" s="131"/>
      <c r="G14" s="132"/>
      <c r="H14" s="133"/>
      <c r="I14" s="112"/>
      <c r="J14" s="133"/>
      <c r="K14" s="132"/>
      <c r="L14" s="113"/>
      <c r="M14" s="132"/>
      <c r="N14" s="133"/>
      <c r="O14" s="114">
        <f t="shared" si="0"/>
        <v>0</v>
      </c>
      <c r="P14" s="115">
        <f t="shared" si="1"/>
        <v>0</v>
      </c>
    </row>
    <row r="15" spans="1:16" s="30" customFormat="1" hidden="1" x14ac:dyDescent="0.2">
      <c r="A15" s="1"/>
      <c r="B15" s="107"/>
      <c r="C15" s="116"/>
      <c r="D15" s="108"/>
      <c r="E15" s="108"/>
      <c r="F15" s="131"/>
      <c r="G15" s="132"/>
      <c r="H15" s="133"/>
      <c r="I15" s="112"/>
      <c r="J15" s="133"/>
      <c r="K15" s="132"/>
      <c r="L15" s="113"/>
      <c r="M15" s="132"/>
      <c r="N15" s="133"/>
      <c r="O15" s="114">
        <f t="shared" si="0"/>
        <v>0</v>
      </c>
      <c r="P15" s="115">
        <f t="shared" si="1"/>
        <v>0</v>
      </c>
    </row>
    <row r="16" spans="1:16" s="30" customFormat="1" hidden="1" x14ac:dyDescent="0.2">
      <c r="A16" s="1"/>
      <c r="B16" s="107"/>
      <c r="C16" s="116"/>
      <c r="D16" s="108"/>
      <c r="E16" s="108"/>
      <c r="F16" s="131"/>
      <c r="G16" s="132"/>
      <c r="H16" s="133"/>
      <c r="I16" s="112"/>
      <c r="J16" s="133"/>
      <c r="K16" s="132"/>
      <c r="L16" s="113"/>
      <c r="M16" s="132"/>
      <c r="N16" s="133"/>
      <c r="O16" s="114">
        <f t="shared" si="0"/>
        <v>0</v>
      </c>
      <c r="P16" s="115">
        <f t="shared" si="1"/>
        <v>0</v>
      </c>
    </row>
    <row r="17" spans="1:16" s="30" customFormat="1" hidden="1" x14ac:dyDescent="0.2">
      <c r="A17" s="1"/>
      <c r="B17" s="107"/>
      <c r="C17" s="116"/>
      <c r="D17" s="108"/>
      <c r="E17" s="108"/>
      <c r="F17" s="131"/>
      <c r="G17" s="132"/>
      <c r="H17" s="133"/>
      <c r="I17" s="112"/>
      <c r="J17" s="133"/>
      <c r="K17" s="132"/>
      <c r="L17" s="113"/>
      <c r="M17" s="132"/>
      <c r="N17" s="133"/>
      <c r="O17" s="114">
        <f t="shared" si="0"/>
        <v>0</v>
      </c>
      <c r="P17" s="115">
        <f t="shared" si="1"/>
        <v>0</v>
      </c>
    </row>
    <row r="18" spans="1:16" s="30" customFormat="1" hidden="1" x14ac:dyDescent="0.2">
      <c r="A18" s="1"/>
      <c r="B18" s="107"/>
      <c r="C18" s="116"/>
      <c r="D18" s="108"/>
      <c r="E18" s="108"/>
      <c r="F18" s="109"/>
      <c r="G18" s="110"/>
      <c r="H18" s="111"/>
      <c r="I18" s="112"/>
      <c r="J18" s="111"/>
      <c r="K18" s="110"/>
      <c r="L18" s="113"/>
      <c r="M18" s="110"/>
      <c r="N18" s="111"/>
      <c r="O18" s="114">
        <f t="shared" si="0"/>
        <v>0</v>
      </c>
      <c r="P18" s="115">
        <f t="shared" si="1"/>
        <v>0</v>
      </c>
    </row>
    <row r="19" spans="1:16" x14ac:dyDescent="0.2">
      <c r="A19" s="46"/>
      <c r="B19" s="117" t="s">
        <v>21</v>
      </c>
      <c r="C19" s="117">
        <f t="shared" ref="C19:O19" si="2">SUM(C9:C18)</f>
        <v>0</v>
      </c>
      <c r="D19" s="117">
        <f t="shared" si="2"/>
        <v>0</v>
      </c>
      <c r="E19" s="117">
        <f t="shared" si="2"/>
        <v>0</v>
      </c>
      <c r="F19" s="117">
        <f t="shared" si="2"/>
        <v>0</v>
      </c>
      <c r="G19" s="117">
        <f t="shared" si="2"/>
        <v>0</v>
      </c>
      <c r="H19" s="117">
        <f t="shared" si="2"/>
        <v>0</v>
      </c>
      <c r="I19" s="117">
        <f t="shared" si="2"/>
        <v>0</v>
      </c>
      <c r="J19" s="117">
        <f t="shared" si="2"/>
        <v>0</v>
      </c>
      <c r="K19" s="117">
        <f t="shared" si="2"/>
        <v>0</v>
      </c>
      <c r="L19" s="117">
        <f t="shared" si="2"/>
        <v>0</v>
      </c>
      <c r="M19" s="117">
        <f t="shared" si="2"/>
        <v>0</v>
      </c>
      <c r="N19" s="117">
        <f t="shared" si="2"/>
        <v>0</v>
      </c>
      <c r="O19" s="117">
        <f t="shared" si="2"/>
        <v>0</v>
      </c>
      <c r="P19" s="117">
        <f>SUM(P9:P18)</f>
        <v>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7"/>
  <sheetViews>
    <sheetView workbookViewId="0">
      <selection activeCell="P20" sqref="P20"/>
    </sheetView>
  </sheetViews>
  <sheetFormatPr defaultRowHeight="11.25" x14ac:dyDescent="0.2"/>
  <cols>
    <col min="1" max="1" width="3.140625" style="1" customWidth="1"/>
    <col min="2" max="2" width="24.42578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35</v>
      </c>
      <c r="C2" s="120" t="s">
        <v>36</v>
      </c>
    </row>
    <row r="3" spans="1:16" ht="12.75" x14ac:dyDescent="0.2">
      <c r="B3" s="2" t="s">
        <v>84</v>
      </c>
      <c r="C3" s="2"/>
      <c r="D3" s="121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34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 t="s">
        <v>48</v>
      </c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216" customFormat="1" x14ac:dyDescent="0.2">
      <c r="A9" s="215"/>
      <c r="B9" s="228" t="s">
        <v>86</v>
      </c>
      <c r="C9" s="217"/>
      <c r="D9" s="229"/>
      <c r="E9" s="137"/>
      <c r="F9" s="223"/>
      <c r="G9" s="223">
        <v>270</v>
      </c>
      <c r="H9" s="224"/>
      <c r="I9" s="225">
        <v>15</v>
      </c>
      <c r="J9" s="224"/>
      <c r="K9" s="225">
        <v>15</v>
      </c>
      <c r="L9" s="224"/>
      <c r="M9" s="218"/>
      <c r="N9" s="136"/>
      <c r="O9" s="227">
        <f>SUM(F9:N9)</f>
        <v>300</v>
      </c>
      <c r="P9" s="221">
        <f>(C9*$C$5)+(F9*$F$5)+(G9*$G$5)+(H9*$H$5)+(I9*$I$5)+(J9*$J$5)+(K9*$K$5)+(L9*$L$5)+(M9*$M$5)+(N9*$N$5)</f>
        <v>90</v>
      </c>
    </row>
    <row r="10" spans="1:16" s="216" customFormat="1" x14ac:dyDescent="0.2">
      <c r="A10" s="215"/>
      <c r="B10" s="228" t="s">
        <v>87</v>
      </c>
      <c r="C10" s="217"/>
      <c r="D10" s="229"/>
      <c r="E10" s="137"/>
      <c r="F10" s="223">
        <v>45</v>
      </c>
      <c r="G10" s="223">
        <v>27</v>
      </c>
      <c r="H10" s="224"/>
      <c r="I10" s="225"/>
      <c r="J10" s="224"/>
      <c r="K10" s="225"/>
      <c r="L10" s="224"/>
      <c r="M10" s="218"/>
      <c r="N10" s="136"/>
      <c r="O10" s="227">
        <f t="shared" ref="O10:O14" si="0">SUM(F10:N10)</f>
        <v>72</v>
      </c>
      <c r="P10" s="221">
        <f t="shared" ref="P10:P14" si="1">(F10*$F$5)+(G10*$G$5)+(H10*$H$5)+(I10*$I$5)+(J10*$J$5)+(K10*$K$5)+(L10*$L$5)+(M10*$M$5)+(N10*$N$5)</f>
        <v>11.25</v>
      </c>
    </row>
    <row r="11" spans="1:16" s="216" customFormat="1" x14ac:dyDescent="0.2">
      <c r="A11" s="215"/>
      <c r="B11" s="228" t="s">
        <v>88</v>
      </c>
      <c r="C11" s="217"/>
      <c r="D11" s="229"/>
      <c r="E11" s="137"/>
      <c r="F11" s="223"/>
      <c r="G11" s="223">
        <v>800</v>
      </c>
      <c r="H11" s="224"/>
      <c r="I11" s="225"/>
      <c r="J11" s="224"/>
      <c r="K11" s="225"/>
      <c r="L11" s="224"/>
      <c r="M11" s="218"/>
      <c r="N11" s="136"/>
      <c r="O11" s="227">
        <f t="shared" si="0"/>
        <v>800</v>
      </c>
      <c r="P11" s="221">
        <f t="shared" si="1"/>
        <v>200</v>
      </c>
    </row>
    <row r="12" spans="1:16" s="216" customFormat="1" x14ac:dyDescent="0.2">
      <c r="A12" s="215"/>
      <c r="B12" s="228" t="s">
        <v>89</v>
      </c>
      <c r="C12" s="217"/>
      <c r="D12" s="229"/>
      <c r="E12" s="137"/>
      <c r="F12" s="223"/>
      <c r="G12" s="223"/>
      <c r="H12" s="224"/>
      <c r="I12" s="225">
        <v>2</v>
      </c>
      <c r="J12" s="224"/>
      <c r="K12" s="225"/>
      <c r="L12" s="224"/>
      <c r="M12" s="218"/>
      <c r="N12" s="136">
        <v>3</v>
      </c>
      <c r="O12" s="227">
        <f t="shared" si="0"/>
        <v>5</v>
      </c>
      <c r="P12" s="221">
        <f t="shared" si="1"/>
        <v>7</v>
      </c>
    </row>
    <row r="13" spans="1:16" s="216" customFormat="1" x14ac:dyDescent="0.2">
      <c r="A13" s="215"/>
      <c r="B13" s="228" t="s">
        <v>90</v>
      </c>
      <c r="C13" s="217"/>
      <c r="D13" s="229"/>
      <c r="E13" s="137"/>
      <c r="F13" s="223">
        <v>15</v>
      </c>
      <c r="G13" s="223">
        <v>2</v>
      </c>
      <c r="H13" s="224"/>
      <c r="I13" s="225">
        <v>3</v>
      </c>
      <c r="J13" s="224"/>
      <c r="K13" s="225">
        <v>3</v>
      </c>
      <c r="L13" s="224"/>
      <c r="M13" s="218"/>
      <c r="N13" s="136">
        <v>6</v>
      </c>
      <c r="O13" s="227">
        <f t="shared" si="0"/>
        <v>29</v>
      </c>
      <c r="P13" s="221">
        <f t="shared" si="1"/>
        <v>18.5</v>
      </c>
    </row>
    <row r="14" spans="1:16" s="30" customFormat="1" x14ac:dyDescent="0.2">
      <c r="A14" s="1"/>
      <c r="B14" s="135"/>
      <c r="C14" s="60"/>
      <c r="D14" s="66"/>
      <c r="E14" s="137"/>
      <c r="F14" s="123"/>
      <c r="G14" s="123"/>
      <c r="H14" s="124"/>
      <c r="I14" s="125"/>
      <c r="J14" s="126"/>
      <c r="K14" s="125"/>
      <c r="L14" s="126"/>
      <c r="M14" s="127"/>
      <c r="N14" s="122"/>
      <c r="O14" s="128">
        <f t="shared" si="0"/>
        <v>0</v>
      </c>
      <c r="P14" s="44">
        <f t="shared" si="1"/>
        <v>0</v>
      </c>
    </row>
    <row r="15" spans="1:16" ht="12" thickBot="1" x14ac:dyDescent="0.25">
      <c r="A15" s="46"/>
      <c r="B15" s="47" t="s">
        <v>21</v>
      </c>
      <c r="C15" s="47">
        <f t="shared" ref="C15:P15" si="2">SUM(C9:C14)</f>
        <v>0</v>
      </c>
      <c r="D15" s="47">
        <f t="shared" si="2"/>
        <v>0</v>
      </c>
      <c r="E15" s="47">
        <f t="shared" si="2"/>
        <v>0</v>
      </c>
      <c r="F15" s="47">
        <f t="shared" si="2"/>
        <v>60</v>
      </c>
      <c r="G15" s="47">
        <f t="shared" si="2"/>
        <v>1099</v>
      </c>
      <c r="H15" s="47">
        <f t="shared" si="2"/>
        <v>0</v>
      </c>
      <c r="I15" s="47">
        <f t="shared" si="2"/>
        <v>20</v>
      </c>
      <c r="J15" s="47">
        <f t="shared" si="2"/>
        <v>0</v>
      </c>
      <c r="K15" s="47">
        <f t="shared" si="2"/>
        <v>18</v>
      </c>
      <c r="L15" s="47">
        <f t="shared" si="2"/>
        <v>0</v>
      </c>
      <c r="M15" s="47">
        <f t="shared" si="2"/>
        <v>0</v>
      </c>
      <c r="N15" s="47">
        <f t="shared" si="2"/>
        <v>9</v>
      </c>
      <c r="O15" s="47">
        <f t="shared" si="2"/>
        <v>1206</v>
      </c>
      <c r="P15" s="47">
        <f t="shared" si="2"/>
        <v>326.75</v>
      </c>
    </row>
    <row r="16" spans="1:16" x14ac:dyDescent="0.2">
      <c r="B16" s="46"/>
      <c r="C16" s="46"/>
      <c r="D16" s="46"/>
      <c r="E16" s="46"/>
      <c r="F16" s="48"/>
      <c r="G16" s="48"/>
      <c r="H16" s="48"/>
      <c r="I16" s="48"/>
      <c r="J16" s="48"/>
      <c r="K16" s="48"/>
      <c r="L16" s="48"/>
      <c r="M16" s="48"/>
      <c r="N16" s="48"/>
      <c r="O16" s="46"/>
      <c r="P16" s="46"/>
    </row>
    <row r="17" spans="14:16" x14ac:dyDescent="0.2">
      <c r="N17" s="130" t="s">
        <v>29</v>
      </c>
      <c r="O17" s="129">
        <f>SUM(O15)</f>
        <v>1206</v>
      </c>
      <c r="P17" s="129">
        <f>SUM(P15)</f>
        <v>326.75</v>
      </c>
    </row>
  </sheetData>
  <pageMargins left="0.7" right="0.7" top="0.75" bottom="0.75" header="0.3" footer="0.3"/>
  <pageSetup paperSize="9" orientation="portrait" r:id="rId1"/>
  <ignoredErrors>
    <ignoredError sqref="O9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2"/>
  <sheetViews>
    <sheetView workbookViewId="0">
      <selection activeCell="J30" sqref="J30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37</v>
      </c>
    </row>
    <row r="3" spans="1:16" ht="12.75" x14ac:dyDescent="0.2">
      <c r="B3" s="2" t="s">
        <v>66</v>
      </c>
      <c r="C3" s="2"/>
      <c r="D3" s="2"/>
      <c r="E3" s="2"/>
    </row>
    <row r="4" spans="1:16" x14ac:dyDescent="0.2">
      <c r="B4" s="86"/>
      <c r="C4" s="87" t="s">
        <v>0</v>
      </c>
      <c r="D4" s="87" t="s">
        <v>1</v>
      </c>
      <c r="E4" s="86" t="s">
        <v>2</v>
      </c>
      <c r="F4" s="88" t="s">
        <v>3</v>
      </c>
      <c r="G4" s="89" t="s">
        <v>4</v>
      </c>
      <c r="H4" s="90"/>
      <c r="I4" s="91" t="s">
        <v>5</v>
      </c>
      <c r="J4" s="92"/>
      <c r="K4" s="93" t="s">
        <v>6</v>
      </c>
      <c r="L4" s="87"/>
      <c r="M4" s="93" t="s">
        <v>7</v>
      </c>
      <c r="N4" s="92"/>
      <c r="O4" s="86"/>
      <c r="P4" s="86"/>
    </row>
    <row r="5" spans="1:16" x14ac:dyDescent="0.2">
      <c r="B5" s="94"/>
      <c r="C5" s="12">
        <v>5</v>
      </c>
      <c r="D5" s="13"/>
      <c r="E5" s="13"/>
      <c r="F5" s="95">
        <v>0.1</v>
      </c>
      <c r="G5" s="96">
        <v>0.25</v>
      </c>
      <c r="H5" s="96">
        <v>0.25</v>
      </c>
      <c r="I5" s="92">
        <v>0.5</v>
      </c>
      <c r="J5" s="96">
        <v>0.5</v>
      </c>
      <c r="K5" s="97">
        <v>1</v>
      </c>
      <c r="L5" s="98">
        <v>1</v>
      </c>
      <c r="M5" s="97">
        <v>2</v>
      </c>
      <c r="N5" s="97">
        <v>2</v>
      </c>
      <c r="O5" s="99"/>
      <c r="P5" s="100"/>
    </row>
    <row r="6" spans="1:16" s="30" customFormat="1" x14ac:dyDescent="0.2">
      <c r="A6" s="1"/>
      <c r="B6" s="101" t="s">
        <v>8</v>
      </c>
      <c r="C6" s="102"/>
      <c r="D6" s="102"/>
      <c r="E6" s="102"/>
      <c r="F6" s="95" t="s">
        <v>9</v>
      </c>
      <c r="G6" s="103" t="s">
        <v>10</v>
      </c>
      <c r="H6" s="103" t="s">
        <v>11</v>
      </c>
      <c r="I6" s="90" t="s">
        <v>12</v>
      </c>
      <c r="J6" s="103" t="s">
        <v>13</v>
      </c>
      <c r="K6" s="103" t="s">
        <v>14</v>
      </c>
      <c r="L6" s="95" t="s">
        <v>15</v>
      </c>
      <c r="M6" s="103" t="s">
        <v>16</v>
      </c>
      <c r="N6" s="103" t="s">
        <v>17</v>
      </c>
      <c r="O6" s="90" t="s">
        <v>18</v>
      </c>
      <c r="P6" s="95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4"/>
      <c r="C8" s="104"/>
      <c r="D8" s="104"/>
      <c r="E8" s="104"/>
      <c r="F8" s="105"/>
      <c r="G8" s="105"/>
      <c r="H8" s="105"/>
      <c r="I8" s="105"/>
      <c r="J8" s="105"/>
      <c r="K8" s="105"/>
      <c r="L8" s="105"/>
      <c r="M8" s="105"/>
      <c r="N8" s="105"/>
      <c r="O8" s="106"/>
      <c r="P8" s="106"/>
    </row>
    <row r="9" spans="1:16" s="30" customFormat="1" x14ac:dyDescent="0.2">
      <c r="A9" s="1"/>
      <c r="B9" s="107"/>
      <c r="C9" s="116"/>
      <c r="D9" s="108"/>
      <c r="E9" s="108"/>
      <c r="F9" s="131"/>
      <c r="G9" s="132"/>
      <c r="H9" s="133"/>
      <c r="I9" s="112"/>
      <c r="J9" s="133"/>
      <c r="K9" s="132"/>
      <c r="L9" s="113"/>
      <c r="M9" s="132"/>
      <c r="N9" s="133"/>
      <c r="O9" s="114">
        <f>SUM(F9:N9)</f>
        <v>0</v>
      </c>
      <c r="P9" s="115">
        <f>(F9*$F$5)+(G9*$G$5)+(H9*$H$5)+(I9*$I$5)+(J9*$J$5)+(K9*$K$5)+(L9*$L$5)+(M9*$M$5)+(N9*$N$5)</f>
        <v>0</v>
      </c>
    </row>
    <row r="10" spans="1:16" s="30" customFormat="1" x14ac:dyDescent="0.2">
      <c r="A10" s="1"/>
      <c r="B10" s="107"/>
      <c r="C10" s="116"/>
      <c r="D10" s="108"/>
      <c r="E10" s="108"/>
      <c r="F10" s="131"/>
      <c r="G10" s="132"/>
      <c r="H10" s="133"/>
      <c r="I10" s="112"/>
      <c r="J10" s="133"/>
      <c r="K10" s="132"/>
      <c r="L10" s="113"/>
      <c r="M10" s="132"/>
      <c r="N10" s="133"/>
      <c r="O10" s="114">
        <f>SUM(F10:N10)</f>
        <v>0</v>
      </c>
      <c r="P10" s="115">
        <f>(F10*$F$5)+(G10*$G$5)+(H10*$H$5)+(I10*$I$5)+(J10*$J$5)+(K10*$K$5)+(L10*$L$5)+(M10*$M$5)+(N10*$N$5)</f>
        <v>0</v>
      </c>
    </row>
    <row r="11" spans="1:16" s="30" customFormat="1" x14ac:dyDescent="0.2">
      <c r="A11" s="1"/>
      <c r="B11" s="107"/>
      <c r="C11" s="116"/>
      <c r="D11" s="108"/>
      <c r="E11" s="108"/>
      <c r="F11" s="131"/>
      <c r="G11" s="132"/>
      <c r="H11" s="133"/>
      <c r="I11" s="112"/>
      <c r="J11" s="133"/>
      <c r="K11" s="132"/>
      <c r="L11" s="113"/>
      <c r="M11" s="132"/>
      <c r="N11" s="133"/>
      <c r="O11" s="114">
        <f>SUM(F11:N11)</f>
        <v>0</v>
      </c>
      <c r="P11" s="115">
        <f>(F11*$F$5)+(G11*$G$5)+(H11*$H$5)+(I11*$I$5)+(J11*$J$5)+(K11*$K$5)+(L11*$L$5)+(M11*$M$5)+(N11*$N$5)</f>
        <v>0</v>
      </c>
    </row>
    <row r="12" spans="1:16" x14ac:dyDescent="0.2">
      <c r="A12" s="46"/>
      <c r="B12" s="117" t="s">
        <v>21</v>
      </c>
      <c r="C12" s="117">
        <f t="shared" ref="C12:P12" si="0">SUM(C9:C11)</f>
        <v>0</v>
      </c>
      <c r="D12" s="117">
        <f t="shared" si="0"/>
        <v>0</v>
      </c>
      <c r="E12" s="117">
        <f t="shared" si="0"/>
        <v>0</v>
      </c>
      <c r="F12" s="117">
        <f t="shared" si="0"/>
        <v>0</v>
      </c>
      <c r="G12" s="117">
        <f t="shared" si="0"/>
        <v>0</v>
      </c>
      <c r="H12" s="117">
        <f t="shared" si="0"/>
        <v>0</v>
      </c>
      <c r="I12" s="117">
        <f t="shared" si="0"/>
        <v>0</v>
      </c>
      <c r="J12" s="117">
        <f t="shared" si="0"/>
        <v>0</v>
      </c>
      <c r="K12" s="117">
        <f t="shared" si="0"/>
        <v>0</v>
      </c>
      <c r="L12" s="117">
        <f t="shared" si="0"/>
        <v>0</v>
      </c>
      <c r="M12" s="117">
        <f t="shared" si="0"/>
        <v>0</v>
      </c>
      <c r="N12" s="117">
        <f t="shared" si="0"/>
        <v>0</v>
      </c>
      <c r="O12" s="117">
        <f t="shared" si="0"/>
        <v>0</v>
      </c>
      <c r="P12" s="117">
        <f t="shared" si="0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B2" sqref="B2"/>
    </sheetView>
  </sheetViews>
  <sheetFormatPr defaultRowHeight="11.25" x14ac:dyDescent="0.2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139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 x14ac:dyDescent="0.25">
      <c r="B6" s="33" t="s">
        <v>33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229" t="s">
        <v>116</v>
      </c>
      <c r="C7" s="71"/>
      <c r="D7" s="217"/>
      <c r="E7" s="217"/>
      <c r="F7" s="61">
        <v>2</v>
      </c>
      <c r="G7" s="218">
        <v>119</v>
      </c>
      <c r="H7" s="219"/>
      <c r="I7" s="69">
        <v>10</v>
      </c>
      <c r="J7" s="219"/>
      <c r="K7" s="218">
        <v>2</v>
      </c>
      <c r="L7" s="70"/>
      <c r="M7" s="218"/>
      <c r="N7" s="219">
        <v>29</v>
      </c>
      <c r="O7" s="43">
        <f t="shared" ref="O7:O22" si="0">SUM(F7:N7)</f>
        <v>162</v>
      </c>
      <c r="P7" s="44">
        <f t="shared" ref="P7:P22" si="1">(F7*$F$3)+(G7*$G$3)+(H7*$H$3)+(I7*$I$3)+(J7*$J$3)+(K7*$K$3)+(L7*$L$3)+(M7*$M$3)+(N7*$N$3)</f>
        <v>94.95</v>
      </c>
    </row>
    <row r="8" spans="1:16" s="30" customFormat="1" x14ac:dyDescent="0.2">
      <c r="A8" s="1"/>
      <c r="B8" s="229" t="s">
        <v>117</v>
      </c>
      <c r="C8" s="222"/>
      <c r="D8" s="217"/>
      <c r="E8" s="217"/>
      <c r="F8" s="61"/>
      <c r="G8" s="218">
        <v>200</v>
      </c>
      <c r="H8" s="219"/>
      <c r="I8" s="69"/>
      <c r="J8" s="219"/>
      <c r="K8" s="218"/>
      <c r="L8" s="70"/>
      <c r="M8" s="218"/>
      <c r="N8" s="219"/>
      <c r="O8" s="43">
        <f t="shared" si="0"/>
        <v>200</v>
      </c>
      <c r="P8" s="44">
        <f t="shared" si="1"/>
        <v>50</v>
      </c>
    </row>
    <row r="9" spans="1:16" s="30" customFormat="1" x14ac:dyDescent="0.2">
      <c r="A9" s="1"/>
      <c r="B9" s="229" t="s">
        <v>118</v>
      </c>
      <c r="C9" s="222"/>
      <c r="D9" s="217"/>
      <c r="E9" s="217"/>
      <c r="F9" s="61">
        <v>25</v>
      </c>
      <c r="G9" s="218">
        <v>41</v>
      </c>
      <c r="H9" s="219"/>
      <c r="I9" s="69">
        <v>16</v>
      </c>
      <c r="J9" s="219"/>
      <c r="K9" s="218">
        <v>5</v>
      </c>
      <c r="L9" s="70"/>
      <c r="M9" s="218"/>
      <c r="N9" s="219">
        <v>12</v>
      </c>
      <c r="O9" s="43">
        <f t="shared" si="0"/>
        <v>99</v>
      </c>
      <c r="P9" s="44">
        <f t="shared" si="1"/>
        <v>49.75</v>
      </c>
    </row>
    <row r="10" spans="1:16" s="30" customFormat="1" x14ac:dyDescent="0.2">
      <c r="A10" s="1"/>
      <c r="B10" s="229" t="s">
        <v>119</v>
      </c>
      <c r="C10" s="222"/>
      <c r="D10" s="217"/>
      <c r="E10" s="217"/>
      <c r="F10" s="61"/>
      <c r="G10" s="218">
        <v>168</v>
      </c>
      <c r="H10" s="219"/>
      <c r="I10" s="69"/>
      <c r="J10" s="219"/>
      <c r="K10" s="218"/>
      <c r="L10" s="70"/>
      <c r="M10" s="218"/>
      <c r="N10" s="219">
        <v>2</v>
      </c>
      <c r="O10" s="43">
        <f t="shared" si="0"/>
        <v>170</v>
      </c>
      <c r="P10" s="44">
        <f t="shared" si="1"/>
        <v>46</v>
      </c>
    </row>
    <row r="11" spans="1:16" s="30" customFormat="1" x14ac:dyDescent="0.2">
      <c r="A11" s="1"/>
      <c r="B11" s="229" t="s">
        <v>120</v>
      </c>
      <c r="C11" s="222"/>
      <c r="D11" s="217"/>
      <c r="E11" s="217"/>
      <c r="F11" s="61"/>
      <c r="G11" s="218">
        <v>93</v>
      </c>
      <c r="H11" s="219"/>
      <c r="I11" s="69"/>
      <c r="J11" s="219"/>
      <c r="K11" s="218"/>
      <c r="L11" s="70"/>
      <c r="M11" s="218"/>
      <c r="N11" s="219">
        <v>9</v>
      </c>
      <c r="O11" s="43">
        <f t="shared" si="0"/>
        <v>102</v>
      </c>
      <c r="P11" s="44">
        <f t="shared" si="1"/>
        <v>41.25</v>
      </c>
    </row>
    <row r="12" spans="1:16" s="30" customFormat="1" x14ac:dyDescent="0.2">
      <c r="A12" s="1"/>
      <c r="B12" s="229" t="s">
        <v>121</v>
      </c>
      <c r="C12" s="222"/>
      <c r="D12" s="217"/>
      <c r="E12" s="217"/>
      <c r="F12" s="61"/>
      <c r="G12" s="218">
        <v>52</v>
      </c>
      <c r="H12" s="219"/>
      <c r="I12" s="69"/>
      <c r="J12" s="219"/>
      <c r="K12" s="218"/>
      <c r="L12" s="70"/>
      <c r="M12" s="218"/>
      <c r="N12" s="219">
        <v>5</v>
      </c>
      <c r="O12" s="43">
        <f t="shared" si="0"/>
        <v>57</v>
      </c>
      <c r="P12" s="44">
        <f t="shared" si="1"/>
        <v>23</v>
      </c>
    </row>
    <row r="13" spans="1:16" s="30" customFormat="1" x14ac:dyDescent="0.2">
      <c r="A13" s="1"/>
      <c r="B13" s="229" t="s">
        <v>122</v>
      </c>
      <c r="C13" s="222"/>
      <c r="D13" s="217"/>
      <c r="E13" s="217"/>
      <c r="F13" s="61"/>
      <c r="G13" s="218">
        <v>80</v>
      </c>
      <c r="H13" s="219"/>
      <c r="I13" s="69"/>
      <c r="J13" s="219"/>
      <c r="K13" s="218"/>
      <c r="L13" s="70"/>
      <c r="M13" s="218"/>
      <c r="N13" s="219"/>
      <c r="O13" s="43">
        <f t="shared" si="0"/>
        <v>80</v>
      </c>
      <c r="P13" s="44">
        <f t="shared" si="1"/>
        <v>20</v>
      </c>
    </row>
    <row r="14" spans="1:16" s="30" customFormat="1" x14ac:dyDescent="0.2">
      <c r="A14" s="1"/>
      <c r="B14" s="229" t="s">
        <v>123</v>
      </c>
      <c r="C14" s="222"/>
      <c r="D14" s="217"/>
      <c r="E14" s="217"/>
      <c r="F14" s="61"/>
      <c r="G14" s="218"/>
      <c r="H14" s="219"/>
      <c r="I14" s="69"/>
      <c r="J14" s="219"/>
      <c r="K14" s="218"/>
      <c r="L14" s="70"/>
      <c r="M14" s="218"/>
      <c r="N14" s="219">
        <v>10</v>
      </c>
      <c r="O14" s="43">
        <f t="shared" si="0"/>
        <v>10</v>
      </c>
      <c r="P14" s="44">
        <f t="shared" si="1"/>
        <v>20</v>
      </c>
    </row>
    <row r="15" spans="1:16" s="216" customFormat="1" x14ac:dyDescent="0.2">
      <c r="A15" s="215"/>
      <c r="B15" s="229" t="s">
        <v>124</v>
      </c>
      <c r="C15" s="222"/>
      <c r="D15" s="217"/>
      <c r="E15" s="217"/>
      <c r="F15" s="61"/>
      <c r="G15" s="218">
        <v>43</v>
      </c>
      <c r="H15" s="219"/>
      <c r="I15" s="69"/>
      <c r="J15" s="219"/>
      <c r="K15" s="218"/>
      <c r="L15" s="70"/>
      <c r="M15" s="218"/>
      <c r="N15" s="219">
        <v>4</v>
      </c>
      <c r="O15" s="220">
        <f t="shared" ref="O15:O21" si="2">SUM(F15:N15)</f>
        <v>47</v>
      </c>
      <c r="P15" s="221">
        <f t="shared" ref="P15:P21" si="3">(F15*$F$3)+(G15*$G$3)+(H15*$H$3)+(I15*$I$3)+(J15*$J$3)+(K15*$K$3)+(L15*$L$3)+(M15*$M$3)+(N15*$N$3)</f>
        <v>18.75</v>
      </c>
    </row>
    <row r="16" spans="1:16" s="216" customFormat="1" x14ac:dyDescent="0.2">
      <c r="A16" s="215"/>
      <c r="B16" s="229" t="s">
        <v>125</v>
      </c>
      <c r="C16" s="222"/>
      <c r="D16" s="217"/>
      <c r="E16" s="217"/>
      <c r="F16" s="61"/>
      <c r="G16" s="218">
        <v>70</v>
      </c>
      <c r="H16" s="219"/>
      <c r="I16" s="69"/>
      <c r="J16" s="219"/>
      <c r="K16" s="218"/>
      <c r="L16" s="70"/>
      <c r="M16" s="218"/>
      <c r="N16" s="219"/>
      <c r="O16" s="220">
        <f t="shared" si="2"/>
        <v>70</v>
      </c>
      <c r="P16" s="221">
        <f t="shared" si="3"/>
        <v>17.5</v>
      </c>
    </row>
    <row r="17" spans="1:16" s="216" customFormat="1" x14ac:dyDescent="0.2">
      <c r="A17" s="215"/>
      <c r="B17" s="229" t="s">
        <v>126</v>
      </c>
      <c r="C17" s="222"/>
      <c r="D17" s="217"/>
      <c r="E17" s="217"/>
      <c r="F17" s="61"/>
      <c r="G17" s="218">
        <v>21</v>
      </c>
      <c r="H17" s="219"/>
      <c r="I17" s="69"/>
      <c r="J17" s="219"/>
      <c r="K17" s="218"/>
      <c r="L17" s="70"/>
      <c r="M17" s="218"/>
      <c r="N17" s="219">
        <v>3</v>
      </c>
      <c r="O17" s="220">
        <f t="shared" si="2"/>
        <v>24</v>
      </c>
      <c r="P17" s="221">
        <f t="shared" si="3"/>
        <v>11.25</v>
      </c>
    </row>
    <row r="18" spans="1:16" s="216" customFormat="1" x14ac:dyDescent="0.2">
      <c r="A18" s="215"/>
      <c r="B18" s="229" t="s">
        <v>127</v>
      </c>
      <c r="C18" s="222"/>
      <c r="D18" s="217"/>
      <c r="E18" s="217"/>
      <c r="F18" s="61"/>
      <c r="G18" s="218"/>
      <c r="H18" s="219"/>
      <c r="I18" s="69"/>
      <c r="J18" s="219"/>
      <c r="K18" s="218"/>
      <c r="L18" s="70"/>
      <c r="M18" s="218"/>
      <c r="N18" s="219">
        <v>5</v>
      </c>
      <c r="O18" s="220">
        <f t="shared" si="2"/>
        <v>5</v>
      </c>
      <c r="P18" s="221">
        <f t="shared" si="3"/>
        <v>10</v>
      </c>
    </row>
    <row r="19" spans="1:16" s="216" customFormat="1" x14ac:dyDescent="0.2">
      <c r="A19" s="215"/>
      <c r="B19" s="229" t="s">
        <v>128</v>
      </c>
      <c r="C19" s="222"/>
      <c r="D19" s="217"/>
      <c r="E19" s="217"/>
      <c r="F19" s="61"/>
      <c r="G19" s="218">
        <v>23</v>
      </c>
      <c r="H19" s="219"/>
      <c r="I19" s="69"/>
      <c r="J19" s="219"/>
      <c r="K19" s="218"/>
      <c r="L19" s="70"/>
      <c r="M19" s="218"/>
      <c r="N19" s="219">
        <v>2</v>
      </c>
      <c r="O19" s="220">
        <f t="shared" si="2"/>
        <v>25</v>
      </c>
      <c r="P19" s="221">
        <f t="shared" si="3"/>
        <v>9.75</v>
      </c>
    </row>
    <row r="20" spans="1:16" s="216" customFormat="1" x14ac:dyDescent="0.2">
      <c r="A20" s="215"/>
      <c r="B20" s="229" t="s">
        <v>129</v>
      </c>
      <c r="C20" s="222"/>
      <c r="D20" s="217"/>
      <c r="E20" s="217"/>
      <c r="F20" s="61"/>
      <c r="G20" s="218">
        <v>20</v>
      </c>
      <c r="H20" s="219"/>
      <c r="I20" s="69"/>
      <c r="J20" s="219"/>
      <c r="K20" s="218"/>
      <c r="L20" s="70"/>
      <c r="M20" s="218"/>
      <c r="N20" s="219">
        <v>1</v>
      </c>
      <c r="O20" s="220">
        <f t="shared" si="2"/>
        <v>21</v>
      </c>
      <c r="P20" s="221">
        <f t="shared" si="3"/>
        <v>7</v>
      </c>
    </row>
    <row r="21" spans="1:16" s="216" customFormat="1" x14ac:dyDescent="0.2">
      <c r="A21" s="215"/>
      <c r="B21" s="229" t="s">
        <v>130</v>
      </c>
      <c r="C21" s="222"/>
      <c r="D21" s="217"/>
      <c r="E21" s="217"/>
      <c r="F21" s="61">
        <v>4</v>
      </c>
      <c r="G21" s="218">
        <v>1</v>
      </c>
      <c r="H21" s="219"/>
      <c r="I21" s="69">
        <v>2</v>
      </c>
      <c r="J21" s="219"/>
      <c r="K21" s="218">
        <v>1</v>
      </c>
      <c r="L21" s="70"/>
      <c r="M21" s="218"/>
      <c r="N21" s="219">
        <v>2</v>
      </c>
      <c r="O21" s="220">
        <f t="shared" si="2"/>
        <v>10</v>
      </c>
      <c r="P21" s="221">
        <f t="shared" si="3"/>
        <v>6.65</v>
      </c>
    </row>
    <row r="22" spans="1:16" s="30" customFormat="1" x14ac:dyDescent="0.2">
      <c r="A22" s="1"/>
      <c r="B22" s="229" t="s">
        <v>131</v>
      </c>
      <c r="C22" s="222"/>
      <c r="D22" s="217"/>
      <c r="E22" s="217"/>
      <c r="F22" s="61"/>
      <c r="G22" s="218">
        <v>22</v>
      </c>
      <c r="H22" s="219"/>
      <c r="I22" s="69"/>
      <c r="J22" s="219"/>
      <c r="K22" s="218"/>
      <c r="L22" s="70"/>
      <c r="M22" s="218"/>
      <c r="N22" s="219"/>
      <c r="O22" s="43">
        <f t="shared" si="0"/>
        <v>22</v>
      </c>
      <c r="P22" s="44">
        <f t="shared" si="1"/>
        <v>5.5</v>
      </c>
    </row>
    <row r="23" spans="1:16" s="30" customFormat="1" x14ac:dyDescent="0.2">
      <c r="A23" s="1"/>
      <c r="B23" s="229" t="s">
        <v>132</v>
      </c>
      <c r="C23" s="222"/>
      <c r="D23" s="217"/>
      <c r="E23" s="217"/>
      <c r="F23" s="61">
        <v>2</v>
      </c>
      <c r="G23" s="218">
        <v>1</v>
      </c>
      <c r="H23" s="219"/>
      <c r="I23" s="69">
        <v>2</v>
      </c>
      <c r="J23" s="219"/>
      <c r="K23" s="218"/>
      <c r="L23" s="70"/>
      <c r="M23" s="218"/>
      <c r="N23" s="219">
        <v>2</v>
      </c>
      <c r="O23" s="43">
        <f t="shared" ref="O23:O28" si="4">SUM(F23:N23)</f>
        <v>7</v>
      </c>
      <c r="P23" s="44">
        <f t="shared" ref="P23:P28" si="5">(F23*$F$3)+(G23*$G$3)+(H23*$H$3)+(I23*$I$3)+(J23*$J$3)+(K23*$K$3)+(L23*$L$3)+(M23*$M$3)+(N23*$N$3)</f>
        <v>5.45</v>
      </c>
    </row>
    <row r="24" spans="1:16" s="30" customFormat="1" x14ac:dyDescent="0.2">
      <c r="A24" s="1"/>
      <c r="B24" s="229" t="s">
        <v>133</v>
      </c>
      <c r="C24" s="222"/>
      <c r="D24" s="217"/>
      <c r="E24" s="217"/>
      <c r="F24" s="61"/>
      <c r="G24" s="218">
        <v>13</v>
      </c>
      <c r="H24" s="219"/>
      <c r="I24" s="69"/>
      <c r="J24" s="219"/>
      <c r="K24" s="218"/>
      <c r="L24" s="70"/>
      <c r="M24" s="218"/>
      <c r="N24" s="219">
        <v>1</v>
      </c>
      <c r="O24" s="43">
        <f t="shared" si="4"/>
        <v>14</v>
      </c>
      <c r="P24" s="44">
        <f t="shared" si="5"/>
        <v>5.25</v>
      </c>
    </row>
    <row r="25" spans="1:16" s="30" customFormat="1" x14ac:dyDescent="0.2">
      <c r="A25" s="1"/>
      <c r="B25" s="229" t="s">
        <v>134</v>
      </c>
      <c r="C25" s="222"/>
      <c r="D25" s="217"/>
      <c r="E25" s="217"/>
      <c r="F25" s="61"/>
      <c r="G25" s="218">
        <v>13</v>
      </c>
      <c r="H25" s="219"/>
      <c r="I25" s="69"/>
      <c r="J25" s="219"/>
      <c r="K25" s="218"/>
      <c r="L25" s="70"/>
      <c r="M25" s="218"/>
      <c r="N25" s="219">
        <v>1</v>
      </c>
      <c r="O25" s="43">
        <f t="shared" si="4"/>
        <v>14</v>
      </c>
      <c r="P25" s="44">
        <f t="shared" si="5"/>
        <v>5.25</v>
      </c>
    </row>
    <row r="26" spans="1:16" s="30" customFormat="1" x14ac:dyDescent="0.2">
      <c r="A26" s="1"/>
      <c r="B26" s="229" t="s">
        <v>135</v>
      </c>
      <c r="C26" s="222"/>
      <c r="D26" s="217"/>
      <c r="E26" s="217"/>
      <c r="F26" s="61"/>
      <c r="G26" s="218">
        <v>10</v>
      </c>
      <c r="H26" s="219"/>
      <c r="I26" s="69"/>
      <c r="J26" s="219"/>
      <c r="K26" s="218"/>
      <c r="L26" s="70"/>
      <c r="M26" s="218"/>
      <c r="N26" s="219">
        <v>1</v>
      </c>
      <c r="O26" s="43">
        <f t="shared" si="4"/>
        <v>11</v>
      </c>
      <c r="P26" s="44">
        <f t="shared" si="5"/>
        <v>4.5</v>
      </c>
    </row>
    <row r="27" spans="1:16" s="30" customFormat="1" x14ac:dyDescent="0.2">
      <c r="A27" s="1"/>
      <c r="B27" s="229" t="s">
        <v>136</v>
      </c>
      <c r="C27" s="222"/>
      <c r="D27" s="217"/>
      <c r="E27" s="217"/>
      <c r="F27" s="61"/>
      <c r="G27" s="218"/>
      <c r="H27" s="219"/>
      <c r="I27" s="69">
        <v>4</v>
      </c>
      <c r="J27" s="219"/>
      <c r="K27" s="218"/>
      <c r="L27" s="70"/>
      <c r="M27" s="218"/>
      <c r="N27" s="219"/>
      <c r="O27" s="43">
        <f t="shared" si="4"/>
        <v>4</v>
      </c>
      <c r="P27" s="44">
        <f t="shared" si="5"/>
        <v>2</v>
      </c>
    </row>
    <row r="28" spans="1:16" s="30" customFormat="1" x14ac:dyDescent="0.2">
      <c r="A28" s="1"/>
      <c r="B28" s="229" t="s">
        <v>137</v>
      </c>
      <c r="C28" s="222"/>
      <c r="D28" s="217"/>
      <c r="E28" s="217"/>
      <c r="F28" s="61"/>
      <c r="G28" s="218">
        <v>4</v>
      </c>
      <c r="H28" s="219"/>
      <c r="I28" s="69"/>
      <c r="J28" s="219"/>
      <c r="K28" s="218"/>
      <c r="L28" s="70"/>
      <c r="M28" s="218"/>
      <c r="N28" s="219"/>
      <c r="O28" s="43">
        <f t="shared" si="4"/>
        <v>4</v>
      </c>
      <c r="P28" s="44">
        <f t="shared" si="5"/>
        <v>1</v>
      </c>
    </row>
    <row r="29" spans="1:16" s="30" customFormat="1" x14ac:dyDescent="0.2">
      <c r="A29" s="1"/>
      <c r="B29" s="229" t="s">
        <v>138</v>
      </c>
      <c r="C29" s="222"/>
      <c r="D29" s="217"/>
      <c r="E29" s="217"/>
      <c r="F29" s="61">
        <v>3</v>
      </c>
      <c r="G29" s="218"/>
      <c r="H29" s="219"/>
      <c r="I29" s="69"/>
      <c r="J29" s="219"/>
      <c r="K29" s="218"/>
      <c r="L29" s="70"/>
      <c r="M29" s="218"/>
      <c r="N29" s="219"/>
      <c r="O29" s="43">
        <f>SUM(F29:N29)</f>
        <v>3</v>
      </c>
      <c r="P29" s="44">
        <f>(F29*$F$3)+(G29*$G$3)+(H29*$H$3)+(I29*$I$3)+(J29*$J$3)+(K29*$K$3)+(L29*$L$3)+(M29*$M$3)+(N29*$N$3)</f>
        <v>0.30000000000000004</v>
      </c>
    </row>
    <row r="30" spans="1:16" s="30" customFormat="1" x14ac:dyDescent="0.2">
      <c r="A30" s="1"/>
      <c r="B30" s="166"/>
      <c r="C30" s="174"/>
      <c r="D30" s="168"/>
      <c r="E30" s="168"/>
      <c r="F30" s="169"/>
      <c r="G30" s="170"/>
      <c r="H30" s="171"/>
      <c r="I30" s="172"/>
      <c r="J30" s="171"/>
      <c r="K30" s="170"/>
      <c r="L30" s="173"/>
      <c r="M30" s="170"/>
      <c r="N30" s="171"/>
      <c r="O30" s="43">
        <f>SUM(F30:N30)</f>
        <v>0</v>
      </c>
      <c r="P30" s="44">
        <f>(F30*$F$3)+(G30*$G$3)+(H30*$H$3)+(I30*$I$3)+(J30*$J$3)+(K30*$K$3)+(L30*$L$3)+(M30*$M$3)+(N30*$N$3)</f>
        <v>0</v>
      </c>
    </row>
    <row r="31" spans="1:16" s="30" customFormat="1" x14ac:dyDescent="0.2">
      <c r="A31" s="1"/>
      <c r="B31" s="166"/>
      <c r="C31" s="174"/>
      <c r="D31" s="168"/>
      <c r="E31" s="168"/>
      <c r="F31" s="169"/>
      <c r="G31" s="170"/>
      <c r="H31" s="171"/>
      <c r="I31" s="172"/>
      <c r="J31" s="171"/>
      <c r="K31" s="170"/>
      <c r="L31" s="173"/>
      <c r="M31" s="170"/>
      <c r="N31" s="171"/>
      <c r="O31" s="43">
        <f>SUM(F31:N31)</f>
        <v>0</v>
      </c>
      <c r="P31" s="44">
        <f>(F31*$F$3)+(G31*$G$3)+(H31*$H$3)+(I31*$I$3)+(J31*$J$3)+(K31*$K$3)+(L31*$L$3)+(M31*$M$3)+(N31*$N$3)</f>
        <v>0</v>
      </c>
    </row>
    <row r="32" spans="1:16" s="30" customFormat="1" x14ac:dyDescent="0.2">
      <c r="A32" s="1"/>
      <c r="B32" s="150"/>
      <c r="C32" s="157"/>
      <c r="D32" s="151"/>
      <c r="E32" s="151"/>
      <c r="F32" s="152"/>
      <c r="G32" s="153"/>
      <c r="H32" s="154"/>
      <c r="I32" s="155"/>
      <c r="J32" s="154"/>
      <c r="K32" s="153"/>
      <c r="L32" s="156"/>
      <c r="M32" s="153"/>
      <c r="N32" s="154"/>
      <c r="O32" s="43">
        <f>SUM(F32:N32)</f>
        <v>0</v>
      </c>
      <c r="P32" s="44">
        <f>(F32*$F$3)+(G32*$G$3)+(H32*$H$3)+(I32*$I$3)+(J32*$J$3)+(K32*$K$3)+(L32*$L$3)+(M32*$M$3)+(N32*$N$3)</f>
        <v>0</v>
      </c>
    </row>
    <row r="33" spans="1:16" ht="12" thickBot="1" x14ac:dyDescent="0.25">
      <c r="A33" s="46"/>
      <c r="B33" s="47" t="s">
        <v>21</v>
      </c>
      <c r="C33" s="47">
        <f t="shared" ref="C33:P33" si="6">SUM(C7:C32)</f>
        <v>0</v>
      </c>
      <c r="D33" s="47">
        <f t="shared" si="6"/>
        <v>0</v>
      </c>
      <c r="E33" s="47">
        <f t="shared" si="6"/>
        <v>0</v>
      </c>
      <c r="F33" s="47">
        <f t="shared" si="6"/>
        <v>36</v>
      </c>
      <c r="G33" s="47">
        <f t="shared" si="6"/>
        <v>994</v>
      </c>
      <c r="H33" s="47">
        <f t="shared" si="6"/>
        <v>0</v>
      </c>
      <c r="I33" s="47">
        <f t="shared" si="6"/>
        <v>34</v>
      </c>
      <c r="J33" s="47">
        <f t="shared" si="6"/>
        <v>0</v>
      </c>
      <c r="K33" s="47">
        <f t="shared" si="6"/>
        <v>8</v>
      </c>
      <c r="L33" s="47">
        <f t="shared" si="6"/>
        <v>0</v>
      </c>
      <c r="M33" s="47">
        <f t="shared" si="6"/>
        <v>0</v>
      </c>
      <c r="N33" s="47">
        <f t="shared" si="6"/>
        <v>89</v>
      </c>
      <c r="O33" s="47">
        <f t="shared" si="6"/>
        <v>1161</v>
      </c>
      <c r="P33" s="47">
        <f t="shared" si="6"/>
        <v>455.09999999999997</v>
      </c>
    </row>
    <row r="34" spans="1:16" x14ac:dyDescent="0.2">
      <c r="B34" s="46"/>
      <c r="C34" s="46"/>
      <c r="D34" s="46"/>
      <c r="E34" s="46"/>
      <c r="F34" s="48"/>
      <c r="G34" s="48"/>
      <c r="H34" s="48"/>
      <c r="I34" s="48"/>
      <c r="J34" s="48"/>
      <c r="K34" s="48"/>
      <c r="L34" s="48"/>
      <c r="M34" s="48"/>
      <c r="N34" s="48"/>
      <c r="O34" s="46"/>
      <c r="P34" s="46"/>
    </row>
    <row r="35" spans="1:16" hidden="1" x14ac:dyDescent="0.2">
      <c r="B35" s="13"/>
      <c r="C35" s="13"/>
      <c r="D35" s="13"/>
      <c r="E35" s="13"/>
      <c r="F35" s="31"/>
      <c r="G35" s="31"/>
      <c r="H35" s="31"/>
      <c r="I35" s="31"/>
      <c r="J35" s="31"/>
      <c r="K35" s="31"/>
      <c r="L35" s="31"/>
      <c r="M35" s="31"/>
      <c r="N35" s="31"/>
      <c r="O35" s="13"/>
      <c r="P35" s="13"/>
    </row>
    <row r="36" spans="1:16" ht="12" hidden="1" thickBot="1" x14ac:dyDescent="0.25">
      <c r="B36" s="33" t="s">
        <v>32</v>
      </c>
      <c r="C36" s="33"/>
      <c r="D36" s="33"/>
      <c r="E36" s="33"/>
      <c r="F36" s="34"/>
      <c r="G36" s="34"/>
      <c r="H36" s="34"/>
      <c r="I36" s="34"/>
      <c r="J36" s="34"/>
      <c r="K36" s="34"/>
      <c r="L36" s="34"/>
      <c r="M36" s="34"/>
      <c r="N36" s="34"/>
      <c r="O36" s="35"/>
      <c r="P36" s="35"/>
    </row>
    <row r="37" spans="1:16" s="30" customFormat="1" hidden="1" x14ac:dyDescent="0.2">
      <c r="A37" s="1"/>
      <c r="B37" s="66" t="s">
        <v>45</v>
      </c>
      <c r="C37" s="71"/>
      <c r="D37" s="60"/>
      <c r="E37" s="60"/>
      <c r="F37" s="61"/>
      <c r="G37" s="67"/>
      <c r="H37" s="68"/>
      <c r="I37" s="69"/>
      <c r="J37" s="68"/>
      <c r="K37" s="67"/>
      <c r="L37" s="70"/>
      <c r="M37" s="67"/>
      <c r="N37" s="68"/>
      <c r="O37" s="43">
        <f>SUM(F37:N37)</f>
        <v>0</v>
      </c>
      <c r="P37" s="44">
        <f>(C37*$C$3)+(F37*$F$3)+(G37*$G$3)+(H37*$H$3)+(I37*$I$3)+(J37*$J$3)+(K37*$K$3)+(L37*$L$3)+(M37*$M$3)+(N37*$N$3)</f>
        <v>0</v>
      </c>
    </row>
    <row r="38" spans="1:16" s="30" customFormat="1" hidden="1" x14ac:dyDescent="0.2">
      <c r="A38" s="1"/>
      <c r="B38" s="66"/>
      <c r="C38" s="59"/>
      <c r="D38" s="60"/>
      <c r="E38" s="60"/>
      <c r="F38" s="61"/>
      <c r="G38" s="67"/>
      <c r="H38" s="68"/>
      <c r="I38" s="69"/>
      <c r="J38" s="68"/>
      <c r="K38" s="67"/>
      <c r="L38" s="70"/>
      <c r="M38" s="67"/>
      <c r="N38" s="68"/>
      <c r="O38" s="43">
        <f>SUM(F38:N38)</f>
        <v>0</v>
      </c>
      <c r="P38" s="44">
        <f>(F38*$F$3)+(G38*$G$3)+(H38*$H$3)+(I38*$I$3)+(J38*$J$3)+(K38*$K$3)+(L38*$L$3)+(M38*$M$3)+(N38*$N$3)</f>
        <v>0</v>
      </c>
    </row>
    <row r="39" spans="1:16" s="30" customFormat="1" hidden="1" x14ac:dyDescent="0.2">
      <c r="A39" s="1"/>
      <c r="B39" s="66"/>
      <c r="C39" s="59"/>
      <c r="D39" s="60"/>
      <c r="E39" s="60"/>
      <c r="F39" s="61"/>
      <c r="G39" s="67"/>
      <c r="H39" s="68"/>
      <c r="I39" s="69"/>
      <c r="J39" s="68"/>
      <c r="K39" s="67"/>
      <c r="L39" s="70"/>
      <c r="M39" s="67"/>
      <c r="N39" s="68"/>
      <c r="O39" s="43">
        <f>SUM(F39:N39)</f>
        <v>0</v>
      </c>
      <c r="P39" s="44">
        <f>(F39*$F$3)+(G39*$G$3)+(H39*$H$3)+(I39*$I$3)+(J39*$J$3)+(K39*$K$3)+(L39*$L$3)+(M39*$M$3)+(N39*$N$3)</f>
        <v>0</v>
      </c>
    </row>
    <row r="40" spans="1:16" ht="12" hidden="1" thickBot="1" x14ac:dyDescent="0.25">
      <c r="A40" s="46"/>
      <c r="B40" s="47" t="s">
        <v>21</v>
      </c>
      <c r="C40" s="47">
        <f>SUM(C37:C39)</f>
        <v>0</v>
      </c>
      <c r="D40" s="47">
        <f>SUM(D37:D39)</f>
        <v>0</v>
      </c>
      <c r="E40" s="47">
        <f>SUM(E37:E39)</f>
        <v>0</v>
      </c>
      <c r="F40" s="47">
        <f>SUM(F37:F39)</f>
        <v>0</v>
      </c>
      <c r="G40" s="47">
        <f>SUM(G37:G39)</f>
        <v>0</v>
      </c>
      <c r="H40" s="47">
        <f t="shared" ref="H40:P40" si="7">SUM(H37:H39)</f>
        <v>0</v>
      </c>
      <c r="I40" s="47">
        <f t="shared" si="7"/>
        <v>0</v>
      </c>
      <c r="J40" s="47">
        <f t="shared" si="7"/>
        <v>0</v>
      </c>
      <c r="K40" s="47">
        <f t="shared" si="7"/>
        <v>0</v>
      </c>
      <c r="L40" s="47">
        <f t="shared" si="7"/>
        <v>0</v>
      </c>
      <c r="M40" s="47">
        <f t="shared" si="7"/>
        <v>0</v>
      </c>
      <c r="N40" s="47">
        <f t="shared" si="7"/>
        <v>0</v>
      </c>
      <c r="O40" s="49">
        <f t="shared" si="7"/>
        <v>0</v>
      </c>
      <c r="P40" s="49">
        <f t="shared" si="7"/>
        <v>0</v>
      </c>
    </row>
    <row r="41" spans="1:16" hidden="1" x14ac:dyDescent="0.2">
      <c r="G41" s="50"/>
    </row>
    <row r="42" spans="1:16" ht="12.75" x14ac:dyDescent="0.2">
      <c r="B42" s="2"/>
      <c r="C42" s="2"/>
      <c r="D42" s="2"/>
      <c r="E42" s="2"/>
      <c r="F42" s="55"/>
      <c r="G42" s="55"/>
      <c r="H42" s="55"/>
      <c r="I42" s="55"/>
      <c r="J42" s="55"/>
      <c r="K42" s="55"/>
      <c r="L42" s="55"/>
      <c r="M42" s="55"/>
      <c r="N42" s="55"/>
      <c r="O42" s="2"/>
      <c r="P42" s="2"/>
    </row>
    <row r="43" spans="1:16" hidden="1" x14ac:dyDescent="0.2">
      <c r="M43" s="56" t="s">
        <v>21</v>
      </c>
      <c r="O43" s="57">
        <f>+O40+O33</f>
        <v>1161</v>
      </c>
      <c r="P43" s="58">
        <f>+P40+P33</f>
        <v>455.09999999999997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8"/>
  <sheetViews>
    <sheetView workbookViewId="0">
      <selection activeCell="B35" sqref="B35"/>
    </sheetView>
  </sheetViews>
  <sheetFormatPr defaultRowHeight="11.25" x14ac:dyDescent="0.2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67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x14ac:dyDescent="0.2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 x14ac:dyDescent="0.25">
      <c r="B6" s="33" t="s">
        <v>63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x14ac:dyDescent="0.2">
      <c r="A7" s="1"/>
      <c r="B7" s="66" t="s">
        <v>47</v>
      </c>
      <c r="C7" s="71"/>
      <c r="D7" s="60"/>
      <c r="E7" s="60"/>
      <c r="F7" s="61"/>
      <c r="G7" s="67"/>
      <c r="H7" s="68"/>
      <c r="I7" s="69"/>
      <c r="J7" s="68"/>
      <c r="K7" s="67"/>
      <c r="L7" s="70"/>
      <c r="M7" s="67"/>
      <c r="N7" s="68"/>
      <c r="O7" s="43">
        <f>SUM(C7:N7)</f>
        <v>0</v>
      </c>
      <c r="P7" s="44">
        <f>(C7*$C$3)+(F7*$F$3)+(G7*$G$3)+(H7*$H$3)+(I7*$I$3)+(J7*$J$3)+(K7*$K$3)+(L7*$L$3)+(M7*$M$3)+(N7*$N$3)</f>
        <v>0</v>
      </c>
    </row>
    <row r="8" spans="1:16" s="30" customFormat="1" x14ac:dyDescent="0.2">
      <c r="A8" s="1"/>
      <c r="B8" s="66"/>
      <c r="C8" s="59"/>
      <c r="D8" s="60"/>
      <c r="E8" s="60"/>
      <c r="F8" s="61"/>
      <c r="G8" s="67"/>
      <c r="H8" s="68"/>
      <c r="I8" s="69"/>
      <c r="J8" s="68"/>
      <c r="K8" s="67"/>
      <c r="L8" s="70"/>
      <c r="M8" s="67"/>
      <c r="N8" s="68"/>
      <c r="O8" s="43">
        <f t="shared" ref="O8:O21" si="0">SUM(F8:N8)</f>
        <v>0</v>
      </c>
      <c r="P8" s="44">
        <f t="shared" ref="P8:P21" si="1">(F8*$F$3)+(G8*$G$3)+(H8*$H$3)+(I8*$I$3)+(J8*$J$3)+(K8*$K$3)+(L8*$L$3)+(M8*$M$3)+(N8*$N$3)</f>
        <v>0</v>
      </c>
    </row>
    <row r="9" spans="1:16" s="30" customFormat="1" x14ac:dyDescent="0.2">
      <c r="A9" s="1"/>
      <c r="B9" s="66"/>
      <c r="C9" s="59"/>
      <c r="D9" s="60"/>
      <c r="E9" s="60"/>
      <c r="F9" s="61"/>
      <c r="G9" s="67"/>
      <c r="H9" s="68"/>
      <c r="I9" s="69"/>
      <c r="J9" s="68"/>
      <c r="K9" s="67"/>
      <c r="L9" s="70"/>
      <c r="M9" s="67"/>
      <c r="N9" s="68"/>
      <c r="O9" s="43">
        <f t="shared" si="0"/>
        <v>0</v>
      </c>
      <c r="P9" s="44">
        <f t="shared" si="1"/>
        <v>0</v>
      </c>
    </row>
    <row r="10" spans="1:16" s="30" customFormat="1" x14ac:dyDescent="0.2">
      <c r="A10" s="1"/>
      <c r="B10" s="66"/>
      <c r="C10" s="59"/>
      <c r="D10" s="60"/>
      <c r="E10" s="60"/>
      <c r="F10" s="61"/>
      <c r="G10" s="67"/>
      <c r="H10" s="68"/>
      <c r="I10" s="69"/>
      <c r="J10" s="68"/>
      <c r="K10" s="67"/>
      <c r="L10" s="70"/>
      <c r="M10" s="67"/>
      <c r="N10" s="68"/>
      <c r="O10" s="43">
        <f t="shared" si="0"/>
        <v>0</v>
      </c>
      <c r="P10" s="44">
        <f t="shared" si="1"/>
        <v>0</v>
      </c>
    </row>
    <row r="11" spans="1:16" s="30" customFormat="1" x14ac:dyDescent="0.2">
      <c r="A11" s="1"/>
      <c r="B11" s="66"/>
      <c r="C11" s="59"/>
      <c r="D11" s="60"/>
      <c r="E11" s="60"/>
      <c r="F11" s="61"/>
      <c r="G11" s="67"/>
      <c r="H11" s="68"/>
      <c r="I11" s="69"/>
      <c r="J11" s="68"/>
      <c r="K11" s="67"/>
      <c r="L11" s="70"/>
      <c r="M11" s="67"/>
      <c r="N11" s="68"/>
      <c r="O11" s="43">
        <f t="shared" si="0"/>
        <v>0</v>
      </c>
      <c r="P11" s="44">
        <f t="shared" si="1"/>
        <v>0</v>
      </c>
    </row>
    <row r="12" spans="1:16" s="30" customFormat="1" x14ac:dyDescent="0.2">
      <c r="A12" s="1"/>
      <c r="B12" s="66"/>
      <c r="C12" s="59"/>
      <c r="D12" s="60"/>
      <c r="E12" s="60"/>
      <c r="F12" s="61"/>
      <c r="G12" s="67"/>
      <c r="H12" s="68"/>
      <c r="I12" s="69"/>
      <c r="J12" s="68"/>
      <c r="K12" s="67"/>
      <c r="L12" s="70"/>
      <c r="M12" s="67"/>
      <c r="N12" s="68"/>
      <c r="O12" s="43">
        <f t="shared" si="0"/>
        <v>0</v>
      </c>
      <c r="P12" s="44">
        <f t="shared" si="1"/>
        <v>0</v>
      </c>
    </row>
    <row r="13" spans="1:16" s="30" customFormat="1" x14ac:dyDescent="0.2">
      <c r="A13" s="1"/>
      <c r="B13" s="66"/>
      <c r="C13" s="59"/>
      <c r="D13" s="60"/>
      <c r="E13" s="60"/>
      <c r="F13" s="61"/>
      <c r="G13" s="67"/>
      <c r="H13" s="68"/>
      <c r="I13" s="69"/>
      <c r="J13" s="68"/>
      <c r="K13" s="67"/>
      <c r="L13" s="70"/>
      <c r="M13" s="67"/>
      <c r="N13" s="68"/>
      <c r="O13" s="43">
        <f t="shared" si="0"/>
        <v>0</v>
      </c>
      <c r="P13" s="44">
        <f t="shared" si="1"/>
        <v>0</v>
      </c>
    </row>
    <row r="14" spans="1:16" s="30" customFormat="1" x14ac:dyDescent="0.2">
      <c r="A14" s="1"/>
      <c r="B14" s="66"/>
      <c r="C14" s="59"/>
      <c r="D14" s="60"/>
      <c r="E14" s="60"/>
      <c r="F14" s="61"/>
      <c r="G14" s="67"/>
      <c r="H14" s="68"/>
      <c r="I14" s="69"/>
      <c r="J14" s="68"/>
      <c r="K14" s="67"/>
      <c r="L14" s="70"/>
      <c r="M14" s="67"/>
      <c r="N14" s="68"/>
      <c r="O14" s="43">
        <f t="shared" si="0"/>
        <v>0</v>
      </c>
      <c r="P14" s="44">
        <f t="shared" si="1"/>
        <v>0</v>
      </c>
    </row>
    <row r="15" spans="1:16" s="30" customFormat="1" x14ac:dyDescent="0.2">
      <c r="A15" s="1"/>
      <c r="B15" s="66"/>
      <c r="C15" s="59"/>
      <c r="D15" s="60"/>
      <c r="E15" s="60"/>
      <c r="F15" s="61"/>
      <c r="G15" s="67"/>
      <c r="H15" s="68"/>
      <c r="I15" s="69"/>
      <c r="J15" s="68"/>
      <c r="K15" s="67"/>
      <c r="L15" s="70"/>
      <c r="M15" s="67"/>
      <c r="N15" s="68"/>
      <c r="O15" s="43">
        <f t="shared" si="0"/>
        <v>0</v>
      </c>
      <c r="P15" s="44">
        <f t="shared" si="1"/>
        <v>0</v>
      </c>
    </row>
    <row r="16" spans="1:16" s="30" customFormat="1" x14ac:dyDescent="0.2">
      <c r="A16" s="1"/>
      <c r="B16" s="66"/>
      <c r="C16" s="59"/>
      <c r="D16" s="60"/>
      <c r="E16" s="60"/>
      <c r="F16" s="61"/>
      <c r="G16" s="67"/>
      <c r="H16" s="68"/>
      <c r="I16" s="69"/>
      <c r="J16" s="68"/>
      <c r="K16" s="67"/>
      <c r="L16" s="70"/>
      <c r="M16" s="67"/>
      <c r="N16" s="68"/>
      <c r="O16" s="43">
        <f t="shared" si="0"/>
        <v>0</v>
      </c>
      <c r="P16" s="44">
        <f t="shared" si="1"/>
        <v>0</v>
      </c>
    </row>
    <row r="17" spans="1:16" s="30" customFormat="1" x14ac:dyDescent="0.2">
      <c r="A17" s="1"/>
      <c r="B17" s="66"/>
      <c r="C17" s="59"/>
      <c r="D17" s="60"/>
      <c r="E17" s="60"/>
      <c r="F17" s="61"/>
      <c r="G17" s="67"/>
      <c r="H17" s="68"/>
      <c r="I17" s="69"/>
      <c r="J17" s="68"/>
      <c r="K17" s="67"/>
      <c r="L17" s="70"/>
      <c r="M17" s="67"/>
      <c r="N17" s="68"/>
      <c r="O17" s="43">
        <f t="shared" si="0"/>
        <v>0</v>
      </c>
      <c r="P17" s="44">
        <f t="shared" si="1"/>
        <v>0</v>
      </c>
    </row>
    <row r="18" spans="1:16" s="30" customFormat="1" x14ac:dyDescent="0.2">
      <c r="A18" s="1"/>
      <c r="B18" s="66"/>
      <c r="C18" s="59"/>
      <c r="D18" s="60"/>
      <c r="E18" s="60"/>
      <c r="F18" s="61"/>
      <c r="G18" s="67"/>
      <c r="H18" s="68"/>
      <c r="I18" s="69"/>
      <c r="J18" s="68"/>
      <c r="K18" s="67"/>
      <c r="L18" s="70"/>
      <c r="M18" s="67"/>
      <c r="N18" s="68"/>
      <c r="O18" s="43">
        <f t="shared" si="0"/>
        <v>0</v>
      </c>
      <c r="P18" s="44">
        <f t="shared" si="1"/>
        <v>0</v>
      </c>
    </row>
    <row r="19" spans="1:16" s="30" customFormat="1" x14ac:dyDescent="0.2">
      <c r="A19" s="1"/>
      <c r="B19" s="66"/>
      <c r="C19" s="59"/>
      <c r="D19" s="60"/>
      <c r="E19" s="60"/>
      <c r="F19" s="61"/>
      <c r="G19" s="67"/>
      <c r="H19" s="68"/>
      <c r="I19" s="69"/>
      <c r="J19" s="68"/>
      <c r="K19" s="67"/>
      <c r="L19" s="70"/>
      <c r="M19" s="67"/>
      <c r="N19" s="68"/>
      <c r="O19" s="43">
        <f t="shared" si="0"/>
        <v>0</v>
      </c>
      <c r="P19" s="44">
        <f t="shared" si="1"/>
        <v>0</v>
      </c>
    </row>
    <row r="20" spans="1:16" s="30" customFormat="1" x14ac:dyDescent="0.2">
      <c r="A20" s="1"/>
      <c r="B20" s="66"/>
      <c r="C20" s="59"/>
      <c r="D20" s="60"/>
      <c r="E20" s="60"/>
      <c r="F20" s="61"/>
      <c r="G20" s="67"/>
      <c r="H20" s="68"/>
      <c r="I20" s="69"/>
      <c r="J20" s="68"/>
      <c r="K20" s="67"/>
      <c r="L20" s="70"/>
      <c r="M20" s="67"/>
      <c r="N20" s="68"/>
      <c r="O20" s="43">
        <f t="shared" si="0"/>
        <v>0</v>
      </c>
      <c r="P20" s="44">
        <f t="shared" si="1"/>
        <v>0</v>
      </c>
    </row>
    <row r="21" spans="1:16" s="30" customFormat="1" x14ac:dyDescent="0.2">
      <c r="A21" s="1"/>
      <c r="B21" s="66"/>
      <c r="C21" s="59"/>
      <c r="D21" s="60"/>
      <c r="E21" s="60"/>
      <c r="F21" s="61"/>
      <c r="G21" s="67"/>
      <c r="H21" s="68"/>
      <c r="I21" s="69"/>
      <c r="J21" s="68"/>
      <c r="K21" s="67"/>
      <c r="L21" s="70"/>
      <c r="M21" s="67"/>
      <c r="N21" s="68"/>
      <c r="O21" s="43">
        <f t="shared" si="0"/>
        <v>0</v>
      </c>
      <c r="P21" s="44">
        <f t="shared" si="1"/>
        <v>0</v>
      </c>
    </row>
    <row r="22" spans="1:16" ht="12" thickBot="1" x14ac:dyDescent="0.25">
      <c r="A22" s="46"/>
      <c r="B22" s="47" t="s">
        <v>21</v>
      </c>
      <c r="C22" s="47">
        <f t="shared" ref="C22:P22" si="2">SUM(C7:C21)</f>
        <v>0</v>
      </c>
      <c r="D22" s="47">
        <f t="shared" si="2"/>
        <v>0</v>
      </c>
      <c r="E22" s="47">
        <f t="shared" si="2"/>
        <v>0</v>
      </c>
      <c r="F22" s="47">
        <f t="shared" si="2"/>
        <v>0</v>
      </c>
      <c r="G22" s="47">
        <f t="shared" si="2"/>
        <v>0</v>
      </c>
      <c r="H22" s="47">
        <f t="shared" si="2"/>
        <v>0</v>
      </c>
      <c r="I22" s="47">
        <f t="shared" si="2"/>
        <v>0</v>
      </c>
      <c r="J22" s="47">
        <f t="shared" si="2"/>
        <v>0</v>
      </c>
      <c r="K22" s="47">
        <f t="shared" si="2"/>
        <v>0</v>
      </c>
      <c r="L22" s="47">
        <f t="shared" si="2"/>
        <v>0</v>
      </c>
      <c r="M22" s="47">
        <f t="shared" si="2"/>
        <v>0</v>
      </c>
      <c r="N22" s="47">
        <f t="shared" si="2"/>
        <v>0</v>
      </c>
      <c r="O22" s="118">
        <f t="shared" si="2"/>
        <v>0</v>
      </c>
      <c r="P22" s="47">
        <f t="shared" si="2"/>
        <v>0</v>
      </c>
    </row>
    <row r="23" spans="1:16" x14ac:dyDescent="0.2">
      <c r="B23" s="46"/>
      <c r="C23" s="46"/>
      <c r="D23" s="46"/>
      <c r="E23" s="46"/>
      <c r="F23" s="48"/>
      <c r="G23" s="48"/>
      <c r="H23" s="48"/>
      <c r="I23" s="48"/>
      <c r="J23" s="48"/>
      <c r="K23" s="48"/>
      <c r="L23" s="48"/>
      <c r="M23" s="48"/>
      <c r="N23" s="48"/>
      <c r="O23" s="46"/>
      <c r="P23" s="46"/>
    </row>
    <row r="24" spans="1:16" x14ac:dyDescent="0.2">
      <c r="A24" s="46"/>
      <c r="B24" s="62"/>
      <c r="C24" s="62"/>
      <c r="D24" s="62"/>
      <c r="E24" s="62"/>
      <c r="F24" s="62"/>
      <c r="G24" s="63"/>
      <c r="H24" s="63"/>
      <c r="I24" s="63"/>
      <c r="J24" s="63"/>
      <c r="K24" s="63"/>
      <c r="L24" s="63"/>
      <c r="M24" s="63"/>
      <c r="N24" s="63"/>
      <c r="O24" s="64"/>
      <c r="P24" s="65"/>
    </row>
    <row r="25" spans="1:16" ht="12" thickBot="1" x14ac:dyDescent="0.25">
      <c r="B25" s="33" t="s">
        <v>64</v>
      </c>
      <c r="C25" s="33"/>
      <c r="D25" s="33"/>
      <c r="E25" s="33"/>
      <c r="F25" s="34"/>
      <c r="G25" s="34"/>
      <c r="H25" s="34"/>
      <c r="I25" s="34"/>
      <c r="J25" s="34"/>
      <c r="K25" s="34"/>
      <c r="L25" s="34"/>
      <c r="M25" s="34"/>
      <c r="N25" s="34"/>
      <c r="O25" s="35"/>
      <c r="P25" s="35"/>
    </row>
    <row r="26" spans="1:16" s="30" customFormat="1" x14ac:dyDescent="0.2">
      <c r="A26" s="1"/>
      <c r="B26" s="66"/>
      <c r="C26" s="71"/>
      <c r="D26" s="60"/>
      <c r="E26" s="60"/>
      <c r="F26" s="61"/>
      <c r="G26" s="67"/>
      <c r="H26" s="68"/>
      <c r="I26" s="69"/>
      <c r="J26" s="68"/>
      <c r="K26" s="67"/>
      <c r="L26" s="70"/>
      <c r="M26" s="67"/>
      <c r="N26" s="68"/>
      <c r="O26" s="43">
        <f t="shared" ref="O26:O37" si="3">SUM(F26:N26)</f>
        <v>0</v>
      </c>
      <c r="P26" s="44">
        <f t="shared" ref="P26:P37" si="4">(F26*$F$3)+(G26*$G$3)+(H26*$H$3)+(I26*$I$3)+(J26*$J$3)+(K26*$K$3)+(L26*$L$3)+(M26*$M$3)+(N26*$N$3)</f>
        <v>0</v>
      </c>
    </row>
    <row r="27" spans="1:16" s="30" customFormat="1" x14ac:dyDescent="0.2">
      <c r="A27" s="1"/>
      <c r="B27" s="66"/>
      <c r="C27" s="72"/>
      <c r="D27" s="60"/>
      <c r="E27" s="60"/>
      <c r="F27" s="61"/>
      <c r="G27" s="67"/>
      <c r="H27" s="68"/>
      <c r="I27" s="69"/>
      <c r="J27" s="68"/>
      <c r="K27" s="67"/>
      <c r="L27" s="70"/>
      <c r="M27" s="67"/>
      <c r="N27" s="68"/>
      <c r="O27" s="43">
        <f t="shared" si="3"/>
        <v>0</v>
      </c>
      <c r="P27" s="44">
        <f t="shared" si="4"/>
        <v>0</v>
      </c>
    </row>
    <row r="28" spans="1:16" s="30" customFormat="1" x14ac:dyDescent="0.2">
      <c r="A28" s="1"/>
      <c r="B28" s="66"/>
      <c r="C28" s="72"/>
      <c r="D28" s="60"/>
      <c r="E28" s="60"/>
      <c r="F28" s="61"/>
      <c r="G28" s="67"/>
      <c r="H28" s="68"/>
      <c r="I28" s="69"/>
      <c r="J28" s="68"/>
      <c r="K28" s="67"/>
      <c r="L28" s="70"/>
      <c r="M28" s="67"/>
      <c r="N28" s="68"/>
      <c r="O28" s="43">
        <f t="shared" si="3"/>
        <v>0</v>
      </c>
      <c r="P28" s="44">
        <f t="shared" si="4"/>
        <v>0</v>
      </c>
    </row>
    <row r="29" spans="1:16" s="30" customFormat="1" x14ac:dyDescent="0.2">
      <c r="A29" s="1"/>
      <c r="B29" s="66"/>
      <c r="C29" s="72"/>
      <c r="D29" s="60"/>
      <c r="E29" s="60"/>
      <c r="F29" s="61"/>
      <c r="G29" s="67"/>
      <c r="H29" s="68"/>
      <c r="I29" s="69"/>
      <c r="J29" s="68"/>
      <c r="K29" s="67"/>
      <c r="L29" s="70"/>
      <c r="M29" s="67"/>
      <c r="N29" s="68"/>
      <c r="O29" s="43">
        <f t="shared" si="3"/>
        <v>0</v>
      </c>
      <c r="P29" s="44">
        <f t="shared" si="4"/>
        <v>0</v>
      </c>
    </row>
    <row r="30" spans="1:16" s="30" customFormat="1" x14ac:dyDescent="0.2">
      <c r="A30" s="1"/>
      <c r="B30" s="66"/>
      <c r="C30" s="72"/>
      <c r="D30" s="60"/>
      <c r="E30" s="60"/>
      <c r="F30" s="61"/>
      <c r="G30" s="67"/>
      <c r="H30" s="68"/>
      <c r="I30" s="69"/>
      <c r="J30" s="68"/>
      <c r="K30" s="67"/>
      <c r="L30" s="70"/>
      <c r="M30" s="67"/>
      <c r="N30" s="68"/>
      <c r="O30" s="43">
        <f t="shared" si="3"/>
        <v>0</v>
      </c>
      <c r="P30" s="44">
        <f t="shared" si="4"/>
        <v>0</v>
      </c>
    </row>
    <row r="31" spans="1:16" s="30" customFormat="1" x14ac:dyDescent="0.2">
      <c r="A31" s="1"/>
      <c r="B31" s="66"/>
      <c r="C31" s="72"/>
      <c r="D31" s="60"/>
      <c r="E31" s="60"/>
      <c r="F31" s="61"/>
      <c r="G31" s="67"/>
      <c r="H31" s="68"/>
      <c r="I31" s="69"/>
      <c r="J31" s="68"/>
      <c r="K31" s="67"/>
      <c r="L31" s="70"/>
      <c r="M31" s="67"/>
      <c r="N31" s="68"/>
      <c r="O31" s="43">
        <f t="shared" si="3"/>
        <v>0</v>
      </c>
      <c r="P31" s="44">
        <f t="shared" si="4"/>
        <v>0</v>
      </c>
    </row>
    <row r="32" spans="1:16" s="30" customFormat="1" x14ac:dyDescent="0.2">
      <c r="A32" s="1"/>
      <c r="B32" s="66"/>
      <c r="C32" s="72"/>
      <c r="D32" s="60"/>
      <c r="E32" s="60"/>
      <c r="F32" s="61"/>
      <c r="G32" s="67"/>
      <c r="H32" s="68"/>
      <c r="I32" s="69"/>
      <c r="J32" s="68"/>
      <c r="K32" s="67"/>
      <c r="L32" s="70"/>
      <c r="M32" s="67"/>
      <c r="N32" s="68"/>
      <c r="O32" s="43">
        <f t="shared" si="3"/>
        <v>0</v>
      </c>
      <c r="P32" s="44">
        <f t="shared" si="4"/>
        <v>0</v>
      </c>
    </row>
    <row r="33" spans="1:16" s="30" customFormat="1" x14ac:dyDescent="0.2">
      <c r="A33" s="1"/>
      <c r="B33" s="66"/>
      <c r="C33" s="72"/>
      <c r="D33" s="60"/>
      <c r="E33" s="60"/>
      <c r="F33" s="61"/>
      <c r="G33" s="67"/>
      <c r="H33" s="68"/>
      <c r="I33" s="69"/>
      <c r="J33" s="68"/>
      <c r="K33" s="67"/>
      <c r="L33" s="70"/>
      <c r="M33" s="67"/>
      <c r="N33" s="68"/>
      <c r="O33" s="43">
        <f t="shared" si="3"/>
        <v>0</v>
      </c>
      <c r="P33" s="44">
        <f t="shared" si="4"/>
        <v>0</v>
      </c>
    </row>
    <row r="34" spans="1:16" s="30" customFormat="1" x14ac:dyDescent="0.2">
      <c r="A34" s="1"/>
      <c r="B34" s="66"/>
      <c r="C34" s="72"/>
      <c r="D34" s="60"/>
      <c r="E34" s="60"/>
      <c r="F34" s="61"/>
      <c r="G34" s="67"/>
      <c r="H34" s="68"/>
      <c r="I34" s="69"/>
      <c r="J34" s="68"/>
      <c r="K34" s="67"/>
      <c r="L34" s="70"/>
      <c r="M34" s="67"/>
      <c r="N34" s="68"/>
      <c r="O34" s="43">
        <f t="shared" si="3"/>
        <v>0</v>
      </c>
      <c r="P34" s="44">
        <f t="shared" si="4"/>
        <v>0</v>
      </c>
    </row>
    <row r="35" spans="1:16" s="30" customFormat="1" x14ac:dyDescent="0.2">
      <c r="A35" s="1"/>
      <c r="B35" s="66"/>
      <c r="C35" s="72"/>
      <c r="D35" s="60"/>
      <c r="E35" s="60"/>
      <c r="F35" s="61"/>
      <c r="G35" s="67"/>
      <c r="H35" s="68"/>
      <c r="I35" s="69"/>
      <c r="J35" s="68"/>
      <c r="K35" s="67"/>
      <c r="L35" s="70"/>
      <c r="M35" s="67"/>
      <c r="N35" s="68"/>
      <c r="O35" s="43">
        <f t="shared" si="3"/>
        <v>0</v>
      </c>
      <c r="P35" s="44">
        <f t="shared" si="4"/>
        <v>0</v>
      </c>
    </row>
    <row r="36" spans="1:16" s="30" customFormat="1" x14ac:dyDescent="0.2">
      <c r="A36" s="1"/>
      <c r="B36" s="66"/>
      <c r="C36" s="72"/>
      <c r="D36" s="60"/>
      <c r="E36" s="60"/>
      <c r="F36" s="61"/>
      <c r="G36" s="67"/>
      <c r="H36" s="68"/>
      <c r="I36" s="69"/>
      <c r="J36" s="68"/>
      <c r="K36" s="67"/>
      <c r="L36" s="70"/>
      <c r="M36" s="67"/>
      <c r="N36" s="68"/>
      <c r="O36" s="43">
        <f t="shared" si="3"/>
        <v>0</v>
      </c>
      <c r="P36" s="44">
        <f t="shared" si="4"/>
        <v>0</v>
      </c>
    </row>
    <row r="37" spans="1:16" s="30" customFormat="1" x14ac:dyDescent="0.2">
      <c r="A37" s="1"/>
      <c r="B37" s="66"/>
      <c r="C37" s="59"/>
      <c r="D37" s="60"/>
      <c r="E37" s="60"/>
      <c r="F37" s="61"/>
      <c r="G37" s="67"/>
      <c r="H37" s="68"/>
      <c r="I37" s="69"/>
      <c r="J37" s="68"/>
      <c r="K37" s="67"/>
      <c r="L37" s="70"/>
      <c r="M37" s="67"/>
      <c r="N37" s="68"/>
      <c r="O37" s="43">
        <f t="shared" si="3"/>
        <v>0</v>
      </c>
      <c r="P37" s="44">
        <f t="shared" si="4"/>
        <v>0</v>
      </c>
    </row>
    <row r="38" spans="1:16" ht="12" thickBot="1" x14ac:dyDescent="0.25">
      <c r="A38" s="46"/>
      <c r="B38" s="47" t="s">
        <v>21</v>
      </c>
      <c r="C38" s="47">
        <f t="shared" ref="C38:P38" si="5">SUM(C26:C37)</f>
        <v>0</v>
      </c>
      <c r="D38" s="47">
        <f t="shared" si="5"/>
        <v>0</v>
      </c>
      <c r="E38" s="47">
        <f t="shared" si="5"/>
        <v>0</v>
      </c>
      <c r="F38" s="47">
        <f t="shared" si="5"/>
        <v>0</v>
      </c>
      <c r="G38" s="51">
        <f t="shared" si="5"/>
        <v>0</v>
      </c>
      <c r="H38" s="51">
        <f t="shared" si="5"/>
        <v>0</v>
      </c>
      <c r="I38" s="51">
        <f t="shared" si="5"/>
        <v>0</v>
      </c>
      <c r="J38" s="51">
        <f t="shared" si="5"/>
        <v>0</v>
      </c>
      <c r="K38" s="51">
        <f t="shared" si="5"/>
        <v>0</v>
      </c>
      <c r="L38" s="51">
        <f t="shared" si="5"/>
        <v>0</v>
      </c>
      <c r="M38" s="51">
        <f t="shared" si="5"/>
        <v>0</v>
      </c>
      <c r="N38" s="51">
        <f t="shared" si="5"/>
        <v>0</v>
      </c>
      <c r="O38" s="52">
        <f t="shared" si="5"/>
        <v>0</v>
      </c>
      <c r="P38" s="53">
        <f t="shared" si="5"/>
        <v>0</v>
      </c>
    </row>
    <row r="39" spans="1:16" x14ac:dyDescent="0.2">
      <c r="A39" s="46"/>
      <c r="B39" s="62"/>
      <c r="C39" s="62"/>
      <c r="D39" s="62"/>
      <c r="E39" s="62"/>
      <c r="F39" s="62"/>
      <c r="G39" s="63"/>
      <c r="H39" s="63"/>
      <c r="I39" s="63"/>
      <c r="J39" s="63"/>
      <c r="K39" s="63"/>
      <c r="L39" s="63"/>
      <c r="M39" s="63"/>
      <c r="N39" s="63"/>
      <c r="O39" s="64"/>
      <c r="P39" s="65"/>
    </row>
    <row r="41" spans="1:16" ht="12" thickBot="1" x14ac:dyDescent="0.25">
      <c r="B41" s="33" t="s">
        <v>65</v>
      </c>
      <c r="C41" s="33"/>
      <c r="D41" s="33"/>
      <c r="E41" s="33"/>
      <c r="F41" s="34"/>
      <c r="G41" s="34"/>
      <c r="H41" s="34"/>
      <c r="I41" s="34"/>
      <c r="J41" s="34"/>
      <c r="K41" s="34"/>
      <c r="L41" s="34"/>
      <c r="M41" s="34"/>
      <c r="N41" s="34"/>
      <c r="O41" s="35"/>
      <c r="P41" s="35"/>
    </row>
    <row r="42" spans="1:16" s="30" customFormat="1" x14ac:dyDescent="0.2">
      <c r="A42" s="1"/>
      <c r="B42" s="66"/>
      <c r="C42" s="71"/>
      <c r="D42" s="60"/>
      <c r="E42" s="60"/>
      <c r="F42" s="61"/>
      <c r="G42" s="67"/>
      <c r="H42" s="68"/>
      <c r="I42" s="69"/>
      <c r="J42" s="68"/>
      <c r="K42" s="67"/>
      <c r="L42" s="70"/>
      <c r="M42" s="67"/>
      <c r="N42" s="68"/>
      <c r="O42" s="43">
        <f>SUM(F42:N42)</f>
        <v>0</v>
      </c>
      <c r="P42" s="44">
        <f>(F42*$F$3)+(G42*$G$3)+(H42*$H$3)+(I42*$I$3)+(J42*$J$3)+(K42*$K$3)+(L42*$L$3)+(M42*$M$3)+(N42*$N$3)</f>
        <v>0</v>
      </c>
    </row>
    <row r="43" spans="1:16" s="30" customFormat="1" x14ac:dyDescent="0.2">
      <c r="A43" s="1"/>
      <c r="B43" s="66"/>
      <c r="C43" s="59"/>
      <c r="D43" s="60"/>
      <c r="E43" s="60"/>
      <c r="F43" s="61"/>
      <c r="G43" s="67"/>
      <c r="H43" s="68"/>
      <c r="I43" s="69"/>
      <c r="J43" s="68"/>
      <c r="K43" s="67"/>
      <c r="L43" s="70"/>
      <c r="M43" s="67"/>
      <c r="N43" s="68"/>
      <c r="O43" s="43">
        <f>SUM(F43:N43)</f>
        <v>0</v>
      </c>
      <c r="P43" s="44">
        <f>(F43*$F$3)+(G43*$G$3)+(H43*$H$3)+(I43*$I$3)+(J43*$J$3)+(K43*$K$3)+(L43*$L$3)+(M43*$M$3)+(N43*$N$3)</f>
        <v>0</v>
      </c>
    </row>
    <row r="44" spans="1:16" ht="12" thickBot="1" x14ac:dyDescent="0.25">
      <c r="A44" s="46"/>
      <c r="B44" s="47" t="s">
        <v>21</v>
      </c>
      <c r="C44" s="47">
        <f>SUM(C43:C43)</f>
        <v>0</v>
      </c>
      <c r="D44" s="47">
        <f>SUM(D42:D43)</f>
        <v>0</v>
      </c>
      <c r="E44" s="47">
        <f>SUM(E42:E43)</f>
        <v>0</v>
      </c>
      <c r="F44" s="47">
        <f>SUM(F43:F43)</f>
        <v>0</v>
      </c>
      <c r="G44" s="51">
        <f t="shared" ref="G44:P44" si="6">SUM(G42:G43)</f>
        <v>0</v>
      </c>
      <c r="H44" s="51">
        <f t="shared" si="6"/>
        <v>0</v>
      </c>
      <c r="I44" s="51">
        <f t="shared" si="6"/>
        <v>0</v>
      </c>
      <c r="J44" s="51">
        <f t="shared" si="6"/>
        <v>0</v>
      </c>
      <c r="K44" s="51">
        <f t="shared" si="6"/>
        <v>0</v>
      </c>
      <c r="L44" s="51">
        <f t="shared" si="6"/>
        <v>0</v>
      </c>
      <c r="M44" s="51">
        <f t="shared" si="6"/>
        <v>0</v>
      </c>
      <c r="N44" s="51">
        <f t="shared" si="6"/>
        <v>0</v>
      </c>
      <c r="O44" s="52">
        <f t="shared" si="6"/>
        <v>0</v>
      </c>
      <c r="P44" s="53">
        <f t="shared" si="6"/>
        <v>0</v>
      </c>
    </row>
    <row r="46" spans="1:16" ht="11.25" customHeight="1" x14ac:dyDescent="0.2"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</row>
    <row r="47" spans="1:16" ht="12.75" x14ac:dyDescent="0.2">
      <c r="B47" s="2"/>
      <c r="C47" s="2"/>
      <c r="D47" s="2"/>
      <c r="E47" s="2"/>
      <c r="F47" s="55"/>
      <c r="G47" s="55"/>
      <c r="H47" s="55"/>
      <c r="I47" s="55"/>
      <c r="J47" s="55"/>
      <c r="K47" s="55"/>
      <c r="L47" s="55"/>
      <c r="M47" s="55"/>
      <c r="N47" s="55"/>
      <c r="O47" s="2"/>
      <c r="P47" s="2"/>
    </row>
    <row r="48" spans="1:16" x14ac:dyDescent="0.2">
      <c r="M48" s="56" t="s">
        <v>21</v>
      </c>
      <c r="O48" s="57">
        <f>O44+O38+O22</f>
        <v>0</v>
      </c>
      <c r="P48" s="58">
        <f>P44+P38+P22</f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96"/>
  <sheetViews>
    <sheetView zoomScaleNormal="100" workbookViewId="0">
      <pane xSplit="2" ySplit="4" topLeftCell="C65" activePane="bottomRight" state="frozen"/>
      <selection pane="topRight" activeCell="C1" sqref="C1"/>
      <selection pane="bottomLeft" activeCell="A5" sqref="A5"/>
      <selection pane="bottomRight" activeCell="T79" sqref="T79"/>
    </sheetView>
  </sheetViews>
  <sheetFormatPr defaultRowHeight="11.25" x14ac:dyDescent="0.2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 x14ac:dyDescent="0.2">
      <c r="B1" s="2" t="s">
        <v>139</v>
      </c>
      <c r="C1" s="2"/>
      <c r="D1" s="2"/>
      <c r="E1" s="2"/>
    </row>
    <row r="2" spans="1:16" x14ac:dyDescent="0.2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 x14ac:dyDescent="0.2">
      <c r="B3" s="11"/>
      <c r="C3" s="12">
        <v>5</v>
      </c>
      <c r="D3" s="13">
        <v>18</v>
      </c>
      <c r="E3" s="13">
        <v>36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 x14ac:dyDescent="0.25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 ht="11.25" customHeight="1" x14ac:dyDescent="0.2"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</row>
    <row r="6" spans="1:16" ht="12" hidden="1" thickBot="1" x14ac:dyDescent="0.25">
      <c r="B6" s="33" t="s">
        <v>55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 hidden="1" x14ac:dyDescent="0.2">
      <c r="A7" s="1"/>
      <c r="B7" s="66"/>
      <c r="C7" s="174"/>
      <c r="D7" s="168"/>
      <c r="E7" s="168"/>
      <c r="F7" s="169"/>
      <c r="G7" s="170"/>
      <c r="H7" s="171"/>
      <c r="I7" s="172"/>
      <c r="J7" s="171"/>
      <c r="K7" s="170"/>
      <c r="L7" s="173"/>
      <c r="M7" s="170"/>
      <c r="N7" s="171"/>
      <c r="O7" s="43">
        <f>SUM(F7:N7)</f>
        <v>0</v>
      </c>
      <c r="P7" s="44">
        <f>(F7*$F$3)+(G7*$G$3)+(H7*$H$3)+(I7*$I$3)+(J7*$J$3)+(K7*$K$3)+(L7*$L$3)+(M7*$M$3)+(N7*$N$3)</f>
        <v>0</v>
      </c>
    </row>
    <row r="8" spans="1:16" s="30" customFormat="1" hidden="1" x14ac:dyDescent="0.2">
      <c r="A8" s="1"/>
      <c r="B8" s="66"/>
      <c r="C8" s="174"/>
      <c r="D8" s="168"/>
      <c r="E8" s="168"/>
      <c r="F8" s="169"/>
      <c r="G8" s="170"/>
      <c r="H8" s="171"/>
      <c r="I8" s="172"/>
      <c r="J8" s="171"/>
      <c r="K8" s="170"/>
      <c r="L8" s="173"/>
      <c r="M8" s="170"/>
      <c r="N8" s="171"/>
      <c r="O8" s="43">
        <f>SUM(F8:N8)</f>
        <v>0</v>
      </c>
      <c r="P8" s="44">
        <f>(F8*$F$3)+(G8*$G$3)+(H8*$H$3)+(I8*$I$3)+(J8*$J$3)+(K8*$K$3)+(L8*$L$3)+(M8*$M$3)+(N8*$N$3)</f>
        <v>0</v>
      </c>
    </row>
    <row r="9" spans="1:16" s="30" customFormat="1" hidden="1" x14ac:dyDescent="0.2">
      <c r="A9" s="1"/>
      <c r="B9" s="66"/>
      <c r="C9" s="174"/>
      <c r="D9" s="168"/>
      <c r="E9" s="168"/>
      <c r="F9" s="169"/>
      <c r="G9" s="170"/>
      <c r="H9" s="171"/>
      <c r="I9" s="172"/>
      <c r="J9" s="171"/>
      <c r="K9" s="170"/>
      <c r="L9" s="173"/>
      <c r="M9" s="170"/>
      <c r="N9" s="171"/>
      <c r="O9" s="43">
        <f>SUM(F9:N9)</f>
        <v>0</v>
      </c>
      <c r="P9" s="44">
        <f>(F9*$F$3)+(G9*$G$3)+(H9*$H$3)+(I9*$I$3)+(J9*$J$3)+(K9*$K$3)+(L9*$L$3)+(M9*$M$3)+(N9*$N$3)</f>
        <v>0</v>
      </c>
    </row>
    <row r="10" spans="1:16" ht="12" hidden="1" thickBot="1" x14ac:dyDescent="0.25">
      <c r="A10" s="46"/>
      <c r="B10" s="47" t="s">
        <v>21</v>
      </c>
      <c r="C10" s="47">
        <f t="shared" ref="C10:P10" si="0">SUM(C7:C9)</f>
        <v>0</v>
      </c>
      <c r="D10" s="47">
        <f t="shared" si="0"/>
        <v>0</v>
      </c>
      <c r="E10" s="47">
        <f t="shared" si="0"/>
        <v>0</v>
      </c>
      <c r="F10" s="47">
        <f t="shared" si="0"/>
        <v>0</v>
      </c>
      <c r="G10" s="51">
        <f t="shared" si="0"/>
        <v>0</v>
      </c>
      <c r="H10" s="51">
        <f t="shared" si="0"/>
        <v>0</v>
      </c>
      <c r="I10" s="51">
        <f t="shared" si="0"/>
        <v>0</v>
      </c>
      <c r="J10" s="51">
        <f t="shared" si="0"/>
        <v>0</v>
      </c>
      <c r="K10" s="51">
        <f t="shared" si="0"/>
        <v>0</v>
      </c>
      <c r="L10" s="51">
        <f t="shared" si="0"/>
        <v>0</v>
      </c>
      <c r="M10" s="51">
        <f t="shared" si="0"/>
        <v>0</v>
      </c>
      <c r="N10" s="51">
        <f t="shared" si="0"/>
        <v>0</v>
      </c>
      <c r="O10" s="52">
        <f t="shared" si="0"/>
        <v>0</v>
      </c>
      <c r="P10" s="53">
        <f t="shared" si="0"/>
        <v>0</v>
      </c>
    </row>
    <row r="11" spans="1:16" ht="12.75" hidden="1" x14ac:dyDescent="0.2">
      <c r="B11" s="2"/>
      <c r="C11" s="2"/>
      <c r="D11" s="2"/>
      <c r="E11" s="2"/>
      <c r="F11" s="55"/>
      <c r="G11" s="55"/>
      <c r="H11" s="55"/>
      <c r="I11" s="55"/>
      <c r="J11" s="55"/>
      <c r="K11" s="55"/>
      <c r="L11" s="55"/>
      <c r="M11" s="55"/>
      <c r="N11" s="55"/>
      <c r="O11" s="2"/>
      <c r="P11" s="2"/>
    </row>
    <row r="12" spans="1:16" x14ac:dyDescent="0.2">
      <c r="B12" s="13"/>
      <c r="C12" s="13"/>
      <c r="D12" s="13"/>
      <c r="E12" s="13"/>
      <c r="F12" s="31"/>
      <c r="G12" s="31"/>
      <c r="H12" s="31"/>
      <c r="I12" s="31"/>
      <c r="J12" s="31"/>
      <c r="K12" s="31"/>
      <c r="L12" s="31"/>
      <c r="M12" s="31"/>
      <c r="N12" s="31"/>
      <c r="O12" s="13"/>
      <c r="P12" s="32"/>
    </row>
    <row r="13" spans="1:16" ht="12" thickBot="1" x14ac:dyDescent="0.25">
      <c r="B13" s="33" t="s">
        <v>20</v>
      </c>
      <c r="C13" s="33"/>
      <c r="D13" s="33"/>
      <c r="E13" s="33"/>
      <c r="F13" s="34"/>
      <c r="G13" s="34"/>
      <c r="H13" s="34"/>
      <c r="I13" s="34"/>
      <c r="J13" s="34"/>
      <c r="K13" s="34"/>
      <c r="L13" s="34"/>
      <c r="M13" s="34"/>
      <c r="N13" s="34"/>
      <c r="O13" s="35"/>
      <c r="P13" s="35"/>
    </row>
    <row r="14" spans="1:16" s="30" customFormat="1" x14ac:dyDescent="0.2">
      <c r="A14" s="1"/>
      <c r="B14" s="230" t="s">
        <v>114</v>
      </c>
      <c r="C14" s="231"/>
      <c r="D14" s="232"/>
      <c r="E14" s="232"/>
      <c r="F14" s="233">
        <v>30</v>
      </c>
      <c r="G14" s="234">
        <v>29</v>
      </c>
      <c r="H14" s="235"/>
      <c r="I14" s="236"/>
      <c r="J14" s="235"/>
      <c r="K14" s="234">
        <v>2</v>
      </c>
      <c r="L14" s="237"/>
      <c r="M14" s="234">
        <v>1</v>
      </c>
      <c r="N14" s="235"/>
      <c r="O14" s="43">
        <f>SUM(C14:N14)</f>
        <v>62</v>
      </c>
      <c r="P14" s="44">
        <f>(C14*$C$3)+(F14*$F$3)+(G14*$G$3)+(H14*$H$3)+(I14*$I$3)+(J14*$J$3)+(K14*$K$3)+(L14*$L$3)+(M14*$M$3)+(N14*$N$3)</f>
        <v>14.25</v>
      </c>
    </row>
    <row r="15" spans="1:16" s="30" customFormat="1" x14ac:dyDescent="0.2">
      <c r="A15" s="1"/>
      <c r="B15" s="230" t="s">
        <v>115</v>
      </c>
      <c r="C15" s="238"/>
      <c r="D15" s="232"/>
      <c r="E15" s="232"/>
      <c r="F15" s="233"/>
      <c r="G15" s="234">
        <v>160</v>
      </c>
      <c r="H15" s="235"/>
      <c r="I15" s="236"/>
      <c r="J15" s="235"/>
      <c r="K15" s="234">
        <v>2</v>
      </c>
      <c r="L15" s="237"/>
      <c r="M15" s="234">
        <v>2</v>
      </c>
      <c r="N15" s="235"/>
      <c r="O15" s="43">
        <f>SUM(F15:N15)</f>
        <v>164</v>
      </c>
      <c r="P15" s="44">
        <f>(F15*$F$3)+(G15*$G$3)+(H15*$H$3)+(I15*$I$3)+(J15*$J$3)+(K15*$K$3)+(L15*$L$3)+(M15*$M$3)+(N15*$N$3)</f>
        <v>46</v>
      </c>
    </row>
    <row r="16" spans="1:16" s="30" customFormat="1" x14ac:dyDescent="0.2">
      <c r="A16" s="1"/>
      <c r="B16" s="166"/>
      <c r="C16" s="174"/>
      <c r="D16" s="168"/>
      <c r="E16" s="168"/>
      <c r="F16" s="169"/>
      <c r="G16" s="170"/>
      <c r="H16" s="171"/>
      <c r="I16" s="172"/>
      <c r="J16" s="171"/>
      <c r="K16" s="170"/>
      <c r="L16" s="173"/>
      <c r="M16" s="170"/>
      <c r="N16" s="171"/>
      <c r="O16" s="43">
        <f>SUM(F16:N16)</f>
        <v>0</v>
      </c>
      <c r="P16" s="44">
        <f>(F16*$F$3)+(G16*$G$3)+(H16*$H$3)+(I16*$I$3)+(J16*$J$3)+(K16*$K$3)+(L16*$L$3)+(M16*$M$3)+(N16*$N$3)</f>
        <v>0</v>
      </c>
    </row>
    <row r="17" spans="1:16" ht="12" thickBot="1" x14ac:dyDescent="0.25">
      <c r="A17" s="46"/>
      <c r="B17" s="47" t="s">
        <v>21</v>
      </c>
      <c r="C17" s="47">
        <f t="shared" ref="C17:P17" si="1">SUM(C14:C16)</f>
        <v>0</v>
      </c>
      <c r="D17" s="47">
        <f t="shared" si="1"/>
        <v>0</v>
      </c>
      <c r="E17" s="47">
        <f t="shared" si="1"/>
        <v>0</v>
      </c>
      <c r="F17" s="47">
        <f t="shared" si="1"/>
        <v>30</v>
      </c>
      <c r="G17" s="47">
        <f t="shared" si="1"/>
        <v>189</v>
      </c>
      <c r="H17" s="47">
        <f t="shared" si="1"/>
        <v>0</v>
      </c>
      <c r="I17" s="47">
        <f t="shared" si="1"/>
        <v>0</v>
      </c>
      <c r="J17" s="47">
        <f t="shared" si="1"/>
        <v>0</v>
      </c>
      <c r="K17" s="47">
        <f t="shared" si="1"/>
        <v>4</v>
      </c>
      <c r="L17" s="47">
        <f t="shared" si="1"/>
        <v>0</v>
      </c>
      <c r="M17" s="47">
        <f t="shared" si="1"/>
        <v>3</v>
      </c>
      <c r="N17" s="47">
        <f t="shared" si="1"/>
        <v>0</v>
      </c>
      <c r="O17" s="118">
        <f t="shared" si="1"/>
        <v>226</v>
      </c>
      <c r="P17" s="47">
        <f t="shared" si="1"/>
        <v>60.25</v>
      </c>
    </row>
    <row r="18" spans="1:16" x14ac:dyDescent="0.2">
      <c r="B18" s="46"/>
      <c r="C18" s="46"/>
      <c r="D18" s="46"/>
      <c r="E18" s="46"/>
      <c r="F18" s="48"/>
      <c r="G18" s="48"/>
      <c r="H18" s="48"/>
      <c r="I18" s="48"/>
      <c r="J18" s="48"/>
      <c r="K18" s="48"/>
      <c r="L18" s="48"/>
      <c r="M18" s="48"/>
      <c r="N18" s="48"/>
      <c r="O18" s="46"/>
      <c r="P18" s="46"/>
    </row>
    <row r="19" spans="1:16" x14ac:dyDescent="0.2">
      <c r="B19" s="13"/>
      <c r="C19" s="13"/>
      <c r="D19" s="13"/>
      <c r="E19" s="13"/>
      <c r="F19" s="31"/>
      <c r="G19" s="31"/>
      <c r="H19" s="31"/>
      <c r="I19" s="31"/>
      <c r="J19" s="31"/>
      <c r="K19" s="31"/>
      <c r="L19" s="31"/>
      <c r="M19" s="31"/>
      <c r="N19" s="31"/>
      <c r="O19" s="13"/>
      <c r="P19" s="13"/>
    </row>
    <row r="20" spans="1:16" ht="12" thickBot="1" x14ac:dyDescent="0.25">
      <c r="B20" s="33" t="s">
        <v>22</v>
      </c>
      <c r="C20" s="33"/>
      <c r="D20" s="33"/>
      <c r="E20" s="33"/>
      <c r="F20" s="34"/>
      <c r="G20" s="34"/>
      <c r="H20" s="34"/>
      <c r="I20" s="34"/>
      <c r="J20" s="34"/>
      <c r="K20" s="34"/>
      <c r="L20" s="34"/>
      <c r="M20" s="34"/>
      <c r="N20" s="34"/>
      <c r="O20" s="35"/>
      <c r="P20" s="35"/>
    </row>
    <row r="21" spans="1:16" s="216" customFormat="1" x14ac:dyDescent="0.2">
      <c r="A21" s="141"/>
      <c r="B21" s="73" t="s">
        <v>91</v>
      </c>
      <c r="C21" s="72"/>
      <c r="D21" s="217"/>
      <c r="E21" s="217"/>
      <c r="F21" s="61"/>
      <c r="G21" s="176">
        <v>1280</v>
      </c>
      <c r="H21" s="134"/>
      <c r="I21" s="176">
        <v>11</v>
      </c>
      <c r="J21" s="143"/>
      <c r="K21" s="176"/>
      <c r="L21" s="134"/>
      <c r="M21" s="176"/>
      <c r="N21" s="144"/>
      <c r="O21" s="226">
        <f t="shared" ref="O21:O43" si="2">SUM(F21:N21)</f>
        <v>1291</v>
      </c>
      <c r="P21" s="221">
        <f>(C21*$C$3)+(F21*$F$3)+(G21*$G$3)+(H21*$H$3)+(I21*$I$3)+(J21*$J$3)+(K21*$K$3)+(L21*$L$3)+(M21*$M$3)+(N21*$N$3)</f>
        <v>325.5</v>
      </c>
    </row>
    <row r="22" spans="1:16" s="216" customFormat="1" x14ac:dyDescent="0.2">
      <c r="A22" s="141"/>
      <c r="B22" s="142" t="s">
        <v>92</v>
      </c>
      <c r="C22" s="72"/>
      <c r="D22" s="217"/>
      <c r="E22" s="217"/>
      <c r="F22" s="61">
        <v>2936</v>
      </c>
      <c r="G22" s="176"/>
      <c r="H22" s="134"/>
      <c r="I22" s="176"/>
      <c r="J22" s="143"/>
      <c r="K22" s="176"/>
      <c r="L22" s="134"/>
      <c r="M22" s="176"/>
      <c r="N22" s="144"/>
      <c r="O22" s="226">
        <f t="shared" ref="O22:O35" si="3">SUM(F22:N22)</f>
        <v>2936</v>
      </c>
      <c r="P22" s="221">
        <f t="shared" ref="P22:P35" si="4">(F22*$F$3)+(G22*$G$3)+(H22*$H$3)+(I22*$I$3)+(J22*$J$3)+(K22*$K$3)+(L22*$L$3)+(M22*$M$3)+(N22*$N$3)</f>
        <v>293.60000000000002</v>
      </c>
    </row>
    <row r="23" spans="1:16" s="216" customFormat="1" x14ac:dyDescent="0.2">
      <c r="A23" s="141"/>
      <c r="B23" s="73" t="s">
        <v>93</v>
      </c>
      <c r="C23" s="72"/>
      <c r="D23" s="217"/>
      <c r="E23" s="217"/>
      <c r="F23" s="61"/>
      <c r="G23" s="176">
        <v>585</v>
      </c>
      <c r="H23" s="134"/>
      <c r="I23" s="176">
        <v>31</v>
      </c>
      <c r="J23" s="143"/>
      <c r="K23" s="176"/>
      <c r="L23" s="134"/>
      <c r="M23" s="176"/>
      <c r="N23" s="144"/>
      <c r="O23" s="226">
        <f t="shared" si="3"/>
        <v>616</v>
      </c>
      <c r="P23" s="221">
        <f t="shared" si="4"/>
        <v>161.75</v>
      </c>
    </row>
    <row r="24" spans="1:16" s="216" customFormat="1" x14ac:dyDescent="0.2">
      <c r="A24" s="141"/>
      <c r="B24" s="73" t="s">
        <v>94</v>
      </c>
      <c r="C24" s="72"/>
      <c r="D24" s="217"/>
      <c r="E24" s="217"/>
      <c r="F24" s="61"/>
      <c r="G24" s="176"/>
      <c r="H24" s="134"/>
      <c r="I24" s="176"/>
      <c r="J24" s="143"/>
      <c r="K24" s="176"/>
      <c r="L24" s="134"/>
      <c r="M24" s="176"/>
      <c r="N24" s="144">
        <v>15</v>
      </c>
      <c r="O24" s="226">
        <f t="shared" si="3"/>
        <v>15</v>
      </c>
      <c r="P24" s="221">
        <f t="shared" si="4"/>
        <v>30</v>
      </c>
    </row>
    <row r="25" spans="1:16" s="216" customFormat="1" x14ac:dyDescent="0.2">
      <c r="A25" s="141"/>
      <c r="B25" s="142" t="s">
        <v>95</v>
      </c>
      <c r="C25" s="72"/>
      <c r="D25" s="217"/>
      <c r="E25" s="217"/>
      <c r="F25" s="61">
        <v>7</v>
      </c>
      <c r="G25" s="176">
        <v>31</v>
      </c>
      <c r="H25" s="134"/>
      <c r="I25" s="176">
        <v>6</v>
      </c>
      <c r="J25" s="143"/>
      <c r="K25" s="176">
        <v>3</v>
      </c>
      <c r="L25" s="134">
        <v>2</v>
      </c>
      <c r="M25" s="176">
        <v>1</v>
      </c>
      <c r="N25" s="144">
        <v>3</v>
      </c>
      <c r="O25" s="226">
        <f t="shared" si="3"/>
        <v>53</v>
      </c>
      <c r="P25" s="221">
        <f t="shared" si="4"/>
        <v>24.45</v>
      </c>
    </row>
    <row r="26" spans="1:16" s="216" customFormat="1" x14ac:dyDescent="0.2">
      <c r="A26" s="141"/>
      <c r="B26" s="73" t="s">
        <v>96</v>
      </c>
      <c r="C26" s="72"/>
      <c r="D26" s="217"/>
      <c r="E26" s="217"/>
      <c r="F26" s="61"/>
      <c r="G26" s="176">
        <v>32</v>
      </c>
      <c r="H26" s="134"/>
      <c r="I26" s="176">
        <v>12</v>
      </c>
      <c r="J26" s="143"/>
      <c r="K26" s="176">
        <v>8</v>
      </c>
      <c r="L26" s="134"/>
      <c r="M26" s="176"/>
      <c r="N26" s="144"/>
      <c r="O26" s="226">
        <f t="shared" si="3"/>
        <v>52</v>
      </c>
      <c r="P26" s="221">
        <f t="shared" si="4"/>
        <v>22</v>
      </c>
    </row>
    <row r="27" spans="1:16" s="216" customFormat="1" x14ac:dyDescent="0.2">
      <c r="A27" s="141"/>
      <c r="B27" s="73" t="s">
        <v>97</v>
      </c>
      <c r="C27" s="72"/>
      <c r="D27" s="217"/>
      <c r="E27" s="217"/>
      <c r="F27" s="61"/>
      <c r="G27" s="176">
        <v>8</v>
      </c>
      <c r="H27" s="134"/>
      <c r="I27" s="176"/>
      <c r="J27" s="143"/>
      <c r="K27" s="176">
        <v>2</v>
      </c>
      <c r="L27" s="134"/>
      <c r="M27" s="176">
        <v>4</v>
      </c>
      <c r="N27" s="144">
        <v>3</v>
      </c>
      <c r="O27" s="226">
        <f t="shared" si="3"/>
        <v>17</v>
      </c>
      <c r="P27" s="221">
        <f t="shared" si="4"/>
        <v>18</v>
      </c>
    </row>
    <row r="28" spans="1:16" s="216" customFormat="1" x14ac:dyDescent="0.2">
      <c r="A28" s="141"/>
      <c r="B28" s="142" t="s">
        <v>98</v>
      </c>
      <c r="C28" s="72"/>
      <c r="D28" s="217">
        <v>1</v>
      </c>
      <c r="E28" s="217"/>
      <c r="F28" s="61"/>
      <c r="G28" s="176"/>
      <c r="H28" s="134"/>
      <c r="I28" s="176"/>
      <c r="J28" s="143"/>
      <c r="K28" s="176"/>
      <c r="L28" s="134"/>
      <c r="M28" s="176"/>
      <c r="N28" s="144">
        <v>9</v>
      </c>
      <c r="O28" s="226">
        <f t="shared" si="3"/>
        <v>9</v>
      </c>
      <c r="P28" s="221">
        <f t="shared" si="4"/>
        <v>18</v>
      </c>
    </row>
    <row r="29" spans="1:16" s="216" customFormat="1" x14ac:dyDescent="0.2">
      <c r="A29" s="141"/>
      <c r="B29" s="73" t="s">
        <v>99</v>
      </c>
      <c r="C29" s="72"/>
      <c r="D29" s="217"/>
      <c r="E29" s="217"/>
      <c r="F29" s="61"/>
      <c r="G29" s="176"/>
      <c r="H29" s="134"/>
      <c r="I29" s="176">
        <v>6</v>
      </c>
      <c r="J29" s="143"/>
      <c r="K29" s="176"/>
      <c r="L29" s="134">
        <v>9</v>
      </c>
      <c r="M29" s="176"/>
      <c r="N29" s="144"/>
      <c r="O29" s="226">
        <f t="shared" ref="O29:O34" si="5">SUM(F29:N29)</f>
        <v>15</v>
      </c>
      <c r="P29" s="221">
        <f t="shared" ref="P29:P34" si="6">(F29*$F$3)+(G29*$G$3)+(H29*$H$3)+(I29*$I$3)+(J29*$J$3)+(K29*$K$3)+(L29*$L$3)+(M29*$M$3)+(N29*$N$3)</f>
        <v>12</v>
      </c>
    </row>
    <row r="30" spans="1:16" s="216" customFormat="1" x14ac:dyDescent="0.2">
      <c r="A30" s="141"/>
      <c r="B30" s="73" t="s">
        <v>100</v>
      </c>
      <c r="C30" s="72"/>
      <c r="D30" s="217"/>
      <c r="E30" s="217"/>
      <c r="F30" s="61"/>
      <c r="G30" s="176">
        <v>42</v>
      </c>
      <c r="H30" s="134"/>
      <c r="I30" s="176"/>
      <c r="J30" s="143"/>
      <c r="K30" s="176"/>
      <c r="L30" s="134"/>
      <c r="M30" s="176"/>
      <c r="N30" s="144"/>
      <c r="O30" s="226">
        <f t="shared" si="5"/>
        <v>42</v>
      </c>
      <c r="P30" s="221">
        <f t="shared" si="6"/>
        <v>10.5</v>
      </c>
    </row>
    <row r="31" spans="1:16" s="216" customFormat="1" x14ac:dyDescent="0.2">
      <c r="A31" s="141"/>
      <c r="B31" s="142" t="s">
        <v>101</v>
      </c>
      <c r="C31" s="72"/>
      <c r="D31" s="217"/>
      <c r="E31" s="217"/>
      <c r="F31" s="61"/>
      <c r="G31" s="176"/>
      <c r="H31" s="134"/>
      <c r="I31" s="176"/>
      <c r="J31" s="143"/>
      <c r="K31" s="176">
        <v>3</v>
      </c>
      <c r="L31" s="134"/>
      <c r="M31" s="176">
        <v>2</v>
      </c>
      <c r="N31" s="144"/>
      <c r="O31" s="226">
        <f t="shared" si="5"/>
        <v>5</v>
      </c>
      <c r="P31" s="221">
        <f t="shared" si="6"/>
        <v>7</v>
      </c>
    </row>
    <row r="32" spans="1:16" s="216" customFormat="1" x14ac:dyDescent="0.2">
      <c r="A32" s="141"/>
      <c r="B32" s="73" t="s">
        <v>102</v>
      </c>
      <c r="C32" s="72"/>
      <c r="D32" s="217"/>
      <c r="E32" s="217"/>
      <c r="F32" s="61">
        <v>4</v>
      </c>
      <c r="G32" s="176">
        <v>7</v>
      </c>
      <c r="H32" s="134">
        <v>2</v>
      </c>
      <c r="I32" s="176"/>
      <c r="J32" s="143"/>
      <c r="K32" s="176"/>
      <c r="L32" s="134"/>
      <c r="M32" s="176"/>
      <c r="N32" s="144">
        <v>1</v>
      </c>
      <c r="O32" s="226">
        <f t="shared" si="5"/>
        <v>14</v>
      </c>
      <c r="P32" s="221">
        <f t="shared" si="6"/>
        <v>4.6500000000000004</v>
      </c>
    </row>
    <row r="33" spans="1:16" s="216" customFormat="1" x14ac:dyDescent="0.2">
      <c r="A33" s="141"/>
      <c r="B33" s="73" t="s">
        <v>103</v>
      </c>
      <c r="C33" s="72"/>
      <c r="D33" s="217"/>
      <c r="E33" s="217"/>
      <c r="F33" s="61"/>
      <c r="G33" s="176"/>
      <c r="H33" s="134"/>
      <c r="I33" s="176"/>
      <c r="J33" s="143"/>
      <c r="K33" s="176"/>
      <c r="L33" s="134"/>
      <c r="M33" s="176">
        <v>1</v>
      </c>
      <c r="N33" s="144"/>
      <c r="O33" s="226">
        <f t="shared" si="5"/>
        <v>1</v>
      </c>
      <c r="P33" s="221">
        <f t="shared" si="6"/>
        <v>2</v>
      </c>
    </row>
    <row r="34" spans="1:16" s="216" customFormat="1" x14ac:dyDescent="0.2">
      <c r="A34" s="141"/>
      <c r="B34" s="142" t="s">
        <v>104</v>
      </c>
      <c r="C34" s="72"/>
      <c r="D34" s="217"/>
      <c r="E34" s="217"/>
      <c r="F34" s="61"/>
      <c r="G34" s="176"/>
      <c r="H34" s="134"/>
      <c r="I34" s="176"/>
      <c r="J34" s="143"/>
      <c r="K34" s="176"/>
      <c r="L34" s="134"/>
      <c r="M34" s="176">
        <v>1</v>
      </c>
      <c r="N34" s="144"/>
      <c r="O34" s="226">
        <f t="shared" si="5"/>
        <v>1</v>
      </c>
      <c r="P34" s="221">
        <f t="shared" si="6"/>
        <v>2</v>
      </c>
    </row>
    <row r="35" spans="1:16" s="216" customFormat="1" x14ac:dyDescent="0.2">
      <c r="A35" s="141"/>
      <c r="B35" s="73" t="s">
        <v>105</v>
      </c>
      <c r="C35" s="72"/>
      <c r="D35" s="217"/>
      <c r="E35" s="217"/>
      <c r="F35" s="61"/>
      <c r="G35" s="176"/>
      <c r="H35" s="134"/>
      <c r="I35" s="176"/>
      <c r="J35" s="143"/>
      <c r="K35" s="176"/>
      <c r="L35" s="134"/>
      <c r="M35" s="176">
        <v>1</v>
      </c>
      <c r="N35" s="144"/>
      <c r="O35" s="226">
        <f t="shared" si="3"/>
        <v>1</v>
      </c>
      <c r="P35" s="221">
        <f t="shared" si="4"/>
        <v>2</v>
      </c>
    </row>
    <row r="36" spans="1:16" s="216" customFormat="1" x14ac:dyDescent="0.2">
      <c r="A36" s="141"/>
      <c r="B36" s="73" t="s">
        <v>106</v>
      </c>
      <c r="C36" s="72"/>
      <c r="D36" s="217"/>
      <c r="E36" s="217"/>
      <c r="F36" s="61"/>
      <c r="G36" s="176"/>
      <c r="H36" s="134"/>
      <c r="I36" s="176"/>
      <c r="J36" s="143"/>
      <c r="K36" s="176"/>
      <c r="L36" s="134"/>
      <c r="M36" s="176">
        <v>1</v>
      </c>
      <c r="N36" s="144"/>
      <c r="O36" s="226">
        <f t="shared" si="2"/>
        <v>1</v>
      </c>
      <c r="P36" s="221">
        <f t="shared" ref="P36:P43" si="7">(F36*$F$3)+(G36*$G$3)+(H36*$H$3)+(I36*$I$3)+(J36*$J$3)+(K36*$K$3)+(L36*$L$3)+(M36*$M$3)+(N36*$N$3)</f>
        <v>2</v>
      </c>
    </row>
    <row r="37" spans="1:16" s="216" customFormat="1" x14ac:dyDescent="0.2">
      <c r="A37" s="141"/>
      <c r="B37" s="142" t="s">
        <v>107</v>
      </c>
      <c r="C37" s="72"/>
      <c r="D37" s="217"/>
      <c r="E37" s="217"/>
      <c r="F37" s="61"/>
      <c r="G37" s="176"/>
      <c r="H37" s="134"/>
      <c r="I37" s="176"/>
      <c r="J37" s="143"/>
      <c r="K37" s="176">
        <v>2</v>
      </c>
      <c r="L37" s="134"/>
      <c r="M37" s="176"/>
      <c r="N37" s="144"/>
      <c r="O37" s="226">
        <f t="shared" si="2"/>
        <v>2</v>
      </c>
      <c r="P37" s="221">
        <f t="shared" si="7"/>
        <v>2</v>
      </c>
    </row>
    <row r="38" spans="1:16" s="216" customFormat="1" x14ac:dyDescent="0.2">
      <c r="A38" s="141"/>
      <c r="B38" s="73" t="s">
        <v>108</v>
      </c>
      <c r="C38" s="72"/>
      <c r="D38" s="217"/>
      <c r="E38" s="217"/>
      <c r="F38" s="61"/>
      <c r="G38" s="176"/>
      <c r="H38" s="134"/>
      <c r="I38" s="176"/>
      <c r="J38" s="143"/>
      <c r="K38" s="176">
        <v>2</v>
      </c>
      <c r="L38" s="134"/>
      <c r="M38" s="176"/>
      <c r="N38" s="144"/>
      <c r="O38" s="226">
        <f t="shared" si="2"/>
        <v>2</v>
      </c>
      <c r="P38" s="221">
        <f t="shared" si="7"/>
        <v>2</v>
      </c>
    </row>
    <row r="39" spans="1:16" s="216" customFormat="1" x14ac:dyDescent="0.2">
      <c r="A39" s="141"/>
      <c r="B39" s="73" t="s">
        <v>109</v>
      </c>
      <c r="C39" s="72"/>
      <c r="D39" s="217"/>
      <c r="E39" s="217"/>
      <c r="F39" s="61"/>
      <c r="G39" s="176"/>
      <c r="H39" s="134"/>
      <c r="I39" s="176"/>
      <c r="J39" s="143"/>
      <c r="K39" s="176"/>
      <c r="L39" s="134">
        <v>1</v>
      </c>
      <c r="M39" s="176"/>
      <c r="N39" s="144"/>
      <c r="O39" s="226">
        <f t="shared" si="2"/>
        <v>1</v>
      </c>
      <c r="P39" s="221">
        <f t="shared" si="7"/>
        <v>1</v>
      </c>
    </row>
    <row r="40" spans="1:16" s="216" customFormat="1" x14ac:dyDescent="0.2">
      <c r="A40" s="141"/>
      <c r="B40" s="142" t="s">
        <v>110</v>
      </c>
      <c r="C40" s="72"/>
      <c r="D40" s="217"/>
      <c r="E40" s="217"/>
      <c r="F40" s="61"/>
      <c r="G40" s="176"/>
      <c r="H40" s="134"/>
      <c r="I40" s="176"/>
      <c r="J40" s="143"/>
      <c r="K40" s="176"/>
      <c r="L40" s="134">
        <v>1</v>
      </c>
      <c r="M40" s="176"/>
      <c r="N40" s="144"/>
      <c r="O40" s="226">
        <f t="shared" si="2"/>
        <v>1</v>
      </c>
      <c r="P40" s="221">
        <f t="shared" si="7"/>
        <v>1</v>
      </c>
    </row>
    <row r="41" spans="1:16" s="216" customFormat="1" x14ac:dyDescent="0.2">
      <c r="A41" s="141"/>
      <c r="B41" s="73" t="s">
        <v>111</v>
      </c>
      <c r="C41" s="72"/>
      <c r="D41" s="217"/>
      <c r="E41" s="217"/>
      <c r="F41" s="61"/>
      <c r="G41" s="176"/>
      <c r="H41" s="134"/>
      <c r="I41" s="176"/>
      <c r="J41" s="143"/>
      <c r="K41" s="176">
        <v>1</v>
      </c>
      <c r="L41" s="134"/>
      <c r="M41" s="176"/>
      <c r="N41" s="144"/>
      <c r="O41" s="226">
        <f t="shared" si="2"/>
        <v>1</v>
      </c>
      <c r="P41" s="221">
        <f t="shared" si="7"/>
        <v>1</v>
      </c>
    </row>
    <row r="42" spans="1:16" s="216" customFormat="1" x14ac:dyDescent="0.2">
      <c r="A42" s="141"/>
      <c r="B42" s="73" t="s">
        <v>112</v>
      </c>
      <c r="C42" s="72"/>
      <c r="D42" s="217"/>
      <c r="E42" s="217"/>
      <c r="F42" s="61"/>
      <c r="G42" s="176"/>
      <c r="H42" s="134"/>
      <c r="I42" s="176"/>
      <c r="J42" s="143"/>
      <c r="K42" s="176">
        <v>1</v>
      </c>
      <c r="L42" s="134"/>
      <c r="M42" s="176"/>
      <c r="N42" s="144"/>
      <c r="O42" s="226">
        <f t="shared" si="2"/>
        <v>1</v>
      </c>
      <c r="P42" s="221">
        <f t="shared" si="7"/>
        <v>1</v>
      </c>
    </row>
    <row r="43" spans="1:16" s="216" customFormat="1" x14ac:dyDescent="0.2">
      <c r="A43" s="141"/>
      <c r="B43" s="142"/>
      <c r="C43" s="72"/>
      <c r="D43" s="217"/>
      <c r="E43" s="217"/>
      <c r="F43" s="61"/>
      <c r="G43" s="176"/>
      <c r="H43" s="134"/>
      <c r="I43" s="176"/>
      <c r="J43" s="143"/>
      <c r="K43" s="176"/>
      <c r="L43" s="134"/>
      <c r="M43" s="176"/>
      <c r="N43" s="144"/>
      <c r="O43" s="226">
        <f t="shared" si="2"/>
        <v>0</v>
      </c>
      <c r="P43" s="221">
        <f t="shared" si="7"/>
        <v>0</v>
      </c>
    </row>
    <row r="44" spans="1:16" s="216" customFormat="1" x14ac:dyDescent="0.2">
      <c r="A44" s="141"/>
      <c r="B44" s="73"/>
      <c r="C44" s="72"/>
      <c r="D44" s="217"/>
      <c r="E44" s="217"/>
      <c r="F44" s="61"/>
      <c r="G44" s="176"/>
      <c r="H44" s="134"/>
      <c r="I44" s="176"/>
      <c r="J44" s="143"/>
      <c r="K44" s="176"/>
      <c r="L44" s="134"/>
      <c r="M44" s="176"/>
      <c r="N44" s="144"/>
      <c r="O44" s="226">
        <f>SUM(F44:N44)</f>
        <v>0</v>
      </c>
      <c r="P44" s="221">
        <f>(F44*$F$3)+(G44*$G$3)+(H44*$H$3)+(I44*$I$3)+(J44*$J$3)+(K44*$K$3)+(L44*$L$3)+(M44*$M$3)+(N44*$N$3)</f>
        <v>0</v>
      </c>
    </row>
    <row r="45" spans="1:16" ht="12" thickBot="1" x14ac:dyDescent="0.25">
      <c r="A45" s="46"/>
      <c r="B45" s="47" t="s">
        <v>21</v>
      </c>
      <c r="C45" s="47">
        <f t="shared" ref="C45:P45" si="8">SUM(C21:C44)</f>
        <v>0</v>
      </c>
      <c r="D45" s="47">
        <f t="shared" si="8"/>
        <v>1</v>
      </c>
      <c r="E45" s="47">
        <f t="shared" si="8"/>
        <v>0</v>
      </c>
      <c r="F45" s="138">
        <f t="shared" si="8"/>
        <v>2947</v>
      </c>
      <c r="G45" s="47">
        <f t="shared" si="8"/>
        <v>1985</v>
      </c>
      <c r="H45" s="47">
        <f t="shared" si="8"/>
        <v>2</v>
      </c>
      <c r="I45" s="138">
        <f t="shared" si="8"/>
        <v>66</v>
      </c>
      <c r="J45" s="138">
        <f t="shared" si="8"/>
        <v>0</v>
      </c>
      <c r="K45" s="138">
        <f t="shared" si="8"/>
        <v>22</v>
      </c>
      <c r="L45" s="138">
        <f t="shared" si="8"/>
        <v>13</v>
      </c>
      <c r="M45" s="47">
        <f t="shared" si="8"/>
        <v>11</v>
      </c>
      <c r="N45" s="47">
        <f t="shared" si="8"/>
        <v>31</v>
      </c>
      <c r="O45" s="49">
        <f t="shared" si="8"/>
        <v>5077</v>
      </c>
      <c r="P45" s="49">
        <f t="shared" si="8"/>
        <v>943.45</v>
      </c>
    </row>
    <row r="46" spans="1:16" x14ac:dyDescent="0.2">
      <c r="G46" s="50"/>
    </row>
    <row r="47" spans="1:16" ht="12" hidden="1" thickBot="1" x14ac:dyDescent="0.25">
      <c r="B47" s="33" t="s">
        <v>38</v>
      </c>
      <c r="C47" s="33"/>
      <c r="D47" s="33"/>
      <c r="E47" s="33"/>
      <c r="F47" s="34"/>
      <c r="G47" s="34"/>
      <c r="H47" s="34"/>
      <c r="I47" s="34"/>
      <c r="J47" s="34"/>
      <c r="K47" s="34"/>
      <c r="L47" s="34"/>
      <c r="M47" s="34"/>
      <c r="N47" s="34"/>
      <c r="O47" s="35"/>
      <c r="P47" s="35"/>
    </row>
    <row r="48" spans="1:16" s="30" customFormat="1" hidden="1" x14ac:dyDescent="0.2">
      <c r="A48" s="141"/>
      <c r="B48" s="142"/>
      <c r="C48" s="72"/>
      <c r="D48" s="60"/>
      <c r="E48" s="60"/>
      <c r="F48" s="61"/>
      <c r="G48" s="176"/>
      <c r="H48" s="134"/>
      <c r="I48" s="176"/>
      <c r="J48" s="143"/>
      <c r="K48" s="176"/>
      <c r="L48" s="134"/>
      <c r="M48" s="176"/>
      <c r="N48" s="144"/>
      <c r="O48" s="139">
        <f t="shared" ref="O48:O53" si="9">SUM(F48:N48)</f>
        <v>0</v>
      </c>
      <c r="P48" s="44">
        <f t="shared" ref="P48:P53" si="10">(F48*$F$3)+(G48*$G$3)+(H48*$H$3)+(I48*$I$3)+(J48*$J$3)+(K48*$K$3)+(L48*$L$3)+(M48*$M$3)+(N48*$N$3)</f>
        <v>0</v>
      </c>
    </row>
    <row r="49" spans="1:16" s="30" customFormat="1" hidden="1" x14ac:dyDescent="0.2">
      <c r="A49" s="141"/>
      <c r="B49" s="73"/>
      <c r="C49" s="72"/>
      <c r="D49" s="60"/>
      <c r="E49" s="60"/>
      <c r="F49" s="61"/>
      <c r="G49" s="176"/>
      <c r="H49" s="134"/>
      <c r="I49" s="176"/>
      <c r="J49" s="143"/>
      <c r="K49" s="176"/>
      <c r="L49" s="134"/>
      <c r="M49" s="176"/>
      <c r="N49" s="144"/>
      <c r="O49" s="139">
        <f t="shared" si="9"/>
        <v>0</v>
      </c>
      <c r="P49" s="44">
        <f t="shared" si="10"/>
        <v>0</v>
      </c>
    </row>
    <row r="50" spans="1:16" s="30" customFormat="1" hidden="1" x14ac:dyDescent="0.2">
      <c r="A50" s="141"/>
      <c r="B50" s="142"/>
      <c r="C50" s="72"/>
      <c r="D50" s="60"/>
      <c r="E50" s="60"/>
      <c r="F50" s="61"/>
      <c r="G50" s="176"/>
      <c r="H50" s="134"/>
      <c r="I50" s="176"/>
      <c r="J50" s="143"/>
      <c r="K50" s="176"/>
      <c r="L50" s="134"/>
      <c r="M50" s="176"/>
      <c r="N50" s="144"/>
      <c r="O50" s="139">
        <f t="shared" si="9"/>
        <v>0</v>
      </c>
      <c r="P50" s="44">
        <f t="shared" si="10"/>
        <v>0</v>
      </c>
    </row>
    <row r="51" spans="1:16" s="30" customFormat="1" hidden="1" x14ac:dyDescent="0.2">
      <c r="A51" s="141"/>
      <c r="B51" s="73"/>
      <c r="C51" s="72"/>
      <c r="D51" s="60"/>
      <c r="E51" s="60"/>
      <c r="F51" s="61"/>
      <c r="G51" s="176"/>
      <c r="H51" s="134"/>
      <c r="I51" s="176"/>
      <c r="J51" s="143"/>
      <c r="K51" s="176"/>
      <c r="L51" s="134"/>
      <c r="M51" s="176"/>
      <c r="N51" s="144"/>
      <c r="O51" s="139">
        <f t="shared" si="9"/>
        <v>0</v>
      </c>
      <c r="P51" s="44">
        <f t="shared" si="10"/>
        <v>0</v>
      </c>
    </row>
    <row r="52" spans="1:16" s="30" customFormat="1" hidden="1" x14ac:dyDescent="0.2">
      <c r="A52" s="141"/>
      <c r="B52" s="142"/>
      <c r="C52" s="72"/>
      <c r="D52" s="60"/>
      <c r="E52" s="60"/>
      <c r="F52" s="61"/>
      <c r="G52" s="176"/>
      <c r="H52" s="134"/>
      <c r="I52" s="176"/>
      <c r="J52" s="143"/>
      <c r="K52" s="176"/>
      <c r="L52" s="134"/>
      <c r="M52" s="176"/>
      <c r="N52" s="144"/>
      <c r="O52" s="139">
        <f t="shared" si="9"/>
        <v>0</v>
      </c>
      <c r="P52" s="44">
        <f t="shared" si="10"/>
        <v>0</v>
      </c>
    </row>
    <row r="53" spans="1:16" s="30" customFormat="1" ht="12.75" hidden="1" customHeight="1" x14ac:dyDescent="0.2">
      <c r="A53" s="141"/>
      <c r="B53" s="73"/>
      <c r="C53" s="72"/>
      <c r="D53" s="60"/>
      <c r="E53" s="60"/>
      <c r="F53" s="61"/>
      <c r="G53" s="147"/>
      <c r="H53" s="148"/>
      <c r="I53" s="145"/>
      <c r="J53" s="1"/>
      <c r="K53" s="145"/>
      <c r="L53" s="119"/>
      <c r="M53" s="145"/>
      <c r="N53" s="1"/>
      <c r="O53" s="140">
        <f t="shared" si="9"/>
        <v>0</v>
      </c>
      <c r="P53" s="44">
        <f t="shared" si="10"/>
        <v>0</v>
      </c>
    </row>
    <row r="54" spans="1:16" ht="12" hidden="1" thickBot="1" x14ac:dyDescent="0.25">
      <c r="A54" s="46"/>
      <c r="B54" s="47" t="s">
        <v>21</v>
      </c>
      <c r="C54" s="47">
        <f t="shared" ref="C54:P54" si="11">SUM(C48:C53)</f>
        <v>0</v>
      </c>
      <c r="D54" s="47">
        <f t="shared" si="11"/>
        <v>0</v>
      </c>
      <c r="E54" s="47">
        <f t="shared" si="11"/>
        <v>0</v>
      </c>
      <c r="F54" s="47">
        <f t="shared" si="11"/>
        <v>0</v>
      </c>
      <c r="G54" s="146">
        <f t="shared" si="11"/>
        <v>0</v>
      </c>
      <c r="H54" s="146">
        <f t="shared" si="11"/>
        <v>0</v>
      </c>
      <c r="I54" s="51">
        <f t="shared" si="11"/>
        <v>0</v>
      </c>
      <c r="J54" s="51">
        <f t="shared" si="11"/>
        <v>0</v>
      </c>
      <c r="K54" s="51">
        <f t="shared" si="11"/>
        <v>0</v>
      </c>
      <c r="L54" s="51">
        <f t="shared" si="11"/>
        <v>0</v>
      </c>
      <c r="M54" s="51">
        <f t="shared" si="11"/>
        <v>0</v>
      </c>
      <c r="N54" s="51">
        <f t="shared" si="11"/>
        <v>0</v>
      </c>
      <c r="O54" s="52">
        <f t="shared" si="11"/>
        <v>0</v>
      </c>
      <c r="P54" s="53">
        <f t="shared" si="11"/>
        <v>0</v>
      </c>
    </row>
    <row r="55" spans="1:16" hidden="1" x14ac:dyDescent="0.2">
      <c r="A55" s="46"/>
      <c r="B55" s="62"/>
      <c r="C55" s="62"/>
      <c r="D55" s="62"/>
      <c r="E55" s="62"/>
      <c r="F55" s="62"/>
      <c r="G55" s="63"/>
      <c r="H55" s="63"/>
      <c r="I55" s="63"/>
      <c r="J55" s="63"/>
      <c r="K55" s="63"/>
      <c r="L55" s="63"/>
      <c r="M55" s="63"/>
      <c r="N55" s="63"/>
      <c r="O55" s="64"/>
      <c r="P55" s="65"/>
    </row>
    <row r="56" spans="1:16" hidden="1" x14ac:dyDescent="0.2">
      <c r="A56" s="46"/>
      <c r="B56" s="62"/>
      <c r="C56" s="62"/>
      <c r="D56" s="62"/>
      <c r="E56" s="62"/>
      <c r="F56" s="62"/>
      <c r="G56" s="63"/>
      <c r="H56" s="63"/>
      <c r="I56" s="63"/>
      <c r="J56" s="63"/>
      <c r="K56" s="63"/>
      <c r="L56" s="63"/>
      <c r="M56" s="63"/>
      <c r="N56" s="63"/>
      <c r="O56" s="64"/>
      <c r="P56" s="65"/>
    </row>
    <row r="57" spans="1:16" ht="12" hidden="1" thickBot="1" x14ac:dyDescent="0.25">
      <c r="B57" s="33" t="s">
        <v>23</v>
      </c>
      <c r="C57" s="33"/>
      <c r="D57" s="33"/>
      <c r="E57" s="33"/>
      <c r="F57" s="34"/>
      <c r="G57" s="34"/>
      <c r="H57" s="34"/>
      <c r="I57" s="34"/>
      <c r="J57" s="34"/>
      <c r="K57" s="34"/>
      <c r="L57" s="34"/>
      <c r="M57" s="34"/>
      <c r="N57" s="34"/>
      <c r="O57" s="35"/>
      <c r="P57" s="35"/>
    </row>
    <row r="58" spans="1:16" s="30" customFormat="1" hidden="1" x14ac:dyDescent="0.2">
      <c r="A58" s="1"/>
      <c r="B58" s="66"/>
      <c r="C58" s="71"/>
      <c r="D58" s="60"/>
      <c r="E58" s="60"/>
      <c r="F58" s="61"/>
      <c r="G58" s="67"/>
      <c r="H58" s="68"/>
      <c r="I58" s="69"/>
      <c r="J58" s="68"/>
      <c r="K58" s="67"/>
      <c r="L58" s="70"/>
      <c r="M58" s="67"/>
      <c r="N58" s="68"/>
      <c r="O58" s="43">
        <f>SUM(F58:N58)</f>
        <v>0</v>
      </c>
      <c r="P58" s="44">
        <f>(F58*$F$3)+(G58*$G$3)+(H58*$H$3)+(I58*$I$3)+(J58*$J$3)+(K58*$K$3)+(L58*$L$3)+(M58*$M$3)+(N58*$N$3)</f>
        <v>0</v>
      </c>
    </row>
    <row r="59" spans="1:16" s="30" customFormat="1" ht="11.25" hidden="1" customHeight="1" x14ac:dyDescent="0.2">
      <c r="A59" s="1"/>
      <c r="B59" s="66"/>
      <c r="C59" s="59"/>
      <c r="D59" s="60"/>
      <c r="E59" s="60"/>
      <c r="F59" s="61"/>
      <c r="G59" s="67"/>
      <c r="H59" s="68"/>
      <c r="I59" s="69"/>
      <c r="J59" s="68"/>
      <c r="K59" s="67"/>
      <c r="L59" s="70"/>
      <c r="M59" s="67"/>
      <c r="N59" s="68"/>
      <c r="O59" s="43">
        <f>SUM(F59:N59)</f>
        <v>0</v>
      </c>
      <c r="P59" s="44">
        <f>(F59*$F$3)+(G59*$G$3)+(H59*$H$3)+(I59*$I$3)+(J59*$J$3)+(K59*$K$3)+(L59*$L$3)+(M59*$M$3)+(N59*$N$3)</f>
        <v>0</v>
      </c>
    </row>
    <row r="60" spans="1:16" ht="12" hidden="1" thickBot="1" x14ac:dyDescent="0.25">
      <c r="A60" s="46"/>
      <c r="B60" s="47" t="s">
        <v>21</v>
      </c>
      <c r="C60" s="47">
        <f t="shared" ref="C60:P60" si="12">SUM(C58:C59)</f>
        <v>0</v>
      </c>
      <c r="D60" s="47">
        <f t="shared" si="12"/>
        <v>0</v>
      </c>
      <c r="E60" s="47">
        <f t="shared" si="12"/>
        <v>0</v>
      </c>
      <c r="F60" s="47">
        <f t="shared" si="12"/>
        <v>0</v>
      </c>
      <c r="G60" s="51">
        <f t="shared" si="12"/>
        <v>0</v>
      </c>
      <c r="H60" s="51">
        <f t="shared" si="12"/>
        <v>0</v>
      </c>
      <c r="I60" s="51">
        <f t="shared" si="12"/>
        <v>0</v>
      </c>
      <c r="J60" s="51">
        <f t="shared" si="12"/>
        <v>0</v>
      </c>
      <c r="K60" s="51">
        <f t="shared" si="12"/>
        <v>0</v>
      </c>
      <c r="L60" s="51">
        <f t="shared" si="12"/>
        <v>0</v>
      </c>
      <c r="M60" s="51">
        <f t="shared" si="12"/>
        <v>0</v>
      </c>
      <c r="N60" s="51">
        <f t="shared" si="12"/>
        <v>0</v>
      </c>
      <c r="O60" s="52">
        <f t="shared" si="12"/>
        <v>0</v>
      </c>
      <c r="P60" s="53">
        <f t="shared" si="12"/>
        <v>0</v>
      </c>
    </row>
    <row r="61" spans="1:16" hidden="1" x14ac:dyDescent="0.2">
      <c r="A61" s="46"/>
      <c r="B61" s="62"/>
      <c r="C61" s="62"/>
      <c r="D61" s="62"/>
      <c r="E61" s="62"/>
      <c r="F61" s="62"/>
      <c r="G61" s="63"/>
      <c r="H61" s="63"/>
      <c r="I61" s="63"/>
      <c r="J61" s="63"/>
      <c r="K61" s="63"/>
      <c r="L61" s="63"/>
      <c r="M61" s="63"/>
      <c r="N61" s="63"/>
      <c r="O61" s="64"/>
      <c r="P61" s="65"/>
    </row>
    <row r="62" spans="1:16" x14ac:dyDescent="0.2">
      <c r="A62" s="46"/>
      <c r="B62" s="62"/>
      <c r="C62" s="62"/>
      <c r="D62" s="62"/>
      <c r="E62" s="62"/>
      <c r="F62" s="62"/>
      <c r="G62" s="63"/>
      <c r="H62" s="63"/>
      <c r="I62" s="63"/>
      <c r="J62" s="63"/>
      <c r="K62" s="63"/>
      <c r="L62" s="63"/>
      <c r="M62" s="63"/>
      <c r="N62" s="63"/>
      <c r="O62" s="64"/>
      <c r="P62" s="65"/>
    </row>
    <row r="63" spans="1:16" ht="12" thickBot="1" x14ac:dyDescent="0.25">
      <c r="B63" s="33" t="s">
        <v>30</v>
      </c>
      <c r="C63" s="33"/>
      <c r="D63" s="33"/>
      <c r="E63" s="33"/>
      <c r="F63" s="34"/>
      <c r="G63" s="34"/>
      <c r="H63" s="34"/>
      <c r="I63" s="34"/>
      <c r="J63" s="34"/>
      <c r="K63" s="34"/>
      <c r="L63" s="34"/>
      <c r="M63" s="34"/>
      <c r="N63" s="34"/>
      <c r="O63" s="35"/>
      <c r="P63" s="35"/>
    </row>
    <row r="64" spans="1:16" s="30" customFormat="1" ht="11.25" customHeight="1" x14ac:dyDescent="0.2">
      <c r="A64" s="1"/>
      <c r="B64" s="66" t="s">
        <v>43</v>
      </c>
      <c r="C64" s="80"/>
      <c r="D64" s="74"/>
      <c r="E64" s="74"/>
      <c r="F64" s="75"/>
      <c r="G64" s="239">
        <v>1017</v>
      </c>
      <c r="H64" s="240">
        <v>0</v>
      </c>
      <c r="I64" s="241">
        <v>8</v>
      </c>
      <c r="J64" s="240">
        <v>2</v>
      </c>
      <c r="K64" s="239">
        <v>0</v>
      </c>
      <c r="L64" s="242">
        <v>3</v>
      </c>
      <c r="M64" s="239">
        <v>0</v>
      </c>
      <c r="N64" s="240">
        <v>0</v>
      </c>
      <c r="O64" s="43">
        <f>SUM(F64:N64)</f>
        <v>1030</v>
      </c>
      <c r="P64" s="44">
        <f>(F64*$F$3)+(G64*$G$3)+(H64*$H$3)+(I64*$I$3)+(J64*$J$3)+(K64*$K$3)+(L64*$L$3)+(M64*$M$3)+(N64*$N$3)</f>
        <v>262.25</v>
      </c>
    </row>
    <row r="65" spans="1:16" s="30" customFormat="1" ht="11.25" customHeight="1" x14ac:dyDescent="0.2">
      <c r="A65" s="1"/>
      <c r="B65" s="36"/>
      <c r="C65" s="45"/>
      <c r="D65" s="37"/>
      <c r="E65" s="37"/>
      <c r="F65" s="38"/>
      <c r="G65" s="39"/>
      <c r="H65" s="40"/>
      <c r="I65" s="41"/>
      <c r="J65" s="40"/>
      <c r="K65" s="39"/>
      <c r="L65" s="42"/>
      <c r="M65" s="39"/>
      <c r="N65" s="40"/>
      <c r="O65" s="43">
        <f>SUM(F65:N65)</f>
        <v>0</v>
      </c>
      <c r="P65" s="44">
        <f>(F65*$F$3)+(G65*$G$3)+(H65*$H$3)+(I65*$I$3)+(J65*$J$3)+(K65*$K$3)+(L65*$L$3)+(M65*$M$3)+(N65*$N$3)</f>
        <v>0</v>
      </c>
    </row>
    <row r="66" spans="1:16" ht="12" thickBot="1" x14ac:dyDescent="0.25">
      <c r="A66" s="46"/>
      <c r="B66" s="47" t="s">
        <v>21</v>
      </c>
      <c r="C66" s="47">
        <f t="shared" ref="C66:P66" si="13">SUM(C64:C65)</f>
        <v>0</v>
      </c>
      <c r="D66" s="47">
        <f t="shared" si="13"/>
        <v>0</v>
      </c>
      <c r="E66" s="47">
        <f t="shared" si="13"/>
        <v>0</v>
      </c>
      <c r="F66" s="47">
        <f t="shared" si="13"/>
        <v>0</v>
      </c>
      <c r="G66" s="51">
        <f t="shared" si="13"/>
        <v>1017</v>
      </c>
      <c r="H66" s="51">
        <f t="shared" si="13"/>
        <v>0</v>
      </c>
      <c r="I66" s="51">
        <f t="shared" si="13"/>
        <v>8</v>
      </c>
      <c r="J66" s="51">
        <f t="shared" si="13"/>
        <v>2</v>
      </c>
      <c r="K66" s="51">
        <f t="shared" si="13"/>
        <v>0</v>
      </c>
      <c r="L66" s="51">
        <f t="shared" si="13"/>
        <v>3</v>
      </c>
      <c r="M66" s="51">
        <f t="shared" si="13"/>
        <v>0</v>
      </c>
      <c r="N66" s="51">
        <f t="shared" si="13"/>
        <v>0</v>
      </c>
      <c r="O66" s="52">
        <f t="shared" si="13"/>
        <v>1030</v>
      </c>
      <c r="P66" s="53">
        <f t="shared" si="13"/>
        <v>262.25</v>
      </c>
    </row>
    <row r="67" spans="1:16" x14ac:dyDescent="0.2">
      <c r="A67" s="46"/>
      <c r="B67" s="62"/>
      <c r="C67" s="62"/>
      <c r="D67" s="62"/>
      <c r="E67" s="62"/>
      <c r="F67" s="62"/>
      <c r="G67" s="63"/>
      <c r="H67" s="63"/>
      <c r="I67" s="63"/>
      <c r="J67" s="63"/>
      <c r="K67" s="63"/>
      <c r="L67" s="63"/>
      <c r="M67" s="63"/>
      <c r="N67" s="63"/>
      <c r="O67" s="64"/>
      <c r="P67" s="65"/>
    </row>
    <row r="69" spans="1:16" ht="12" thickBot="1" x14ac:dyDescent="0.25">
      <c r="B69" s="33" t="s">
        <v>58</v>
      </c>
      <c r="C69" s="33"/>
      <c r="D69" s="33"/>
      <c r="E69" s="33"/>
      <c r="F69" s="34"/>
      <c r="G69" s="34"/>
      <c r="H69" s="34"/>
      <c r="I69" s="34"/>
      <c r="J69" s="34"/>
      <c r="K69" s="34"/>
      <c r="L69" s="34"/>
      <c r="M69" s="34"/>
      <c r="N69" s="34"/>
      <c r="O69" s="35"/>
      <c r="P69" s="35"/>
    </row>
    <row r="70" spans="1:16" s="30" customFormat="1" x14ac:dyDescent="0.2">
      <c r="A70" s="1"/>
      <c r="B70" s="186" t="s">
        <v>68</v>
      </c>
      <c r="C70" s="193"/>
      <c r="D70" s="187"/>
      <c r="E70" s="187"/>
      <c r="F70" s="188"/>
      <c r="G70" s="189"/>
      <c r="H70" s="190"/>
      <c r="I70" s="191"/>
      <c r="J70" s="190"/>
      <c r="K70" s="189"/>
      <c r="L70" s="192"/>
      <c r="M70" s="189">
        <v>15</v>
      </c>
      <c r="N70" s="190"/>
      <c r="O70" s="43">
        <f>SUM(F70:N70)</f>
        <v>15</v>
      </c>
      <c r="P70" s="44">
        <f>(F70*$F$3)+(G70*$G$3)+(H70*$H$3)+(I70*$I$3)+(J70*$J$3)+(K70*$K$3)+(L70*$L$3)+(M70*$M$3)+(N70*$N$3)</f>
        <v>30</v>
      </c>
    </row>
    <row r="71" spans="1:16" s="30" customFormat="1" x14ac:dyDescent="0.2">
      <c r="A71" s="1"/>
      <c r="B71" s="186" t="s">
        <v>69</v>
      </c>
      <c r="C71" s="193"/>
      <c r="D71" s="187"/>
      <c r="E71" s="187"/>
      <c r="F71" s="188"/>
      <c r="G71" s="189">
        <v>180</v>
      </c>
      <c r="H71" s="190"/>
      <c r="I71" s="191"/>
      <c r="J71" s="190">
        <v>11</v>
      </c>
      <c r="K71" s="189">
        <v>19</v>
      </c>
      <c r="L71" s="192"/>
      <c r="M71" s="189"/>
      <c r="N71" s="190"/>
      <c r="O71" s="43">
        <f>SUM(F71:N71)</f>
        <v>210</v>
      </c>
      <c r="P71" s="44">
        <f>(F71*$F$3)+(G71*$G$3)+(H71*$H$3)+(I71*$I$3)+(J71*$J$3)+(K71*$K$3)+(L71*$L$3)+(M71*$M$3)+(N71*$N$3)</f>
        <v>69.5</v>
      </c>
    </row>
    <row r="72" spans="1:16" s="30" customFormat="1" x14ac:dyDescent="0.2">
      <c r="A72" s="1"/>
      <c r="B72" s="177"/>
      <c r="C72" s="184"/>
      <c r="D72" s="178"/>
      <c r="E72" s="178"/>
      <c r="F72" s="179"/>
      <c r="G72" s="180"/>
      <c r="H72" s="181"/>
      <c r="I72" s="182"/>
      <c r="J72" s="181"/>
      <c r="K72" s="180"/>
      <c r="L72" s="183"/>
      <c r="M72" s="180"/>
      <c r="N72" s="181"/>
      <c r="O72" s="43">
        <f>SUM(F72:N72)</f>
        <v>0</v>
      </c>
      <c r="P72" s="44">
        <f>(F72*$F$3)+(G72*$G$3)+(H72*$H$3)+(I72*$I$3)+(J72*$J$3)+(K72*$K$3)+(L72*$L$3)+(M72*$M$3)+(N72*$N$3)</f>
        <v>0</v>
      </c>
    </row>
    <row r="73" spans="1:16" s="30" customFormat="1" x14ac:dyDescent="0.2">
      <c r="A73" s="1"/>
      <c r="B73" s="66"/>
      <c r="C73" s="59"/>
      <c r="D73" s="60"/>
      <c r="E73" s="60"/>
      <c r="F73" s="61"/>
      <c r="G73" s="67"/>
      <c r="H73" s="68"/>
      <c r="I73" s="69"/>
      <c r="J73" s="68"/>
      <c r="K73" s="67"/>
      <c r="L73" s="70"/>
      <c r="M73" s="67"/>
      <c r="N73" s="68"/>
      <c r="O73" s="43">
        <f>SUM(F73:N73)</f>
        <v>0</v>
      </c>
      <c r="P73" s="44">
        <f>(F73*$F$3)+(G73*$G$3)+(H73*$H$3)+(I73*$I$3)+(J73*$J$3)+(K73*$K$3)+(L73*$L$3)+(M73*$M$3)+(N73*$N$3)</f>
        <v>0</v>
      </c>
    </row>
    <row r="74" spans="1:16" ht="12" thickBot="1" x14ac:dyDescent="0.25">
      <c r="A74" s="46"/>
      <c r="B74" s="47" t="s">
        <v>21</v>
      </c>
      <c r="C74" s="47">
        <f>SUM(C73:C73)</f>
        <v>0</v>
      </c>
      <c r="D74" s="47">
        <f>SUM(D70:D73)</f>
        <v>0</v>
      </c>
      <c r="E74" s="47">
        <f>SUM(E70:E73)</f>
        <v>0</v>
      </c>
      <c r="F74" s="47">
        <f>SUM(F73:F73)</f>
        <v>0</v>
      </c>
      <c r="G74" s="51">
        <f t="shared" ref="G74:P74" si="14">SUM(G70:G73)</f>
        <v>180</v>
      </c>
      <c r="H74" s="51">
        <f t="shared" si="14"/>
        <v>0</v>
      </c>
      <c r="I74" s="51">
        <f t="shared" si="14"/>
        <v>0</v>
      </c>
      <c r="J74" s="51">
        <f t="shared" si="14"/>
        <v>11</v>
      </c>
      <c r="K74" s="51">
        <f t="shared" si="14"/>
        <v>19</v>
      </c>
      <c r="L74" s="51">
        <f t="shared" si="14"/>
        <v>0</v>
      </c>
      <c r="M74" s="51">
        <f t="shared" si="14"/>
        <v>15</v>
      </c>
      <c r="N74" s="51">
        <f t="shared" si="14"/>
        <v>0</v>
      </c>
      <c r="O74" s="52">
        <f t="shared" si="14"/>
        <v>225</v>
      </c>
      <c r="P74" s="53">
        <f t="shared" si="14"/>
        <v>99.5</v>
      </c>
    </row>
    <row r="76" spans="1:16" x14ac:dyDescent="0.2"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</row>
    <row r="77" spans="1:16" ht="12" thickBot="1" x14ac:dyDescent="0.25">
      <c r="B77" s="33" t="s">
        <v>44</v>
      </c>
      <c r="C77" s="33"/>
      <c r="D77" s="33"/>
      <c r="E77" s="33"/>
      <c r="F77" s="34"/>
      <c r="G77" s="34"/>
      <c r="H77" s="34"/>
      <c r="I77" s="34"/>
      <c r="J77" s="34"/>
      <c r="K77" s="34"/>
      <c r="L77" s="34"/>
      <c r="M77" s="34"/>
      <c r="N77" s="34"/>
      <c r="O77" s="35"/>
      <c r="P77" s="35"/>
    </row>
    <row r="78" spans="1:16" s="30" customFormat="1" x14ac:dyDescent="0.2">
      <c r="A78" s="1"/>
      <c r="B78" s="207" t="s">
        <v>74</v>
      </c>
      <c r="C78" s="214"/>
      <c r="D78" s="208"/>
      <c r="E78" s="208"/>
      <c r="F78" s="209"/>
      <c r="G78" s="210">
        <v>24</v>
      </c>
      <c r="H78" s="211"/>
      <c r="I78" s="212"/>
      <c r="J78" s="211"/>
      <c r="K78" s="210"/>
      <c r="L78" s="213"/>
      <c r="M78" s="210"/>
      <c r="N78" s="211">
        <v>1</v>
      </c>
      <c r="O78" s="43">
        <f t="shared" ref="O78:O86" si="15">SUM(F78:N78)</f>
        <v>25</v>
      </c>
      <c r="P78" s="44">
        <f t="shared" ref="P78:P86" si="16">(F78*$F$3)+(G78*$G$3)+(H78*$H$3)+(I78*$I$3)+(J78*$J$3)+(K78*$K$3)+(L78*$L$3)+(M78*$M$3)+(N78*$N$3)</f>
        <v>8</v>
      </c>
    </row>
    <row r="79" spans="1:16" s="195" customFormat="1" x14ac:dyDescent="0.2">
      <c r="A79" s="194"/>
      <c r="B79" s="207" t="s">
        <v>75</v>
      </c>
      <c r="C79" s="214"/>
      <c r="D79" s="208"/>
      <c r="E79" s="208"/>
      <c r="F79" s="209"/>
      <c r="G79" s="210">
        <v>35</v>
      </c>
      <c r="H79" s="211"/>
      <c r="I79" s="212"/>
      <c r="J79" s="211"/>
      <c r="K79" s="210"/>
      <c r="L79" s="213"/>
      <c r="M79" s="210"/>
      <c r="N79" s="211"/>
      <c r="O79" s="204">
        <f t="shared" si="15"/>
        <v>35</v>
      </c>
      <c r="P79" s="205">
        <f t="shared" si="16"/>
        <v>8.75</v>
      </c>
    </row>
    <row r="80" spans="1:16" s="195" customFormat="1" x14ac:dyDescent="0.2">
      <c r="A80" s="194"/>
      <c r="B80" s="207" t="s">
        <v>76</v>
      </c>
      <c r="C80" s="214"/>
      <c r="D80" s="208"/>
      <c r="E80" s="208"/>
      <c r="F80" s="209"/>
      <c r="G80" s="210">
        <v>24</v>
      </c>
      <c r="H80" s="211"/>
      <c r="I80" s="212"/>
      <c r="J80" s="211"/>
      <c r="K80" s="210"/>
      <c r="L80" s="213"/>
      <c r="M80" s="210"/>
      <c r="N80" s="211">
        <v>1</v>
      </c>
      <c r="O80" s="204">
        <f t="shared" si="15"/>
        <v>25</v>
      </c>
      <c r="P80" s="205">
        <f t="shared" si="16"/>
        <v>8</v>
      </c>
    </row>
    <row r="81" spans="1:16" s="195" customFormat="1" x14ac:dyDescent="0.2">
      <c r="A81" s="194"/>
      <c r="B81" s="207" t="s">
        <v>77</v>
      </c>
      <c r="C81" s="214"/>
      <c r="D81" s="208"/>
      <c r="E81" s="208"/>
      <c r="F81" s="209"/>
      <c r="G81" s="210">
        <v>26</v>
      </c>
      <c r="H81" s="211"/>
      <c r="I81" s="212"/>
      <c r="J81" s="211"/>
      <c r="K81" s="210"/>
      <c r="L81" s="213"/>
      <c r="M81" s="210"/>
      <c r="N81" s="211">
        <v>2</v>
      </c>
      <c r="O81" s="204">
        <f t="shared" si="15"/>
        <v>28</v>
      </c>
      <c r="P81" s="205">
        <f t="shared" si="16"/>
        <v>10.5</v>
      </c>
    </row>
    <row r="82" spans="1:16" s="195" customFormat="1" x14ac:dyDescent="0.2">
      <c r="A82" s="194"/>
      <c r="B82" s="207" t="s">
        <v>78</v>
      </c>
      <c r="C82" s="214"/>
      <c r="D82" s="208"/>
      <c r="E82" s="208"/>
      <c r="F82" s="209"/>
      <c r="G82" s="210">
        <v>89</v>
      </c>
      <c r="H82" s="211"/>
      <c r="I82" s="212">
        <v>17</v>
      </c>
      <c r="J82" s="211"/>
      <c r="K82" s="210"/>
      <c r="L82" s="213"/>
      <c r="M82" s="210"/>
      <c r="N82" s="211">
        <v>2</v>
      </c>
      <c r="O82" s="204">
        <f t="shared" si="15"/>
        <v>108</v>
      </c>
      <c r="P82" s="205">
        <f t="shared" si="16"/>
        <v>34.75</v>
      </c>
    </row>
    <row r="83" spans="1:16" s="195" customFormat="1" x14ac:dyDescent="0.2">
      <c r="A83" s="194"/>
      <c r="B83" s="207" t="s">
        <v>79</v>
      </c>
      <c r="C83" s="214"/>
      <c r="D83" s="208"/>
      <c r="E83" s="208"/>
      <c r="F83" s="209"/>
      <c r="G83" s="210">
        <v>2</v>
      </c>
      <c r="H83" s="211"/>
      <c r="I83" s="212"/>
      <c r="J83" s="211"/>
      <c r="K83" s="210"/>
      <c r="L83" s="213"/>
      <c r="M83" s="210"/>
      <c r="N83" s="211"/>
      <c r="O83" s="204">
        <f t="shared" si="15"/>
        <v>2</v>
      </c>
      <c r="P83" s="205">
        <f t="shared" si="16"/>
        <v>0.5</v>
      </c>
    </row>
    <row r="84" spans="1:16" s="195" customFormat="1" x14ac:dyDescent="0.2">
      <c r="A84" s="194"/>
      <c r="B84" s="207" t="s">
        <v>80</v>
      </c>
      <c r="C84" s="214"/>
      <c r="D84" s="208"/>
      <c r="E84" s="208"/>
      <c r="F84" s="209"/>
      <c r="G84" s="210"/>
      <c r="H84" s="211"/>
      <c r="I84" s="212"/>
      <c r="J84" s="211"/>
      <c r="K84" s="210"/>
      <c r="L84" s="213"/>
      <c r="M84" s="210"/>
      <c r="N84" s="211">
        <v>10</v>
      </c>
      <c r="O84" s="204">
        <f t="shared" si="15"/>
        <v>10</v>
      </c>
      <c r="P84" s="205">
        <f t="shared" si="16"/>
        <v>20</v>
      </c>
    </row>
    <row r="85" spans="1:16" s="30" customFormat="1" x14ac:dyDescent="0.2">
      <c r="A85" s="1"/>
      <c r="B85" s="207" t="s">
        <v>81</v>
      </c>
      <c r="C85" s="214"/>
      <c r="D85" s="208"/>
      <c r="E85" s="208"/>
      <c r="F85" s="209"/>
      <c r="G85" s="210"/>
      <c r="H85" s="211"/>
      <c r="I85" s="212"/>
      <c r="J85" s="211"/>
      <c r="K85" s="210"/>
      <c r="L85" s="213"/>
      <c r="M85" s="210"/>
      <c r="N85" s="211">
        <v>2</v>
      </c>
      <c r="O85" s="43">
        <f t="shared" si="15"/>
        <v>2</v>
      </c>
      <c r="P85" s="44">
        <f t="shared" si="16"/>
        <v>4</v>
      </c>
    </row>
    <row r="86" spans="1:16" s="30" customFormat="1" x14ac:dyDescent="0.2">
      <c r="A86" s="1"/>
      <c r="B86" s="66"/>
      <c r="C86" s="59"/>
      <c r="D86" s="60"/>
      <c r="E86" s="60"/>
      <c r="F86" s="61"/>
      <c r="G86" s="67"/>
      <c r="H86" s="68"/>
      <c r="I86" s="69"/>
      <c r="J86" s="68"/>
      <c r="K86" s="67"/>
      <c r="L86" s="70"/>
      <c r="M86" s="67"/>
      <c r="N86" s="68"/>
      <c r="O86" s="43">
        <f t="shared" si="15"/>
        <v>0</v>
      </c>
      <c r="P86" s="44">
        <f t="shared" si="16"/>
        <v>0</v>
      </c>
    </row>
    <row r="87" spans="1:16" ht="12" thickBot="1" x14ac:dyDescent="0.25">
      <c r="A87" s="46"/>
      <c r="B87" s="47" t="s">
        <v>21</v>
      </c>
      <c r="C87" s="47">
        <f t="shared" ref="C87:P87" si="17">SUM(C78:C86)</f>
        <v>0</v>
      </c>
      <c r="D87" s="47">
        <f t="shared" si="17"/>
        <v>0</v>
      </c>
      <c r="E87" s="47">
        <f t="shared" si="17"/>
        <v>0</v>
      </c>
      <c r="F87" s="47">
        <f t="shared" si="17"/>
        <v>0</v>
      </c>
      <c r="G87" s="51">
        <f t="shared" si="17"/>
        <v>200</v>
      </c>
      <c r="H87" s="51">
        <f t="shared" si="17"/>
        <v>0</v>
      </c>
      <c r="I87" s="51">
        <f t="shared" si="17"/>
        <v>17</v>
      </c>
      <c r="J87" s="51">
        <f t="shared" si="17"/>
        <v>0</v>
      </c>
      <c r="K87" s="51">
        <f t="shared" si="17"/>
        <v>0</v>
      </c>
      <c r="L87" s="51">
        <f t="shared" si="17"/>
        <v>0</v>
      </c>
      <c r="M87" s="51">
        <f t="shared" si="17"/>
        <v>0</v>
      </c>
      <c r="N87" s="51">
        <f t="shared" si="17"/>
        <v>18</v>
      </c>
      <c r="O87" s="52">
        <f t="shared" si="17"/>
        <v>235</v>
      </c>
      <c r="P87" s="53">
        <f t="shared" si="17"/>
        <v>94.5</v>
      </c>
    </row>
    <row r="88" spans="1:16" ht="12.75" x14ac:dyDescent="0.2">
      <c r="B88" s="2"/>
      <c r="C88" s="2"/>
      <c r="D88" s="2"/>
      <c r="E88" s="2"/>
      <c r="F88" s="55"/>
      <c r="G88" s="55"/>
      <c r="H88" s="55"/>
      <c r="I88" s="55"/>
      <c r="J88" s="55"/>
      <c r="K88" s="55"/>
      <c r="L88" s="55"/>
      <c r="M88" s="55"/>
      <c r="N88" s="55"/>
      <c r="O88" s="2"/>
      <c r="P88" s="2"/>
    </row>
    <row r="89" spans="1:16" x14ac:dyDescent="0.2"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</row>
    <row r="90" spans="1:16" ht="12" thickBot="1" x14ac:dyDescent="0.25">
      <c r="B90" s="33" t="s">
        <v>70</v>
      </c>
      <c r="C90" s="33"/>
      <c r="D90" s="33"/>
      <c r="E90" s="33"/>
      <c r="F90" s="34"/>
      <c r="G90" s="34"/>
      <c r="H90" s="34"/>
      <c r="I90" s="34"/>
      <c r="J90" s="34"/>
      <c r="K90" s="34"/>
      <c r="L90" s="34"/>
      <c r="M90" s="34"/>
      <c r="N90" s="34"/>
      <c r="O90" s="35"/>
      <c r="P90" s="35"/>
    </row>
    <row r="91" spans="1:16" s="30" customFormat="1" x14ac:dyDescent="0.2">
      <c r="A91" s="1"/>
      <c r="B91" s="196" t="s">
        <v>71</v>
      </c>
      <c r="C91" s="197"/>
      <c r="D91" s="198"/>
      <c r="E91" s="198"/>
      <c r="F91" s="199"/>
      <c r="G91" s="200">
        <v>100</v>
      </c>
      <c r="H91" s="201"/>
      <c r="I91" s="202">
        <v>100</v>
      </c>
      <c r="J91" s="201"/>
      <c r="K91" s="200"/>
      <c r="L91" s="203"/>
      <c r="M91" s="200"/>
      <c r="N91" s="201">
        <v>180</v>
      </c>
      <c r="O91" s="43">
        <f>SUM(F91:N91)</f>
        <v>380</v>
      </c>
      <c r="P91" s="44">
        <f>(F91*$F$3)+(G91*$G$3)+(H91*$H$3)+(I91*$I$3)+(J91*$J$3)+(K91*$K$3)+(L91*$L$3)+(M91*$M$3)+(N91*$N$3)</f>
        <v>435</v>
      </c>
    </row>
    <row r="92" spans="1:16" s="30" customFormat="1" x14ac:dyDescent="0.2">
      <c r="A92" s="1"/>
      <c r="B92" s="196" t="s">
        <v>72</v>
      </c>
      <c r="C92" s="206"/>
      <c r="D92" s="198"/>
      <c r="E92" s="198"/>
      <c r="F92" s="199"/>
      <c r="G92" s="200"/>
      <c r="H92" s="201"/>
      <c r="I92" s="202"/>
      <c r="J92" s="201"/>
      <c r="K92" s="200"/>
      <c r="L92" s="203"/>
      <c r="M92" s="200"/>
      <c r="N92" s="201">
        <v>5</v>
      </c>
      <c r="O92" s="43">
        <f>SUM(F92:N92)</f>
        <v>5</v>
      </c>
      <c r="P92" s="44">
        <f>(F92*$F$3)+(G92*$G$3)+(H92*$H$3)+(I92*$I$3)+(J92*$J$3)+(K92*$K$3)+(L92*$L$3)+(M92*$M$3)+(N92*$N$3)</f>
        <v>10</v>
      </c>
    </row>
    <row r="93" spans="1:16" s="30" customFormat="1" x14ac:dyDescent="0.2">
      <c r="A93" s="1"/>
      <c r="B93" s="196" t="s">
        <v>73</v>
      </c>
      <c r="C93" s="206"/>
      <c r="D93" s="198"/>
      <c r="E93" s="198"/>
      <c r="F93" s="199"/>
      <c r="G93" s="200"/>
      <c r="H93" s="201"/>
      <c r="I93" s="202"/>
      <c r="J93" s="201"/>
      <c r="K93" s="200"/>
      <c r="L93" s="203">
        <v>4</v>
      </c>
      <c r="M93" s="200"/>
      <c r="N93" s="201">
        <v>1</v>
      </c>
      <c r="O93" s="43">
        <f>SUM(F93:N93)</f>
        <v>5</v>
      </c>
      <c r="P93" s="44">
        <f>(F93*$F$3)+(G93*$G$3)+(H93*$H$3)+(I93*$I$3)+(J93*$J$3)+(K93*$K$3)+(L93*$L$3)+(M93*$M$3)+(N93*$N$3)</f>
        <v>6</v>
      </c>
    </row>
    <row r="94" spans="1:16" ht="12" thickBot="1" x14ac:dyDescent="0.25">
      <c r="A94" s="46"/>
      <c r="B94" s="47" t="s">
        <v>21</v>
      </c>
      <c r="C94" s="47">
        <f t="shared" ref="C94:P94" si="18">SUM(C91:C93)</f>
        <v>0</v>
      </c>
      <c r="D94" s="47">
        <f t="shared" si="18"/>
        <v>0</v>
      </c>
      <c r="E94" s="47">
        <f t="shared" si="18"/>
        <v>0</v>
      </c>
      <c r="F94" s="47">
        <f t="shared" si="18"/>
        <v>0</v>
      </c>
      <c r="G94" s="51">
        <f t="shared" si="18"/>
        <v>100</v>
      </c>
      <c r="H94" s="51">
        <f t="shared" si="18"/>
        <v>0</v>
      </c>
      <c r="I94" s="51">
        <f t="shared" si="18"/>
        <v>100</v>
      </c>
      <c r="J94" s="51">
        <f t="shared" si="18"/>
        <v>0</v>
      </c>
      <c r="K94" s="51">
        <f t="shared" si="18"/>
        <v>0</v>
      </c>
      <c r="L94" s="51">
        <f t="shared" si="18"/>
        <v>4</v>
      </c>
      <c r="M94" s="51">
        <f t="shared" si="18"/>
        <v>0</v>
      </c>
      <c r="N94" s="51">
        <f t="shared" si="18"/>
        <v>186</v>
      </c>
      <c r="O94" s="52">
        <f t="shared" si="18"/>
        <v>390</v>
      </c>
      <c r="P94" s="53">
        <f t="shared" si="18"/>
        <v>451</v>
      </c>
    </row>
    <row r="95" spans="1:16" ht="12.75" x14ac:dyDescent="0.2">
      <c r="B95" s="2"/>
      <c r="C95" s="2"/>
      <c r="D95" s="2"/>
      <c r="E95" s="2"/>
      <c r="F95" s="55"/>
      <c r="G95" s="55"/>
      <c r="H95" s="55"/>
      <c r="I95" s="55"/>
      <c r="J95" s="55"/>
      <c r="K95" s="55"/>
      <c r="L95" s="55"/>
      <c r="M95" s="55"/>
      <c r="N95" s="55"/>
      <c r="O95" s="2"/>
      <c r="P95" s="2"/>
    </row>
    <row r="96" spans="1:16" x14ac:dyDescent="0.2">
      <c r="M96" s="56" t="s">
        <v>21</v>
      </c>
      <c r="O96" s="57">
        <f>O94+O87+O74+O66+O60+O54+O45+O17+O10</f>
        <v>7183</v>
      </c>
      <c r="P96" s="58">
        <f>P94+P87+P74+P66+P60+P54+P45+P17+P10</f>
        <v>1910.95</v>
      </c>
    </row>
  </sheetData>
  <phoneticPr fontId="0" type="noConversion"/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9"/>
  <sheetViews>
    <sheetView workbookViewId="0">
      <selection activeCell="B18" sqref="B18"/>
    </sheetView>
  </sheetViews>
  <sheetFormatPr defaultRowHeight="11.25" x14ac:dyDescent="0.2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40</v>
      </c>
    </row>
    <row r="3" spans="1:16" ht="12.75" x14ac:dyDescent="0.2">
      <c r="B3" s="2" t="s">
        <v>53</v>
      </c>
      <c r="C3" s="2"/>
      <c r="D3" s="2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66" t="s">
        <v>51</v>
      </c>
      <c r="C9" s="71"/>
      <c r="D9" s="60"/>
      <c r="E9" s="60"/>
      <c r="F9" s="61"/>
      <c r="G9" s="67"/>
      <c r="H9" s="68"/>
      <c r="I9" s="69"/>
      <c r="J9" s="68"/>
      <c r="K9" s="67"/>
      <c r="L9" s="70"/>
      <c r="M9" s="67"/>
      <c r="N9" s="68"/>
      <c r="O9" s="43">
        <f>SUM(F9:N9)</f>
        <v>0</v>
      </c>
      <c r="P9" s="44">
        <f>(F9*$F$5)+(G9*$G$5)+(H9*$H$5)+(I9*$I$5)+(J9*$J$5)+(K9*$K$5)+(L9*$L$5)+(M9*$M$5)+(N9*$N$5)</f>
        <v>0</v>
      </c>
    </row>
    <row r="10" spans="1:16" s="30" customFormat="1" x14ac:dyDescent="0.2">
      <c r="A10" s="1"/>
      <c r="B10" s="149"/>
      <c r="C10" s="80"/>
      <c r="D10" s="74"/>
      <c r="E10" s="74"/>
      <c r="F10" s="75"/>
      <c r="G10" s="76"/>
      <c r="H10" s="77"/>
      <c r="I10" s="78"/>
      <c r="J10" s="77"/>
      <c r="K10" s="76"/>
      <c r="L10" s="79"/>
      <c r="M10" s="76"/>
      <c r="N10" s="77"/>
      <c r="O10" s="43">
        <f>SUM(F10:N10)</f>
        <v>0</v>
      </c>
      <c r="P10" s="44">
        <f>(F10*$F$5)+(G10*$G$5)+(H10*$H$5)+(I10*$I$5)+(J10*$J$5)+(K10*$K$5)+(L10*$L$5)+(M10*$M$5)+(N10*$N$5)</f>
        <v>0</v>
      </c>
    </row>
    <row r="11" spans="1:16" s="30" customFormat="1" x14ac:dyDescent="0.2">
      <c r="A11" s="1"/>
      <c r="B11" s="149"/>
      <c r="C11" s="80"/>
      <c r="D11" s="74"/>
      <c r="E11" s="74"/>
      <c r="F11" s="75"/>
      <c r="G11" s="76"/>
      <c r="H11" s="77"/>
      <c r="I11" s="78"/>
      <c r="J11" s="77"/>
      <c r="K11" s="76"/>
      <c r="L11" s="79"/>
      <c r="M11" s="76"/>
      <c r="N11" s="77"/>
      <c r="O11" s="43">
        <f>SUM(F11:N11)</f>
        <v>0</v>
      </c>
      <c r="P11" s="44">
        <f>(F11*$F$5)+(G11*$G$5)+(H11*$H$5)+(I11*$I$5)+(J11*$J$5)+(K11*$K$5)+(L11*$L$5)+(M11*$M$5)+(N11*$N$5)</f>
        <v>0</v>
      </c>
    </row>
    <row r="12" spans="1:16" ht="12" thickBot="1" x14ac:dyDescent="0.25">
      <c r="A12" s="46"/>
      <c r="B12" s="47" t="s">
        <v>21</v>
      </c>
      <c r="C12" s="47">
        <f t="shared" ref="C12:P12" si="0">SUM(C9:C11)</f>
        <v>0</v>
      </c>
      <c r="D12" s="47">
        <f t="shared" si="0"/>
        <v>0</v>
      </c>
      <c r="E12" s="47">
        <f t="shared" si="0"/>
        <v>0</v>
      </c>
      <c r="F12" s="47">
        <f t="shared" si="0"/>
        <v>0</v>
      </c>
      <c r="G12" s="47">
        <f t="shared" si="0"/>
        <v>0</v>
      </c>
      <c r="H12" s="47">
        <f t="shared" si="0"/>
        <v>0</v>
      </c>
      <c r="I12" s="47">
        <f t="shared" si="0"/>
        <v>0</v>
      </c>
      <c r="J12" s="47">
        <f t="shared" si="0"/>
        <v>0</v>
      </c>
      <c r="K12" s="47">
        <f t="shared" si="0"/>
        <v>0</v>
      </c>
      <c r="L12" s="47">
        <f t="shared" si="0"/>
        <v>0</v>
      </c>
      <c r="M12" s="47">
        <f t="shared" si="0"/>
        <v>0</v>
      </c>
      <c r="N12" s="47">
        <f t="shared" si="0"/>
        <v>0</v>
      </c>
      <c r="O12" s="47">
        <f t="shared" si="0"/>
        <v>0</v>
      </c>
      <c r="P12" s="47">
        <f t="shared" si="0"/>
        <v>0</v>
      </c>
    </row>
    <row r="13" spans="1:16" x14ac:dyDescent="0.2">
      <c r="B13" s="46"/>
      <c r="C13" s="46"/>
      <c r="D13" s="46"/>
      <c r="E13" s="46"/>
      <c r="F13" s="48"/>
      <c r="G13" s="48"/>
      <c r="H13" s="48"/>
      <c r="I13" s="48"/>
      <c r="J13" s="48"/>
      <c r="K13" s="48"/>
      <c r="L13" s="48"/>
      <c r="M13" s="48"/>
      <c r="N13" s="48"/>
      <c r="O13" s="46"/>
      <c r="P13" s="46"/>
    </row>
    <row r="16" spans="1:16" ht="12.75" x14ac:dyDescent="0.2">
      <c r="B16" s="2" t="s">
        <v>41</v>
      </c>
    </row>
    <row r="17" spans="1:16" ht="12.75" x14ac:dyDescent="0.2">
      <c r="B17" s="2" t="s">
        <v>54</v>
      </c>
      <c r="C17" s="2"/>
      <c r="D17" s="2"/>
      <c r="E17" s="2"/>
    </row>
    <row r="18" spans="1:16" x14ac:dyDescent="0.2">
      <c r="B18" s="3"/>
      <c r="C18" s="4" t="s">
        <v>0</v>
      </c>
      <c r="D18" s="4" t="s">
        <v>1</v>
      </c>
      <c r="E18" s="3" t="s">
        <v>2</v>
      </c>
      <c r="F18" s="5" t="s">
        <v>3</v>
      </c>
      <c r="G18" s="6" t="s">
        <v>4</v>
      </c>
      <c r="H18" s="7"/>
      <c r="I18" s="8" t="s">
        <v>5</v>
      </c>
      <c r="J18" s="9"/>
      <c r="K18" s="10" t="s">
        <v>6</v>
      </c>
      <c r="L18" s="4"/>
      <c r="M18" s="10" t="s">
        <v>7</v>
      </c>
      <c r="N18" s="9"/>
      <c r="O18" s="3"/>
      <c r="P18" s="3"/>
    </row>
    <row r="19" spans="1:16" x14ac:dyDescent="0.2">
      <c r="B19" s="11"/>
      <c r="C19" s="12">
        <v>5</v>
      </c>
      <c r="D19" s="13"/>
      <c r="E19" s="13"/>
      <c r="F19" s="14">
        <v>0.1</v>
      </c>
      <c r="G19" s="15">
        <v>0.25</v>
      </c>
      <c r="H19" s="16">
        <v>0.25</v>
      </c>
      <c r="I19" s="17">
        <v>0.5</v>
      </c>
      <c r="J19" s="16">
        <v>0.5</v>
      </c>
      <c r="K19" s="19">
        <v>1</v>
      </c>
      <c r="L19" s="18">
        <v>1</v>
      </c>
      <c r="M19" s="19">
        <v>2</v>
      </c>
      <c r="N19" s="20">
        <v>2</v>
      </c>
      <c r="O19" s="21"/>
      <c r="P19" s="22"/>
    </row>
    <row r="20" spans="1:16" s="30" customFormat="1" ht="12" thickBot="1" x14ac:dyDescent="0.25">
      <c r="A20" s="1"/>
      <c r="B20" s="23" t="s">
        <v>8</v>
      </c>
      <c r="C20" s="24"/>
      <c r="D20" s="24"/>
      <c r="E20" s="24"/>
      <c r="F20" s="25" t="s">
        <v>9</v>
      </c>
      <c r="G20" s="26" t="s">
        <v>10</v>
      </c>
      <c r="H20" s="27" t="s">
        <v>11</v>
      </c>
      <c r="I20" s="28" t="s">
        <v>12</v>
      </c>
      <c r="J20" s="27" t="s">
        <v>13</v>
      </c>
      <c r="K20" s="26" t="s">
        <v>14</v>
      </c>
      <c r="L20" s="29" t="s">
        <v>15</v>
      </c>
      <c r="M20" s="26" t="s">
        <v>16</v>
      </c>
      <c r="N20" s="27" t="s">
        <v>17</v>
      </c>
      <c r="O20" s="28" t="s">
        <v>18</v>
      </c>
      <c r="P20" s="29" t="s">
        <v>19</v>
      </c>
    </row>
    <row r="21" spans="1:16" x14ac:dyDescent="0.2">
      <c r="B21" s="13"/>
      <c r="C21" s="13"/>
      <c r="D21" s="13"/>
      <c r="E21" s="13"/>
      <c r="F21" s="31"/>
      <c r="G21" s="31"/>
      <c r="H21" s="31"/>
      <c r="I21" s="31"/>
      <c r="J21" s="31"/>
      <c r="K21" s="31"/>
      <c r="L21" s="31"/>
      <c r="M21" s="31"/>
      <c r="N21" s="31"/>
      <c r="O21" s="13"/>
      <c r="P21" s="32"/>
    </row>
    <row r="22" spans="1:16" ht="12" thickBot="1" x14ac:dyDescent="0.25">
      <c r="B22" s="33"/>
      <c r="C22" s="33"/>
      <c r="D22" s="33"/>
      <c r="E22" s="33"/>
      <c r="F22" s="34"/>
      <c r="G22" s="34"/>
      <c r="H22" s="34"/>
      <c r="I22" s="34"/>
      <c r="J22" s="34"/>
      <c r="K22" s="34"/>
      <c r="L22" s="34"/>
      <c r="M22" s="34"/>
      <c r="N22" s="34"/>
      <c r="O22" s="35"/>
      <c r="P22" s="35"/>
    </row>
    <row r="23" spans="1:16" s="30" customFormat="1" x14ac:dyDescent="0.2">
      <c r="A23" s="1"/>
      <c r="B23" s="166" t="s">
        <v>52</v>
      </c>
      <c r="C23" s="167"/>
      <c r="D23" s="168"/>
      <c r="E23" s="168"/>
      <c r="F23" s="169"/>
      <c r="G23" s="170"/>
      <c r="H23" s="171"/>
      <c r="I23" s="172"/>
      <c r="J23" s="171"/>
      <c r="K23" s="170"/>
      <c r="L23" s="173"/>
      <c r="M23" s="170"/>
      <c r="N23" s="171"/>
      <c r="O23" s="43">
        <f>SUM(F23:N23)</f>
        <v>0</v>
      </c>
      <c r="P23" s="44">
        <f>(F23*$F$5)+(G23*$G$5)+(H23*$H$5)+(I23*$I$5)+(J23*$J$5)+(K23*$K$5)+(L23*$L$5)+(M23*$M$5)+(N23*$N$5)</f>
        <v>0</v>
      </c>
    </row>
    <row r="24" spans="1:16" s="30" customFormat="1" x14ac:dyDescent="0.2">
      <c r="A24" s="1"/>
      <c r="B24" s="149"/>
      <c r="C24" s="80"/>
      <c r="D24" s="74"/>
      <c r="E24" s="74"/>
      <c r="F24" s="75"/>
      <c r="G24" s="76"/>
      <c r="H24" s="77"/>
      <c r="I24" s="78"/>
      <c r="J24" s="77"/>
      <c r="K24" s="76"/>
      <c r="L24" s="79"/>
      <c r="M24" s="76"/>
      <c r="N24" s="77"/>
      <c r="O24" s="43">
        <f>SUM(F24:N24)</f>
        <v>0</v>
      </c>
      <c r="P24" s="44">
        <f>(F24*$F$5)+(G24*$G$5)+(H24*$H$5)+(I24*$I$5)+(J24*$J$5)+(K24*$K$5)+(L24*$L$5)+(M24*$M$5)+(N24*$N$5)</f>
        <v>0</v>
      </c>
    </row>
    <row r="25" spans="1:16" s="30" customFormat="1" x14ac:dyDescent="0.2">
      <c r="A25" s="1"/>
      <c r="B25" s="149"/>
      <c r="C25" s="80"/>
      <c r="D25" s="74"/>
      <c r="E25" s="74"/>
      <c r="F25" s="75"/>
      <c r="G25" s="76"/>
      <c r="H25" s="77"/>
      <c r="I25" s="78"/>
      <c r="J25" s="77"/>
      <c r="K25" s="76"/>
      <c r="L25" s="79"/>
      <c r="M25" s="76"/>
      <c r="N25" s="77"/>
      <c r="O25" s="43">
        <f>SUM(F25:N25)</f>
        <v>0</v>
      </c>
      <c r="P25" s="44">
        <f>(F25*$F$5)+(G25*$G$5)+(H25*$H$5)+(I25*$I$5)+(J25*$J$5)+(K25*$K$5)+(L25*$L$5)+(M25*$M$5)+(N25*$N$5)</f>
        <v>0</v>
      </c>
    </row>
    <row r="26" spans="1:16" ht="12" thickBot="1" x14ac:dyDescent="0.25">
      <c r="A26" s="46"/>
      <c r="B26" s="47" t="s">
        <v>21</v>
      </c>
      <c r="C26" s="47">
        <f t="shared" ref="C26:P26" si="1">SUM(C23:C25)</f>
        <v>0</v>
      </c>
      <c r="D26" s="47">
        <f t="shared" si="1"/>
        <v>0</v>
      </c>
      <c r="E26" s="47">
        <f t="shared" si="1"/>
        <v>0</v>
      </c>
      <c r="F26" s="47">
        <f t="shared" si="1"/>
        <v>0</v>
      </c>
      <c r="G26" s="47">
        <f t="shared" si="1"/>
        <v>0</v>
      </c>
      <c r="H26" s="47">
        <f t="shared" si="1"/>
        <v>0</v>
      </c>
      <c r="I26" s="47">
        <f t="shared" si="1"/>
        <v>0</v>
      </c>
      <c r="J26" s="47">
        <f t="shared" si="1"/>
        <v>0</v>
      </c>
      <c r="K26" s="47">
        <f t="shared" si="1"/>
        <v>0</v>
      </c>
      <c r="L26" s="47">
        <f t="shared" si="1"/>
        <v>0</v>
      </c>
      <c r="M26" s="47">
        <f t="shared" si="1"/>
        <v>0</v>
      </c>
      <c r="N26" s="47">
        <f t="shared" si="1"/>
        <v>0</v>
      </c>
      <c r="O26" s="47">
        <f t="shared" si="1"/>
        <v>0</v>
      </c>
      <c r="P26" s="47">
        <f t="shared" si="1"/>
        <v>0</v>
      </c>
    </row>
    <row r="29" spans="1:16" x14ac:dyDescent="0.2">
      <c r="M29" s="129" t="s">
        <v>21</v>
      </c>
      <c r="N29" s="129"/>
      <c r="O29" s="129">
        <f>SUM(O12,O26)</f>
        <v>0</v>
      </c>
      <c r="P29" s="129">
        <f>SUM(P12,P26)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8"/>
  <sheetViews>
    <sheetView workbookViewId="0">
      <selection activeCell="M36" sqref="M36"/>
    </sheetView>
  </sheetViews>
  <sheetFormatPr defaultRowHeight="11.25" x14ac:dyDescent="0.2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 x14ac:dyDescent="0.2">
      <c r="B2" s="2" t="s">
        <v>49</v>
      </c>
    </row>
    <row r="3" spans="1:16" ht="12.75" x14ac:dyDescent="0.2">
      <c r="B3" s="2" t="s">
        <v>66</v>
      </c>
      <c r="C3" s="2"/>
      <c r="D3" s="2"/>
      <c r="E3" s="2"/>
    </row>
    <row r="4" spans="1:16" x14ac:dyDescent="0.2">
      <c r="B4" s="86"/>
      <c r="C4" s="87" t="s">
        <v>0</v>
      </c>
      <c r="D4" s="87" t="s">
        <v>1</v>
      </c>
      <c r="E4" s="86" t="s">
        <v>2</v>
      </c>
      <c r="F4" s="88" t="s">
        <v>3</v>
      </c>
      <c r="G4" s="89" t="s">
        <v>4</v>
      </c>
      <c r="H4" s="90"/>
      <c r="I4" s="91" t="s">
        <v>5</v>
      </c>
      <c r="J4" s="92"/>
      <c r="K4" s="93" t="s">
        <v>6</v>
      </c>
      <c r="L4" s="87"/>
      <c r="M4" s="93" t="s">
        <v>7</v>
      </c>
      <c r="N4" s="92"/>
      <c r="O4" s="86"/>
      <c r="P4" s="86"/>
    </row>
    <row r="5" spans="1:16" x14ac:dyDescent="0.2">
      <c r="B5" s="94"/>
      <c r="C5" s="12">
        <v>5</v>
      </c>
      <c r="D5" s="13"/>
      <c r="E5" s="13"/>
      <c r="F5" s="95">
        <v>0.1</v>
      </c>
      <c r="G5" s="96">
        <v>0.25</v>
      </c>
      <c r="H5" s="96">
        <v>0.25</v>
      </c>
      <c r="I5" s="92">
        <v>0.5</v>
      </c>
      <c r="J5" s="96">
        <v>0.5</v>
      </c>
      <c r="K5" s="97">
        <v>1</v>
      </c>
      <c r="L5" s="98">
        <v>1</v>
      </c>
      <c r="M5" s="97">
        <v>2</v>
      </c>
      <c r="N5" s="97">
        <v>2</v>
      </c>
      <c r="O5" s="99"/>
      <c r="P5" s="100"/>
    </row>
    <row r="6" spans="1:16" s="30" customFormat="1" x14ac:dyDescent="0.2">
      <c r="A6" s="1"/>
      <c r="B6" s="101" t="s">
        <v>8</v>
      </c>
      <c r="C6" s="102"/>
      <c r="D6" s="102"/>
      <c r="E6" s="102"/>
      <c r="F6" s="95" t="s">
        <v>9</v>
      </c>
      <c r="G6" s="103" t="s">
        <v>10</v>
      </c>
      <c r="H6" s="103" t="s">
        <v>11</v>
      </c>
      <c r="I6" s="90" t="s">
        <v>12</v>
      </c>
      <c r="J6" s="103" t="s">
        <v>13</v>
      </c>
      <c r="K6" s="103" t="s">
        <v>14</v>
      </c>
      <c r="L6" s="95" t="s">
        <v>15</v>
      </c>
      <c r="M6" s="103" t="s">
        <v>16</v>
      </c>
      <c r="N6" s="103" t="s">
        <v>17</v>
      </c>
      <c r="O6" s="90" t="s">
        <v>18</v>
      </c>
      <c r="P6" s="95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x14ac:dyDescent="0.2">
      <c r="B8" s="104"/>
      <c r="C8" s="104"/>
      <c r="D8" s="104"/>
      <c r="E8" s="104"/>
      <c r="F8" s="105"/>
      <c r="G8" s="105"/>
      <c r="H8" s="105"/>
      <c r="I8" s="105"/>
      <c r="J8" s="105"/>
      <c r="K8" s="105"/>
      <c r="L8" s="105"/>
      <c r="M8" s="105"/>
      <c r="N8" s="105"/>
      <c r="O8" s="106"/>
      <c r="P8" s="106"/>
    </row>
    <row r="9" spans="1:16" s="30" customFormat="1" x14ac:dyDescent="0.2">
      <c r="A9" s="1"/>
      <c r="B9" s="107"/>
      <c r="C9" s="116"/>
      <c r="D9" s="108"/>
      <c r="E9" s="108"/>
      <c r="F9" s="131"/>
      <c r="G9" s="132"/>
      <c r="H9" s="133"/>
      <c r="I9" s="112"/>
      <c r="J9" s="133"/>
      <c r="K9" s="132"/>
      <c r="L9" s="113"/>
      <c r="M9" s="132"/>
      <c r="N9" s="133"/>
      <c r="O9" s="114">
        <f t="shared" ref="O9:O27" si="0">SUM(F9:N9)</f>
        <v>0</v>
      </c>
      <c r="P9" s="115">
        <f t="shared" ref="P9:P27" si="1">(F9*$F$5)+(G9*$G$5)+(H9*$H$5)+(I9*$I$5)+(J9*$J$5)+(K9*$K$5)+(L9*$L$5)+(M9*$M$5)+(N9*$N$5)</f>
        <v>0</v>
      </c>
    </row>
    <row r="10" spans="1:16" s="30" customFormat="1" x14ac:dyDescent="0.2">
      <c r="A10" s="1"/>
      <c r="B10" s="107"/>
      <c r="C10" s="116"/>
      <c r="D10" s="108"/>
      <c r="E10" s="108"/>
      <c r="F10" s="131"/>
      <c r="G10" s="132"/>
      <c r="H10" s="133"/>
      <c r="I10" s="112"/>
      <c r="J10" s="133"/>
      <c r="K10" s="132"/>
      <c r="L10" s="113"/>
      <c r="M10" s="132"/>
      <c r="N10" s="133"/>
      <c r="O10" s="114">
        <f t="shared" si="0"/>
        <v>0</v>
      </c>
      <c r="P10" s="115">
        <f t="shared" si="1"/>
        <v>0</v>
      </c>
    </row>
    <row r="11" spans="1:16" s="30" customFormat="1" hidden="1" x14ac:dyDescent="0.2">
      <c r="A11" s="1"/>
      <c r="B11" s="107"/>
      <c r="C11" s="116"/>
      <c r="D11" s="108"/>
      <c r="E11" s="108"/>
      <c r="F11" s="131"/>
      <c r="G11" s="132"/>
      <c r="H11" s="133"/>
      <c r="I11" s="112"/>
      <c r="J11" s="133"/>
      <c r="K11" s="132"/>
      <c r="L11" s="113"/>
      <c r="M11" s="132"/>
      <c r="N11" s="133"/>
      <c r="O11" s="114">
        <f t="shared" si="0"/>
        <v>0</v>
      </c>
      <c r="P11" s="115">
        <f t="shared" si="1"/>
        <v>0</v>
      </c>
    </row>
    <row r="12" spans="1:16" s="30" customFormat="1" hidden="1" x14ac:dyDescent="0.2">
      <c r="A12" s="1"/>
      <c r="B12" s="107"/>
      <c r="C12" s="116"/>
      <c r="D12" s="108"/>
      <c r="E12" s="108"/>
      <c r="F12" s="131"/>
      <c r="G12" s="132"/>
      <c r="H12" s="133"/>
      <c r="I12" s="112"/>
      <c r="J12" s="133"/>
      <c r="K12" s="132"/>
      <c r="L12" s="113"/>
      <c r="M12" s="132"/>
      <c r="N12" s="133"/>
      <c r="O12" s="114">
        <f t="shared" si="0"/>
        <v>0</v>
      </c>
      <c r="P12" s="115">
        <f t="shared" si="1"/>
        <v>0</v>
      </c>
    </row>
    <row r="13" spans="1:16" s="30" customFormat="1" hidden="1" x14ac:dyDescent="0.2">
      <c r="A13" s="1"/>
      <c r="B13" s="107"/>
      <c r="C13" s="116"/>
      <c r="D13" s="108"/>
      <c r="E13" s="108"/>
      <c r="F13" s="131"/>
      <c r="G13" s="132"/>
      <c r="H13" s="133"/>
      <c r="I13" s="112"/>
      <c r="J13" s="133"/>
      <c r="K13" s="132"/>
      <c r="L13" s="113"/>
      <c r="M13" s="132"/>
      <c r="N13" s="133"/>
      <c r="O13" s="114">
        <f t="shared" si="0"/>
        <v>0</v>
      </c>
      <c r="P13" s="115">
        <f t="shared" si="1"/>
        <v>0</v>
      </c>
    </row>
    <row r="14" spans="1:16" s="30" customFormat="1" hidden="1" x14ac:dyDescent="0.2">
      <c r="A14" s="1"/>
      <c r="B14" s="107"/>
      <c r="C14" s="116"/>
      <c r="D14" s="108"/>
      <c r="E14" s="108"/>
      <c r="F14" s="131"/>
      <c r="G14" s="132"/>
      <c r="H14" s="133"/>
      <c r="I14" s="112"/>
      <c r="J14" s="133"/>
      <c r="K14" s="132"/>
      <c r="L14" s="113"/>
      <c r="M14" s="132"/>
      <c r="N14" s="133"/>
      <c r="O14" s="114">
        <f t="shared" si="0"/>
        <v>0</v>
      </c>
      <c r="P14" s="115">
        <f t="shared" si="1"/>
        <v>0</v>
      </c>
    </row>
    <row r="15" spans="1:16" s="30" customFormat="1" hidden="1" x14ac:dyDescent="0.2">
      <c r="A15" s="1"/>
      <c r="B15" s="107"/>
      <c r="C15" s="116"/>
      <c r="D15" s="108"/>
      <c r="E15" s="108"/>
      <c r="F15" s="131"/>
      <c r="G15" s="132"/>
      <c r="H15" s="133"/>
      <c r="I15" s="112"/>
      <c r="J15" s="133"/>
      <c r="K15" s="132"/>
      <c r="L15" s="113"/>
      <c r="M15" s="132"/>
      <c r="N15" s="133"/>
      <c r="O15" s="114">
        <f t="shared" si="0"/>
        <v>0</v>
      </c>
      <c r="P15" s="115">
        <f t="shared" si="1"/>
        <v>0</v>
      </c>
    </row>
    <row r="16" spans="1:16" s="30" customFormat="1" hidden="1" x14ac:dyDescent="0.2">
      <c r="A16" s="1"/>
      <c r="B16" s="107"/>
      <c r="C16" s="116"/>
      <c r="D16" s="108"/>
      <c r="E16" s="108"/>
      <c r="F16" s="131"/>
      <c r="G16" s="132"/>
      <c r="H16" s="133"/>
      <c r="I16" s="112"/>
      <c r="J16" s="133"/>
      <c r="K16" s="132"/>
      <c r="L16" s="113"/>
      <c r="M16" s="132"/>
      <c r="N16" s="133"/>
      <c r="O16" s="114">
        <f t="shared" si="0"/>
        <v>0</v>
      </c>
      <c r="P16" s="115">
        <f t="shared" si="1"/>
        <v>0</v>
      </c>
    </row>
    <row r="17" spans="1:16" s="30" customFormat="1" hidden="1" x14ac:dyDescent="0.2">
      <c r="A17" s="1"/>
      <c r="B17" s="107"/>
      <c r="C17" s="116"/>
      <c r="D17" s="108"/>
      <c r="E17" s="108"/>
      <c r="F17" s="109"/>
      <c r="G17" s="110"/>
      <c r="H17" s="111"/>
      <c r="I17" s="112"/>
      <c r="J17" s="111"/>
      <c r="K17" s="110"/>
      <c r="L17" s="113"/>
      <c r="M17" s="110"/>
      <c r="N17" s="111"/>
      <c r="O17" s="114">
        <f t="shared" si="0"/>
        <v>0</v>
      </c>
      <c r="P17" s="115">
        <f t="shared" si="1"/>
        <v>0</v>
      </c>
    </row>
    <row r="18" spans="1:16" s="30" customFormat="1" hidden="1" x14ac:dyDescent="0.2">
      <c r="A18" s="1"/>
      <c r="B18" s="107"/>
      <c r="C18" s="116"/>
      <c r="D18" s="108"/>
      <c r="E18" s="108"/>
      <c r="F18" s="131"/>
      <c r="G18" s="132"/>
      <c r="H18" s="133"/>
      <c r="I18" s="112"/>
      <c r="J18" s="133"/>
      <c r="K18" s="132"/>
      <c r="L18" s="113"/>
      <c r="M18" s="132"/>
      <c r="N18" s="133"/>
      <c r="O18" s="114">
        <f t="shared" si="0"/>
        <v>0</v>
      </c>
      <c r="P18" s="115">
        <f t="shared" si="1"/>
        <v>0</v>
      </c>
    </row>
    <row r="19" spans="1:16" s="30" customFormat="1" hidden="1" x14ac:dyDescent="0.2">
      <c r="A19" s="1"/>
      <c r="B19" s="107"/>
      <c r="C19" s="116"/>
      <c r="D19" s="108"/>
      <c r="E19" s="108"/>
      <c r="F19" s="131"/>
      <c r="G19" s="132"/>
      <c r="H19" s="133"/>
      <c r="I19" s="112"/>
      <c r="J19" s="133"/>
      <c r="K19" s="132"/>
      <c r="L19" s="113"/>
      <c r="M19" s="132"/>
      <c r="N19" s="133"/>
      <c r="O19" s="114">
        <f t="shared" si="0"/>
        <v>0</v>
      </c>
      <c r="P19" s="115">
        <f t="shared" si="1"/>
        <v>0</v>
      </c>
    </row>
    <row r="20" spans="1:16" s="30" customFormat="1" hidden="1" x14ac:dyDescent="0.2">
      <c r="A20" s="1"/>
      <c r="B20" s="107"/>
      <c r="C20" s="116"/>
      <c r="D20" s="108"/>
      <c r="E20" s="108"/>
      <c r="F20" s="131"/>
      <c r="G20" s="132"/>
      <c r="H20" s="133"/>
      <c r="I20" s="112"/>
      <c r="J20" s="133"/>
      <c r="K20" s="132"/>
      <c r="L20" s="113"/>
      <c r="M20" s="132"/>
      <c r="N20" s="133"/>
      <c r="O20" s="114">
        <f t="shared" si="0"/>
        <v>0</v>
      </c>
      <c r="P20" s="115">
        <f t="shared" si="1"/>
        <v>0</v>
      </c>
    </row>
    <row r="21" spans="1:16" s="30" customFormat="1" hidden="1" x14ac:dyDescent="0.2">
      <c r="A21" s="1"/>
      <c r="B21" s="107"/>
      <c r="C21" s="116"/>
      <c r="D21" s="108"/>
      <c r="E21" s="108"/>
      <c r="F21" s="131"/>
      <c r="G21" s="132"/>
      <c r="H21" s="133"/>
      <c r="I21" s="112"/>
      <c r="J21" s="133"/>
      <c r="K21" s="132"/>
      <c r="L21" s="113"/>
      <c r="M21" s="132"/>
      <c r="N21" s="133"/>
      <c r="O21" s="114">
        <f t="shared" si="0"/>
        <v>0</v>
      </c>
      <c r="P21" s="115">
        <f t="shared" si="1"/>
        <v>0</v>
      </c>
    </row>
    <row r="22" spans="1:16" s="30" customFormat="1" hidden="1" x14ac:dyDescent="0.2">
      <c r="A22" s="1"/>
      <c r="B22" s="107"/>
      <c r="C22" s="116"/>
      <c r="D22" s="108"/>
      <c r="E22" s="108"/>
      <c r="F22" s="131"/>
      <c r="G22" s="132"/>
      <c r="H22" s="133"/>
      <c r="I22" s="112"/>
      <c r="J22" s="133"/>
      <c r="K22" s="132"/>
      <c r="L22" s="113"/>
      <c r="M22" s="132"/>
      <c r="N22" s="133"/>
      <c r="O22" s="114">
        <f t="shared" si="0"/>
        <v>0</v>
      </c>
      <c r="P22" s="115">
        <f t="shared" si="1"/>
        <v>0</v>
      </c>
    </row>
    <row r="23" spans="1:16" s="30" customFormat="1" hidden="1" x14ac:dyDescent="0.2">
      <c r="A23" s="1"/>
      <c r="B23" s="107"/>
      <c r="C23" s="116"/>
      <c r="D23" s="108"/>
      <c r="E23" s="108"/>
      <c r="F23" s="131"/>
      <c r="G23" s="132"/>
      <c r="H23" s="133"/>
      <c r="I23" s="112"/>
      <c r="J23" s="133"/>
      <c r="K23" s="132"/>
      <c r="L23" s="113"/>
      <c r="M23" s="132"/>
      <c r="N23" s="133"/>
      <c r="O23" s="114">
        <f t="shared" si="0"/>
        <v>0</v>
      </c>
      <c r="P23" s="115">
        <f t="shared" si="1"/>
        <v>0</v>
      </c>
    </row>
    <row r="24" spans="1:16" s="30" customFormat="1" hidden="1" x14ac:dyDescent="0.2">
      <c r="A24" s="1"/>
      <c r="B24" s="107"/>
      <c r="C24" s="116"/>
      <c r="D24" s="108"/>
      <c r="E24" s="108"/>
      <c r="F24" s="131"/>
      <c r="G24" s="132"/>
      <c r="H24" s="133"/>
      <c r="I24" s="112"/>
      <c r="J24" s="133"/>
      <c r="K24" s="132"/>
      <c r="L24" s="113"/>
      <c r="M24" s="132"/>
      <c r="N24" s="133"/>
      <c r="O24" s="114">
        <f t="shared" si="0"/>
        <v>0</v>
      </c>
      <c r="P24" s="115">
        <f t="shared" si="1"/>
        <v>0</v>
      </c>
    </row>
    <row r="25" spans="1:16" s="30" customFormat="1" hidden="1" x14ac:dyDescent="0.2">
      <c r="A25" s="1"/>
      <c r="B25" s="107"/>
      <c r="C25" s="116"/>
      <c r="D25" s="108"/>
      <c r="E25" s="108"/>
      <c r="F25" s="131"/>
      <c r="G25" s="132"/>
      <c r="H25" s="133"/>
      <c r="I25" s="112"/>
      <c r="J25" s="133"/>
      <c r="K25" s="132"/>
      <c r="L25" s="113"/>
      <c r="M25" s="132"/>
      <c r="N25" s="133"/>
      <c r="O25" s="114">
        <f t="shared" si="0"/>
        <v>0</v>
      </c>
      <c r="P25" s="115">
        <f t="shared" si="1"/>
        <v>0</v>
      </c>
    </row>
    <row r="26" spans="1:16" s="30" customFormat="1" hidden="1" x14ac:dyDescent="0.2">
      <c r="A26" s="1"/>
      <c r="B26" s="107"/>
      <c r="C26" s="116"/>
      <c r="D26" s="108"/>
      <c r="E26" s="108"/>
      <c r="F26" s="131"/>
      <c r="G26" s="132"/>
      <c r="H26" s="133"/>
      <c r="I26" s="112"/>
      <c r="J26" s="133"/>
      <c r="K26" s="132"/>
      <c r="L26" s="113"/>
      <c r="M26" s="132"/>
      <c r="N26" s="133"/>
      <c r="O26" s="114">
        <f t="shared" si="0"/>
        <v>0</v>
      </c>
      <c r="P26" s="115">
        <f t="shared" si="1"/>
        <v>0</v>
      </c>
    </row>
    <row r="27" spans="1:16" s="30" customFormat="1" hidden="1" x14ac:dyDescent="0.2">
      <c r="A27" s="1"/>
      <c r="B27" s="107"/>
      <c r="C27" s="116"/>
      <c r="D27" s="108"/>
      <c r="E27" s="108"/>
      <c r="F27" s="109"/>
      <c r="G27" s="110"/>
      <c r="H27" s="111"/>
      <c r="I27" s="112"/>
      <c r="J27" s="111"/>
      <c r="K27" s="110"/>
      <c r="L27" s="113"/>
      <c r="M27" s="110"/>
      <c r="N27" s="111"/>
      <c r="O27" s="114">
        <f t="shared" si="0"/>
        <v>0</v>
      </c>
      <c r="P27" s="115">
        <f t="shared" si="1"/>
        <v>0</v>
      </c>
    </row>
    <row r="28" spans="1:16" x14ac:dyDescent="0.2">
      <c r="A28" s="46"/>
      <c r="B28" s="117" t="s">
        <v>21</v>
      </c>
      <c r="C28" s="117">
        <f t="shared" ref="C28:P28" si="2">SUM(C9:C27)</f>
        <v>0</v>
      </c>
      <c r="D28" s="117">
        <f t="shared" si="2"/>
        <v>0</v>
      </c>
      <c r="E28" s="117">
        <f t="shared" si="2"/>
        <v>0</v>
      </c>
      <c r="F28" s="117">
        <f t="shared" si="2"/>
        <v>0</v>
      </c>
      <c r="G28" s="117">
        <f t="shared" si="2"/>
        <v>0</v>
      </c>
      <c r="H28" s="117">
        <f t="shared" si="2"/>
        <v>0</v>
      </c>
      <c r="I28" s="117">
        <f t="shared" si="2"/>
        <v>0</v>
      </c>
      <c r="J28" s="117">
        <f t="shared" si="2"/>
        <v>0</v>
      </c>
      <c r="K28" s="117">
        <f t="shared" si="2"/>
        <v>0</v>
      </c>
      <c r="L28" s="117">
        <f t="shared" si="2"/>
        <v>0</v>
      </c>
      <c r="M28" s="117">
        <f t="shared" si="2"/>
        <v>0</v>
      </c>
      <c r="N28" s="117">
        <f t="shared" si="2"/>
        <v>0</v>
      </c>
      <c r="O28" s="117">
        <f t="shared" si="2"/>
        <v>0</v>
      </c>
      <c r="P28" s="117">
        <f t="shared" si="2"/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3"/>
  <sheetViews>
    <sheetView workbookViewId="0">
      <selection activeCell="D27" sqref="D27"/>
    </sheetView>
  </sheetViews>
  <sheetFormatPr defaultRowHeight="11.25" x14ac:dyDescent="0.2"/>
  <cols>
    <col min="1" max="1" width="3.140625" style="1" customWidth="1"/>
    <col min="2" max="2" width="23.28515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 x14ac:dyDescent="0.2">
      <c r="B2" s="2" t="s">
        <v>56</v>
      </c>
    </row>
    <row r="3" spans="1:16" ht="12.75" x14ac:dyDescent="0.2">
      <c r="B3" s="2" t="s">
        <v>84</v>
      </c>
      <c r="C3" s="175"/>
      <c r="D3" s="2"/>
      <c r="E3" s="2"/>
    </row>
    <row r="4" spans="1:16" x14ac:dyDescent="0.2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 x14ac:dyDescent="0.2">
      <c r="B5" s="11"/>
      <c r="C5" s="12">
        <v>5</v>
      </c>
      <c r="D5" s="13"/>
      <c r="E5" s="13"/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 x14ac:dyDescent="0.25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 x14ac:dyDescent="0.2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 x14ac:dyDescent="0.25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 x14ac:dyDescent="0.2">
      <c r="A9" s="1"/>
      <c r="B9" s="229" t="s">
        <v>113</v>
      </c>
      <c r="C9" s="167"/>
      <c r="D9" s="168"/>
      <c r="E9" s="168"/>
      <c r="F9" s="169">
        <v>25</v>
      </c>
      <c r="G9" s="170">
        <v>66</v>
      </c>
      <c r="H9" s="171">
        <v>6</v>
      </c>
      <c r="I9" s="172"/>
      <c r="J9" s="171">
        <v>2</v>
      </c>
      <c r="K9" s="170">
        <v>4</v>
      </c>
      <c r="L9" s="173"/>
      <c r="M9" s="170">
        <v>1</v>
      </c>
      <c r="N9" s="171">
        <v>7</v>
      </c>
      <c r="O9" s="43">
        <f>SUM(F9:N9)</f>
        <v>111</v>
      </c>
      <c r="P9" s="44">
        <f>(F9*$F$5)+(G9*$G$5)+(H9*$H$5)+(I9*$I$5)+(J9*$J$5)+(K9*$K$5)+(L9*$L$5)+(M9*$M$5)+(N9*$N$5)</f>
        <v>41.5</v>
      </c>
    </row>
    <row r="10" spans="1:16" s="30" customFormat="1" x14ac:dyDescent="0.2">
      <c r="A10" s="1"/>
      <c r="B10" s="166"/>
      <c r="C10" s="174"/>
      <c r="D10" s="168"/>
      <c r="E10" s="168"/>
      <c r="F10" s="169"/>
      <c r="G10" s="170"/>
      <c r="H10" s="171"/>
      <c r="I10" s="172"/>
      <c r="J10" s="171"/>
      <c r="K10" s="170"/>
      <c r="L10" s="173"/>
      <c r="M10" s="170"/>
      <c r="N10" s="171"/>
      <c r="O10" s="43">
        <f t="shared" ref="O10:O11" si="0">SUM(F10:N10)</f>
        <v>0</v>
      </c>
      <c r="P10" s="44">
        <f t="shared" ref="P10:P11" si="1">(F10*$F$5)+(G10*$G$5)+(H10*$H$5)+(I10*$I$5)+(J10*$J$5)+(K10*$K$5)+(L10*$L$5)+(M10*$M$5)+(N10*$N$5)</f>
        <v>0</v>
      </c>
    </row>
    <row r="11" spans="1:16" s="30" customFormat="1" x14ac:dyDescent="0.2">
      <c r="A11" s="1"/>
      <c r="B11" s="166"/>
      <c r="C11" s="174"/>
      <c r="D11" s="168"/>
      <c r="E11" s="168"/>
      <c r="F11" s="169"/>
      <c r="G11" s="170"/>
      <c r="H11" s="171"/>
      <c r="I11" s="172"/>
      <c r="J11" s="171"/>
      <c r="K11" s="170"/>
      <c r="L11" s="173"/>
      <c r="M11" s="170"/>
      <c r="N11" s="171"/>
      <c r="O11" s="43">
        <f t="shared" si="0"/>
        <v>0</v>
      </c>
      <c r="P11" s="44">
        <f t="shared" si="1"/>
        <v>0</v>
      </c>
    </row>
    <row r="12" spans="1:16" ht="12" thickBot="1" x14ac:dyDescent="0.25">
      <c r="A12" s="46"/>
      <c r="B12" s="47" t="s">
        <v>21</v>
      </c>
      <c r="C12" s="47">
        <f t="shared" ref="C12:P12" si="2">SUM(C9:C11)</f>
        <v>0</v>
      </c>
      <c r="D12" s="47">
        <f t="shared" si="2"/>
        <v>0</v>
      </c>
      <c r="E12" s="47">
        <f t="shared" si="2"/>
        <v>0</v>
      </c>
      <c r="F12" s="47">
        <f t="shared" si="2"/>
        <v>25</v>
      </c>
      <c r="G12" s="47">
        <f t="shared" si="2"/>
        <v>66</v>
      </c>
      <c r="H12" s="47">
        <f t="shared" si="2"/>
        <v>6</v>
      </c>
      <c r="I12" s="47">
        <f t="shared" si="2"/>
        <v>0</v>
      </c>
      <c r="J12" s="47">
        <f t="shared" si="2"/>
        <v>2</v>
      </c>
      <c r="K12" s="47">
        <f t="shared" si="2"/>
        <v>4</v>
      </c>
      <c r="L12" s="47">
        <f t="shared" si="2"/>
        <v>0</v>
      </c>
      <c r="M12" s="47">
        <f t="shared" si="2"/>
        <v>1</v>
      </c>
      <c r="N12" s="47">
        <f t="shared" si="2"/>
        <v>7</v>
      </c>
      <c r="O12" s="47">
        <f t="shared" si="2"/>
        <v>111</v>
      </c>
      <c r="P12" s="47">
        <f t="shared" si="2"/>
        <v>41.5</v>
      </c>
    </row>
    <row r="13" spans="1:16" x14ac:dyDescent="0.2">
      <c r="B13" s="46"/>
      <c r="C13" s="46"/>
      <c r="D13" s="46"/>
      <c r="E13" s="46"/>
      <c r="F13" s="48"/>
      <c r="G13" s="48"/>
      <c r="H13" s="48"/>
      <c r="I13" s="48"/>
      <c r="J13" s="48"/>
      <c r="K13" s="48"/>
      <c r="L13" s="48"/>
      <c r="M13" s="48"/>
      <c r="N13" s="48"/>
      <c r="O13" s="46"/>
      <c r="P13" s="46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16"/>
  <sheetViews>
    <sheetView workbookViewId="0">
      <selection activeCell="J25" sqref="J25"/>
    </sheetView>
  </sheetViews>
  <sheetFormatPr defaultRowHeight="12.75" x14ac:dyDescent="0.2"/>
  <cols>
    <col min="1" max="1" width="21.7109375" style="83" customWidth="1"/>
    <col min="2" max="2" width="14" style="83" customWidth="1"/>
    <col min="3" max="3" width="18.140625" style="83" customWidth="1"/>
    <col min="4" max="16384" width="9.140625" style="82"/>
  </cols>
  <sheetData>
    <row r="2" spans="1:3" x14ac:dyDescent="0.2">
      <c r="A2" s="81" t="s">
        <v>39</v>
      </c>
      <c r="B2" s="81" t="s">
        <v>24</v>
      </c>
      <c r="C2" s="81" t="s">
        <v>25</v>
      </c>
    </row>
    <row r="4" spans="1:3" ht="15" hidden="1" x14ac:dyDescent="0.25">
      <c r="A4" s="83" t="s">
        <v>60</v>
      </c>
      <c r="B4" s="84">
        <f>SUM('Burkina Faso'!O19)</f>
        <v>0</v>
      </c>
      <c r="C4" s="159">
        <f>SUM('Burkina Faso'!P19)</f>
        <v>0</v>
      </c>
    </row>
    <row r="5" spans="1:3" ht="15" x14ac:dyDescent="0.25">
      <c r="A5" s="83" t="s">
        <v>82</v>
      </c>
      <c r="B5" s="84">
        <f>SUM(DRC!O15)</f>
        <v>2773</v>
      </c>
      <c r="C5" s="159">
        <f>SUM(DRC!P15)</f>
        <v>809.75</v>
      </c>
    </row>
    <row r="6" spans="1:3" ht="15" hidden="1" x14ac:dyDescent="0.25">
      <c r="A6" s="83" t="s">
        <v>62</v>
      </c>
      <c r="B6" s="84">
        <f>SUM('Ivory Coast'!O19)</f>
        <v>0</v>
      </c>
      <c r="C6" s="159">
        <f>SUM('Ivory Coast'!P19)</f>
        <v>0</v>
      </c>
    </row>
    <row r="7" spans="1:3" ht="15" x14ac:dyDescent="0.25">
      <c r="A7" s="83" t="s">
        <v>26</v>
      </c>
      <c r="B7" s="84">
        <f>SUM(Kenya!O17)</f>
        <v>1206</v>
      </c>
      <c r="C7" s="159">
        <f>SUM(Kenya!P17)</f>
        <v>326.75</v>
      </c>
    </row>
    <row r="8" spans="1:3" ht="15" hidden="1" x14ac:dyDescent="0.25">
      <c r="A8" s="83" t="s">
        <v>31</v>
      </c>
      <c r="B8" s="84">
        <f>SUM(Malawi!O12)</f>
        <v>0</v>
      </c>
      <c r="C8" s="159">
        <f>SUM(Malawi!P12)</f>
        <v>0</v>
      </c>
    </row>
    <row r="9" spans="1:3" ht="15" x14ac:dyDescent="0.25">
      <c r="A9" s="84" t="s">
        <v>27</v>
      </c>
      <c r="B9" s="158">
        <f>SUM(Mauritius!O43)</f>
        <v>1161</v>
      </c>
      <c r="C9" s="159">
        <f>SUM(Mauritius!P43)</f>
        <v>455.09999999999997</v>
      </c>
    </row>
    <row r="10" spans="1:3" ht="15" hidden="1" x14ac:dyDescent="0.25">
      <c r="A10" s="84" t="s">
        <v>46</v>
      </c>
      <c r="B10" s="158">
        <f>SUM(Nigeria!O48)</f>
        <v>0</v>
      </c>
      <c r="C10" s="159">
        <f>SUM(Nigeria!P48)</f>
        <v>0</v>
      </c>
    </row>
    <row r="11" spans="1:3" ht="15" x14ac:dyDescent="0.25">
      <c r="A11" s="84" t="s">
        <v>28</v>
      </c>
      <c r="B11" s="158">
        <f>SUM('South Africa'!O96)</f>
        <v>7183</v>
      </c>
      <c r="C11" s="159">
        <f>SUM('South Africa'!P96)</f>
        <v>1910.95</v>
      </c>
    </row>
    <row r="12" spans="1:3" ht="15" hidden="1" x14ac:dyDescent="0.25">
      <c r="A12" s="84" t="s">
        <v>42</v>
      </c>
      <c r="B12" s="84">
        <f>SUM(Tanzania!O29)</f>
        <v>0</v>
      </c>
      <c r="C12" s="159">
        <f>SUM(Tanzania!P29)</f>
        <v>0</v>
      </c>
    </row>
    <row r="13" spans="1:3" ht="15" hidden="1" x14ac:dyDescent="0.25">
      <c r="A13" s="84" t="s">
        <v>50</v>
      </c>
      <c r="B13" s="84">
        <f>SUM(Togo!O28)</f>
        <v>0</v>
      </c>
      <c r="C13" s="159">
        <f>SUM(Togo!P28)</f>
        <v>0</v>
      </c>
    </row>
    <row r="14" spans="1:3" ht="15" x14ac:dyDescent="0.25">
      <c r="A14" s="84" t="s">
        <v>57</v>
      </c>
      <c r="B14" s="84">
        <f>SUM(Zambia!O12)</f>
        <v>111</v>
      </c>
      <c r="C14" s="159">
        <f>SUM(Zambia!P12)</f>
        <v>41.5</v>
      </c>
    </row>
    <row r="15" spans="1:3" x14ac:dyDescent="0.2">
      <c r="A15" s="85"/>
      <c r="B15" s="85"/>
      <c r="C15" s="85"/>
    </row>
    <row r="16" spans="1:3" x14ac:dyDescent="0.2">
      <c r="A16" s="85" t="s">
        <v>29</v>
      </c>
      <c r="B16" s="85">
        <f>SUM(B4:B15)</f>
        <v>12434</v>
      </c>
      <c r="C16" s="160">
        <f>SUM(C4:C15)</f>
        <v>3544.05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Burkina Faso</vt:lpstr>
      <vt:lpstr>DRC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Zambia</vt:lpstr>
      <vt:lpstr>Summary</vt:lpstr>
    </vt:vector>
  </TitlesOfParts>
  <Company>LAW Holdings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Jithan Mahadeo</cp:lastModifiedBy>
  <dcterms:created xsi:type="dcterms:W3CDTF">2007-06-14T19:54:11Z</dcterms:created>
  <dcterms:modified xsi:type="dcterms:W3CDTF">2015-09-30T05:23:55Z</dcterms:modified>
</cp:coreProperties>
</file>