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30" yWindow="1635" windowWidth="14070" windowHeight="7335" tabRatio="760"/>
  </bookViews>
  <sheets>
    <sheet name="Botswana" sheetId="20" r:id="rId1"/>
    <sheet name="Burkina Faso" sheetId="13" state="hidden" r:id="rId2"/>
    <sheet name="Ghana" sheetId="14" state="hidden" r:id="rId3"/>
    <sheet name="Ivory Coast" sheetId="16" r:id="rId4"/>
    <sheet name="Kenya" sheetId="10" r:id="rId5"/>
    <sheet name="Malawi" sheetId="11" state="hidden" r:id="rId6"/>
    <sheet name="Mauritius" sheetId="8" r:id="rId7"/>
    <sheet name="Nigeria" sheetId="19" r:id="rId8"/>
    <sheet name="South Africa" sheetId="1" r:id="rId9"/>
    <sheet name="Tanzania" sheetId="12" state="hidden" r:id="rId10"/>
    <sheet name="Togo" sheetId="17" r:id="rId11"/>
    <sheet name="Zambia" sheetId="18" r:id="rId12"/>
    <sheet name="Summary" sheetId="4" r:id="rId13"/>
  </sheets>
  <externalReferences>
    <externalReference r:id="rId14"/>
    <externalReference r:id="rId15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0">[1]Malawi!#REF!</definedName>
    <definedName name="Excel_BuiltIn_Print_Area_1">[1]Malawi!#REF!</definedName>
    <definedName name="_xlnm.Print_Area" localSheetId="6">Mauritius!#REF!</definedName>
    <definedName name="_xlnm.Print_Area" localSheetId="8">'South Africa'!#REF!</definedName>
    <definedName name="_xlnm.Print_Area" localSheetId="9">Tanzania!#REF!</definedName>
    <definedName name="_xlnm.Print_Area" localSheetId="11">Zambia!#REF!</definedName>
  </definedNames>
  <calcPr calcId="145621"/>
</workbook>
</file>

<file path=xl/calcChain.xml><?xml version="1.0" encoding="utf-8"?>
<calcChain xmlns="http://schemas.openxmlformats.org/spreadsheetml/2006/main">
  <c r="C4" i="4" l="1"/>
  <c r="B4" i="4"/>
  <c r="P69" i="1" l="1"/>
  <c r="O69" i="1"/>
  <c r="N72" i="1"/>
  <c r="M72" i="1"/>
  <c r="L72" i="1"/>
  <c r="K72" i="1"/>
  <c r="J72" i="1"/>
  <c r="I72" i="1"/>
  <c r="H72" i="1"/>
  <c r="G72" i="1"/>
  <c r="F72" i="1"/>
  <c r="E72" i="1"/>
  <c r="D72" i="1"/>
  <c r="C72" i="1"/>
  <c r="P71" i="1"/>
  <c r="O71" i="1"/>
  <c r="P70" i="1"/>
  <c r="O70" i="1"/>
  <c r="P68" i="1"/>
  <c r="O68" i="1"/>
  <c r="P62" i="1"/>
  <c r="O62" i="1"/>
  <c r="N64" i="1"/>
  <c r="M64" i="1"/>
  <c r="L64" i="1"/>
  <c r="K64" i="1"/>
  <c r="J64" i="1"/>
  <c r="I64" i="1"/>
  <c r="H64" i="1"/>
  <c r="G64" i="1"/>
  <c r="F64" i="1"/>
  <c r="E64" i="1"/>
  <c r="D64" i="1"/>
  <c r="C64" i="1"/>
  <c r="P63" i="1"/>
  <c r="O63" i="1"/>
  <c r="P61" i="1"/>
  <c r="P64" i="1" s="1"/>
  <c r="O61" i="1"/>
  <c r="O72" i="1" l="1"/>
  <c r="P72" i="1"/>
  <c r="O64" i="1"/>
  <c r="N19" i="20"/>
  <c r="M19" i="20"/>
  <c r="L19" i="20"/>
  <c r="K19" i="20"/>
  <c r="J19" i="20"/>
  <c r="I19" i="20"/>
  <c r="H19" i="20"/>
  <c r="G19" i="20"/>
  <c r="F19" i="20"/>
  <c r="E19" i="20"/>
  <c r="D19" i="20"/>
  <c r="C19" i="20"/>
  <c r="P18" i="20"/>
  <c r="O18" i="20"/>
  <c r="P17" i="20"/>
  <c r="O17" i="20"/>
  <c r="P16" i="20"/>
  <c r="O16" i="20"/>
  <c r="P15" i="20"/>
  <c r="O15" i="20"/>
  <c r="P14" i="20"/>
  <c r="O14" i="20"/>
  <c r="P13" i="20"/>
  <c r="O13" i="20"/>
  <c r="P12" i="20"/>
  <c r="O12" i="20"/>
  <c r="P11" i="20"/>
  <c r="O11" i="20"/>
  <c r="P10" i="20"/>
  <c r="O10" i="20"/>
  <c r="P9" i="20"/>
  <c r="P19" i="20" s="1"/>
  <c r="O9" i="20"/>
  <c r="O19" i="20" s="1"/>
  <c r="P24" i="8" l="1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N33" i="14" l="1"/>
  <c r="M33" i="14"/>
  <c r="L33" i="14"/>
  <c r="K33" i="14"/>
  <c r="J33" i="14"/>
  <c r="I33" i="14"/>
  <c r="H33" i="14"/>
  <c r="G33" i="14"/>
  <c r="F33" i="14"/>
  <c r="E33" i="14"/>
  <c r="D33" i="14"/>
  <c r="C33" i="14"/>
  <c r="P32" i="14"/>
  <c r="O32" i="14"/>
  <c r="P31" i="14"/>
  <c r="P33" i="14" s="1"/>
  <c r="O31" i="14"/>
  <c r="O33" i="14" s="1"/>
  <c r="N44" i="19"/>
  <c r="M44" i="19"/>
  <c r="L44" i="19"/>
  <c r="K44" i="19"/>
  <c r="J44" i="19"/>
  <c r="I44" i="19"/>
  <c r="H44" i="19"/>
  <c r="G44" i="19"/>
  <c r="F44" i="19"/>
  <c r="E44" i="19"/>
  <c r="D44" i="19"/>
  <c r="C44" i="19"/>
  <c r="P43" i="19"/>
  <c r="O43" i="19"/>
  <c r="P42" i="19"/>
  <c r="P44" i="19" s="1"/>
  <c r="O42" i="19"/>
  <c r="O44" i="19" s="1"/>
  <c r="N38" i="19"/>
  <c r="M38" i="19"/>
  <c r="L38" i="19"/>
  <c r="K38" i="19"/>
  <c r="J38" i="19"/>
  <c r="I38" i="19"/>
  <c r="H38" i="19"/>
  <c r="G38" i="19"/>
  <c r="F38" i="19"/>
  <c r="E38" i="19"/>
  <c r="D38" i="19"/>
  <c r="C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N22" i="19"/>
  <c r="M22" i="19"/>
  <c r="L22" i="19"/>
  <c r="K22" i="19"/>
  <c r="J22" i="19"/>
  <c r="I22" i="19"/>
  <c r="H22" i="19"/>
  <c r="G22" i="19"/>
  <c r="F22" i="19"/>
  <c r="E22" i="19"/>
  <c r="D22" i="19"/>
  <c r="C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O8" i="19"/>
  <c r="O22" i="19" s="1"/>
  <c r="P7" i="19"/>
  <c r="O7" i="19"/>
  <c r="O17" i="10"/>
  <c r="O16" i="10"/>
  <c r="O15" i="10"/>
  <c r="O14" i="10"/>
  <c r="O13" i="10"/>
  <c r="O12" i="10"/>
  <c r="O11" i="10"/>
  <c r="O10" i="10"/>
  <c r="O9" i="10"/>
  <c r="N13" i="18"/>
  <c r="M13" i="18"/>
  <c r="L13" i="18"/>
  <c r="K13" i="18"/>
  <c r="J13" i="18"/>
  <c r="I13" i="18"/>
  <c r="H13" i="18"/>
  <c r="G13" i="18"/>
  <c r="F13" i="18"/>
  <c r="E13" i="18"/>
  <c r="D13" i="18"/>
  <c r="C13" i="18"/>
  <c r="P12" i="18"/>
  <c r="O12" i="18"/>
  <c r="P11" i="18"/>
  <c r="O11" i="18"/>
  <c r="P10" i="18"/>
  <c r="O10" i="18"/>
  <c r="P9" i="18"/>
  <c r="P13" i="18" s="1"/>
  <c r="C13" i="4" s="1"/>
  <c r="O9" i="18"/>
  <c r="O13" i="18" s="1"/>
  <c r="B13" i="4" s="1"/>
  <c r="N10" i="1"/>
  <c r="M10" i="1"/>
  <c r="L10" i="1"/>
  <c r="K10" i="1"/>
  <c r="J10" i="1"/>
  <c r="I10" i="1"/>
  <c r="H10" i="1"/>
  <c r="G10" i="1"/>
  <c r="F10" i="1"/>
  <c r="E10" i="1"/>
  <c r="D10" i="1"/>
  <c r="C10" i="1"/>
  <c r="P9" i="1"/>
  <c r="O9" i="1"/>
  <c r="P8" i="1"/>
  <c r="O8" i="1"/>
  <c r="P7" i="1"/>
  <c r="O7" i="1"/>
  <c r="P15" i="14"/>
  <c r="O15" i="14"/>
  <c r="P14" i="14"/>
  <c r="O14" i="14"/>
  <c r="P13" i="14"/>
  <c r="O13" i="14"/>
  <c r="P10" i="16"/>
  <c r="P9" i="16"/>
  <c r="P19" i="16" s="1"/>
  <c r="C5" i="4" s="1"/>
  <c r="O9" i="16"/>
  <c r="O19" i="16"/>
  <c r="B5" i="4" s="1"/>
  <c r="N39" i="1"/>
  <c r="P36" i="1"/>
  <c r="P19" i="1"/>
  <c r="O19" i="1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35" i="8"/>
  <c r="P33" i="8"/>
  <c r="O33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8" i="10"/>
  <c r="M18" i="10"/>
  <c r="L18" i="10"/>
  <c r="K18" i="10"/>
  <c r="J18" i="10"/>
  <c r="I18" i="10"/>
  <c r="H18" i="10"/>
  <c r="G18" i="10"/>
  <c r="F18" i="10"/>
  <c r="E18" i="10"/>
  <c r="D18" i="10"/>
  <c r="C18" i="10"/>
  <c r="N32" i="10"/>
  <c r="M32" i="10"/>
  <c r="L32" i="10"/>
  <c r="K32" i="10"/>
  <c r="J32" i="10"/>
  <c r="I32" i="10"/>
  <c r="H32" i="10"/>
  <c r="G32" i="10"/>
  <c r="F32" i="10"/>
  <c r="E32" i="10"/>
  <c r="D32" i="10"/>
  <c r="C32" i="10"/>
  <c r="P31" i="10"/>
  <c r="P30" i="10"/>
  <c r="O30" i="10"/>
  <c r="P29" i="10"/>
  <c r="O29" i="10"/>
  <c r="P28" i="10"/>
  <c r="O28" i="10"/>
  <c r="P13" i="10"/>
  <c r="P12" i="10"/>
  <c r="P11" i="10"/>
  <c r="P10" i="10"/>
  <c r="N19" i="16"/>
  <c r="M19" i="16"/>
  <c r="L19" i="16"/>
  <c r="K19" i="16"/>
  <c r="J19" i="16"/>
  <c r="I19" i="16"/>
  <c r="H19" i="16"/>
  <c r="G19" i="16"/>
  <c r="F19" i="16"/>
  <c r="E19" i="16"/>
  <c r="D19" i="16"/>
  <c r="C19" i="16"/>
  <c r="P18" i="16"/>
  <c r="O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P29" i="1"/>
  <c r="O29" i="1"/>
  <c r="P28" i="1"/>
  <c r="O28" i="1"/>
  <c r="P27" i="1"/>
  <c r="O27" i="1"/>
  <c r="P26" i="1"/>
  <c r="O26" i="1"/>
  <c r="P25" i="1"/>
  <c r="O25" i="1"/>
  <c r="K57" i="1"/>
  <c r="M57" i="1"/>
  <c r="D57" i="1"/>
  <c r="E57" i="1"/>
  <c r="G57" i="1"/>
  <c r="H57" i="1"/>
  <c r="I57" i="1"/>
  <c r="J57" i="1"/>
  <c r="L57" i="1"/>
  <c r="N57" i="1"/>
  <c r="P55" i="1"/>
  <c r="O55" i="1"/>
  <c r="P17" i="14"/>
  <c r="O17" i="14"/>
  <c r="P16" i="14"/>
  <c r="O16" i="14"/>
  <c r="P26" i="14"/>
  <c r="O26" i="14"/>
  <c r="P25" i="14"/>
  <c r="O25" i="14"/>
  <c r="P24" i="14"/>
  <c r="O24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N27" i="14"/>
  <c r="M27" i="14"/>
  <c r="L27" i="14"/>
  <c r="K27" i="14"/>
  <c r="J27" i="14"/>
  <c r="I27" i="14"/>
  <c r="H27" i="14"/>
  <c r="G27" i="14"/>
  <c r="F27" i="14"/>
  <c r="E27" i="14"/>
  <c r="D27" i="14"/>
  <c r="C27" i="14"/>
  <c r="P12" i="14"/>
  <c r="O12" i="14"/>
  <c r="P11" i="14"/>
  <c r="O11" i="14"/>
  <c r="P10" i="14"/>
  <c r="O10" i="14"/>
  <c r="O27" i="14" s="1"/>
  <c r="P9" i="14"/>
  <c r="P27" i="14" s="1"/>
  <c r="O9" i="14"/>
  <c r="P77" i="1"/>
  <c r="O77" i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P19" i="13"/>
  <c r="O9" i="13"/>
  <c r="O19" i="13"/>
  <c r="P32" i="8"/>
  <c r="O32" i="8"/>
  <c r="P34" i="8"/>
  <c r="O34" i="8"/>
  <c r="N26" i="12"/>
  <c r="M26" i="12"/>
  <c r="L26" i="12"/>
  <c r="K26" i="12"/>
  <c r="J26" i="12"/>
  <c r="I26" i="12"/>
  <c r="H26" i="12"/>
  <c r="G26" i="12"/>
  <c r="F26" i="12"/>
  <c r="E26" i="12"/>
  <c r="D26" i="12"/>
  <c r="C26" i="12"/>
  <c r="P25" i="12"/>
  <c r="O25" i="12"/>
  <c r="P24" i="12"/>
  <c r="O24" i="12"/>
  <c r="P23" i="12"/>
  <c r="O23" i="12"/>
  <c r="O26" i="12"/>
  <c r="O9" i="12"/>
  <c r="O12" i="12"/>
  <c r="P9" i="12"/>
  <c r="P12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F57" i="1"/>
  <c r="C57" i="1"/>
  <c r="P56" i="1"/>
  <c r="O56" i="1"/>
  <c r="P9" i="10"/>
  <c r="P37" i="1"/>
  <c r="O37" i="1"/>
  <c r="P35" i="1"/>
  <c r="O35" i="1"/>
  <c r="P34" i="1"/>
  <c r="O34" i="1"/>
  <c r="N24" i="10"/>
  <c r="M24" i="10"/>
  <c r="L24" i="10"/>
  <c r="K24" i="10"/>
  <c r="J24" i="10"/>
  <c r="I24" i="10"/>
  <c r="H24" i="10"/>
  <c r="G24" i="10"/>
  <c r="F24" i="10"/>
  <c r="E24" i="10"/>
  <c r="D24" i="10"/>
  <c r="C24" i="10"/>
  <c r="P23" i="10"/>
  <c r="O23" i="10"/>
  <c r="P22" i="10"/>
  <c r="O22" i="10"/>
  <c r="O24" i="10" s="1"/>
  <c r="P17" i="10"/>
  <c r="P16" i="10"/>
  <c r="P15" i="10"/>
  <c r="P14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O12" i="11" s="1"/>
  <c r="B7" i="4" s="1"/>
  <c r="P14" i="1"/>
  <c r="O14" i="1"/>
  <c r="N42" i="8"/>
  <c r="M42" i="8"/>
  <c r="L42" i="8"/>
  <c r="K42" i="8"/>
  <c r="J42" i="8"/>
  <c r="I42" i="8"/>
  <c r="H42" i="8"/>
  <c r="G42" i="8"/>
  <c r="F42" i="8"/>
  <c r="E42" i="8"/>
  <c r="D42" i="8"/>
  <c r="C42" i="8"/>
  <c r="P41" i="8"/>
  <c r="O41" i="8"/>
  <c r="P40" i="8"/>
  <c r="O40" i="8"/>
  <c r="P39" i="8"/>
  <c r="P42" i="8"/>
  <c r="O39" i="8"/>
  <c r="N35" i="8"/>
  <c r="M35" i="8"/>
  <c r="L35" i="8"/>
  <c r="K35" i="8"/>
  <c r="J35" i="8"/>
  <c r="I35" i="8"/>
  <c r="H35" i="8"/>
  <c r="F35" i="8"/>
  <c r="E35" i="8"/>
  <c r="D35" i="8"/>
  <c r="C35" i="8"/>
  <c r="P7" i="8"/>
  <c r="O7" i="8"/>
  <c r="O35" i="8" s="1"/>
  <c r="O45" i="8" s="1"/>
  <c r="B8" i="4" s="1"/>
  <c r="P18" i="1"/>
  <c r="O18" i="1"/>
  <c r="P38" i="1"/>
  <c r="O38" i="1"/>
  <c r="P17" i="1"/>
  <c r="O17" i="1"/>
  <c r="O24" i="1"/>
  <c r="P16" i="1"/>
  <c r="O16" i="1"/>
  <c r="P15" i="1"/>
  <c r="O15" i="1"/>
  <c r="P24" i="1"/>
  <c r="P44" i="1"/>
  <c r="O44" i="1"/>
  <c r="P78" i="1"/>
  <c r="O78" i="1"/>
  <c r="O79" i="1" s="1"/>
  <c r="P76" i="1"/>
  <c r="P50" i="1"/>
  <c r="P49" i="1"/>
  <c r="P43" i="1"/>
  <c r="P33" i="1"/>
  <c r="O76" i="1"/>
  <c r="O50" i="1"/>
  <c r="O49" i="1"/>
  <c r="O51" i="1" s="1"/>
  <c r="O43" i="1"/>
  <c r="O33" i="1"/>
  <c r="N51" i="1"/>
  <c r="M51" i="1"/>
  <c r="L51" i="1"/>
  <c r="K51" i="1"/>
  <c r="J51" i="1"/>
  <c r="I51" i="1"/>
  <c r="H51" i="1"/>
  <c r="G51" i="1"/>
  <c r="F51" i="1"/>
  <c r="E51" i="1"/>
  <c r="D51" i="1"/>
  <c r="C51" i="1"/>
  <c r="F30" i="1"/>
  <c r="G30" i="1"/>
  <c r="H30" i="1"/>
  <c r="I30" i="1"/>
  <c r="J30" i="1"/>
  <c r="K30" i="1"/>
  <c r="L30" i="1"/>
  <c r="M30" i="1"/>
  <c r="N30" i="1"/>
  <c r="C20" i="1"/>
  <c r="D20" i="1"/>
  <c r="E20" i="1"/>
  <c r="F20" i="1"/>
  <c r="G20" i="1"/>
  <c r="H20" i="1"/>
  <c r="I20" i="1"/>
  <c r="J20" i="1"/>
  <c r="K20" i="1"/>
  <c r="L20" i="1"/>
  <c r="M20" i="1"/>
  <c r="N20" i="1"/>
  <c r="C30" i="1"/>
  <c r="D30" i="1"/>
  <c r="E30" i="1"/>
  <c r="C39" i="1"/>
  <c r="D39" i="1"/>
  <c r="E39" i="1"/>
  <c r="F39" i="1"/>
  <c r="G39" i="1"/>
  <c r="H39" i="1"/>
  <c r="I39" i="1"/>
  <c r="J39" i="1"/>
  <c r="K39" i="1"/>
  <c r="L39" i="1"/>
  <c r="M39" i="1"/>
  <c r="C45" i="1"/>
  <c r="D45" i="1"/>
  <c r="E45" i="1"/>
  <c r="F45" i="1"/>
  <c r="G45" i="1"/>
  <c r="H45" i="1"/>
  <c r="I45" i="1"/>
  <c r="J45" i="1"/>
  <c r="K45" i="1"/>
  <c r="L45" i="1"/>
  <c r="M45" i="1"/>
  <c r="N45" i="1"/>
  <c r="C79" i="1"/>
  <c r="D79" i="1"/>
  <c r="E79" i="1"/>
  <c r="F79" i="1"/>
  <c r="G79" i="1"/>
  <c r="H79" i="1"/>
  <c r="I79" i="1"/>
  <c r="J79" i="1"/>
  <c r="K79" i="1"/>
  <c r="L79" i="1"/>
  <c r="M79" i="1"/>
  <c r="N79" i="1"/>
  <c r="P26" i="12"/>
  <c r="O36" i="1"/>
  <c r="P29" i="12"/>
  <c r="C11" i="4"/>
  <c r="O29" i="12"/>
  <c r="B11" i="4"/>
  <c r="P12" i="11"/>
  <c r="C7" i="4"/>
  <c r="P32" i="10"/>
  <c r="O32" i="10"/>
  <c r="P24" i="10"/>
  <c r="O42" i="8"/>
  <c r="P18" i="10" l="1"/>
  <c r="O18" i="10"/>
  <c r="O34" i="10" s="1"/>
  <c r="B6" i="4" s="1"/>
  <c r="O38" i="19"/>
  <c r="P22" i="19"/>
  <c r="P38" i="19"/>
  <c r="O12" i="17"/>
  <c r="B12" i="4" s="1"/>
  <c r="P12" i="17"/>
  <c r="C12" i="4" s="1"/>
  <c r="O39" i="1"/>
  <c r="O30" i="1"/>
  <c r="O45" i="1"/>
  <c r="P45" i="1"/>
  <c r="P30" i="1"/>
  <c r="P20" i="1"/>
  <c r="P39" i="1"/>
  <c r="O10" i="1"/>
  <c r="P79" i="1"/>
  <c r="P51" i="1"/>
  <c r="O57" i="1"/>
  <c r="P10" i="1"/>
  <c r="O20" i="1"/>
  <c r="P57" i="1"/>
  <c r="P35" i="8"/>
  <c r="P45" i="8" s="1"/>
  <c r="C8" i="4" s="1"/>
  <c r="O48" i="19"/>
  <c r="B9" i="4" s="1"/>
  <c r="P48" i="19"/>
  <c r="C9" i="4" s="1"/>
  <c r="P34" i="10"/>
  <c r="C6" i="4" s="1"/>
  <c r="P36" i="14"/>
  <c r="O36" i="14"/>
  <c r="O81" i="1" l="1"/>
  <c r="B10" i="4" s="1"/>
  <c r="B15" i="4" s="1"/>
  <c r="P81" i="1"/>
  <c r="C10" i="4" s="1"/>
  <c r="C15" i="4" s="1"/>
</calcChain>
</file>

<file path=xl/sharedStrings.xml><?xml version="1.0" encoding="utf-8"?>
<sst xmlns="http://schemas.openxmlformats.org/spreadsheetml/2006/main" count="413" uniqueCount="131">
  <si>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</si>
  <si>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</si>
  <si>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</si>
  <si>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</si>
  <si>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</si>
  <si>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</si>
  <si>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</si>
  <si>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</si>
  <si>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</si>
  <si>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</si>
  <si>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</si>
  <si>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</si>
  <si>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</si>
  <si>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</si>
  <si>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</si>
  <si>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</si>
  <si>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</si>
  <si>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</si>
  <si>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</si>
  <si>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</si>
  <si>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</si>
  <si>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</si>
  <si>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</si>
  <si>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</si>
  <si>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</si>
  <si>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</si>
  <si>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</si>
  <si>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</si>
  <si>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</si>
  <si>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</si>
  <si>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</si>
  <si>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</si>
  <si>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</si>
  <si>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</si>
  <si>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</si>
  <si>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</si>
  <si>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</si>
  <si>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</si>
  <si>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ISKCON LENASIA</t>
  </si>
  <si>
    <t>Country</t>
  </si>
  <si>
    <t>TEMPLE: ARUSHA</t>
  </si>
  <si>
    <t>TEMPLE: DAR es SALAAM</t>
  </si>
  <si>
    <t>Tanzania</t>
  </si>
  <si>
    <t>Cumulative Team scores</t>
  </si>
  <si>
    <t>Team Cumumalative scores</t>
  </si>
  <si>
    <t>TEMPLE: Ghana</t>
  </si>
  <si>
    <t>Ghana</t>
  </si>
  <si>
    <t>Nigeria</t>
  </si>
  <si>
    <t>Temple Cumulative Scores</t>
  </si>
  <si>
    <t>Iskcon Nairobi</t>
  </si>
  <si>
    <t>Iskcon Kisumu</t>
  </si>
  <si>
    <t>Iskcon Mombassa</t>
  </si>
  <si>
    <t>TEMPLE: Lomé</t>
  </si>
  <si>
    <t>Togo</t>
  </si>
  <si>
    <t>GAUR NITAI SANKIRTAN GROUP</t>
  </si>
  <si>
    <t>SANKIRTAN GROUP</t>
  </si>
  <si>
    <t xml:space="preserve">MONTH : </t>
  </si>
  <si>
    <t xml:space="preserve">MONTH :  </t>
  </si>
  <si>
    <t>ISKCON BLOEMFONTEIN</t>
  </si>
  <si>
    <t>TEMPLE: ZAMBIA</t>
  </si>
  <si>
    <t>Zambia</t>
  </si>
  <si>
    <t>ISKCON PIETERMARITZBURG</t>
  </si>
  <si>
    <t>TEMPLE: Burkina Faso</t>
  </si>
  <si>
    <t>TEMPLE: Ivory Coast</t>
  </si>
  <si>
    <t>Ivory Coast</t>
  </si>
  <si>
    <t>ISKCON BENIN CITY</t>
  </si>
  <si>
    <t>ISKCON LAGOS</t>
  </si>
  <si>
    <t>ISKCON PORT HARCOURT</t>
  </si>
  <si>
    <t>Iskcon Kumasi</t>
  </si>
  <si>
    <t>MONTH : April 2015</t>
  </si>
  <si>
    <t>Satyabhama/Vinata/Akuti/Prana</t>
  </si>
  <si>
    <t>Mt Vrajesvari/Pr Shyama Gopal</t>
  </si>
  <si>
    <t>Pr Devaki Suta Das</t>
  </si>
  <si>
    <t>Mt Sarvakanti dd</t>
  </si>
  <si>
    <t>Mt Karuna/Deepa</t>
  </si>
  <si>
    <t>Pr Ashiv</t>
  </si>
  <si>
    <t>Pr Ajay Caitanya</t>
  </si>
  <si>
    <t>Mt Preetila/Hasini</t>
  </si>
  <si>
    <t>Pr Sanju</t>
  </si>
  <si>
    <t>Pr Mahajana Das</t>
  </si>
  <si>
    <t>Mt Jenishta/Diya</t>
  </si>
  <si>
    <t>Pr Vinod</t>
  </si>
  <si>
    <t>Mt Jesina</t>
  </si>
  <si>
    <t>Mt Sarojini Tulsi</t>
  </si>
  <si>
    <t>Mt Sandy</t>
  </si>
  <si>
    <t>Pr Maitreya Rishi Das</t>
  </si>
  <si>
    <t>Pr Sundar Ananda Das</t>
  </si>
  <si>
    <t>Mt Vidya</t>
  </si>
  <si>
    <t>Pr Kris Govind</t>
  </si>
  <si>
    <t>Pr Kaunteya Das</t>
  </si>
  <si>
    <t>Pr Suresadhari Das</t>
  </si>
  <si>
    <t>Mt Subhadra</t>
  </si>
  <si>
    <t>Mt Nirmala</t>
  </si>
  <si>
    <t>Mt Rukmini</t>
  </si>
  <si>
    <t>Pr Panch Tattva Das</t>
  </si>
  <si>
    <t>Pr Akash Ancharaj</t>
  </si>
  <si>
    <t>MONTH: July 2015</t>
  </si>
  <si>
    <t>TEMPLE: Gabarone</t>
  </si>
  <si>
    <t>MONTH : July 2015</t>
  </si>
  <si>
    <t>Cumulative Scores</t>
  </si>
  <si>
    <t>ISKCON STELLENBOSCH</t>
  </si>
  <si>
    <t>Gopi Jivana dasa</t>
  </si>
  <si>
    <t>Gift shop</t>
  </si>
  <si>
    <t>Bakta Ryna</t>
  </si>
  <si>
    <t>Gopa Kumara Dasa</t>
  </si>
  <si>
    <t>Cumulative Temple Scores</t>
  </si>
  <si>
    <t>ISKCON PRETORIA</t>
  </si>
  <si>
    <t>Maha Harinama ( Team of Devotees )</t>
  </si>
  <si>
    <t>Jayadeva Dasa</t>
  </si>
  <si>
    <t>Subhadra Devi Dasi</t>
  </si>
  <si>
    <t>ISKCON SANDTON</t>
  </si>
  <si>
    <t>Krsna Caitanya Das &amp; Patita Pavana Nitai Das</t>
  </si>
  <si>
    <t>Bhakta Reggie</t>
  </si>
  <si>
    <t>Sankirtana Soldiers ( Weekend Team )</t>
  </si>
  <si>
    <t>Bhakti Yoga Society</t>
  </si>
  <si>
    <t>Bhakta Aminou</t>
  </si>
  <si>
    <t>Bhakta Sollim</t>
  </si>
  <si>
    <t>Satchidananda dasa</t>
  </si>
  <si>
    <t>Bhakta Yves</t>
  </si>
  <si>
    <t>Bramacari Ashram</t>
  </si>
  <si>
    <t xml:space="preserve">Book Counter </t>
  </si>
  <si>
    <t>Nikunja Seva Dasi</t>
  </si>
  <si>
    <t>Rishen Roopchand</t>
  </si>
  <si>
    <t>Bhaktin Kajol</t>
  </si>
  <si>
    <t>Botswana</t>
  </si>
  <si>
    <t>VAISHNAVI SANGA</t>
  </si>
  <si>
    <t>RUKMA DASA</t>
  </si>
  <si>
    <t>B.C.E.C</t>
  </si>
  <si>
    <t>ISKCON MTAANI</t>
  </si>
  <si>
    <t>SMART STANDS</t>
  </si>
  <si>
    <t>GIFT SHOP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</si>
</sst>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20" x14ac:knownFonts="1">
    <font>
      <sz val="10"/>
      <name val="Arial"/>
    </font>
    <font>
      <sz val="11"/>
      <color indexed="8"/>
      <name val="Calibri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indexed="63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9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26">
    <xf numFmtId="0" fontId="0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14" fillId="0" borderId="0"/>
    <xf numFmtId="0" fontId="11" fillId="0" borderId="0"/>
    <xf numFmtId="0" fontId="8" fillId="0" borderId="0"/>
    <xf numFmtId="166" fontId="8" fillId="0" borderId="0"/>
    <xf numFmtId="0" fontId="14" fillId="0" borderId="0"/>
    <xf numFmtId="166" fontId="8" fillId="0" borderId="0"/>
    <xf numFmtId="0" fontId="8" fillId="0" borderId="0"/>
    <xf numFmtId="166" fontId="8" fillId="0" borderId="0"/>
    <xf numFmtId="0" fontId="14" fillId="0" borderId="0"/>
  </cellStyleXfs>
  <cellXfs count="21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7" xfId="0" applyFont="1" applyBorder="1"/>
    <xf numFmtId="164" fontId="4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2" fontId="4" fillId="0" borderId="11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2" fillId="0" borderId="0" xfId="0" applyFont="1" applyFill="1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/>
    <xf numFmtId="0" fontId="5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2" fillId="0" borderId="27" xfId="0" applyFont="1" applyBorder="1"/>
    <xf numFmtId="2" fontId="2" fillId="0" borderId="28" xfId="0" applyNumberFormat="1" applyFont="1" applyBorder="1"/>
    <xf numFmtId="0" fontId="6" fillId="0" borderId="29" xfId="0" applyFont="1" applyBorder="1"/>
    <xf numFmtId="0" fontId="2" fillId="0" borderId="0" xfId="0" applyFont="1" applyBorder="1"/>
    <xf numFmtId="0" fontId="5" fillId="0" borderId="15" xfId="0" applyFont="1" applyFill="1" applyBorder="1"/>
    <xf numFmtId="0" fontId="2" fillId="0" borderId="0" xfId="0" applyFont="1" applyBorder="1" applyAlignment="1">
      <alignment horizontal="center"/>
    </xf>
    <xf numFmtId="0" fontId="5" fillId="0" borderId="30" xfId="0" applyFont="1" applyBorder="1" applyAlignment="1">
      <alignment horizontal="right"/>
    </xf>
    <xf numFmtId="0" fontId="2" fillId="0" borderId="0" xfId="0" applyFont="1" applyAlignment="1">
      <alignment horizontal="center"/>
    </xf>
    <xf numFmtId="1" fontId="5" fillId="0" borderId="15" xfId="0" applyNumberFormat="1" applyFont="1" applyFill="1" applyBorder="1"/>
    <xf numFmtId="1" fontId="5" fillId="0" borderId="30" xfId="0" applyNumberFormat="1" applyFont="1" applyBorder="1" applyAlignment="1">
      <alignment horizontal="right"/>
    </xf>
    <xf numFmtId="2" fontId="5" fillId="0" borderId="30" xfId="0" applyNumberFormat="1" applyFont="1" applyBorder="1" applyAlignment="1">
      <alignment horizontal="right"/>
    </xf>
    <xf numFmtId="0" fontId="4" fillId="0" borderId="0" xfId="0" applyFont="1"/>
    <xf numFmtId="0" fontId="7" fillId="0" borderId="0" xfId="0" applyFont="1"/>
    <xf numFmtId="0" fontId="5" fillId="0" borderId="0" xfId="0" applyFont="1"/>
    <xf numFmtId="1" fontId="5" fillId="0" borderId="0" xfId="0" applyNumberFormat="1" applyFont="1"/>
    <xf numFmtId="2" fontId="5" fillId="0" borderId="0" xfId="0" applyNumberFormat="1" applyFont="1"/>
    <xf numFmtId="0" fontId="2" fillId="0" borderId="29" xfId="0" applyFont="1" applyBorder="1"/>
    <xf numFmtId="0" fontId="2" fillId="0" borderId="22" xfId="0" applyFont="1" applyBorder="1"/>
    <xf numFmtId="0" fontId="2" fillId="0" borderId="23" xfId="0" applyFont="1" applyBorder="1" applyAlignment="1">
      <alignment horizontal="center"/>
    </xf>
    <xf numFmtId="0" fontId="5" fillId="0" borderId="0" xfId="0" applyFont="1" applyFill="1" applyBorder="1"/>
    <xf numFmtId="1" fontId="5" fillId="0" borderId="0" xfId="0" applyNumberFormat="1" applyFont="1" applyFill="1" applyBorder="1"/>
    <xf numFmtId="1" fontId="5" fillId="0" borderId="0" xfId="0" applyNumberFormat="1" applyFont="1" applyBorder="1" applyAlignment="1">
      <alignment horizontal="right"/>
    </xf>
    <xf numFmtId="2" fontId="5" fillId="0" borderId="0" xfId="0" applyNumberFormat="1" applyFont="1" applyBorder="1" applyAlignment="1">
      <alignment horizontal="right"/>
    </xf>
    <xf numFmtId="0" fontId="2" fillId="0" borderId="21" xfId="0" applyFont="1" applyBorder="1"/>
    <xf numFmtId="0" fontId="2" fillId="0" borderId="2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31" xfId="0" applyFont="1" applyBorder="1"/>
    <xf numFmtId="0" fontId="2" fillId="0" borderId="32" xfId="0" applyFont="1" applyBorder="1"/>
    <xf numFmtId="44" fontId="2" fillId="0" borderId="0" xfId="3" applyFont="1"/>
    <xf numFmtId="0" fontId="9" fillId="0" borderId="22" xfId="0" applyFont="1" applyBorder="1"/>
    <xf numFmtId="0" fontId="9" fillId="0" borderId="23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9" xfId="0" applyFont="1" applyBorder="1"/>
    <xf numFmtId="0" fontId="10" fillId="0" borderId="21" xfId="0" applyNumberFormat="1" applyFont="1" applyFill="1" applyBorder="1" applyAlignment="1" applyProtection="1">
      <alignment horizontal="left" vertical="top" wrapText="1"/>
    </xf>
    <xf numFmtId="0" fontId="15" fillId="0" borderId="0" xfId="10" applyFont="1" applyBorder="1" applyAlignment="1">
      <alignment horizontal="center"/>
    </xf>
    <xf numFmtId="0" fontId="8" fillId="0" borderId="0" xfId="10"/>
    <xf numFmtId="0" fontId="8" fillId="0" borderId="0" xfId="10" applyAlignment="1">
      <alignment horizontal="center"/>
    </xf>
    <xf numFmtId="0" fontId="16" fillId="0" borderId="0" xfId="10" applyFont="1" applyAlignment="1">
      <alignment horizontal="center"/>
    </xf>
    <xf numFmtId="0" fontId="15" fillId="0" borderId="0" xfId="10" applyFont="1" applyAlignment="1">
      <alignment horizontal="center"/>
    </xf>
    <xf numFmtId="0" fontId="4" fillId="0" borderId="33" xfId="0" applyFont="1" applyBorder="1"/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left"/>
    </xf>
    <xf numFmtId="0" fontId="4" fillId="0" borderId="36" xfId="0" applyFont="1" applyBorder="1" applyAlignment="1">
      <alignment horizontal="center"/>
    </xf>
    <xf numFmtId="0" fontId="4" fillId="0" borderId="33" xfId="0" applyFont="1" applyBorder="1" applyAlignment="1">
      <alignment horizontal="left"/>
    </xf>
    <xf numFmtId="0" fontId="4" fillId="0" borderId="37" xfId="0" applyFont="1" applyBorder="1" applyAlignment="1">
      <alignment horizontal="center"/>
    </xf>
    <xf numFmtId="0" fontId="4" fillId="0" borderId="34" xfId="0" applyFont="1" applyBorder="1" applyAlignment="1">
      <alignment horizontal="left"/>
    </xf>
    <xf numFmtId="0" fontId="4" fillId="0" borderId="38" xfId="0" applyFont="1" applyBorder="1"/>
    <xf numFmtId="0" fontId="4" fillId="0" borderId="35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2" fontId="4" fillId="0" borderId="39" xfId="0" applyNumberFormat="1" applyFont="1" applyBorder="1" applyAlignment="1">
      <alignment horizontal="center"/>
    </xf>
    <xf numFmtId="2" fontId="4" fillId="0" borderId="34" xfId="0" applyNumberFormat="1" applyFont="1" applyBorder="1" applyAlignment="1">
      <alignment horizontal="center"/>
    </xf>
    <xf numFmtId="0" fontId="4" fillId="0" borderId="40" xfId="0" applyFont="1" applyBorder="1"/>
    <xf numFmtId="0" fontId="4" fillId="0" borderId="41" xfId="0" applyFont="1" applyBorder="1"/>
    <xf numFmtId="0" fontId="4" fillId="0" borderId="35" xfId="0" applyFont="1" applyBorder="1"/>
    <xf numFmtId="0" fontId="4" fillId="0" borderId="42" xfId="0" applyFont="1" applyBorder="1"/>
    <xf numFmtId="0" fontId="4" fillId="0" borderId="1" xfId="0" applyFont="1" applyBorder="1" applyAlignment="1">
      <alignment horizontal="center"/>
    </xf>
    <xf numFmtId="0" fontId="5" fillId="0" borderId="43" xfId="0" applyFont="1" applyBorder="1"/>
    <xf numFmtId="0" fontId="2" fillId="0" borderId="43" xfId="0" applyFont="1" applyBorder="1" applyAlignment="1">
      <alignment horizontal="center"/>
    </xf>
    <xf numFmtId="0" fontId="2" fillId="0" borderId="43" xfId="0" applyFont="1" applyBorder="1"/>
    <xf numFmtId="0" fontId="2" fillId="0" borderId="44" xfId="0" applyFont="1" applyBorder="1"/>
    <xf numFmtId="0" fontId="2" fillId="0" borderId="45" xfId="0" applyFont="1" applyBorder="1"/>
    <xf numFmtId="0" fontId="2" fillId="0" borderId="46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50" xfId="0" applyFont="1" applyBorder="1"/>
    <xf numFmtId="2" fontId="2" fillId="0" borderId="51" xfId="0" applyNumberFormat="1" applyFont="1" applyBorder="1"/>
    <xf numFmtId="0" fontId="2" fillId="0" borderId="46" xfId="0" applyFont="1" applyBorder="1"/>
    <xf numFmtId="0" fontId="5" fillId="0" borderId="42" xfId="0" applyFont="1" applyFill="1" applyBorder="1"/>
    <xf numFmtId="0" fontId="5" fillId="0" borderId="52" xfId="0" applyFont="1" applyFill="1" applyBorder="1"/>
    <xf numFmtId="0" fontId="2" fillId="0" borderId="53" xfId="0" applyFont="1" applyBorder="1"/>
    <xf numFmtId="0" fontId="17" fillId="0" borderId="0" xfId="0" applyFont="1"/>
    <xf numFmtId="0" fontId="3" fillId="0" borderId="0" xfId="0" applyFont="1" applyAlignment="1">
      <alignment horizontal="left"/>
    </xf>
    <xf numFmtId="0" fontId="2" fillId="0" borderId="55" xfId="0" applyFont="1" applyBorder="1" applyAlignment="1">
      <alignment horizontal="right"/>
    </xf>
    <xf numFmtId="0" fontId="2" fillId="0" borderId="56" xfId="0" applyFont="1" applyBorder="1" applyAlignment="1">
      <alignment horizontal="right"/>
    </xf>
    <xf numFmtId="0" fontId="2" fillId="0" borderId="57" xfId="0" applyFont="1" applyBorder="1" applyAlignment="1">
      <alignment horizontal="right"/>
    </xf>
    <xf numFmtId="0" fontId="2" fillId="0" borderId="58" xfId="0" applyFont="1" applyBorder="1" applyAlignment="1">
      <alignment horizontal="right"/>
    </xf>
    <xf numFmtId="2" fontId="5" fillId="0" borderId="15" xfId="0" applyNumberFormat="1" applyFont="1" applyFill="1" applyBorder="1"/>
    <xf numFmtId="0" fontId="2" fillId="0" borderId="59" xfId="0" applyFont="1" applyBorder="1"/>
    <xf numFmtId="0" fontId="2" fillId="0" borderId="24" xfId="0" applyFont="1" applyBorder="1"/>
    <xf numFmtId="0" fontId="18" fillId="0" borderId="0" xfId="0" applyFont="1"/>
    <xf numFmtId="0" fontId="19" fillId="0" borderId="0" xfId="0" applyFont="1"/>
    <xf numFmtId="0" fontId="2" fillId="0" borderId="60" xfId="0" applyFont="1" applyBorder="1" applyAlignment="1">
      <alignment horizontal="center"/>
    </xf>
    <xf numFmtId="0" fontId="2" fillId="0" borderId="61" xfId="0" applyFont="1" applyBorder="1" applyAlignment="1">
      <alignment horizontal="center"/>
    </xf>
    <xf numFmtId="0" fontId="2" fillId="0" borderId="62" xfId="0" applyFont="1" applyBorder="1" applyAlignment="1">
      <alignment horizontal="center"/>
    </xf>
    <xf numFmtId="0" fontId="2" fillId="0" borderId="54" xfId="0" applyFont="1" applyFill="1" applyBorder="1"/>
    <xf numFmtId="0" fontId="5" fillId="0" borderId="20" xfId="0" applyFont="1" applyFill="1" applyBorder="1"/>
    <xf numFmtId="0" fontId="2" fillId="0" borderId="63" xfId="0" applyFont="1" applyBorder="1"/>
    <xf numFmtId="0" fontId="2" fillId="0" borderId="64" xfId="0" applyFont="1" applyBorder="1"/>
    <xf numFmtId="0" fontId="2" fillId="0" borderId="65" xfId="0" applyFont="1" applyBorder="1"/>
    <xf numFmtId="44" fontId="2" fillId="0" borderId="66" xfId="3" applyFont="1" applyBorder="1"/>
    <xf numFmtId="0" fontId="2" fillId="0" borderId="22" xfId="0" applyFont="1" applyFill="1" applyBorder="1"/>
    <xf numFmtId="0" fontId="2" fillId="0" borderId="67" xfId="0" applyFont="1" applyFill="1" applyBorder="1"/>
    <xf numFmtId="0" fontId="2" fillId="0" borderId="68" xfId="0" applyFont="1" applyBorder="1"/>
    <xf numFmtId="1" fontId="5" fillId="0" borderId="20" xfId="0" applyNumberFormat="1" applyFont="1" applyFill="1" applyBorder="1"/>
    <xf numFmtId="0" fontId="2" fillId="0" borderId="57" xfId="0" applyFont="1" applyBorder="1"/>
    <xf numFmtId="0" fontId="2" fillId="0" borderId="69" xfId="0" applyFont="1" applyBorder="1"/>
    <xf numFmtId="0" fontId="9" fillId="0" borderId="21" xfId="0" applyFont="1" applyBorder="1"/>
    <xf numFmtId="0" fontId="2" fillId="0" borderId="70" xfId="0" applyFont="1" applyBorder="1" applyAlignment="1">
      <alignment horizontal="center"/>
    </xf>
    <xf numFmtId="0" fontId="12" fillId="0" borderId="21" xfId="0" applyFont="1" applyBorder="1"/>
    <xf numFmtId="0" fontId="12" fillId="0" borderId="22" xfId="0" applyFont="1" applyBorder="1"/>
    <xf numFmtId="0" fontId="12" fillId="0" borderId="23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2" fillId="0" borderId="29" xfId="0" applyFont="1" applyBorder="1"/>
    <xf numFmtId="1" fontId="16" fillId="0" borderId="0" xfId="10" applyNumberFormat="1" applyFont="1" applyAlignment="1">
      <alignment horizontal="center"/>
    </xf>
    <xf numFmtId="2" fontId="16" fillId="0" borderId="0" xfId="10" applyNumberFormat="1" applyFont="1" applyAlignment="1">
      <alignment horizontal="center"/>
    </xf>
    <xf numFmtId="2" fontId="15" fillId="0" borderId="0" xfId="10" applyNumberFormat="1" applyFont="1" applyAlignment="1">
      <alignment horizontal="center"/>
    </xf>
    <xf numFmtId="0" fontId="2" fillId="0" borderId="70" xfId="0" applyFont="1" applyBorder="1"/>
    <xf numFmtId="2" fontId="5" fillId="0" borderId="0" xfId="0" applyNumberFormat="1" applyFont="1" applyFill="1" applyBorder="1"/>
    <xf numFmtId="0" fontId="2" fillId="0" borderId="71" xfId="0" applyFont="1" applyBorder="1" applyAlignment="1">
      <alignment horizontal="center"/>
    </xf>
    <xf numFmtId="0" fontId="2" fillId="0" borderId="72" xfId="0" applyFont="1" applyBorder="1" applyAlignment="1">
      <alignment horizontal="center"/>
    </xf>
    <xf numFmtId="0" fontId="2" fillId="0" borderId="73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2" fillId="0" borderId="74" xfId="0" applyFont="1" applyBorder="1" applyAlignment="1">
      <alignment horizontal="center"/>
    </xf>
    <xf numFmtId="0" fontId="13" fillId="0" borderId="21" xfId="0" applyFont="1" applyBorder="1"/>
    <xf numFmtId="0" fontId="13" fillId="0" borderId="3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17" fontId="3" fillId="0" borderId="0" xfId="0" applyNumberFormat="1" applyFont="1"/>
    <xf numFmtId="0" fontId="2" fillId="0" borderId="24" xfId="0" applyFont="1" applyFill="1" applyBorder="1"/>
    <xf numFmtId="0" fontId="2" fillId="0" borderId="21" xfId="21" applyFont="1" applyBorder="1"/>
    <xf numFmtId="0" fontId="2" fillId="0" borderId="22" xfId="21" applyFont="1" applyBorder="1"/>
    <xf numFmtId="0" fontId="2" fillId="0" borderId="23" xfId="21" applyFont="1" applyBorder="1" applyAlignment="1">
      <alignment horizontal="center"/>
    </xf>
    <xf numFmtId="0" fontId="2" fillId="0" borderId="24" xfId="21" applyFont="1" applyBorder="1" applyAlignment="1">
      <alignment horizontal="center"/>
    </xf>
    <xf numFmtId="0" fontId="2" fillId="0" borderId="25" xfId="21" applyFont="1" applyBorder="1" applyAlignment="1">
      <alignment horizontal="center"/>
    </xf>
    <xf numFmtId="0" fontId="2" fillId="0" borderId="26" xfId="21" applyFont="1" applyBorder="1" applyAlignment="1">
      <alignment horizontal="center"/>
    </xf>
    <xf numFmtId="0" fontId="2" fillId="0" borderId="21" xfId="21" applyFont="1" applyBorder="1" applyAlignment="1">
      <alignment horizontal="center"/>
    </xf>
    <xf numFmtId="0" fontId="2" fillId="0" borderId="29" xfId="21" applyFont="1" applyBorder="1"/>
    <xf numFmtId="2" fontId="18" fillId="0" borderId="0" xfId="0" applyNumberFormat="1" applyFont="1"/>
    <xf numFmtId="0" fontId="13" fillId="0" borderId="75" xfId="0" applyFont="1" applyBorder="1"/>
    <xf numFmtId="0" fontId="13" fillId="0" borderId="31" xfId="0" applyFont="1" applyBorder="1"/>
    <xf numFmtId="0" fontId="13" fillId="0" borderId="76" xfId="0" applyFont="1" applyBorder="1"/>
    <xf numFmtId="0" fontId="13" fillId="0" borderId="77" xfId="0" applyFont="1" applyBorder="1" applyAlignment="1">
      <alignment horizontal="center"/>
    </xf>
    <xf numFmtId="0" fontId="13" fillId="0" borderId="78" xfId="0" applyFont="1" applyBorder="1" applyAlignment="1">
      <alignment horizontal="center"/>
    </xf>
    <xf numFmtId="0" fontId="13" fillId="0" borderId="79" xfId="0" applyFont="1" applyBorder="1" applyAlignment="1">
      <alignment horizontal="center"/>
    </xf>
    <xf numFmtId="0" fontId="13" fillId="0" borderId="80" xfId="0" applyFont="1" applyBorder="1" applyAlignment="1">
      <alignment horizontal="center"/>
    </xf>
    <xf numFmtId="0" fontId="13" fillId="0" borderId="75" xfId="0" applyFont="1" applyBorder="1" applyAlignment="1">
      <alignment horizontal="center"/>
    </xf>
    <xf numFmtId="0" fontId="13" fillId="0" borderId="81" xfId="0" applyFont="1" applyBorder="1"/>
    <xf numFmtId="0" fontId="2" fillId="0" borderId="75" xfId="0" applyFont="1" applyBorder="1"/>
    <xf numFmtId="0" fontId="2" fillId="0" borderId="0" xfId="0" applyFont="1"/>
    <xf numFmtId="2" fontId="2" fillId="0" borderId="28" xfId="0" applyNumberFormat="1" applyFont="1" applyBorder="1"/>
    <xf numFmtId="0" fontId="2" fillId="0" borderId="83" xfId="0" applyFont="1" applyBorder="1" applyAlignment="1">
      <alignment horizontal="center"/>
    </xf>
    <xf numFmtId="0" fontId="5" fillId="0" borderId="87" xfId="0" applyFont="1" applyBorder="1"/>
    <xf numFmtId="0" fontId="5" fillId="0" borderId="88" xfId="0" applyFont="1" applyBorder="1"/>
    <xf numFmtId="0" fontId="2" fillId="0" borderId="90" xfId="0" applyFont="1" applyBorder="1" applyAlignment="1">
      <alignment horizontal="center"/>
    </xf>
    <xf numFmtId="0" fontId="2" fillId="0" borderId="89" xfId="0" applyFont="1" applyBorder="1" applyAlignment="1">
      <alignment horizontal="center"/>
    </xf>
    <xf numFmtId="0" fontId="2" fillId="0" borderId="82" xfId="0" applyFont="1" applyBorder="1" applyAlignment="1">
      <alignment horizontal="center"/>
    </xf>
    <xf numFmtId="0" fontId="2" fillId="0" borderId="91" xfId="0" applyFont="1" applyBorder="1" applyAlignment="1">
      <alignment horizontal="center"/>
    </xf>
    <xf numFmtId="0" fontId="4" fillId="0" borderId="86" xfId="0" applyFont="1" applyBorder="1"/>
    <xf numFmtId="0" fontId="4" fillId="0" borderId="89" xfId="0" applyFont="1" applyBorder="1"/>
    <xf numFmtId="0" fontId="2" fillId="0" borderId="91" xfId="0" applyFont="1" applyBorder="1" applyAlignment="1">
      <alignment horizontal="right"/>
    </xf>
    <xf numFmtId="0" fontId="2" fillId="0" borderId="89" xfId="0" applyFont="1" applyBorder="1" applyAlignment="1">
      <alignment horizontal="right"/>
    </xf>
    <xf numFmtId="0" fontId="4" fillId="0" borderId="84" xfId="0" applyFont="1" applyBorder="1"/>
    <xf numFmtId="0" fontId="5" fillId="0" borderId="27" xfId="0" applyFont="1" applyBorder="1"/>
    <xf numFmtId="0" fontId="5" fillId="0" borderId="85" xfId="0" applyFont="1" applyBorder="1"/>
    <xf numFmtId="0" fontId="4" fillId="0" borderId="82" xfId="0" applyFont="1" applyBorder="1"/>
    <xf numFmtId="0" fontId="2" fillId="0" borderId="84" xfId="0" applyFont="1" applyBorder="1" applyAlignment="1">
      <alignment horizontal="center"/>
    </xf>
    <xf numFmtId="0" fontId="2" fillId="0" borderId="83" xfId="0" applyFont="1" applyBorder="1" applyAlignment="1">
      <alignment horizontal="right"/>
    </xf>
    <xf numFmtId="0" fontId="2" fillId="0" borderId="82" xfId="0" applyFont="1" applyBorder="1" applyAlignment="1">
      <alignment horizontal="right"/>
    </xf>
  </cellXfs>
  <cellStyles count="26">
    <cellStyle name="Comma 2" xfId="1"/>
    <cellStyle name="Comma 2 2" xfId="2"/>
    <cellStyle name="Currency" xfId="3" builtinId="4"/>
    <cellStyle name="Currency 2" xfId="4"/>
    <cellStyle name="Currency 2 2" xfId="5"/>
    <cellStyle name="Currency 3" xfId="6"/>
    <cellStyle name="Currency 4" xfId="7"/>
    <cellStyle name="Currency 4 2" xfId="8"/>
    <cellStyle name="Currency 5" xfId="9"/>
    <cellStyle name="Normal" xfId="0" builtinId="0"/>
    <cellStyle name="Normal 2" xfId="10"/>
    <cellStyle name="Normal 2 2" xfId="11"/>
    <cellStyle name="Normal 2 2 2" xfId="12"/>
    <cellStyle name="Normal 2 3" xfId="13"/>
    <cellStyle name="Normal 2 3 2" xfId="14"/>
    <cellStyle name="Normal 2 4" xfId="15"/>
    <cellStyle name="Normal 3" xfId="16"/>
    <cellStyle name="Normal 3 2" xfId="17"/>
    <cellStyle name="Normal 4" xfId="18"/>
    <cellStyle name="Normal 4 2" xfId="19"/>
    <cellStyle name="Normal 4 3" xfId="20"/>
    <cellStyle name="Normal 5" xfId="21"/>
    <cellStyle name="Normal 5 2" xfId="22"/>
    <cellStyle name="Normal 5 3" xfId="23"/>
    <cellStyle name="Normal 6" xfId="24"/>
    <cellStyle name="Normal 7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tabSelected="1" workbookViewId="0">
      <selection activeCell="B36" sqref="B3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97</v>
      </c>
    </row>
    <row r="3" spans="1:16" ht="12.75" x14ac:dyDescent="0.2">
      <c r="B3" s="2" t="s">
        <v>98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 t="s">
        <v>99</v>
      </c>
      <c r="C9" s="117"/>
      <c r="D9" s="109"/>
      <c r="E9" s="109"/>
      <c r="F9" s="132">
        <v>16</v>
      </c>
      <c r="G9" s="133">
        <v>62</v>
      </c>
      <c r="H9" s="134"/>
      <c r="I9" s="113">
        <v>9</v>
      </c>
      <c r="J9" s="134"/>
      <c r="K9" s="133"/>
      <c r="L9" s="114">
        <v>2</v>
      </c>
      <c r="M9" s="133"/>
      <c r="N9" s="134">
        <v>3</v>
      </c>
      <c r="O9" s="115">
        <f t="shared" ref="O9:O18" si="0">SUM(F9:N9)</f>
        <v>92</v>
      </c>
      <c r="P9" s="116">
        <f t="shared" ref="P9:P18" si="1">(F9*$F$5)+(G9*$G$5)+(H9*$H$5)+(I9*$I$5)+(J9*$J$5)+(K9*$K$5)+(L9*$L$5)+(M9*$M$5)+(N9*$N$5)</f>
        <v>29.6</v>
      </c>
    </row>
    <row r="10" spans="1:16" s="30" customFormat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 t="shared" si="0"/>
        <v>0</v>
      </c>
      <c r="P10" s="116">
        <f t="shared" si="1"/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2"/>
      <c r="G17" s="133"/>
      <c r="H17" s="134"/>
      <c r="I17" s="113"/>
      <c r="J17" s="134"/>
      <c r="K17" s="133"/>
      <c r="L17" s="114"/>
      <c r="M17" s="133"/>
      <c r="N17" s="134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10"/>
      <c r="G18" s="111"/>
      <c r="H18" s="112"/>
      <c r="I18" s="113"/>
      <c r="J18" s="112"/>
      <c r="K18" s="111"/>
      <c r="L18" s="114"/>
      <c r="M18" s="111"/>
      <c r="N18" s="112"/>
      <c r="O18" s="115">
        <f t="shared" si="0"/>
        <v>0</v>
      </c>
      <c r="P18" s="116">
        <f t="shared" si="1"/>
        <v>0</v>
      </c>
    </row>
    <row r="19" spans="1:16" x14ac:dyDescent="0.2">
      <c r="A19" s="46"/>
      <c r="B19" s="118" t="s">
        <v>21</v>
      </c>
      <c r="C19" s="118">
        <f t="shared" ref="C19:P19" si="2">SUM(C9:C18)</f>
        <v>0</v>
      </c>
      <c r="D19" s="118">
        <f t="shared" si="2"/>
        <v>0</v>
      </c>
      <c r="E19" s="118">
        <f t="shared" si="2"/>
        <v>0</v>
      </c>
      <c r="F19" s="118">
        <f t="shared" si="2"/>
        <v>16</v>
      </c>
      <c r="G19" s="118">
        <f t="shared" si="2"/>
        <v>62</v>
      </c>
      <c r="H19" s="118">
        <f t="shared" si="2"/>
        <v>0</v>
      </c>
      <c r="I19" s="118">
        <f t="shared" si="2"/>
        <v>9</v>
      </c>
      <c r="J19" s="118">
        <f t="shared" si="2"/>
        <v>0</v>
      </c>
      <c r="K19" s="118">
        <f t="shared" si="2"/>
        <v>0</v>
      </c>
      <c r="L19" s="118">
        <f t="shared" si="2"/>
        <v>2</v>
      </c>
      <c r="M19" s="118">
        <f t="shared" si="2"/>
        <v>0</v>
      </c>
      <c r="N19" s="118">
        <f t="shared" si="2"/>
        <v>3</v>
      </c>
      <c r="O19" s="118">
        <f t="shared" si="2"/>
        <v>92</v>
      </c>
      <c r="P19" s="118">
        <f t="shared" si="2"/>
        <v>29.6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62</v>
      </c>
    </row>
    <row r="3" spans="1:16" ht="12.75" x14ac:dyDescent="0.2">
      <c r="B3" s="2" t="s">
        <v>69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/>
      <c r="C9" s="117"/>
      <c r="D9" s="109"/>
      <c r="E9" s="109"/>
      <c r="F9" s="132"/>
      <c r="G9" s="133"/>
      <c r="H9" s="134"/>
      <c r="I9" s="113"/>
      <c r="J9" s="134"/>
      <c r="K9" s="133"/>
      <c r="L9" s="114"/>
      <c r="M9" s="133"/>
      <c r="N9" s="134"/>
      <c r="O9" s="115">
        <f t="shared" ref="O9:O18" si="0">SUM(F9:N9)</f>
        <v>0</v>
      </c>
      <c r="P9" s="116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 t="shared" si="0"/>
        <v>0</v>
      </c>
      <c r="P10" s="116">
        <f t="shared" si="1"/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2"/>
      <c r="G17" s="133"/>
      <c r="H17" s="134"/>
      <c r="I17" s="113"/>
      <c r="J17" s="134"/>
      <c r="K17" s="133"/>
      <c r="L17" s="114"/>
      <c r="M17" s="133"/>
      <c r="N17" s="134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10"/>
      <c r="G18" s="111"/>
      <c r="H18" s="112"/>
      <c r="I18" s="113"/>
      <c r="J18" s="112"/>
      <c r="K18" s="111"/>
      <c r="L18" s="114"/>
      <c r="M18" s="111"/>
      <c r="N18" s="112"/>
      <c r="O18" s="115">
        <f t="shared" si="0"/>
        <v>0</v>
      </c>
      <c r="P18" s="116">
        <f t="shared" si="1"/>
        <v>0</v>
      </c>
    </row>
    <row r="19" spans="1:16" x14ac:dyDescent="0.2">
      <c r="A19" s="46"/>
      <c r="B19" s="118" t="s">
        <v>21</v>
      </c>
      <c r="C19" s="118">
        <f t="shared" ref="C19:P19" si="2">SUM(C9:C18)</f>
        <v>0</v>
      </c>
      <c r="D19" s="118">
        <f t="shared" si="2"/>
        <v>0</v>
      </c>
      <c r="E19" s="118">
        <f t="shared" si="2"/>
        <v>0</v>
      </c>
      <c r="F19" s="118">
        <f t="shared" si="2"/>
        <v>0</v>
      </c>
      <c r="G19" s="118">
        <f t="shared" si="2"/>
        <v>0</v>
      </c>
      <c r="H19" s="118">
        <f t="shared" si="2"/>
        <v>0</v>
      </c>
      <c r="I19" s="118">
        <f t="shared" si="2"/>
        <v>0</v>
      </c>
      <c r="J19" s="118">
        <f t="shared" si="2"/>
        <v>0</v>
      </c>
      <c r="K19" s="118">
        <f t="shared" si="2"/>
        <v>0</v>
      </c>
      <c r="L19" s="118">
        <f t="shared" si="2"/>
        <v>0</v>
      </c>
      <c r="M19" s="118">
        <f t="shared" si="2"/>
        <v>0</v>
      </c>
      <c r="N19" s="118">
        <f t="shared" si="2"/>
        <v>0</v>
      </c>
      <c r="O19" s="118">
        <f t="shared" si="2"/>
        <v>0</v>
      </c>
      <c r="P19" s="118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6"/>
  <sheetViews>
    <sheetView workbookViewId="0">
      <selection activeCell="B31" sqref="B31:M31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45</v>
      </c>
    </row>
    <row r="3" spans="1:16" ht="12.75" x14ac:dyDescent="0.2">
      <c r="B3" s="2" t="s">
        <v>69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 t="s">
        <v>46</v>
      </c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/>
      <c r="C9" s="117"/>
      <c r="D9" s="109"/>
      <c r="E9" s="109"/>
      <c r="F9" s="132"/>
      <c r="G9" s="133"/>
      <c r="H9" s="134"/>
      <c r="I9" s="113"/>
      <c r="J9" s="134"/>
      <c r="K9" s="133"/>
      <c r="L9" s="114"/>
      <c r="M9" s="133"/>
      <c r="N9" s="134"/>
      <c r="O9" s="115">
        <f t="shared" ref="O9:O18" si="0">SUM(F9:N9)</f>
        <v>0</v>
      </c>
      <c r="P9" s="116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 t="shared" si="0"/>
        <v>0</v>
      </c>
      <c r="P10" s="116">
        <f t="shared" si="1"/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>SUM(F13:N13)</f>
        <v>0</v>
      </c>
      <c r="P13" s="116">
        <f>(F13*$F$5)+(G13*$G$5)+(H13*$H$5)+(I13*$I$5)+(J13*$J$5)+(K13*$K$5)+(L13*$L$5)+(M13*$M$5)+(N13*$N$5)</f>
        <v>0</v>
      </c>
    </row>
    <row r="14" spans="1:16" s="30" customFormat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>SUM(F14:N14)</f>
        <v>0</v>
      </c>
      <c r="P14" s="116">
        <f>(F14*$F$5)+(G14*$G$5)+(H14*$H$5)+(I14*$I$5)+(J14*$J$5)+(K14*$K$5)+(L14*$L$5)+(M14*$M$5)+(N14*$N$5)</f>
        <v>0</v>
      </c>
    </row>
    <row r="15" spans="1:16" s="30" customFormat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>SUM(F15:N15)</f>
        <v>0</v>
      </c>
      <c r="P15" s="116">
        <f>(F15*$F$5)+(G15*$G$5)+(H15*$H$5)+(I15*$I$5)+(J15*$J$5)+(K15*$K$5)+(L15*$L$5)+(M15*$M$5)+(N15*$N$5)</f>
        <v>0</v>
      </c>
    </row>
    <row r="16" spans="1:16" s="30" customFormat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x14ac:dyDescent="0.2">
      <c r="A17" s="1"/>
      <c r="B17" s="108"/>
      <c r="C17" s="117"/>
      <c r="D17" s="109"/>
      <c r="E17" s="109"/>
      <c r="F17" s="132"/>
      <c r="G17" s="133"/>
      <c r="H17" s="134"/>
      <c r="I17" s="113"/>
      <c r="J17" s="134"/>
      <c r="K17" s="133"/>
      <c r="L17" s="114"/>
      <c r="M17" s="133"/>
      <c r="N17" s="134"/>
      <c r="O17" s="115">
        <f t="shared" si="0"/>
        <v>0</v>
      </c>
      <c r="P17" s="116">
        <f t="shared" si="1"/>
        <v>0</v>
      </c>
    </row>
    <row r="18" spans="1:16" s="30" customFormat="1" x14ac:dyDescent="0.2">
      <c r="A18" s="1"/>
      <c r="B18" s="108"/>
      <c r="C18" s="117"/>
      <c r="D18" s="109"/>
      <c r="E18" s="109"/>
      <c r="F18" s="132"/>
      <c r="G18" s="133"/>
      <c r="H18" s="134"/>
      <c r="I18" s="113"/>
      <c r="J18" s="134"/>
      <c r="K18" s="133"/>
      <c r="L18" s="114"/>
      <c r="M18" s="133"/>
      <c r="N18" s="134"/>
      <c r="O18" s="115">
        <f t="shared" si="0"/>
        <v>0</v>
      </c>
      <c r="P18" s="116">
        <f t="shared" si="1"/>
        <v>0</v>
      </c>
    </row>
    <row r="19" spans="1:16" s="30" customFormat="1" x14ac:dyDescent="0.2">
      <c r="A19" s="1"/>
      <c r="B19" s="108"/>
      <c r="C19" s="117"/>
      <c r="D19" s="109"/>
      <c r="E19" s="109"/>
      <c r="F19" s="132"/>
      <c r="G19" s="133"/>
      <c r="H19" s="134"/>
      <c r="I19" s="113"/>
      <c r="J19" s="134"/>
      <c r="K19" s="133"/>
      <c r="L19" s="114"/>
      <c r="M19" s="133"/>
      <c r="N19" s="134"/>
      <c r="O19" s="115">
        <f t="shared" ref="O19:O25" si="2">SUM(F19:N19)</f>
        <v>0</v>
      </c>
      <c r="P19" s="116">
        <f t="shared" ref="P19:P25" si="3">(F19*$F$5)+(G19*$G$5)+(H19*$H$5)+(I19*$I$5)+(J19*$J$5)+(K19*$K$5)+(L19*$L$5)+(M19*$M$5)+(N19*$N$5)</f>
        <v>0</v>
      </c>
    </row>
    <row r="20" spans="1:16" s="30" customFormat="1" x14ac:dyDescent="0.2">
      <c r="A20" s="1"/>
      <c r="B20" s="108"/>
      <c r="C20" s="117"/>
      <c r="D20" s="109"/>
      <c r="E20" s="109"/>
      <c r="F20" s="132"/>
      <c r="G20" s="133"/>
      <c r="H20" s="134"/>
      <c r="I20" s="113"/>
      <c r="J20" s="134"/>
      <c r="K20" s="133"/>
      <c r="L20" s="114"/>
      <c r="M20" s="133"/>
      <c r="N20" s="134"/>
      <c r="O20" s="115">
        <f t="shared" si="2"/>
        <v>0</v>
      </c>
      <c r="P20" s="116">
        <f t="shared" si="3"/>
        <v>0</v>
      </c>
    </row>
    <row r="21" spans="1:16" s="30" customFormat="1" x14ac:dyDescent="0.2">
      <c r="A21" s="1"/>
      <c r="B21" s="108"/>
      <c r="C21" s="117"/>
      <c r="D21" s="109"/>
      <c r="E21" s="109"/>
      <c r="F21" s="132"/>
      <c r="G21" s="133"/>
      <c r="H21" s="134"/>
      <c r="I21" s="113"/>
      <c r="J21" s="134"/>
      <c r="K21" s="133"/>
      <c r="L21" s="114"/>
      <c r="M21" s="133"/>
      <c r="N21" s="134"/>
      <c r="O21" s="115">
        <f t="shared" si="2"/>
        <v>0</v>
      </c>
      <c r="P21" s="116">
        <f t="shared" si="3"/>
        <v>0</v>
      </c>
    </row>
    <row r="22" spans="1:16" s="30" customFormat="1" x14ac:dyDescent="0.2">
      <c r="A22" s="1"/>
      <c r="B22" s="108"/>
      <c r="C22" s="117"/>
      <c r="D22" s="109"/>
      <c r="E22" s="109"/>
      <c r="F22" s="132"/>
      <c r="G22" s="133"/>
      <c r="H22" s="134"/>
      <c r="I22" s="113"/>
      <c r="J22" s="134"/>
      <c r="K22" s="133"/>
      <c r="L22" s="114"/>
      <c r="M22" s="133"/>
      <c r="N22" s="134"/>
      <c r="O22" s="115">
        <f t="shared" si="2"/>
        <v>0</v>
      </c>
      <c r="P22" s="116">
        <f t="shared" si="3"/>
        <v>0</v>
      </c>
    </row>
    <row r="23" spans="1:16" s="30" customFormat="1" x14ac:dyDescent="0.2">
      <c r="A23" s="1"/>
      <c r="B23" s="108"/>
      <c r="C23" s="117"/>
      <c r="D23" s="109"/>
      <c r="E23" s="109"/>
      <c r="F23" s="132"/>
      <c r="G23" s="133"/>
      <c r="H23" s="134"/>
      <c r="I23" s="113"/>
      <c r="J23" s="134"/>
      <c r="K23" s="133"/>
      <c r="L23" s="114"/>
      <c r="M23" s="133"/>
      <c r="N23" s="134"/>
      <c r="O23" s="115">
        <f t="shared" si="2"/>
        <v>0</v>
      </c>
      <c r="P23" s="116">
        <f t="shared" si="3"/>
        <v>0</v>
      </c>
    </row>
    <row r="24" spans="1:16" s="30" customFormat="1" x14ac:dyDescent="0.2">
      <c r="A24" s="1"/>
      <c r="B24" s="108"/>
      <c r="C24" s="117"/>
      <c r="D24" s="109"/>
      <c r="E24" s="109"/>
      <c r="F24" s="132"/>
      <c r="G24" s="133"/>
      <c r="H24" s="134"/>
      <c r="I24" s="113"/>
      <c r="J24" s="134"/>
      <c r="K24" s="133"/>
      <c r="L24" s="114"/>
      <c r="M24" s="133"/>
      <c r="N24" s="134"/>
      <c r="O24" s="115">
        <f t="shared" si="2"/>
        <v>0</v>
      </c>
      <c r="P24" s="116">
        <f t="shared" si="3"/>
        <v>0</v>
      </c>
    </row>
    <row r="25" spans="1:16" s="30" customFormat="1" x14ac:dyDescent="0.2">
      <c r="A25" s="1"/>
      <c r="B25" s="108"/>
      <c r="C25" s="117"/>
      <c r="D25" s="109"/>
      <c r="E25" s="109"/>
      <c r="F25" s="132"/>
      <c r="G25" s="133"/>
      <c r="H25" s="134"/>
      <c r="I25" s="113"/>
      <c r="J25" s="134"/>
      <c r="K25" s="133"/>
      <c r="L25" s="114"/>
      <c r="M25" s="133"/>
      <c r="N25" s="134"/>
      <c r="O25" s="115">
        <f t="shared" si="2"/>
        <v>0</v>
      </c>
      <c r="P25" s="116">
        <f t="shared" si="3"/>
        <v>0</v>
      </c>
    </row>
    <row r="26" spans="1:16" s="30" customFormat="1" x14ac:dyDescent="0.2">
      <c r="A26" s="1"/>
      <c r="B26" s="108"/>
      <c r="C26" s="117"/>
      <c r="D26" s="109"/>
      <c r="E26" s="109"/>
      <c r="F26" s="132"/>
      <c r="G26" s="133"/>
      <c r="H26" s="134"/>
      <c r="I26" s="113"/>
      <c r="J26" s="134"/>
      <c r="K26" s="133"/>
      <c r="L26" s="114"/>
      <c r="M26" s="133"/>
      <c r="N26" s="134"/>
      <c r="O26" s="115">
        <f>SUM(F26:N26)</f>
        <v>0</v>
      </c>
      <c r="P26" s="116">
        <f>(F26*$F$5)+(G26*$G$5)+(H26*$H$5)+(I26*$I$5)+(J26*$J$5)+(K26*$K$5)+(L26*$L$5)+(M26*$M$5)+(N26*$N$5)</f>
        <v>0</v>
      </c>
    </row>
    <row r="27" spans="1:16" x14ac:dyDescent="0.2">
      <c r="A27" s="46"/>
      <c r="B27" s="118" t="s">
        <v>21</v>
      </c>
      <c r="C27" s="118">
        <f t="shared" ref="C27:P27" si="4">SUM(C9:C26)</f>
        <v>0</v>
      </c>
      <c r="D27" s="118">
        <f t="shared" si="4"/>
        <v>0</v>
      </c>
      <c r="E27" s="118">
        <f t="shared" si="4"/>
        <v>0</v>
      </c>
      <c r="F27" s="118">
        <f t="shared" si="4"/>
        <v>0</v>
      </c>
      <c r="G27" s="118">
        <f t="shared" si="4"/>
        <v>0</v>
      </c>
      <c r="H27" s="118">
        <f t="shared" si="4"/>
        <v>0</v>
      </c>
      <c r="I27" s="118">
        <f t="shared" si="4"/>
        <v>0</v>
      </c>
      <c r="J27" s="118">
        <f t="shared" si="4"/>
        <v>0</v>
      </c>
      <c r="K27" s="118">
        <f t="shared" si="4"/>
        <v>0</v>
      </c>
      <c r="L27" s="118">
        <f t="shared" si="4"/>
        <v>0</v>
      </c>
      <c r="M27" s="118">
        <f t="shared" si="4"/>
        <v>0</v>
      </c>
      <c r="N27" s="118">
        <f t="shared" si="4"/>
        <v>0</v>
      </c>
      <c r="O27" s="118">
        <f t="shared" si="4"/>
        <v>0</v>
      </c>
      <c r="P27" s="118">
        <f t="shared" si="4"/>
        <v>0</v>
      </c>
    </row>
    <row r="28" spans="1:16" x14ac:dyDescent="0.2">
      <c r="A28" s="46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30" spans="1:16" ht="12" thickBot="1" x14ac:dyDescent="0.25">
      <c r="B30" s="33" t="s">
        <v>68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x14ac:dyDescent="0.2">
      <c r="B31" s="66"/>
      <c r="C31" s="160"/>
      <c r="D31" s="59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129">
        <f>SUM(F31:N31)</f>
        <v>0</v>
      </c>
      <c r="P31" s="44">
        <f>(F31*$F$5)+(G31*$G$5)+(H31*$H$5)+(I31*$I$5)+(J31*$J$5)+(K31*$K$5)+(L31*$L$5)+(M31*$M$5)+(N31*$N$5)</f>
        <v>0</v>
      </c>
    </row>
    <row r="32" spans="1:16" x14ac:dyDescent="0.2">
      <c r="B32" s="66"/>
      <c r="C32" s="160"/>
      <c r="D32" s="59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129">
        <f>SUM(F32:N32)</f>
        <v>0</v>
      </c>
      <c r="P32" s="44">
        <f>(F32*$F$5)+(G32*$G$5)+(H32*$H$5)+(I32*$I$5)+(J32*$J$5)+(K32*$K$5)+(L32*$L$5)+(M32*$M$5)+(N32*$N$5)</f>
        <v>0</v>
      </c>
    </row>
    <row r="33" spans="2:16" ht="12" thickBot="1" x14ac:dyDescent="0.25">
      <c r="B33" s="47" t="s">
        <v>21</v>
      </c>
      <c r="C33" s="47">
        <f t="shared" ref="C33:P33" si="5">SUM(C31:C32)</f>
        <v>0</v>
      </c>
      <c r="D33" s="47">
        <f t="shared" si="5"/>
        <v>0</v>
      </c>
      <c r="E33" s="47">
        <f t="shared" si="5"/>
        <v>0</v>
      </c>
      <c r="F33" s="47">
        <f t="shared" si="5"/>
        <v>0</v>
      </c>
      <c r="G33" s="47">
        <f t="shared" si="5"/>
        <v>0</v>
      </c>
      <c r="H33" s="47">
        <f t="shared" si="5"/>
        <v>0</v>
      </c>
      <c r="I33" s="47">
        <f t="shared" si="5"/>
        <v>0</v>
      </c>
      <c r="J33" s="47">
        <f t="shared" si="5"/>
        <v>0</v>
      </c>
      <c r="K33" s="47">
        <f t="shared" si="5"/>
        <v>0</v>
      </c>
      <c r="L33" s="47">
        <f t="shared" si="5"/>
        <v>0</v>
      </c>
      <c r="M33" s="47">
        <f t="shared" si="5"/>
        <v>0</v>
      </c>
      <c r="N33" s="47">
        <f t="shared" si="5"/>
        <v>0</v>
      </c>
      <c r="O33" s="47">
        <f t="shared" si="5"/>
        <v>0</v>
      </c>
      <c r="P33" s="127">
        <f t="shared" si="5"/>
        <v>0</v>
      </c>
    </row>
    <row r="36" spans="2:16" x14ac:dyDescent="0.2">
      <c r="N36" s="131" t="s">
        <v>29</v>
      </c>
      <c r="O36" s="130">
        <f>SUM(O33,O27)</f>
        <v>0</v>
      </c>
      <c r="P36" s="186">
        <f>SUM(P33,P27)</f>
        <v>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10" sqref="B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63</v>
      </c>
    </row>
    <row r="3" spans="1:16" ht="12.75" x14ac:dyDescent="0.2">
      <c r="B3" s="2" t="s">
        <v>98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08" t="s">
        <v>118</v>
      </c>
      <c r="C9" s="117"/>
      <c r="D9" s="109"/>
      <c r="E9" s="109"/>
      <c r="F9" s="162"/>
      <c r="G9" s="163"/>
      <c r="H9" s="164"/>
      <c r="I9" s="165"/>
      <c r="J9" s="164"/>
      <c r="K9" s="163"/>
      <c r="L9" s="166"/>
      <c r="M9" s="163"/>
      <c r="N9" s="164">
        <v>2</v>
      </c>
      <c r="O9" s="115">
        <f t="shared" ref="O9:O18" si="0">SUM(F9:N9)</f>
        <v>2</v>
      </c>
      <c r="P9" s="116">
        <f t="shared" ref="P9:P18" si="1">(F9*$F$5)+(G9*$G$5)+(H9*$H$5)+(I9*$I$5)+(J9*$J$5)+(K9*$K$5)+(L9*$L$5)+(M9*$M$5)+(N9*$N$5)</f>
        <v>4</v>
      </c>
    </row>
    <row r="10" spans="1:16" s="30" customFormat="1" x14ac:dyDescent="0.2">
      <c r="A10" s="1"/>
      <c r="B10" s="108"/>
      <c r="C10" s="117"/>
      <c r="D10" s="109"/>
      <c r="E10" s="109"/>
      <c r="F10" s="162"/>
      <c r="G10" s="163"/>
      <c r="H10" s="164"/>
      <c r="I10" s="165"/>
      <c r="J10" s="164"/>
      <c r="K10" s="163"/>
      <c r="L10" s="166"/>
      <c r="M10" s="163"/>
      <c r="N10" s="164"/>
      <c r="O10" s="115">
        <f t="shared" si="0"/>
        <v>0</v>
      </c>
      <c r="P10" s="116">
        <f t="shared" si="1"/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2"/>
      <c r="G17" s="133"/>
      <c r="H17" s="134"/>
      <c r="I17" s="113"/>
      <c r="J17" s="134"/>
      <c r="K17" s="133"/>
      <c r="L17" s="114"/>
      <c r="M17" s="133"/>
      <c r="N17" s="134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10"/>
      <c r="G18" s="111"/>
      <c r="H18" s="112"/>
      <c r="I18" s="113"/>
      <c r="J18" s="112"/>
      <c r="K18" s="111"/>
      <c r="L18" s="114"/>
      <c r="M18" s="111"/>
      <c r="N18" s="112"/>
      <c r="O18" s="115">
        <f t="shared" si="0"/>
        <v>0</v>
      </c>
      <c r="P18" s="116">
        <f t="shared" si="1"/>
        <v>0</v>
      </c>
    </row>
    <row r="19" spans="1:16" x14ac:dyDescent="0.2">
      <c r="A19" s="46"/>
      <c r="B19" s="118" t="s">
        <v>21</v>
      </c>
      <c r="C19" s="118">
        <f t="shared" ref="C19:O19" si="2">SUM(C9:C18)</f>
        <v>0</v>
      </c>
      <c r="D19" s="118">
        <f t="shared" si="2"/>
        <v>0</v>
      </c>
      <c r="E19" s="118">
        <f t="shared" si="2"/>
        <v>0</v>
      </c>
      <c r="F19" s="118">
        <f t="shared" si="2"/>
        <v>0</v>
      </c>
      <c r="G19" s="118">
        <f t="shared" si="2"/>
        <v>0</v>
      </c>
      <c r="H19" s="118">
        <f t="shared" si="2"/>
        <v>0</v>
      </c>
      <c r="I19" s="118">
        <f t="shared" si="2"/>
        <v>0</v>
      </c>
      <c r="J19" s="118">
        <f t="shared" si="2"/>
        <v>0</v>
      </c>
      <c r="K19" s="118">
        <f t="shared" si="2"/>
        <v>0</v>
      </c>
      <c r="L19" s="118">
        <f t="shared" si="2"/>
        <v>0</v>
      </c>
      <c r="M19" s="118">
        <f t="shared" si="2"/>
        <v>0</v>
      </c>
      <c r="N19" s="118">
        <f t="shared" si="2"/>
        <v>2</v>
      </c>
      <c r="O19" s="118">
        <f t="shared" si="2"/>
        <v>2</v>
      </c>
      <c r="P19" s="118">
        <f>SUM(P9:P18)</f>
        <v>4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4"/>
  <sheetViews>
    <sheetView workbookViewId="0">
      <selection activeCell="S24" sqref="S24"/>
    </sheetView>
  </sheetViews>
  <sheetFormatPr defaultRowHeight="11.25" x14ac:dyDescent="0.2"/>
  <cols>
    <col min="1" max="1" width="3.140625" style="1" customWidth="1"/>
    <col min="2" max="2" width="24.42578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21" t="s">
        <v>36</v>
      </c>
    </row>
    <row r="3" spans="1:16" ht="12.75" x14ac:dyDescent="0.2">
      <c r="B3" s="2" t="s">
        <v>98</v>
      </c>
      <c r="C3" s="2"/>
      <c r="D3" s="12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49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x14ac:dyDescent="0.2">
      <c r="B9" s="206" t="s">
        <v>125</v>
      </c>
      <c r="C9" s="200"/>
      <c r="D9" s="201"/>
      <c r="E9" s="207"/>
      <c r="F9" s="202"/>
      <c r="G9" s="208">
        <v>259</v>
      </c>
      <c r="H9" s="203"/>
      <c r="I9" s="208">
        <v>19</v>
      </c>
      <c r="J9" s="203"/>
      <c r="K9" s="208">
        <v>15</v>
      </c>
      <c r="L9" s="203"/>
      <c r="M9" s="205"/>
      <c r="N9" s="209">
        <v>7</v>
      </c>
      <c r="O9" s="129">
        <f>SUM(F9:N9)</f>
        <v>300</v>
      </c>
      <c r="P9" s="44">
        <f>(C9*$C$5)+(F9*$F$5)+(G9*$G$5)+(H9*$H$5)+(I9*$I$5)+(J9*$J$5)+(K9*$K$5)+(L9*$L$5)+(M9*$M$5)+(N9*$N$5)</f>
        <v>103.25</v>
      </c>
    </row>
    <row r="10" spans="1:16" x14ac:dyDescent="0.2">
      <c r="B10" s="210" t="s">
        <v>126</v>
      </c>
      <c r="C10" s="211"/>
      <c r="D10" s="212"/>
      <c r="E10" s="213"/>
      <c r="F10" s="214"/>
      <c r="G10" s="215"/>
      <c r="H10" s="214"/>
      <c r="I10" s="215"/>
      <c r="J10" s="204"/>
      <c r="K10" s="215">
        <v>163</v>
      </c>
      <c r="L10" s="214"/>
      <c r="M10" s="199"/>
      <c r="N10" s="216">
        <v>1</v>
      </c>
      <c r="O10" s="129">
        <f t="shared" ref="O10:O17" si="0">SUM(F10:N10)</f>
        <v>164</v>
      </c>
      <c r="P10" s="44">
        <f t="shared" ref="P10:P17" si="1">(F10*$F$5)+(G10*$G$5)+(H10*$H$5)+(I10*$I$5)+(J10*$J$5)+(K10*$K$5)+(L10*$L$5)+(M10*$M$5)+(N10*$N$5)</f>
        <v>165</v>
      </c>
    </row>
    <row r="11" spans="1:16" s="197" customFormat="1" x14ac:dyDescent="0.2">
      <c r="B11" s="210" t="s">
        <v>127</v>
      </c>
      <c r="C11" s="211"/>
      <c r="D11" s="212"/>
      <c r="E11" s="213"/>
      <c r="F11" s="214"/>
      <c r="G11" s="215"/>
      <c r="H11" s="214"/>
      <c r="I11" s="215"/>
      <c r="J11" s="204"/>
      <c r="K11" s="215"/>
      <c r="L11" s="214"/>
      <c r="M11" s="199"/>
      <c r="N11" s="216">
        <v>64</v>
      </c>
      <c r="O11" s="129">
        <f t="shared" si="0"/>
        <v>64</v>
      </c>
      <c r="P11" s="198">
        <f t="shared" si="1"/>
        <v>128</v>
      </c>
    </row>
    <row r="12" spans="1:16" s="197" customFormat="1" x14ac:dyDescent="0.2">
      <c r="B12" s="210" t="s">
        <v>128</v>
      </c>
      <c r="C12" s="211"/>
      <c r="D12" s="212"/>
      <c r="E12" s="213"/>
      <c r="F12" s="214"/>
      <c r="G12" s="215">
        <v>25</v>
      </c>
      <c r="H12" s="214"/>
      <c r="I12" s="215"/>
      <c r="J12" s="204"/>
      <c r="K12" s="215"/>
      <c r="L12" s="214"/>
      <c r="M12" s="199"/>
      <c r="N12" s="216"/>
      <c r="O12" s="129">
        <f t="shared" si="0"/>
        <v>25</v>
      </c>
      <c r="P12" s="198">
        <f t="shared" si="1"/>
        <v>6.25</v>
      </c>
    </row>
    <row r="13" spans="1:16" s="197" customFormat="1" x14ac:dyDescent="0.2">
      <c r="B13" s="210" t="s">
        <v>129</v>
      </c>
      <c r="C13" s="211"/>
      <c r="D13" s="212"/>
      <c r="E13" s="213"/>
      <c r="F13" s="214"/>
      <c r="G13" s="215">
        <v>200</v>
      </c>
      <c r="H13" s="214"/>
      <c r="I13" s="215"/>
      <c r="J13" s="204"/>
      <c r="K13" s="215"/>
      <c r="L13" s="214"/>
      <c r="M13" s="199"/>
      <c r="N13" s="216"/>
      <c r="O13" s="129">
        <f t="shared" si="0"/>
        <v>200</v>
      </c>
      <c r="P13" s="198">
        <f t="shared" si="1"/>
        <v>50</v>
      </c>
    </row>
    <row r="14" spans="1:16" s="197" customFormat="1" x14ac:dyDescent="0.2">
      <c r="B14" s="210" t="s">
        <v>130</v>
      </c>
      <c r="C14" s="211"/>
      <c r="D14" s="212"/>
      <c r="E14" s="213"/>
      <c r="F14" s="214">
        <v>7</v>
      </c>
      <c r="G14" s="215">
        <v>7</v>
      </c>
      <c r="H14" s="214"/>
      <c r="I14" s="215">
        <v>3</v>
      </c>
      <c r="J14" s="204"/>
      <c r="K14" s="215">
        <v>3</v>
      </c>
      <c r="L14" s="214"/>
      <c r="M14" s="199"/>
      <c r="N14" s="216">
        <v>15</v>
      </c>
      <c r="O14" s="129">
        <f t="shared" si="0"/>
        <v>35</v>
      </c>
      <c r="P14" s="198">
        <f t="shared" si="1"/>
        <v>36.950000000000003</v>
      </c>
    </row>
    <row r="15" spans="1:16" s="197" customFormat="1" x14ac:dyDescent="0.2">
      <c r="B15" s="210"/>
      <c r="C15" s="211"/>
      <c r="D15" s="212"/>
      <c r="E15" s="213"/>
      <c r="F15" s="214"/>
      <c r="G15" s="215"/>
      <c r="H15" s="214"/>
      <c r="I15" s="215"/>
      <c r="J15" s="204"/>
      <c r="K15" s="215"/>
      <c r="L15" s="214"/>
      <c r="M15" s="199"/>
      <c r="N15" s="216"/>
      <c r="O15" s="129">
        <f t="shared" si="0"/>
        <v>0</v>
      </c>
      <c r="P15" s="198">
        <f t="shared" si="1"/>
        <v>0</v>
      </c>
    </row>
    <row r="16" spans="1:16" s="197" customFormat="1" x14ac:dyDescent="0.2">
      <c r="B16" s="210"/>
      <c r="C16" s="211"/>
      <c r="D16" s="212"/>
      <c r="E16" s="213"/>
      <c r="F16" s="214"/>
      <c r="G16" s="215"/>
      <c r="H16" s="214"/>
      <c r="I16" s="215"/>
      <c r="J16" s="204"/>
      <c r="K16" s="215"/>
      <c r="L16" s="214"/>
      <c r="M16" s="199"/>
      <c r="N16" s="216"/>
      <c r="O16" s="129">
        <f t="shared" si="0"/>
        <v>0</v>
      </c>
      <c r="P16" s="198">
        <f t="shared" si="1"/>
        <v>0</v>
      </c>
    </row>
    <row r="17" spans="1:16" s="197" customFormat="1" x14ac:dyDescent="0.2">
      <c r="B17" s="210"/>
      <c r="C17" s="211"/>
      <c r="D17" s="212"/>
      <c r="E17" s="213"/>
      <c r="F17" s="214"/>
      <c r="G17" s="215"/>
      <c r="H17" s="214"/>
      <c r="I17" s="215"/>
      <c r="J17" s="204"/>
      <c r="K17" s="215"/>
      <c r="L17" s="214"/>
      <c r="M17" s="199"/>
      <c r="N17" s="216"/>
      <c r="O17" s="129">
        <f t="shared" si="0"/>
        <v>0</v>
      </c>
      <c r="P17" s="198">
        <f t="shared" si="1"/>
        <v>0</v>
      </c>
    </row>
    <row r="18" spans="1:16" ht="12" thickBot="1" x14ac:dyDescent="0.25">
      <c r="A18" s="46"/>
      <c r="B18" s="47" t="s">
        <v>21</v>
      </c>
      <c r="C18" s="47">
        <f t="shared" ref="C18:P18" si="2">SUM(C9:C17)</f>
        <v>0</v>
      </c>
      <c r="D18" s="47">
        <f t="shared" si="2"/>
        <v>0</v>
      </c>
      <c r="E18" s="47">
        <f t="shared" si="2"/>
        <v>0</v>
      </c>
      <c r="F18" s="47">
        <f t="shared" si="2"/>
        <v>7</v>
      </c>
      <c r="G18" s="47">
        <f t="shared" si="2"/>
        <v>491</v>
      </c>
      <c r="H18" s="47">
        <f t="shared" si="2"/>
        <v>0</v>
      </c>
      <c r="I18" s="47">
        <f t="shared" si="2"/>
        <v>22</v>
      </c>
      <c r="J18" s="47">
        <f t="shared" si="2"/>
        <v>0</v>
      </c>
      <c r="K18" s="47">
        <f t="shared" si="2"/>
        <v>181</v>
      </c>
      <c r="L18" s="47">
        <f t="shared" si="2"/>
        <v>0</v>
      </c>
      <c r="M18" s="47">
        <f t="shared" si="2"/>
        <v>0</v>
      </c>
      <c r="N18" s="47">
        <f t="shared" si="2"/>
        <v>87</v>
      </c>
      <c r="O18" s="47">
        <f t="shared" si="2"/>
        <v>788</v>
      </c>
      <c r="P18" s="47">
        <f t="shared" si="2"/>
        <v>489.45</v>
      </c>
    </row>
    <row r="19" spans="1:16" x14ac:dyDescent="0.2">
      <c r="B19" s="46"/>
      <c r="C19" s="46"/>
      <c r="D19" s="46"/>
      <c r="E19" s="46"/>
      <c r="F19" s="48"/>
      <c r="G19" s="48"/>
      <c r="H19" s="48"/>
      <c r="I19" s="48"/>
      <c r="J19" s="48"/>
      <c r="K19" s="48"/>
      <c r="L19" s="48"/>
      <c r="M19" s="48"/>
      <c r="N19" s="48"/>
      <c r="O19" s="46"/>
      <c r="P19" s="46"/>
    </row>
    <row r="20" spans="1:16" x14ac:dyDescent="0.2">
      <c r="O20" s="46"/>
    </row>
    <row r="21" spans="1:16" ht="12" thickBot="1" x14ac:dyDescent="0.25">
      <c r="B21" s="33" t="s">
        <v>50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1:16" x14ac:dyDescent="0.2">
      <c r="B22" s="66"/>
      <c r="C22" s="160"/>
      <c r="D22" s="59"/>
      <c r="E22" s="60"/>
      <c r="F22" s="61"/>
      <c r="G22" s="67"/>
      <c r="H22" s="68"/>
      <c r="I22" s="69"/>
      <c r="J22" s="68"/>
      <c r="K22" s="67"/>
      <c r="L22" s="70"/>
      <c r="M22" s="67"/>
      <c r="N22" s="68"/>
      <c r="O22" s="129">
        <f>SUM(F22:N22)</f>
        <v>0</v>
      </c>
      <c r="P22" s="44">
        <f>(F22*$F$5)+(G22*$G$5)+(H22*$H$5)+(I22*$I$5)+(J22*$J$5)+(K22*$K$5)+(L22*$L$5)+(M22*$M$5)+(N22*$N$5)</f>
        <v>0</v>
      </c>
    </row>
    <row r="23" spans="1:16" x14ac:dyDescent="0.2">
      <c r="B23" s="66"/>
      <c r="C23" s="160"/>
      <c r="D23" s="59"/>
      <c r="E23" s="60"/>
      <c r="F23" s="61"/>
      <c r="G23" s="67"/>
      <c r="H23" s="68"/>
      <c r="I23" s="69"/>
      <c r="J23" s="68"/>
      <c r="K23" s="67"/>
      <c r="L23" s="70"/>
      <c r="M23" s="67"/>
      <c r="N23" s="68"/>
      <c r="O23" s="129">
        <f>SUM(F23:N23)</f>
        <v>0</v>
      </c>
      <c r="P23" s="44">
        <f>(F23*$F$5)+(G23*$G$5)+(H23*$H$5)+(I23*$I$5)+(J23*$J$5)+(K23*$K$5)+(L23*$L$5)+(M23*$M$5)+(N23*$N$5)</f>
        <v>0</v>
      </c>
    </row>
    <row r="24" spans="1:16" ht="12" thickBot="1" x14ac:dyDescent="0.25">
      <c r="B24" s="47" t="s">
        <v>21</v>
      </c>
      <c r="C24" s="47">
        <f t="shared" ref="C24:P24" si="3">SUM(C22:C23)</f>
        <v>0</v>
      </c>
      <c r="D24" s="47">
        <f t="shared" si="3"/>
        <v>0</v>
      </c>
      <c r="E24" s="47">
        <f t="shared" si="3"/>
        <v>0</v>
      </c>
      <c r="F24" s="47">
        <f t="shared" si="3"/>
        <v>0</v>
      </c>
      <c r="G24" s="47">
        <f t="shared" si="3"/>
        <v>0</v>
      </c>
      <c r="H24" s="47">
        <f t="shared" si="3"/>
        <v>0</v>
      </c>
      <c r="I24" s="47">
        <f t="shared" si="3"/>
        <v>0</v>
      </c>
      <c r="J24" s="47">
        <f t="shared" si="3"/>
        <v>0</v>
      </c>
      <c r="K24" s="47">
        <f t="shared" si="3"/>
        <v>0</v>
      </c>
      <c r="L24" s="47">
        <f t="shared" si="3"/>
        <v>0</v>
      </c>
      <c r="M24" s="47">
        <f t="shared" si="3"/>
        <v>0</v>
      </c>
      <c r="N24" s="47">
        <f t="shared" si="3"/>
        <v>0</v>
      </c>
      <c r="O24" s="47">
        <f t="shared" si="3"/>
        <v>0</v>
      </c>
      <c r="P24" s="127">
        <f t="shared" si="3"/>
        <v>0</v>
      </c>
    </row>
    <row r="26" spans="1:16" hidden="1" x14ac:dyDescent="0.2"/>
    <row r="27" spans="1:16" ht="12" hidden="1" thickBot="1" x14ac:dyDescent="0.25">
      <c r="B27" s="33" t="s">
        <v>51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hidden="1" x14ac:dyDescent="0.2">
      <c r="B28" s="66"/>
      <c r="C28" s="71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>SUM(F28:N28)</f>
        <v>0</v>
      </c>
      <c r="P28" s="44">
        <f>(F28*$F$5)+(G28*$G$5)+(H28*$H$5)+(I28*$I$5)+(J28*$J$5)+(K28*$K$5)+(L28*$L$5)+(M28*$M$5)+(N28*$N$5)</f>
        <v>0</v>
      </c>
    </row>
    <row r="29" spans="1:16" hidden="1" x14ac:dyDescent="0.2">
      <c r="B29" s="66"/>
      <c r="C29" s="59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>SUM(F29:N29)</f>
        <v>0</v>
      </c>
      <c r="P29" s="44">
        <f>(F29*$F$5)+(G29*$G$5)+(H29*$H$5)+(I29*$I$5)+(J29*$J$5)+(K29*$K$5)+(L29*$L$5)+(M29*$M$5)+(N29*$N$5)</f>
        <v>0</v>
      </c>
    </row>
    <row r="30" spans="1:16" hidden="1" x14ac:dyDescent="0.2">
      <c r="B30" s="66"/>
      <c r="C30" s="59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>SUM(C30:N30)</f>
        <v>0</v>
      </c>
      <c r="P30" s="44">
        <f>(C30*$C$5)+(G30*$G$5)+(H30*$H$5)+(I30*$I$5)+(J30*$J$5)+(K30*$K$5)+(L30*$L$5)+(M30*$M$5)+(N30*$N$5)</f>
        <v>0</v>
      </c>
    </row>
    <row r="31" spans="1:16" hidden="1" x14ac:dyDescent="0.2">
      <c r="B31" s="128"/>
      <c r="C31" s="46"/>
      <c r="D31" s="46"/>
      <c r="E31" s="46"/>
      <c r="F31" s="123"/>
      <c r="G31" s="125"/>
      <c r="H31" s="124"/>
      <c r="I31" s="125"/>
      <c r="J31" s="124"/>
      <c r="K31" s="125"/>
      <c r="L31" s="124"/>
      <c r="M31" s="125"/>
      <c r="N31" s="126"/>
      <c r="O31" s="43"/>
      <c r="P31" s="44">
        <f>(F31*$F$5)+(G31*$G$5)+(H31*$H$5)+(I31*$I$5)+(J31*$J$5)+(K31*$K$5)+(L31*$L$5)+(M31*$M$5)+(N31*$N$5)</f>
        <v>0</v>
      </c>
    </row>
    <row r="32" spans="1:16" ht="12" hidden="1" thickBot="1" x14ac:dyDescent="0.25">
      <c r="B32" s="47" t="s">
        <v>21</v>
      </c>
      <c r="C32" s="47">
        <f>SUM(C28:C29)</f>
        <v>0</v>
      </c>
      <c r="D32" s="47">
        <f>SUM(D28:D29)</f>
        <v>0</v>
      </c>
      <c r="E32" s="47">
        <f>SUM(E28:E29)</f>
        <v>0</v>
      </c>
      <c r="F32" s="47">
        <f>SUM(F28:F31)</f>
        <v>0</v>
      </c>
      <c r="G32" s="47">
        <f t="shared" ref="G32:O32" si="4">SUM(G28:G31)</f>
        <v>0</v>
      </c>
      <c r="H32" s="47">
        <f t="shared" si="4"/>
        <v>0</v>
      </c>
      <c r="I32" s="47">
        <f t="shared" si="4"/>
        <v>0</v>
      </c>
      <c r="J32" s="47">
        <f t="shared" si="4"/>
        <v>0</v>
      </c>
      <c r="K32" s="47">
        <f t="shared" si="4"/>
        <v>0</v>
      </c>
      <c r="L32" s="47">
        <f t="shared" si="4"/>
        <v>0</v>
      </c>
      <c r="M32" s="47">
        <f t="shared" si="4"/>
        <v>0</v>
      </c>
      <c r="N32" s="47">
        <f t="shared" si="4"/>
        <v>0</v>
      </c>
      <c r="O32" s="47">
        <f t="shared" si="4"/>
        <v>0</v>
      </c>
      <c r="P32" s="127">
        <f>SUM(P28:P31)</f>
        <v>0</v>
      </c>
    </row>
    <row r="33" spans="2:16" x14ac:dyDescent="0.2"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161"/>
    </row>
    <row r="34" spans="2:16" x14ac:dyDescent="0.2">
      <c r="N34" s="131" t="s">
        <v>29</v>
      </c>
      <c r="O34" s="130">
        <f>SUM(O18+O24+O32)</f>
        <v>788</v>
      </c>
      <c r="P34" s="130">
        <f>SUM(P18+P24+P32)</f>
        <v>489.45</v>
      </c>
    </row>
  </sheetData>
  <pageMargins left="0.7" right="0.7" top="0.75" bottom="0.75" header="0.3" footer="0.3"/>
  <pageSetup paperSize="9" orientation="portrait" r:id="rId1"/>
  <ignoredErrors>
    <ignoredError sqref="O9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98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/>
      <c r="C9" s="117"/>
      <c r="D9" s="109"/>
      <c r="E9" s="109"/>
      <c r="F9" s="132"/>
      <c r="G9" s="133"/>
      <c r="H9" s="134"/>
      <c r="I9" s="113"/>
      <c r="J9" s="134"/>
      <c r="K9" s="133"/>
      <c r="L9" s="114"/>
      <c r="M9" s="133"/>
      <c r="N9" s="134"/>
      <c r="O9" s="115">
        <f>SUM(F9:N9)</f>
        <v>0</v>
      </c>
      <c r="P9" s="116">
        <f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>SUM(F10:N10)</f>
        <v>0</v>
      </c>
      <c r="P10" s="116">
        <f>(F10*$F$5)+(G10*$G$5)+(H10*$H$5)+(I10*$I$5)+(J10*$J$5)+(K10*$K$5)+(L10*$L$5)+(M10*$M$5)+(N10*$N$5)</f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>SUM(F11:N11)</f>
        <v>0</v>
      </c>
      <c r="P11" s="116">
        <f>(F11*$F$5)+(G11*$G$5)+(H11*$H$5)+(I11*$I$5)+(J11*$J$5)+(K11*$K$5)+(L11*$L$5)+(M11*$M$5)+(N11*$N$5)</f>
        <v>0</v>
      </c>
    </row>
    <row r="12" spans="1:16" x14ac:dyDescent="0.2">
      <c r="A12" s="46"/>
      <c r="B12" s="118" t="s">
        <v>21</v>
      </c>
      <c r="C12" s="118">
        <f t="shared" ref="C12:P12" si="0">SUM(C9:C11)</f>
        <v>0</v>
      </c>
      <c r="D12" s="118">
        <f t="shared" si="0"/>
        <v>0</v>
      </c>
      <c r="E12" s="118">
        <f t="shared" si="0"/>
        <v>0</v>
      </c>
      <c r="F12" s="118">
        <f t="shared" si="0"/>
        <v>0</v>
      </c>
      <c r="G12" s="118">
        <f t="shared" si="0"/>
        <v>0</v>
      </c>
      <c r="H12" s="118">
        <f t="shared" si="0"/>
        <v>0</v>
      </c>
      <c r="I12" s="118">
        <f t="shared" si="0"/>
        <v>0</v>
      </c>
      <c r="J12" s="118">
        <f t="shared" si="0"/>
        <v>0</v>
      </c>
      <c r="K12" s="118">
        <f t="shared" si="0"/>
        <v>0</v>
      </c>
      <c r="L12" s="118">
        <f t="shared" si="0"/>
        <v>0</v>
      </c>
      <c r="M12" s="118">
        <f t="shared" si="0"/>
        <v>0</v>
      </c>
      <c r="N12" s="118">
        <f t="shared" si="0"/>
        <v>0</v>
      </c>
      <c r="O12" s="118">
        <f t="shared" si="0"/>
        <v>0</v>
      </c>
      <c r="P12" s="118">
        <f t="shared" si="0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96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67" t="s">
        <v>70</v>
      </c>
      <c r="C7" s="168"/>
      <c r="D7" s="169"/>
      <c r="E7" s="169"/>
      <c r="F7" s="170">
        <v>10</v>
      </c>
      <c r="G7" s="171">
        <v>875</v>
      </c>
      <c r="H7" s="172"/>
      <c r="I7" s="173">
        <v>3</v>
      </c>
      <c r="J7" s="172"/>
      <c r="K7" s="171"/>
      <c r="L7" s="174"/>
      <c r="M7" s="171"/>
      <c r="N7" s="172">
        <v>19</v>
      </c>
      <c r="O7" s="43">
        <f t="shared" ref="O7:O15" si="0">SUM(F7:N7)</f>
        <v>907</v>
      </c>
      <c r="P7" s="44">
        <f t="shared" ref="P7:P15" si="1">(F7*$F$3)+(G7*$G$3)+(H7*$H$3)+(I7*$I$3)+(J7*$J$3)+(K7*$K$3)+(L7*$L$3)+(M7*$M$3)+(N7*$N$3)</f>
        <v>259.25</v>
      </c>
    </row>
    <row r="8" spans="1:16" s="30" customFormat="1" x14ac:dyDescent="0.2">
      <c r="A8" s="1"/>
      <c r="B8" s="167" t="s">
        <v>71</v>
      </c>
      <c r="C8" s="175"/>
      <c r="D8" s="169"/>
      <c r="E8" s="169"/>
      <c r="F8" s="170"/>
      <c r="G8" s="171">
        <v>131</v>
      </c>
      <c r="H8" s="172"/>
      <c r="I8" s="173">
        <v>8</v>
      </c>
      <c r="J8" s="172"/>
      <c r="K8" s="171">
        <v>2</v>
      </c>
      <c r="L8" s="174"/>
      <c r="M8" s="171"/>
      <c r="N8" s="172">
        <v>16</v>
      </c>
      <c r="O8" s="43">
        <f t="shared" si="0"/>
        <v>157</v>
      </c>
      <c r="P8" s="44">
        <f t="shared" si="1"/>
        <v>70.75</v>
      </c>
    </row>
    <row r="9" spans="1:16" s="30" customFormat="1" x14ac:dyDescent="0.2">
      <c r="A9" s="1"/>
      <c r="B9" s="167" t="s">
        <v>72</v>
      </c>
      <c r="C9" s="175"/>
      <c r="D9" s="169"/>
      <c r="E9" s="169"/>
      <c r="F9" s="170"/>
      <c r="G9" s="171">
        <v>240</v>
      </c>
      <c r="H9" s="172"/>
      <c r="I9" s="173"/>
      <c r="J9" s="172"/>
      <c r="K9" s="171"/>
      <c r="L9" s="174"/>
      <c r="M9" s="171"/>
      <c r="N9" s="172"/>
      <c r="O9" s="43">
        <f t="shared" si="0"/>
        <v>240</v>
      </c>
      <c r="P9" s="44">
        <f t="shared" si="1"/>
        <v>60</v>
      </c>
    </row>
    <row r="10" spans="1:16" s="30" customFormat="1" x14ac:dyDescent="0.2">
      <c r="A10" s="1"/>
      <c r="B10" s="167" t="s">
        <v>73</v>
      </c>
      <c r="C10" s="175"/>
      <c r="D10" s="169"/>
      <c r="E10" s="169"/>
      <c r="F10" s="170">
        <v>26</v>
      </c>
      <c r="G10" s="171">
        <v>25</v>
      </c>
      <c r="H10" s="172"/>
      <c r="I10" s="173">
        <v>15</v>
      </c>
      <c r="J10" s="172"/>
      <c r="K10" s="171">
        <v>8</v>
      </c>
      <c r="L10" s="174"/>
      <c r="M10" s="171"/>
      <c r="N10" s="172">
        <v>10</v>
      </c>
      <c r="O10" s="43">
        <f t="shared" si="0"/>
        <v>84</v>
      </c>
      <c r="P10" s="44">
        <f t="shared" si="1"/>
        <v>44.35</v>
      </c>
    </row>
    <row r="11" spans="1:16" s="30" customFormat="1" x14ac:dyDescent="0.2">
      <c r="A11" s="1"/>
      <c r="B11" s="167" t="s">
        <v>74</v>
      </c>
      <c r="C11" s="175"/>
      <c r="D11" s="169"/>
      <c r="E11" s="169"/>
      <c r="F11" s="170"/>
      <c r="G11" s="171">
        <v>75</v>
      </c>
      <c r="H11" s="172"/>
      <c r="I11" s="173"/>
      <c r="J11" s="172"/>
      <c r="K11" s="171"/>
      <c r="L11" s="174"/>
      <c r="M11" s="171"/>
      <c r="N11" s="172">
        <v>6</v>
      </c>
      <c r="O11" s="43">
        <f t="shared" si="0"/>
        <v>81</v>
      </c>
      <c r="P11" s="44">
        <f t="shared" si="1"/>
        <v>30.75</v>
      </c>
    </row>
    <row r="12" spans="1:16" s="30" customFormat="1" x14ac:dyDescent="0.2">
      <c r="A12" s="1"/>
      <c r="B12" s="167" t="s">
        <v>75</v>
      </c>
      <c r="C12" s="175"/>
      <c r="D12" s="169"/>
      <c r="E12" s="169"/>
      <c r="F12" s="170"/>
      <c r="G12" s="171">
        <v>45</v>
      </c>
      <c r="H12" s="172"/>
      <c r="I12" s="173"/>
      <c r="J12" s="172"/>
      <c r="K12" s="171"/>
      <c r="L12" s="174"/>
      <c r="M12" s="171"/>
      <c r="N12" s="172">
        <v>6</v>
      </c>
      <c r="O12" s="43">
        <f t="shared" si="0"/>
        <v>51</v>
      </c>
      <c r="P12" s="44">
        <f t="shared" si="1"/>
        <v>23.25</v>
      </c>
    </row>
    <row r="13" spans="1:16" s="30" customFormat="1" x14ac:dyDescent="0.2">
      <c r="A13" s="1"/>
      <c r="B13" s="167" t="s">
        <v>76</v>
      </c>
      <c r="C13" s="175"/>
      <c r="D13" s="169"/>
      <c r="E13" s="169"/>
      <c r="F13" s="170"/>
      <c r="G13" s="171">
        <v>8</v>
      </c>
      <c r="H13" s="172"/>
      <c r="I13" s="173">
        <v>8</v>
      </c>
      <c r="J13" s="172"/>
      <c r="K13" s="171">
        <v>13</v>
      </c>
      <c r="L13" s="174"/>
      <c r="M13" s="171"/>
      <c r="N13" s="172">
        <v>2</v>
      </c>
      <c r="O13" s="43">
        <f t="shared" si="0"/>
        <v>31</v>
      </c>
      <c r="P13" s="44">
        <f t="shared" si="1"/>
        <v>23</v>
      </c>
    </row>
    <row r="14" spans="1:16" s="30" customFormat="1" x14ac:dyDescent="0.2">
      <c r="A14" s="1"/>
      <c r="B14" s="167" t="s">
        <v>77</v>
      </c>
      <c r="C14" s="175"/>
      <c r="D14" s="169"/>
      <c r="E14" s="169"/>
      <c r="F14" s="170"/>
      <c r="G14" s="171">
        <v>56</v>
      </c>
      <c r="H14" s="172"/>
      <c r="I14" s="173"/>
      <c r="J14" s="172"/>
      <c r="K14" s="171"/>
      <c r="L14" s="174"/>
      <c r="M14" s="171"/>
      <c r="N14" s="172">
        <v>3</v>
      </c>
      <c r="O14" s="43">
        <f t="shared" si="0"/>
        <v>59</v>
      </c>
      <c r="P14" s="44">
        <f t="shared" si="1"/>
        <v>20</v>
      </c>
    </row>
    <row r="15" spans="1:16" s="30" customFormat="1" x14ac:dyDescent="0.2">
      <c r="A15" s="1"/>
      <c r="B15" s="167" t="s">
        <v>78</v>
      </c>
      <c r="C15" s="175"/>
      <c r="D15" s="169"/>
      <c r="E15" s="169"/>
      <c r="F15" s="170"/>
      <c r="G15" s="171">
        <v>45</v>
      </c>
      <c r="H15" s="172"/>
      <c r="I15" s="173"/>
      <c r="J15" s="172"/>
      <c r="K15" s="171"/>
      <c r="L15" s="174"/>
      <c r="M15" s="171"/>
      <c r="N15" s="172">
        <v>4</v>
      </c>
      <c r="O15" s="43">
        <f t="shared" si="0"/>
        <v>49</v>
      </c>
      <c r="P15" s="44">
        <f t="shared" si="1"/>
        <v>19.25</v>
      </c>
    </row>
    <row r="16" spans="1:16" s="30" customFormat="1" x14ac:dyDescent="0.2">
      <c r="A16" s="1"/>
      <c r="B16" s="167" t="s">
        <v>79</v>
      </c>
      <c r="C16" s="175"/>
      <c r="D16" s="169"/>
      <c r="E16" s="169"/>
      <c r="F16" s="170"/>
      <c r="G16" s="171">
        <v>41</v>
      </c>
      <c r="H16" s="172"/>
      <c r="I16" s="173"/>
      <c r="J16" s="172"/>
      <c r="K16" s="171">
        <v>1</v>
      </c>
      <c r="L16" s="174"/>
      <c r="M16" s="171"/>
      <c r="N16" s="172">
        <v>2</v>
      </c>
      <c r="O16" s="43">
        <f t="shared" ref="O16:O24" si="2">SUM(F16:N16)</f>
        <v>44</v>
      </c>
      <c r="P16" s="44">
        <f t="shared" ref="P16:P24" si="3">(F16*$F$3)+(G16*$G$3)+(H16*$H$3)+(I16*$I$3)+(J16*$J$3)+(K16*$K$3)+(L16*$L$3)+(M16*$M$3)+(N16*$N$3)</f>
        <v>15.25</v>
      </c>
    </row>
    <row r="17" spans="1:16" s="30" customFormat="1" x14ac:dyDescent="0.2">
      <c r="A17" s="1"/>
      <c r="B17" s="167" t="s">
        <v>80</v>
      </c>
      <c r="C17" s="175"/>
      <c r="D17" s="169"/>
      <c r="E17" s="169"/>
      <c r="F17" s="170"/>
      <c r="G17" s="171">
        <v>55</v>
      </c>
      <c r="H17" s="172"/>
      <c r="I17" s="173"/>
      <c r="J17" s="172"/>
      <c r="K17" s="171"/>
      <c r="L17" s="174"/>
      <c r="M17" s="171"/>
      <c r="N17" s="172">
        <v>2</v>
      </c>
      <c r="O17" s="43">
        <f t="shared" si="2"/>
        <v>57</v>
      </c>
      <c r="P17" s="44">
        <f t="shared" si="3"/>
        <v>17.75</v>
      </c>
    </row>
    <row r="18" spans="1:16" s="30" customFormat="1" x14ac:dyDescent="0.2">
      <c r="A18" s="1"/>
      <c r="B18" s="167" t="s">
        <v>81</v>
      </c>
      <c r="C18" s="175"/>
      <c r="D18" s="169"/>
      <c r="E18" s="169"/>
      <c r="F18" s="170">
        <v>3</v>
      </c>
      <c r="G18" s="171">
        <v>45</v>
      </c>
      <c r="H18" s="172"/>
      <c r="I18" s="173">
        <v>2</v>
      </c>
      <c r="J18" s="172"/>
      <c r="K18" s="171">
        <v>1</v>
      </c>
      <c r="L18" s="174"/>
      <c r="M18" s="171"/>
      <c r="N18" s="172"/>
      <c r="O18" s="43">
        <f t="shared" si="2"/>
        <v>51</v>
      </c>
      <c r="P18" s="44">
        <f t="shared" si="3"/>
        <v>13.55</v>
      </c>
    </row>
    <row r="19" spans="1:16" s="30" customFormat="1" x14ac:dyDescent="0.2">
      <c r="A19" s="1"/>
      <c r="B19" s="167" t="s">
        <v>82</v>
      </c>
      <c r="C19" s="175"/>
      <c r="D19" s="169"/>
      <c r="E19" s="169"/>
      <c r="F19" s="170"/>
      <c r="G19" s="171">
        <v>30</v>
      </c>
      <c r="H19" s="172"/>
      <c r="I19" s="173"/>
      <c r="J19" s="172"/>
      <c r="K19" s="171"/>
      <c r="L19" s="174"/>
      <c r="M19" s="171"/>
      <c r="N19" s="172">
        <v>3</v>
      </c>
      <c r="O19" s="43">
        <f t="shared" si="2"/>
        <v>33</v>
      </c>
      <c r="P19" s="44">
        <f t="shared" si="3"/>
        <v>13.5</v>
      </c>
    </row>
    <row r="20" spans="1:16" s="30" customFormat="1" x14ac:dyDescent="0.2">
      <c r="A20" s="1"/>
      <c r="B20" s="167" t="s">
        <v>83</v>
      </c>
      <c r="C20" s="175"/>
      <c r="D20" s="169"/>
      <c r="E20" s="169"/>
      <c r="F20" s="170"/>
      <c r="G20" s="171">
        <v>45</v>
      </c>
      <c r="H20" s="172"/>
      <c r="I20" s="173"/>
      <c r="J20" s="172"/>
      <c r="K20" s="171"/>
      <c r="L20" s="174"/>
      <c r="M20" s="171"/>
      <c r="N20" s="172"/>
      <c r="O20" s="43">
        <f t="shared" si="2"/>
        <v>45</v>
      </c>
      <c r="P20" s="44">
        <f t="shared" si="3"/>
        <v>11.25</v>
      </c>
    </row>
    <row r="21" spans="1:16" s="30" customFormat="1" x14ac:dyDescent="0.2">
      <c r="A21" s="1"/>
      <c r="B21" s="167" t="s">
        <v>84</v>
      </c>
      <c r="C21" s="175"/>
      <c r="D21" s="169"/>
      <c r="E21" s="169"/>
      <c r="F21" s="170"/>
      <c r="G21" s="171">
        <v>25</v>
      </c>
      <c r="H21" s="172"/>
      <c r="I21" s="173"/>
      <c r="J21" s="172"/>
      <c r="K21" s="171"/>
      <c r="L21" s="174"/>
      <c r="M21" s="171"/>
      <c r="N21" s="172">
        <v>2</v>
      </c>
      <c r="O21" s="43">
        <f t="shared" si="2"/>
        <v>27</v>
      </c>
      <c r="P21" s="44">
        <f t="shared" si="3"/>
        <v>10.25</v>
      </c>
    </row>
    <row r="22" spans="1:16" s="30" customFormat="1" x14ac:dyDescent="0.2">
      <c r="A22" s="1"/>
      <c r="B22" s="167" t="s">
        <v>85</v>
      </c>
      <c r="C22" s="175"/>
      <c r="D22" s="169"/>
      <c r="E22" s="169"/>
      <c r="F22" s="170"/>
      <c r="G22" s="171"/>
      <c r="H22" s="172"/>
      <c r="I22" s="173"/>
      <c r="J22" s="172"/>
      <c r="K22" s="171"/>
      <c r="L22" s="174"/>
      <c r="M22" s="171"/>
      <c r="N22" s="172">
        <v>4</v>
      </c>
      <c r="O22" s="43">
        <f t="shared" si="2"/>
        <v>4</v>
      </c>
      <c r="P22" s="44">
        <f t="shared" si="3"/>
        <v>8</v>
      </c>
    </row>
    <row r="23" spans="1:16" s="30" customFormat="1" x14ac:dyDescent="0.2">
      <c r="A23" s="1"/>
      <c r="B23" s="167" t="s">
        <v>86</v>
      </c>
      <c r="C23" s="175"/>
      <c r="D23" s="169"/>
      <c r="E23" s="169"/>
      <c r="F23" s="170"/>
      <c r="G23" s="171">
        <v>30</v>
      </c>
      <c r="H23" s="172"/>
      <c r="I23" s="173"/>
      <c r="J23" s="172"/>
      <c r="K23" s="171"/>
      <c r="L23" s="174"/>
      <c r="M23" s="171"/>
      <c r="N23" s="172"/>
      <c r="O23" s="43">
        <f t="shared" si="2"/>
        <v>30</v>
      </c>
      <c r="P23" s="44">
        <f t="shared" si="3"/>
        <v>7.5</v>
      </c>
    </row>
    <row r="24" spans="1:16" s="30" customFormat="1" x14ac:dyDescent="0.2">
      <c r="A24" s="1"/>
      <c r="B24" s="167" t="s">
        <v>87</v>
      </c>
      <c r="C24" s="175"/>
      <c r="D24" s="169"/>
      <c r="E24" s="169"/>
      <c r="F24" s="170"/>
      <c r="G24" s="171">
        <v>5</v>
      </c>
      <c r="H24" s="172"/>
      <c r="I24" s="173">
        <v>2</v>
      </c>
      <c r="J24" s="172"/>
      <c r="K24" s="171">
        <v>3</v>
      </c>
      <c r="L24" s="174"/>
      <c r="M24" s="171"/>
      <c r="N24" s="172">
        <v>1</v>
      </c>
      <c r="O24" s="43">
        <f t="shared" si="2"/>
        <v>11</v>
      </c>
      <c r="P24" s="44">
        <f t="shared" si="3"/>
        <v>7.25</v>
      </c>
    </row>
    <row r="25" spans="1:16" s="30" customFormat="1" x14ac:dyDescent="0.2">
      <c r="A25" s="1"/>
      <c r="B25" s="167" t="s">
        <v>88</v>
      </c>
      <c r="C25" s="175"/>
      <c r="D25" s="169"/>
      <c r="E25" s="169"/>
      <c r="F25" s="170"/>
      <c r="G25" s="171">
        <v>28</v>
      </c>
      <c r="H25" s="172"/>
      <c r="I25" s="173"/>
      <c r="J25" s="172"/>
      <c r="K25" s="171"/>
      <c r="L25" s="174"/>
      <c r="M25" s="171"/>
      <c r="N25" s="172"/>
      <c r="O25" s="43">
        <f t="shared" ref="O25:O30" si="4">SUM(F25:N25)</f>
        <v>28</v>
      </c>
      <c r="P25" s="44">
        <f t="shared" ref="P25:P30" si="5">(F25*$F$3)+(G25*$G$3)+(H25*$H$3)+(I25*$I$3)+(J25*$J$3)+(K25*$K$3)+(L25*$L$3)+(M25*$M$3)+(N25*$N$3)</f>
        <v>7</v>
      </c>
    </row>
    <row r="26" spans="1:16" s="30" customFormat="1" x14ac:dyDescent="0.2">
      <c r="A26" s="1"/>
      <c r="B26" s="167" t="s">
        <v>89</v>
      </c>
      <c r="C26" s="175"/>
      <c r="D26" s="169"/>
      <c r="E26" s="169"/>
      <c r="F26" s="170"/>
      <c r="G26" s="171">
        <v>16</v>
      </c>
      <c r="H26" s="172"/>
      <c r="I26" s="173"/>
      <c r="J26" s="172"/>
      <c r="K26" s="171"/>
      <c r="L26" s="174"/>
      <c r="M26" s="171"/>
      <c r="N26" s="172"/>
      <c r="O26" s="43">
        <f t="shared" si="4"/>
        <v>16</v>
      </c>
      <c r="P26" s="44">
        <f t="shared" si="5"/>
        <v>4</v>
      </c>
    </row>
    <row r="27" spans="1:16" s="30" customFormat="1" x14ac:dyDescent="0.2">
      <c r="A27" s="1"/>
      <c r="B27" s="167" t="s">
        <v>90</v>
      </c>
      <c r="C27" s="175"/>
      <c r="D27" s="169"/>
      <c r="E27" s="169"/>
      <c r="F27" s="170"/>
      <c r="G27" s="171">
        <v>13</v>
      </c>
      <c r="H27" s="172"/>
      <c r="I27" s="173"/>
      <c r="J27" s="172"/>
      <c r="K27" s="171"/>
      <c r="L27" s="174"/>
      <c r="M27" s="171"/>
      <c r="N27" s="172"/>
      <c r="O27" s="43">
        <f t="shared" si="4"/>
        <v>13</v>
      </c>
      <c r="P27" s="44">
        <f t="shared" si="5"/>
        <v>3.25</v>
      </c>
    </row>
    <row r="28" spans="1:16" s="30" customFormat="1" x14ac:dyDescent="0.2">
      <c r="A28" s="1"/>
      <c r="B28" s="167" t="s">
        <v>91</v>
      </c>
      <c r="C28" s="175"/>
      <c r="D28" s="169"/>
      <c r="E28" s="169"/>
      <c r="F28" s="170"/>
      <c r="G28" s="171">
        <v>10</v>
      </c>
      <c r="H28" s="172"/>
      <c r="I28" s="173"/>
      <c r="J28" s="172"/>
      <c r="K28" s="171"/>
      <c r="L28" s="174"/>
      <c r="M28" s="171"/>
      <c r="N28" s="172"/>
      <c r="O28" s="43">
        <f t="shared" si="4"/>
        <v>10</v>
      </c>
      <c r="P28" s="44">
        <f t="shared" si="5"/>
        <v>2.5</v>
      </c>
    </row>
    <row r="29" spans="1:16" s="30" customFormat="1" x14ac:dyDescent="0.2">
      <c r="A29" s="1"/>
      <c r="B29" s="167" t="s">
        <v>92</v>
      </c>
      <c r="C29" s="175"/>
      <c r="D29" s="169"/>
      <c r="E29" s="169"/>
      <c r="F29" s="170"/>
      <c r="G29" s="171">
        <v>10</v>
      </c>
      <c r="H29" s="172"/>
      <c r="I29" s="173"/>
      <c r="J29" s="172"/>
      <c r="K29" s="171"/>
      <c r="L29" s="174"/>
      <c r="M29" s="171"/>
      <c r="N29" s="172"/>
      <c r="O29" s="43">
        <f t="shared" si="4"/>
        <v>10</v>
      </c>
      <c r="P29" s="44">
        <f t="shared" si="5"/>
        <v>2.5</v>
      </c>
    </row>
    <row r="30" spans="1:16" s="30" customFormat="1" x14ac:dyDescent="0.2">
      <c r="A30" s="1"/>
      <c r="B30" s="167" t="s">
        <v>93</v>
      </c>
      <c r="C30" s="175"/>
      <c r="D30" s="169"/>
      <c r="E30" s="169"/>
      <c r="F30" s="170"/>
      <c r="G30" s="171">
        <v>10</v>
      </c>
      <c r="H30" s="172"/>
      <c r="I30" s="173"/>
      <c r="J30" s="172"/>
      <c r="K30" s="171"/>
      <c r="L30" s="174"/>
      <c r="M30" s="171"/>
      <c r="N30" s="172"/>
      <c r="O30" s="43">
        <f t="shared" si="4"/>
        <v>10</v>
      </c>
      <c r="P30" s="44">
        <f t="shared" si="5"/>
        <v>2.5</v>
      </c>
    </row>
    <row r="31" spans="1:16" s="30" customFormat="1" x14ac:dyDescent="0.2">
      <c r="A31" s="1"/>
      <c r="B31" s="167" t="s">
        <v>94</v>
      </c>
      <c r="C31" s="175"/>
      <c r="D31" s="169"/>
      <c r="E31" s="169"/>
      <c r="F31" s="170"/>
      <c r="G31" s="171">
        <v>1</v>
      </c>
      <c r="H31" s="172"/>
      <c r="I31" s="173"/>
      <c r="J31" s="172"/>
      <c r="K31" s="171">
        <v>1</v>
      </c>
      <c r="L31" s="174"/>
      <c r="M31" s="171"/>
      <c r="N31" s="172"/>
      <c r="O31" s="43">
        <f>SUM(F31:N31)</f>
        <v>2</v>
      </c>
      <c r="P31" s="44">
        <f>(F31*$F$3)+(G31*$G$3)+(H31*$H$3)+(I31*$I$3)+(J31*$J$3)+(K31*$K$3)+(L31*$L$3)+(M31*$M$3)+(N31*$N$3)</f>
        <v>1.25</v>
      </c>
    </row>
    <row r="32" spans="1:16" s="30" customFormat="1" x14ac:dyDescent="0.2">
      <c r="A32" s="1"/>
      <c r="B32" s="167" t="s">
        <v>95</v>
      </c>
      <c r="C32" s="175"/>
      <c r="D32" s="169"/>
      <c r="E32" s="169"/>
      <c r="F32" s="170">
        <v>1</v>
      </c>
      <c r="G32" s="171"/>
      <c r="H32" s="172"/>
      <c r="I32" s="173"/>
      <c r="J32" s="172"/>
      <c r="K32" s="171"/>
      <c r="L32" s="174"/>
      <c r="M32" s="171"/>
      <c r="N32" s="172"/>
      <c r="O32" s="43">
        <f>SUM(F32:N32)</f>
        <v>1</v>
      </c>
      <c r="P32" s="44">
        <f>(F32*$F$3)+(G32*$G$3)+(H32*$H$3)+(I32*$I$3)+(J32*$J$3)+(K32*$K$3)+(L32*$L$3)+(M32*$M$3)+(N32*$N$3)</f>
        <v>0.1</v>
      </c>
    </row>
    <row r="33" spans="1:16" s="30" customFormat="1" x14ac:dyDescent="0.2">
      <c r="A33" s="1"/>
      <c r="B33" s="167"/>
      <c r="C33" s="175"/>
      <c r="D33" s="169"/>
      <c r="E33" s="169"/>
      <c r="F33" s="170"/>
      <c r="G33" s="171"/>
      <c r="H33" s="172"/>
      <c r="I33" s="173"/>
      <c r="J33" s="172"/>
      <c r="K33" s="171"/>
      <c r="L33" s="174"/>
      <c r="M33" s="171"/>
      <c r="N33" s="172"/>
      <c r="O33" s="43">
        <f>SUM(F33:N33)</f>
        <v>0</v>
      </c>
      <c r="P33" s="44">
        <f>(F33*$F$3)+(G33*$G$3)+(H33*$H$3)+(I33*$I$3)+(J33*$J$3)+(K33*$K$3)+(L33*$L$3)+(M33*$M$3)+(N33*$N$3)</f>
        <v>0</v>
      </c>
    </row>
    <row r="34" spans="1:16" s="30" customFormat="1" x14ac:dyDescent="0.2">
      <c r="A34" s="1"/>
      <c r="B34" s="149"/>
      <c r="C34" s="156"/>
      <c r="D34" s="150"/>
      <c r="E34" s="150"/>
      <c r="F34" s="151"/>
      <c r="G34" s="152"/>
      <c r="H34" s="153"/>
      <c r="I34" s="154"/>
      <c r="J34" s="153"/>
      <c r="K34" s="152"/>
      <c r="L34" s="155"/>
      <c r="M34" s="152"/>
      <c r="N34" s="153"/>
      <c r="O34" s="43">
        <f>SUM(F34:N34)</f>
        <v>0</v>
      </c>
      <c r="P34" s="44">
        <f>(F34*$F$3)+(G34*$G$3)+(H34*$H$3)+(I34*$I$3)+(J34*$J$3)+(K34*$K$3)+(L34*$L$3)+(M34*$M$3)+(N34*$N$3)</f>
        <v>0</v>
      </c>
    </row>
    <row r="35" spans="1:16" ht="12" thickBot="1" x14ac:dyDescent="0.25">
      <c r="A35" s="46"/>
      <c r="B35" s="47" t="s">
        <v>21</v>
      </c>
      <c r="C35" s="47">
        <f t="shared" ref="C35:P35" si="6">SUM(C7:C34)</f>
        <v>0</v>
      </c>
      <c r="D35" s="47">
        <f t="shared" si="6"/>
        <v>0</v>
      </c>
      <c r="E35" s="47">
        <f t="shared" si="6"/>
        <v>0</v>
      </c>
      <c r="F35" s="47">
        <f t="shared" si="6"/>
        <v>40</v>
      </c>
      <c r="G35" s="47">
        <f t="shared" si="6"/>
        <v>1864</v>
      </c>
      <c r="H35" s="47">
        <f t="shared" si="6"/>
        <v>0</v>
      </c>
      <c r="I35" s="47">
        <f t="shared" si="6"/>
        <v>38</v>
      </c>
      <c r="J35" s="47">
        <f t="shared" si="6"/>
        <v>0</v>
      </c>
      <c r="K35" s="47">
        <f t="shared" si="6"/>
        <v>29</v>
      </c>
      <c r="L35" s="47">
        <f t="shared" si="6"/>
        <v>0</v>
      </c>
      <c r="M35" s="47">
        <f t="shared" si="6"/>
        <v>0</v>
      </c>
      <c r="N35" s="47">
        <f t="shared" si="6"/>
        <v>80</v>
      </c>
      <c r="O35" s="47">
        <f t="shared" si="6"/>
        <v>2051</v>
      </c>
      <c r="P35" s="47">
        <f t="shared" si="6"/>
        <v>678</v>
      </c>
    </row>
    <row r="36" spans="1:16" x14ac:dyDescent="0.2">
      <c r="B36" s="46"/>
      <c r="C36" s="46"/>
      <c r="D36" s="46"/>
      <c r="E36" s="46"/>
      <c r="F36" s="48"/>
      <c r="G36" s="48"/>
      <c r="H36" s="48"/>
      <c r="I36" s="48"/>
      <c r="J36" s="48"/>
      <c r="K36" s="48"/>
      <c r="L36" s="48"/>
      <c r="M36" s="48"/>
      <c r="N36" s="48"/>
      <c r="O36" s="46"/>
      <c r="P36" s="46"/>
    </row>
    <row r="37" spans="1:16" hidden="1" x14ac:dyDescent="0.2">
      <c r="B37" s="13"/>
      <c r="C37" s="13"/>
      <c r="D37" s="13"/>
      <c r="E37" s="13"/>
      <c r="F37" s="31"/>
      <c r="G37" s="31"/>
      <c r="H37" s="31"/>
      <c r="I37" s="31"/>
      <c r="J37" s="31"/>
      <c r="K37" s="31"/>
      <c r="L37" s="31"/>
      <c r="M37" s="31"/>
      <c r="N37" s="31"/>
      <c r="O37" s="13"/>
      <c r="P37" s="13"/>
    </row>
    <row r="38" spans="1:16" ht="12" hidden="1" thickBot="1" x14ac:dyDescent="0.25">
      <c r="B38" s="33" t="s">
        <v>32</v>
      </c>
      <c r="C38" s="33"/>
      <c r="D38" s="33"/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</row>
    <row r="39" spans="1:16" s="30" customFormat="1" hidden="1" x14ac:dyDescent="0.2">
      <c r="A39" s="1"/>
      <c r="B39" s="66" t="s">
        <v>44</v>
      </c>
      <c r="C39" s="71"/>
      <c r="D39" s="60"/>
      <c r="E39" s="60"/>
      <c r="F39" s="61"/>
      <c r="G39" s="67"/>
      <c r="H39" s="68"/>
      <c r="I39" s="69"/>
      <c r="J39" s="68"/>
      <c r="K39" s="67"/>
      <c r="L39" s="70"/>
      <c r="M39" s="67"/>
      <c r="N39" s="68"/>
      <c r="O39" s="43">
        <f>SUM(F39:N39)</f>
        <v>0</v>
      </c>
      <c r="P39" s="44">
        <f>(C39*$C$3)+(F39*$F$3)+(G39*$G$3)+(H39*$H$3)+(I39*$I$3)+(J39*$J$3)+(K39*$K$3)+(L39*$L$3)+(M39*$M$3)+(N39*$N$3)</f>
        <v>0</v>
      </c>
    </row>
    <row r="40" spans="1:16" s="30" customFormat="1" hidden="1" x14ac:dyDescent="0.2">
      <c r="A40" s="1"/>
      <c r="B40" s="66"/>
      <c r="C40" s="59"/>
      <c r="D40" s="60"/>
      <c r="E40" s="60"/>
      <c r="F40" s="61"/>
      <c r="G40" s="67"/>
      <c r="H40" s="68"/>
      <c r="I40" s="69"/>
      <c r="J40" s="68"/>
      <c r="K40" s="67"/>
      <c r="L40" s="70"/>
      <c r="M40" s="67"/>
      <c r="N40" s="68"/>
      <c r="O40" s="43">
        <f>SUM(F40:N40)</f>
        <v>0</v>
      </c>
      <c r="P40" s="44">
        <f>(F40*$F$3)+(G40*$G$3)+(H40*$H$3)+(I40*$I$3)+(J40*$J$3)+(K40*$K$3)+(L40*$L$3)+(M40*$M$3)+(N40*$N$3)</f>
        <v>0</v>
      </c>
    </row>
    <row r="41" spans="1:16" s="30" customFormat="1" hidden="1" x14ac:dyDescent="0.2">
      <c r="A41" s="1"/>
      <c r="B41" s="66"/>
      <c r="C41" s="59"/>
      <c r="D41" s="60"/>
      <c r="E41" s="60"/>
      <c r="F41" s="61"/>
      <c r="G41" s="67"/>
      <c r="H41" s="68"/>
      <c r="I41" s="69"/>
      <c r="J41" s="68"/>
      <c r="K41" s="67"/>
      <c r="L41" s="70"/>
      <c r="M41" s="67"/>
      <c r="N41" s="68"/>
      <c r="O41" s="43">
        <f>SUM(F41:N41)</f>
        <v>0</v>
      </c>
      <c r="P41" s="44">
        <f>(F41*$F$3)+(G41*$G$3)+(H41*$H$3)+(I41*$I$3)+(J41*$J$3)+(K41*$K$3)+(L41*$L$3)+(M41*$M$3)+(N41*$N$3)</f>
        <v>0</v>
      </c>
    </row>
    <row r="42" spans="1:16" ht="12" hidden="1" thickBot="1" x14ac:dyDescent="0.25">
      <c r="A42" s="46"/>
      <c r="B42" s="47" t="s">
        <v>21</v>
      </c>
      <c r="C42" s="47">
        <f>SUM(C39:C41)</f>
        <v>0</v>
      </c>
      <c r="D42" s="47">
        <f>SUM(D39:D41)</f>
        <v>0</v>
      </c>
      <c r="E42" s="47">
        <f>SUM(E39:E41)</f>
        <v>0</v>
      </c>
      <c r="F42" s="47">
        <f>SUM(F39:F41)</f>
        <v>0</v>
      </c>
      <c r="G42" s="47">
        <f>SUM(G39:G41)</f>
        <v>0</v>
      </c>
      <c r="H42" s="47">
        <f t="shared" ref="H42:P42" si="7">SUM(H39:H41)</f>
        <v>0</v>
      </c>
      <c r="I42" s="47">
        <f t="shared" si="7"/>
        <v>0</v>
      </c>
      <c r="J42" s="47">
        <f t="shared" si="7"/>
        <v>0</v>
      </c>
      <c r="K42" s="47">
        <f t="shared" si="7"/>
        <v>0</v>
      </c>
      <c r="L42" s="47">
        <f t="shared" si="7"/>
        <v>0</v>
      </c>
      <c r="M42" s="47">
        <f t="shared" si="7"/>
        <v>0</v>
      </c>
      <c r="N42" s="47">
        <f t="shared" si="7"/>
        <v>0</v>
      </c>
      <c r="O42" s="49">
        <f t="shared" si="7"/>
        <v>0</v>
      </c>
      <c r="P42" s="49">
        <f t="shared" si="7"/>
        <v>0</v>
      </c>
    </row>
    <row r="43" spans="1:16" hidden="1" x14ac:dyDescent="0.2">
      <c r="G43" s="50"/>
    </row>
    <row r="44" spans="1:16" ht="12.75" x14ac:dyDescent="0.2">
      <c r="B44" s="2"/>
      <c r="C44" s="2"/>
      <c r="D44" s="2"/>
      <c r="E44" s="2"/>
      <c r="F44" s="55"/>
      <c r="G44" s="55"/>
      <c r="H44" s="55"/>
      <c r="I44" s="55"/>
      <c r="J44" s="55"/>
      <c r="K44" s="55"/>
      <c r="L44" s="55"/>
      <c r="M44" s="55"/>
      <c r="N44" s="55"/>
      <c r="O44" s="2"/>
      <c r="P44" s="2"/>
    </row>
    <row r="45" spans="1:16" hidden="1" x14ac:dyDescent="0.2">
      <c r="M45" s="56" t="s">
        <v>21</v>
      </c>
      <c r="O45" s="57">
        <f>+O42+O35</f>
        <v>2051</v>
      </c>
      <c r="P45" s="58">
        <f>+P42+P35</f>
        <v>678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workbookViewId="0">
      <selection activeCell="B59" sqref="B59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96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65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66" t="s">
        <v>48</v>
      </c>
      <c r="C7" s="71"/>
      <c r="D7" s="60"/>
      <c r="E7" s="60"/>
      <c r="F7" s="61"/>
      <c r="G7" s="67"/>
      <c r="H7" s="68"/>
      <c r="I7" s="69"/>
      <c r="J7" s="68"/>
      <c r="K7" s="67"/>
      <c r="L7" s="70"/>
      <c r="M7" s="67"/>
      <c r="N7" s="68"/>
      <c r="O7" s="43">
        <f>SUM(C7:N7)</f>
        <v>0</v>
      </c>
      <c r="P7" s="44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66"/>
      <c r="C8" s="59"/>
      <c r="D8" s="60"/>
      <c r="E8" s="60"/>
      <c r="F8" s="61"/>
      <c r="G8" s="67"/>
      <c r="H8" s="68"/>
      <c r="I8" s="69"/>
      <c r="J8" s="68"/>
      <c r="K8" s="67"/>
      <c r="L8" s="70"/>
      <c r="M8" s="67"/>
      <c r="N8" s="68"/>
      <c r="O8" s="43">
        <f t="shared" ref="O8:O21" si="0">SUM(F8:N8)</f>
        <v>0</v>
      </c>
      <c r="P8" s="44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66"/>
      <c r="C9" s="59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 t="shared" si="0"/>
        <v>0</v>
      </c>
      <c r="P9" s="44">
        <f t="shared" si="1"/>
        <v>0</v>
      </c>
    </row>
    <row r="10" spans="1:16" s="30" customFormat="1" hidden="1" x14ac:dyDescent="0.2">
      <c r="A10" s="1"/>
      <c r="B10" s="66"/>
      <c r="C10" s="59"/>
      <c r="D10" s="60"/>
      <c r="E10" s="60"/>
      <c r="F10" s="61"/>
      <c r="G10" s="67"/>
      <c r="H10" s="68"/>
      <c r="I10" s="69"/>
      <c r="J10" s="68"/>
      <c r="K10" s="67"/>
      <c r="L10" s="70"/>
      <c r="M10" s="67"/>
      <c r="N10" s="68"/>
      <c r="O10" s="43">
        <f t="shared" si="0"/>
        <v>0</v>
      </c>
      <c r="P10" s="44">
        <f t="shared" si="1"/>
        <v>0</v>
      </c>
    </row>
    <row r="11" spans="1:16" s="30" customFormat="1" hidden="1" x14ac:dyDescent="0.2">
      <c r="A11" s="1"/>
      <c r="B11" s="66"/>
      <c r="C11" s="59"/>
      <c r="D11" s="60"/>
      <c r="E11" s="60"/>
      <c r="F11" s="61"/>
      <c r="G11" s="67"/>
      <c r="H11" s="68"/>
      <c r="I11" s="69"/>
      <c r="J11" s="68"/>
      <c r="K11" s="67"/>
      <c r="L11" s="70"/>
      <c r="M11" s="67"/>
      <c r="N11" s="68"/>
      <c r="O11" s="43">
        <f t="shared" si="0"/>
        <v>0</v>
      </c>
      <c r="P11" s="44">
        <f t="shared" si="1"/>
        <v>0</v>
      </c>
    </row>
    <row r="12" spans="1:16" s="30" customFormat="1" hidden="1" x14ac:dyDescent="0.2">
      <c r="A12" s="1"/>
      <c r="B12" s="66"/>
      <c r="C12" s="59"/>
      <c r="D12" s="60"/>
      <c r="E12" s="60"/>
      <c r="F12" s="61"/>
      <c r="G12" s="67"/>
      <c r="H12" s="68"/>
      <c r="I12" s="69"/>
      <c r="J12" s="68"/>
      <c r="K12" s="67"/>
      <c r="L12" s="70"/>
      <c r="M12" s="67"/>
      <c r="N12" s="68"/>
      <c r="O12" s="43">
        <f t="shared" si="0"/>
        <v>0</v>
      </c>
      <c r="P12" s="44">
        <f t="shared" si="1"/>
        <v>0</v>
      </c>
    </row>
    <row r="13" spans="1:16" s="30" customFormat="1" hidden="1" x14ac:dyDescent="0.2">
      <c r="A13" s="1"/>
      <c r="B13" s="66"/>
      <c r="C13" s="59"/>
      <c r="D13" s="60"/>
      <c r="E13" s="60"/>
      <c r="F13" s="61"/>
      <c r="G13" s="67"/>
      <c r="H13" s="68"/>
      <c r="I13" s="69"/>
      <c r="J13" s="68"/>
      <c r="K13" s="67"/>
      <c r="L13" s="70"/>
      <c r="M13" s="67"/>
      <c r="N13" s="68"/>
      <c r="O13" s="43">
        <f t="shared" si="0"/>
        <v>0</v>
      </c>
      <c r="P13" s="44">
        <f t="shared" si="1"/>
        <v>0</v>
      </c>
    </row>
    <row r="14" spans="1:16" s="30" customFormat="1" hidden="1" x14ac:dyDescent="0.2">
      <c r="A14" s="1"/>
      <c r="B14" s="66"/>
      <c r="C14" s="59"/>
      <c r="D14" s="60"/>
      <c r="E14" s="60"/>
      <c r="F14" s="61"/>
      <c r="G14" s="67"/>
      <c r="H14" s="68"/>
      <c r="I14" s="69"/>
      <c r="J14" s="68"/>
      <c r="K14" s="67"/>
      <c r="L14" s="70"/>
      <c r="M14" s="67"/>
      <c r="N14" s="68"/>
      <c r="O14" s="43">
        <f t="shared" si="0"/>
        <v>0</v>
      </c>
      <c r="P14" s="44">
        <f t="shared" si="1"/>
        <v>0</v>
      </c>
    </row>
    <row r="15" spans="1:16" s="30" customFormat="1" hidden="1" x14ac:dyDescent="0.2">
      <c r="A15" s="1"/>
      <c r="B15" s="66"/>
      <c r="C15" s="59"/>
      <c r="D15" s="60"/>
      <c r="E15" s="60"/>
      <c r="F15" s="61"/>
      <c r="G15" s="67"/>
      <c r="H15" s="68"/>
      <c r="I15" s="69"/>
      <c r="J15" s="68"/>
      <c r="K15" s="67"/>
      <c r="L15" s="70"/>
      <c r="M15" s="67"/>
      <c r="N15" s="68"/>
      <c r="O15" s="43">
        <f t="shared" si="0"/>
        <v>0</v>
      </c>
      <c r="P15" s="44">
        <f t="shared" si="1"/>
        <v>0</v>
      </c>
    </row>
    <row r="16" spans="1:16" s="30" customFormat="1" hidden="1" x14ac:dyDescent="0.2">
      <c r="A16" s="1"/>
      <c r="B16" s="66"/>
      <c r="C16" s="59"/>
      <c r="D16" s="60"/>
      <c r="E16" s="60"/>
      <c r="F16" s="61"/>
      <c r="G16" s="67"/>
      <c r="H16" s="68"/>
      <c r="I16" s="69"/>
      <c r="J16" s="68"/>
      <c r="K16" s="67"/>
      <c r="L16" s="70"/>
      <c r="M16" s="67"/>
      <c r="N16" s="68"/>
      <c r="O16" s="43">
        <f t="shared" si="0"/>
        <v>0</v>
      </c>
      <c r="P16" s="44">
        <f t="shared" si="1"/>
        <v>0</v>
      </c>
    </row>
    <row r="17" spans="1:16" s="30" customFormat="1" hidden="1" x14ac:dyDescent="0.2">
      <c r="A17" s="1"/>
      <c r="B17" s="66"/>
      <c r="C17" s="59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 t="shared" si="0"/>
        <v>0</v>
      </c>
      <c r="P17" s="44">
        <f t="shared" si="1"/>
        <v>0</v>
      </c>
    </row>
    <row r="18" spans="1:16" s="30" customFormat="1" hidden="1" x14ac:dyDescent="0.2">
      <c r="A18" s="1"/>
      <c r="B18" s="66"/>
      <c r="C18" s="59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 t="shared" si="0"/>
        <v>0</v>
      </c>
      <c r="P18" s="44">
        <f t="shared" si="1"/>
        <v>0</v>
      </c>
    </row>
    <row r="19" spans="1:16" s="30" customFormat="1" hidden="1" x14ac:dyDescent="0.2">
      <c r="A19" s="1"/>
      <c r="B19" s="66"/>
      <c r="C19" s="59"/>
      <c r="D19" s="60"/>
      <c r="E19" s="60"/>
      <c r="F19" s="61"/>
      <c r="G19" s="67"/>
      <c r="H19" s="68"/>
      <c r="I19" s="69"/>
      <c r="J19" s="68"/>
      <c r="K19" s="67"/>
      <c r="L19" s="70"/>
      <c r="M19" s="67"/>
      <c r="N19" s="68"/>
      <c r="O19" s="43">
        <f t="shared" si="0"/>
        <v>0</v>
      </c>
      <c r="P19" s="44">
        <f t="shared" si="1"/>
        <v>0</v>
      </c>
    </row>
    <row r="20" spans="1:16" s="30" customFormat="1" hidden="1" x14ac:dyDescent="0.2">
      <c r="A20" s="1"/>
      <c r="B20" s="66"/>
      <c r="C20" s="59"/>
      <c r="D20" s="60"/>
      <c r="E20" s="60"/>
      <c r="F20" s="61"/>
      <c r="G20" s="67"/>
      <c r="H20" s="68"/>
      <c r="I20" s="69"/>
      <c r="J20" s="68"/>
      <c r="K20" s="67"/>
      <c r="L20" s="70"/>
      <c r="M20" s="67"/>
      <c r="N20" s="68"/>
      <c r="O20" s="43">
        <f t="shared" si="0"/>
        <v>0</v>
      </c>
      <c r="P20" s="44">
        <f t="shared" si="1"/>
        <v>0</v>
      </c>
    </row>
    <row r="21" spans="1:16" s="30" customFormat="1" hidden="1" x14ac:dyDescent="0.2">
      <c r="A21" s="1"/>
      <c r="B21" s="66"/>
      <c r="C21" s="59"/>
      <c r="D21" s="60"/>
      <c r="E21" s="60"/>
      <c r="F21" s="61"/>
      <c r="G21" s="67"/>
      <c r="H21" s="68"/>
      <c r="I21" s="69"/>
      <c r="J21" s="68"/>
      <c r="K21" s="67"/>
      <c r="L21" s="70"/>
      <c r="M21" s="67"/>
      <c r="N21" s="68"/>
      <c r="O21" s="43">
        <f t="shared" si="0"/>
        <v>0</v>
      </c>
      <c r="P21" s="44">
        <f t="shared" si="1"/>
        <v>0</v>
      </c>
    </row>
    <row r="22" spans="1:16" ht="12" hidden="1" thickBot="1" x14ac:dyDescent="0.25">
      <c r="A22" s="46"/>
      <c r="B22" s="47" t="s">
        <v>21</v>
      </c>
      <c r="C22" s="47">
        <f t="shared" ref="C22:P22" si="2">SUM(C7:C21)</f>
        <v>0</v>
      </c>
      <c r="D22" s="47">
        <f t="shared" si="2"/>
        <v>0</v>
      </c>
      <c r="E22" s="47">
        <f t="shared" si="2"/>
        <v>0</v>
      </c>
      <c r="F22" s="47">
        <f t="shared" si="2"/>
        <v>0</v>
      </c>
      <c r="G22" s="47">
        <f t="shared" si="2"/>
        <v>0</v>
      </c>
      <c r="H22" s="47">
        <f t="shared" si="2"/>
        <v>0</v>
      </c>
      <c r="I22" s="47">
        <f t="shared" si="2"/>
        <v>0</v>
      </c>
      <c r="J22" s="47">
        <f t="shared" si="2"/>
        <v>0</v>
      </c>
      <c r="K22" s="47">
        <f t="shared" si="2"/>
        <v>0</v>
      </c>
      <c r="L22" s="47">
        <f t="shared" si="2"/>
        <v>0</v>
      </c>
      <c r="M22" s="47">
        <f t="shared" si="2"/>
        <v>0</v>
      </c>
      <c r="N22" s="47">
        <f t="shared" si="2"/>
        <v>0</v>
      </c>
      <c r="O22" s="119">
        <f t="shared" si="2"/>
        <v>0</v>
      </c>
      <c r="P22" s="47">
        <f t="shared" si="2"/>
        <v>0</v>
      </c>
    </row>
    <row r="23" spans="1:16" hidden="1" x14ac:dyDescent="0.2">
      <c r="B23" s="46"/>
      <c r="C23" s="46"/>
      <c r="D23" s="46"/>
      <c r="E23" s="46"/>
      <c r="F23" s="48"/>
      <c r="G23" s="48"/>
      <c r="H23" s="48"/>
      <c r="I23" s="48"/>
      <c r="J23" s="48"/>
      <c r="K23" s="48"/>
      <c r="L23" s="48"/>
      <c r="M23" s="48"/>
      <c r="N23" s="48"/>
      <c r="O23" s="46"/>
      <c r="P23" s="46"/>
    </row>
    <row r="24" spans="1:16" hidden="1" x14ac:dyDescent="0.2">
      <c r="A24" s="46"/>
      <c r="B24" s="62"/>
      <c r="C24" s="62"/>
      <c r="D24" s="62"/>
      <c r="E24" s="62"/>
      <c r="F24" s="62"/>
      <c r="G24" s="63"/>
      <c r="H24" s="63"/>
      <c r="I24" s="63"/>
      <c r="J24" s="63"/>
      <c r="K24" s="63"/>
      <c r="L24" s="63"/>
      <c r="M24" s="63"/>
      <c r="N24" s="63"/>
      <c r="O24" s="64"/>
      <c r="P24" s="65"/>
    </row>
    <row r="25" spans="1:16" ht="12" hidden="1" thickBot="1" x14ac:dyDescent="0.25">
      <c r="B25" s="33" t="s">
        <v>66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66"/>
      <c r="C26" s="71"/>
      <c r="D26" s="60"/>
      <c r="E26" s="60"/>
      <c r="F26" s="61"/>
      <c r="G26" s="67"/>
      <c r="H26" s="68"/>
      <c r="I26" s="69"/>
      <c r="J26" s="68"/>
      <c r="K26" s="67"/>
      <c r="L26" s="70"/>
      <c r="M26" s="67"/>
      <c r="N26" s="68"/>
      <c r="O26" s="43">
        <f t="shared" ref="O26:O37" si="3">SUM(F26:N26)</f>
        <v>0</v>
      </c>
      <c r="P26" s="44">
        <f t="shared" ref="P26:P37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66"/>
      <c r="C27" s="72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/>
      <c r="O27" s="43">
        <f t="shared" si="3"/>
        <v>0</v>
      </c>
      <c r="P27" s="44">
        <f t="shared" si="4"/>
        <v>0</v>
      </c>
    </row>
    <row r="28" spans="1:16" s="30" customFormat="1" hidden="1" x14ac:dyDescent="0.2">
      <c r="A28" s="1"/>
      <c r="B28" s="66"/>
      <c r="C28" s="72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 t="shared" si="3"/>
        <v>0</v>
      </c>
      <c r="P28" s="44">
        <f t="shared" si="4"/>
        <v>0</v>
      </c>
    </row>
    <row r="29" spans="1:16" s="30" customFormat="1" hidden="1" x14ac:dyDescent="0.2">
      <c r="A29" s="1"/>
      <c r="B29" s="66"/>
      <c r="C29" s="72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 t="shared" si="3"/>
        <v>0</v>
      </c>
      <c r="P29" s="44">
        <f t="shared" si="4"/>
        <v>0</v>
      </c>
    </row>
    <row r="30" spans="1:16" s="30" customFormat="1" hidden="1" x14ac:dyDescent="0.2">
      <c r="A30" s="1"/>
      <c r="B30" s="66"/>
      <c r="C30" s="72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 t="shared" si="3"/>
        <v>0</v>
      </c>
      <c r="P30" s="44">
        <f t="shared" si="4"/>
        <v>0</v>
      </c>
    </row>
    <row r="31" spans="1:16" s="30" customFormat="1" hidden="1" x14ac:dyDescent="0.2">
      <c r="A31" s="1"/>
      <c r="B31" s="66"/>
      <c r="C31" s="72"/>
      <c r="D31" s="60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43">
        <f t="shared" si="3"/>
        <v>0</v>
      </c>
      <c r="P31" s="44">
        <f t="shared" si="4"/>
        <v>0</v>
      </c>
    </row>
    <row r="32" spans="1:16" s="30" customFormat="1" hidden="1" x14ac:dyDescent="0.2">
      <c r="A32" s="1"/>
      <c r="B32" s="66"/>
      <c r="C32" s="72"/>
      <c r="D32" s="60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43">
        <f t="shared" si="3"/>
        <v>0</v>
      </c>
      <c r="P32" s="44">
        <f t="shared" si="4"/>
        <v>0</v>
      </c>
    </row>
    <row r="33" spans="1:16" s="30" customFormat="1" hidden="1" x14ac:dyDescent="0.2">
      <c r="A33" s="1"/>
      <c r="B33" s="66"/>
      <c r="C33" s="72"/>
      <c r="D33" s="60"/>
      <c r="E33" s="60"/>
      <c r="F33" s="61"/>
      <c r="G33" s="67"/>
      <c r="H33" s="68"/>
      <c r="I33" s="69"/>
      <c r="J33" s="68"/>
      <c r="K33" s="67"/>
      <c r="L33" s="70"/>
      <c r="M33" s="67"/>
      <c r="N33" s="68"/>
      <c r="O33" s="43">
        <f t="shared" si="3"/>
        <v>0</v>
      </c>
      <c r="P33" s="44">
        <f t="shared" si="4"/>
        <v>0</v>
      </c>
    </row>
    <row r="34" spans="1:16" s="30" customFormat="1" hidden="1" x14ac:dyDescent="0.2">
      <c r="A34" s="1"/>
      <c r="B34" s="66"/>
      <c r="C34" s="72"/>
      <c r="D34" s="60"/>
      <c r="E34" s="60"/>
      <c r="F34" s="61"/>
      <c r="G34" s="67"/>
      <c r="H34" s="68"/>
      <c r="I34" s="69"/>
      <c r="J34" s="68"/>
      <c r="K34" s="67"/>
      <c r="L34" s="70"/>
      <c r="M34" s="67"/>
      <c r="N34" s="68"/>
      <c r="O34" s="43">
        <f t="shared" si="3"/>
        <v>0</v>
      </c>
      <c r="P34" s="44">
        <f t="shared" si="4"/>
        <v>0</v>
      </c>
    </row>
    <row r="35" spans="1:16" s="30" customFormat="1" hidden="1" x14ac:dyDescent="0.2">
      <c r="A35" s="1"/>
      <c r="B35" s="66"/>
      <c r="C35" s="72"/>
      <c r="D35" s="60"/>
      <c r="E35" s="60"/>
      <c r="F35" s="61"/>
      <c r="G35" s="67"/>
      <c r="H35" s="68"/>
      <c r="I35" s="69"/>
      <c r="J35" s="68"/>
      <c r="K35" s="67"/>
      <c r="L35" s="70"/>
      <c r="M35" s="67"/>
      <c r="N35" s="68"/>
      <c r="O35" s="43">
        <f t="shared" si="3"/>
        <v>0</v>
      </c>
      <c r="P35" s="44">
        <f t="shared" si="4"/>
        <v>0</v>
      </c>
    </row>
    <row r="36" spans="1:16" s="30" customFormat="1" hidden="1" x14ac:dyDescent="0.2">
      <c r="A36" s="1"/>
      <c r="B36" s="66"/>
      <c r="C36" s="72"/>
      <c r="D36" s="60"/>
      <c r="E36" s="60"/>
      <c r="F36" s="61"/>
      <c r="G36" s="67"/>
      <c r="H36" s="68"/>
      <c r="I36" s="69"/>
      <c r="J36" s="68"/>
      <c r="K36" s="67"/>
      <c r="L36" s="70"/>
      <c r="M36" s="67"/>
      <c r="N36" s="68"/>
      <c r="O36" s="43">
        <f t="shared" si="3"/>
        <v>0</v>
      </c>
      <c r="P36" s="44">
        <f t="shared" si="4"/>
        <v>0</v>
      </c>
    </row>
    <row r="37" spans="1:16" s="30" customFormat="1" hidden="1" x14ac:dyDescent="0.2">
      <c r="A37" s="1"/>
      <c r="B37" s="66"/>
      <c r="C37" s="59"/>
      <c r="D37" s="60"/>
      <c r="E37" s="60"/>
      <c r="F37" s="61"/>
      <c r="G37" s="67"/>
      <c r="H37" s="68"/>
      <c r="I37" s="69"/>
      <c r="J37" s="68"/>
      <c r="K37" s="67"/>
      <c r="L37" s="70"/>
      <c r="M37" s="67"/>
      <c r="N37" s="68"/>
      <c r="O37" s="43">
        <f t="shared" si="3"/>
        <v>0</v>
      </c>
      <c r="P37" s="44">
        <f t="shared" si="4"/>
        <v>0</v>
      </c>
    </row>
    <row r="38" spans="1:16" ht="12" hidden="1" thickBot="1" x14ac:dyDescent="0.25">
      <c r="A38" s="46"/>
      <c r="B38" s="47" t="s">
        <v>21</v>
      </c>
      <c r="C38" s="47">
        <f t="shared" ref="C38:P38" si="5">SUM(C26:C37)</f>
        <v>0</v>
      </c>
      <c r="D38" s="47">
        <f t="shared" si="5"/>
        <v>0</v>
      </c>
      <c r="E38" s="47">
        <f t="shared" si="5"/>
        <v>0</v>
      </c>
      <c r="F38" s="47">
        <f t="shared" si="5"/>
        <v>0</v>
      </c>
      <c r="G38" s="51">
        <f t="shared" si="5"/>
        <v>0</v>
      </c>
      <c r="H38" s="51">
        <f t="shared" si="5"/>
        <v>0</v>
      </c>
      <c r="I38" s="51">
        <f t="shared" si="5"/>
        <v>0</v>
      </c>
      <c r="J38" s="51">
        <f t="shared" si="5"/>
        <v>0</v>
      </c>
      <c r="K38" s="51">
        <f t="shared" si="5"/>
        <v>0</v>
      </c>
      <c r="L38" s="51">
        <f t="shared" si="5"/>
        <v>0</v>
      </c>
      <c r="M38" s="51">
        <f t="shared" si="5"/>
        <v>0</v>
      </c>
      <c r="N38" s="51">
        <f t="shared" si="5"/>
        <v>0</v>
      </c>
      <c r="O38" s="52">
        <f t="shared" si="5"/>
        <v>0</v>
      </c>
      <c r="P38" s="53">
        <f t="shared" si="5"/>
        <v>0</v>
      </c>
    </row>
    <row r="39" spans="1:16" hidden="1" x14ac:dyDescent="0.2">
      <c r="A39" s="46"/>
      <c r="B39" s="62"/>
      <c r="C39" s="62"/>
      <c r="D39" s="62"/>
      <c r="E39" s="62"/>
      <c r="F39" s="62"/>
      <c r="G39" s="63"/>
      <c r="H39" s="63"/>
      <c r="I39" s="63"/>
      <c r="J39" s="63"/>
      <c r="K39" s="63"/>
      <c r="L39" s="63"/>
      <c r="M39" s="63"/>
      <c r="N39" s="63"/>
      <c r="O39" s="64"/>
      <c r="P39" s="65"/>
    </row>
    <row r="41" spans="1:16" ht="12" thickBot="1" x14ac:dyDescent="0.25">
      <c r="B41" s="33" t="s">
        <v>67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1:16" s="30" customFormat="1" x14ac:dyDescent="0.2">
      <c r="A42" s="1"/>
      <c r="B42" s="66" t="s">
        <v>99</v>
      </c>
      <c r="C42" s="71"/>
      <c r="D42" s="60"/>
      <c r="E42" s="60"/>
      <c r="F42" s="61"/>
      <c r="G42" s="67">
        <v>70</v>
      </c>
      <c r="H42" s="68"/>
      <c r="I42" s="69">
        <v>24</v>
      </c>
      <c r="J42" s="68"/>
      <c r="K42" s="67"/>
      <c r="L42" s="70">
        <v>12</v>
      </c>
      <c r="M42" s="67"/>
      <c r="N42" s="68"/>
      <c r="O42" s="43">
        <f>SUM(F42:N42)</f>
        <v>106</v>
      </c>
      <c r="P42" s="44">
        <f>(F42*$F$3)+(G42*$G$3)+(H42*$H$3)+(I42*$I$3)+(J42*$J$3)+(K42*$K$3)+(L42*$L$3)+(M42*$M$3)+(N42*$N$3)</f>
        <v>41.5</v>
      </c>
    </row>
    <row r="43" spans="1:16" s="30" customFormat="1" x14ac:dyDescent="0.2">
      <c r="A43" s="1"/>
      <c r="B43" s="66"/>
      <c r="C43" s="59"/>
      <c r="D43" s="60"/>
      <c r="E43" s="60"/>
      <c r="F43" s="61"/>
      <c r="G43" s="67"/>
      <c r="H43" s="68"/>
      <c r="I43" s="69"/>
      <c r="J43" s="68"/>
      <c r="K43" s="67"/>
      <c r="L43" s="70"/>
      <c r="M43" s="67"/>
      <c r="N43" s="68"/>
      <c r="O43" s="43">
        <f>SUM(F43:N43)</f>
        <v>0</v>
      </c>
      <c r="P43" s="44">
        <f>(F43*$F$3)+(G43*$G$3)+(H43*$H$3)+(I43*$I$3)+(J43*$J$3)+(K43*$K$3)+(L43*$L$3)+(M43*$M$3)+(N43*$N$3)</f>
        <v>0</v>
      </c>
    </row>
    <row r="44" spans="1:16" ht="12" thickBot="1" x14ac:dyDescent="0.25">
      <c r="A44" s="46"/>
      <c r="B44" s="47" t="s">
        <v>21</v>
      </c>
      <c r="C44" s="47">
        <f>SUM(C43:C43)</f>
        <v>0</v>
      </c>
      <c r="D44" s="47">
        <f>SUM(D42:D43)</f>
        <v>0</v>
      </c>
      <c r="E44" s="47">
        <f>SUM(E42:E43)</f>
        <v>0</v>
      </c>
      <c r="F44" s="47">
        <f>SUM(F43:F43)</f>
        <v>0</v>
      </c>
      <c r="G44" s="51">
        <f t="shared" ref="G44:P44" si="6">SUM(G42:G43)</f>
        <v>70</v>
      </c>
      <c r="H44" s="51">
        <f t="shared" si="6"/>
        <v>0</v>
      </c>
      <c r="I44" s="51">
        <f t="shared" si="6"/>
        <v>24</v>
      </c>
      <c r="J44" s="51">
        <f t="shared" si="6"/>
        <v>0</v>
      </c>
      <c r="K44" s="51">
        <f t="shared" si="6"/>
        <v>0</v>
      </c>
      <c r="L44" s="51">
        <f t="shared" si="6"/>
        <v>12</v>
      </c>
      <c r="M44" s="51">
        <f t="shared" si="6"/>
        <v>0</v>
      </c>
      <c r="N44" s="51">
        <f t="shared" si="6"/>
        <v>0</v>
      </c>
      <c r="O44" s="52">
        <f t="shared" si="6"/>
        <v>106</v>
      </c>
      <c r="P44" s="53">
        <f t="shared" si="6"/>
        <v>41.5</v>
      </c>
    </row>
    <row r="46" spans="1:16" ht="11.25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</row>
    <row r="47" spans="1:16" ht="12.75" x14ac:dyDescent="0.2">
      <c r="B47" s="2"/>
      <c r="C47" s="2"/>
      <c r="D47" s="2"/>
      <c r="E47" s="2"/>
      <c r="F47" s="55"/>
      <c r="G47" s="55"/>
      <c r="H47" s="55"/>
      <c r="I47" s="55"/>
      <c r="J47" s="55"/>
      <c r="K47" s="55"/>
      <c r="L47" s="55"/>
      <c r="M47" s="55"/>
      <c r="N47" s="55"/>
      <c r="O47" s="2"/>
      <c r="P47" s="2"/>
    </row>
    <row r="48" spans="1:16" x14ac:dyDescent="0.2">
      <c r="M48" s="56" t="s">
        <v>21</v>
      </c>
      <c r="O48" s="57">
        <f>O44+O38+O22</f>
        <v>106</v>
      </c>
      <c r="P48" s="58">
        <f>P44+P38+P22</f>
        <v>41.5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1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47" sqref="C47"/>
    </sheetView>
  </sheetViews>
  <sheetFormatPr defaultRowHeight="11.25" x14ac:dyDescent="0.2"/>
  <cols>
    <col min="1" max="1" width="3.140625" style="1" customWidth="1"/>
    <col min="2" max="2" width="33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96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ht="11.25" customHeight="1" x14ac:dyDescent="0.2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6" ht="12" hidden="1" thickBot="1" x14ac:dyDescent="0.25">
      <c r="B6" s="33" t="s">
        <v>58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66"/>
      <c r="C7" s="175"/>
      <c r="D7" s="169"/>
      <c r="E7" s="169"/>
      <c r="F7" s="170"/>
      <c r="G7" s="171"/>
      <c r="H7" s="172"/>
      <c r="I7" s="173"/>
      <c r="J7" s="172"/>
      <c r="K7" s="171"/>
      <c r="L7" s="174"/>
      <c r="M7" s="171"/>
      <c r="N7" s="172"/>
      <c r="O7" s="43">
        <f>SUM(F7:N7)</f>
        <v>0</v>
      </c>
      <c r="P7" s="44">
        <f>(F7*$F$3)+(G7*$G$3)+(H7*$H$3)+(I7*$I$3)+(J7*$J$3)+(K7*$K$3)+(L7*$L$3)+(M7*$M$3)+(N7*$N$3)</f>
        <v>0</v>
      </c>
    </row>
    <row r="8" spans="1:16" s="30" customFormat="1" hidden="1" x14ac:dyDescent="0.2">
      <c r="A8" s="1"/>
      <c r="B8" s="66"/>
      <c r="C8" s="175"/>
      <c r="D8" s="169"/>
      <c r="E8" s="169"/>
      <c r="F8" s="170"/>
      <c r="G8" s="171"/>
      <c r="H8" s="172"/>
      <c r="I8" s="173"/>
      <c r="J8" s="172"/>
      <c r="K8" s="171"/>
      <c r="L8" s="174"/>
      <c r="M8" s="171"/>
      <c r="N8" s="172"/>
      <c r="O8" s="43">
        <f>SUM(F8:N8)</f>
        <v>0</v>
      </c>
      <c r="P8" s="44">
        <f>(F8*$F$3)+(G8*$G$3)+(H8*$H$3)+(I8*$I$3)+(J8*$J$3)+(K8*$K$3)+(L8*$L$3)+(M8*$M$3)+(N8*$N$3)</f>
        <v>0</v>
      </c>
    </row>
    <row r="9" spans="1:16" s="30" customFormat="1" hidden="1" x14ac:dyDescent="0.2">
      <c r="A9" s="1"/>
      <c r="B9" s="66"/>
      <c r="C9" s="175"/>
      <c r="D9" s="169"/>
      <c r="E9" s="169"/>
      <c r="F9" s="170"/>
      <c r="G9" s="171"/>
      <c r="H9" s="172"/>
      <c r="I9" s="173"/>
      <c r="J9" s="172"/>
      <c r="K9" s="171"/>
      <c r="L9" s="174"/>
      <c r="M9" s="171"/>
      <c r="N9" s="172"/>
      <c r="O9" s="43">
        <f>SUM(F9:N9)</f>
        <v>0</v>
      </c>
      <c r="P9" s="44">
        <f>(F9*$F$3)+(G9*$G$3)+(H9*$H$3)+(I9*$I$3)+(J9*$J$3)+(K9*$K$3)+(L9*$L$3)+(M9*$M$3)+(N9*$N$3)</f>
        <v>0</v>
      </c>
    </row>
    <row r="10" spans="1:16" ht="12" hidden="1" thickBot="1" x14ac:dyDescent="0.25">
      <c r="A10" s="46"/>
      <c r="B10" s="47" t="s">
        <v>21</v>
      </c>
      <c r="C10" s="47">
        <f t="shared" ref="C10:P10" si="0">SUM(C7:C9)</f>
        <v>0</v>
      </c>
      <c r="D10" s="47">
        <f t="shared" si="0"/>
        <v>0</v>
      </c>
      <c r="E10" s="47">
        <f t="shared" si="0"/>
        <v>0</v>
      </c>
      <c r="F10" s="47">
        <f t="shared" si="0"/>
        <v>0</v>
      </c>
      <c r="G10" s="51">
        <f t="shared" si="0"/>
        <v>0</v>
      </c>
      <c r="H10" s="51">
        <f t="shared" si="0"/>
        <v>0</v>
      </c>
      <c r="I10" s="51">
        <f t="shared" si="0"/>
        <v>0</v>
      </c>
      <c r="J10" s="51">
        <f t="shared" si="0"/>
        <v>0</v>
      </c>
      <c r="K10" s="51">
        <f t="shared" si="0"/>
        <v>0</v>
      </c>
      <c r="L10" s="51">
        <f t="shared" si="0"/>
        <v>0</v>
      </c>
      <c r="M10" s="51">
        <f t="shared" si="0"/>
        <v>0</v>
      </c>
      <c r="N10" s="51">
        <f t="shared" si="0"/>
        <v>0</v>
      </c>
      <c r="O10" s="52">
        <f t="shared" si="0"/>
        <v>0</v>
      </c>
      <c r="P10" s="53">
        <f t="shared" si="0"/>
        <v>0</v>
      </c>
    </row>
    <row r="11" spans="1:16" ht="12.75" hidden="1" x14ac:dyDescent="0.2">
      <c r="B11" s="2"/>
      <c r="C11" s="2"/>
      <c r="D11" s="2"/>
      <c r="E11" s="2"/>
      <c r="F11" s="55"/>
      <c r="G11" s="55"/>
      <c r="H11" s="55"/>
      <c r="I11" s="55"/>
      <c r="J11" s="55"/>
      <c r="K11" s="55"/>
      <c r="L11" s="55"/>
      <c r="M11" s="55"/>
      <c r="N11" s="55"/>
      <c r="O11" s="2"/>
      <c r="P11" s="2"/>
    </row>
    <row r="12" spans="1:16" x14ac:dyDescent="0.2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32"/>
    </row>
    <row r="13" spans="1:16" ht="12" thickBot="1" x14ac:dyDescent="0.25">
      <c r="B13" s="33" t="s">
        <v>20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x14ac:dyDescent="0.2">
      <c r="A14" s="1"/>
      <c r="B14" s="187" t="s">
        <v>102</v>
      </c>
      <c r="C14" s="188"/>
      <c r="D14" s="189"/>
      <c r="E14" s="189"/>
      <c r="F14" s="190">
        <v>30</v>
      </c>
      <c r="G14" s="191">
        <v>24</v>
      </c>
      <c r="H14" s="192"/>
      <c r="I14" s="193"/>
      <c r="J14" s="192"/>
      <c r="K14" s="191">
        <v>6</v>
      </c>
      <c r="L14" s="194"/>
      <c r="M14" s="191">
        <v>6</v>
      </c>
      <c r="N14" s="192"/>
      <c r="O14" s="43">
        <f>SUM(C14:N14)</f>
        <v>66</v>
      </c>
      <c r="P14" s="44">
        <f>(C14*$C$3)+(F14*$F$3)+(G14*$G$3)+(H14*$H$3)+(I14*$I$3)+(J14*$J$3)+(K14*$K$3)+(L14*$L$3)+(M14*$M$3)+(N14*$N$3)</f>
        <v>27</v>
      </c>
    </row>
    <row r="15" spans="1:16" s="30" customFormat="1" x14ac:dyDescent="0.2">
      <c r="A15" s="1"/>
      <c r="B15" s="196" t="s">
        <v>103</v>
      </c>
      <c r="C15" s="195"/>
      <c r="D15" s="189"/>
      <c r="E15" s="189"/>
      <c r="F15" s="190"/>
      <c r="G15" s="191">
        <v>3</v>
      </c>
      <c r="H15" s="192"/>
      <c r="I15" s="193"/>
      <c r="J15" s="192"/>
      <c r="K15" s="191"/>
      <c r="L15" s="194"/>
      <c r="M15" s="191"/>
      <c r="N15" s="192"/>
      <c r="O15" s="43">
        <f>SUM(F15:N15)</f>
        <v>3</v>
      </c>
      <c r="P15" s="44">
        <f>(F15*$F$3)+(G15*$G$3)+(H15*$H$3)+(I15*$I$3)+(J15*$J$3)+(K15*$K$3)+(L15*$L$3)+(M15*$M$3)+(N15*$N$3)</f>
        <v>0.75</v>
      </c>
    </row>
    <row r="16" spans="1:16" s="30" customFormat="1" x14ac:dyDescent="0.2">
      <c r="A16" s="1"/>
      <c r="B16" s="196" t="s">
        <v>104</v>
      </c>
      <c r="C16" s="195"/>
      <c r="D16" s="189"/>
      <c r="E16" s="189"/>
      <c r="F16" s="190"/>
      <c r="G16" s="191">
        <v>85</v>
      </c>
      <c r="H16" s="192"/>
      <c r="I16" s="193"/>
      <c r="J16" s="192"/>
      <c r="K16" s="191">
        <v>1</v>
      </c>
      <c r="L16" s="194"/>
      <c r="M16" s="191">
        <v>1</v>
      </c>
      <c r="N16" s="192"/>
      <c r="O16" s="43">
        <f>SUM(F16:N16)</f>
        <v>87</v>
      </c>
      <c r="P16" s="44">
        <f>(F16*$F$3)+(G16*$G$3)+(H16*$H$3)+(I16*$I$3)+(J16*$J$3)+(K16*$K$3)+(L16*$L$3)+(M16*$M$3)+(N16*$N$3)</f>
        <v>24.25</v>
      </c>
    </row>
    <row r="17" spans="1:16" s="30" customFormat="1" x14ac:dyDescent="0.2">
      <c r="A17" s="1"/>
      <c r="B17" s="66"/>
      <c r="C17" s="59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>SUM(F17:N17)</f>
        <v>0</v>
      </c>
      <c r="P17" s="44">
        <f>(F17*$F$3)+(G17*$G$3)+(H17*$H$3)+(I17*$I$3)+(J17*$J$3)+(K17*$K$3)+(L17*$L$3)+(M17*$M$3)+(N17*$N$3)</f>
        <v>0</v>
      </c>
    </row>
    <row r="18" spans="1:16" s="30" customFormat="1" x14ac:dyDescent="0.2">
      <c r="A18" s="1"/>
      <c r="B18" s="66"/>
      <c r="C18" s="59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>SUM(F18:N18)</f>
        <v>0</v>
      </c>
      <c r="P18" s="44">
        <f>(F18*$F$3)+(G18*$G$3)+(H18*$H$3)+(I18*$I$3)+(J18*$J$3)+(K18*$K$3)+(L18*$L$3)+(M18*$M$3)+(N18*$N$3)</f>
        <v>0</v>
      </c>
    </row>
    <row r="19" spans="1:16" s="30" customFormat="1" x14ac:dyDescent="0.2">
      <c r="A19" s="1"/>
      <c r="B19" s="167"/>
      <c r="C19" s="175"/>
      <c r="D19" s="169"/>
      <c r="E19" s="169"/>
      <c r="F19" s="170"/>
      <c r="G19" s="171"/>
      <c r="H19" s="172"/>
      <c r="I19" s="173"/>
      <c r="J19" s="172"/>
      <c r="K19" s="171"/>
      <c r="L19" s="174"/>
      <c r="M19" s="171"/>
      <c r="N19" s="172"/>
      <c r="O19" s="43">
        <f>SUM(F19:N19)</f>
        <v>0</v>
      </c>
      <c r="P19" s="44">
        <f>(F19*$F$3)+(G19*$G$3)+(H19*$H$3)+(I19*$I$3)+(J19*$J$3)+(K19*$K$3)+(L19*$L$3)+(M19*$M$3)+(N19*$N$3)</f>
        <v>0</v>
      </c>
    </row>
    <row r="20" spans="1:16" ht="12" thickBot="1" x14ac:dyDescent="0.25">
      <c r="A20" s="46"/>
      <c r="B20" s="47" t="s">
        <v>21</v>
      </c>
      <c r="C20" s="47">
        <f t="shared" ref="C20:P20" si="1">SUM(C14:C19)</f>
        <v>0</v>
      </c>
      <c r="D20" s="47">
        <f t="shared" si="1"/>
        <v>0</v>
      </c>
      <c r="E20" s="47">
        <f t="shared" si="1"/>
        <v>0</v>
      </c>
      <c r="F20" s="47">
        <f t="shared" si="1"/>
        <v>30</v>
      </c>
      <c r="G20" s="47">
        <f t="shared" si="1"/>
        <v>112</v>
      </c>
      <c r="H20" s="47">
        <f t="shared" si="1"/>
        <v>0</v>
      </c>
      <c r="I20" s="47">
        <f t="shared" si="1"/>
        <v>0</v>
      </c>
      <c r="J20" s="47">
        <f t="shared" si="1"/>
        <v>0</v>
      </c>
      <c r="K20" s="47">
        <f t="shared" si="1"/>
        <v>7</v>
      </c>
      <c r="L20" s="47">
        <f t="shared" si="1"/>
        <v>0</v>
      </c>
      <c r="M20" s="47">
        <f t="shared" si="1"/>
        <v>7</v>
      </c>
      <c r="N20" s="47">
        <f t="shared" si="1"/>
        <v>0</v>
      </c>
      <c r="O20" s="119">
        <f t="shared" si="1"/>
        <v>156</v>
      </c>
      <c r="P20" s="47">
        <f t="shared" si="1"/>
        <v>52</v>
      </c>
    </row>
    <row r="21" spans="1:16" x14ac:dyDescent="0.2">
      <c r="B21" s="46"/>
      <c r="C21" s="46"/>
      <c r="D21" s="46"/>
      <c r="E21" s="46"/>
      <c r="F21" s="48"/>
      <c r="G21" s="48"/>
      <c r="H21" s="48"/>
      <c r="I21" s="48"/>
      <c r="J21" s="48"/>
      <c r="K21" s="48"/>
      <c r="L21" s="48"/>
      <c r="M21" s="48"/>
      <c r="N21" s="48"/>
      <c r="O21" s="46"/>
      <c r="P21" s="46"/>
    </row>
    <row r="22" spans="1:16" x14ac:dyDescent="0.2">
      <c r="B22" s="13"/>
      <c r="C22" s="13"/>
      <c r="D22" s="13"/>
      <c r="E22" s="13"/>
      <c r="F22" s="31"/>
      <c r="G22" s="31"/>
      <c r="H22" s="31"/>
      <c r="I22" s="31"/>
      <c r="J22" s="31"/>
      <c r="K22" s="31"/>
      <c r="L22" s="31"/>
      <c r="M22" s="31"/>
      <c r="N22" s="31"/>
      <c r="O22" s="13"/>
      <c r="P22" s="13"/>
    </row>
    <row r="23" spans="1:16" ht="12" thickBot="1" x14ac:dyDescent="0.25">
      <c r="B23" s="33" t="s">
        <v>22</v>
      </c>
      <c r="C23" s="33"/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35"/>
    </row>
    <row r="24" spans="1:16" s="30" customFormat="1" x14ac:dyDescent="0.2">
      <c r="A24" s="1"/>
      <c r="B24" s="81" t="s">
        <v>119</v>
      </c>
      <c r="C24" s="72"/>
      <c r="D24" s="60"/>
      <c r="E24" s="60"/>
      <c r="F24" s="61"/>
      <c r="G24" s="61">
        <v>95</v>
      </c>
      <c r="H24" s="68"/>
      <c r="I24" s="69"/>
      <c r="J24" s="68"/>
      <c r="K24" s="148"/>
      <c r="L24" s="70"/>
      <c r="M24" s="67"/>
      <c r="N24" s="68"/>
      <c r="O24" s="43">
        <f t="shared" ref="O24:O29" si="2">SUM(F24:N24)</f>
        <v>95</v>
      </c>
      <c r="P24" s="44">
        <f>(C24*$C$3)+(F24*$F$3)+(G24*$G$3)+(H24*$H$3)+(I24*$I$3)+(J24*$J$3)+(K24*$K$3)+(L24*$L$3)+(M24*$M$3)+(N24*$N$3)</f>
        <v>23.75</v>
      </c>
    </row>
    <row r="25" spans="1:16" s="30" customFormat="1" x14ac:dyDescent="0.2">
      <c r="A25" s="1"/>
      <c r="B25" s="81" t="s">
        <v>120</v>
      </c>
      <c r="C25" s="72"/>
      <c r="D25" s="60"/>
      <c r="E25" s="60"/>
      <c r="F25" s="61">
        <v>3</v>
      </c>
      <c r="G25" s="61">
        <v>27</v>
      </c>
      <c r="H25" s="68"/>
      <c r="I25" s="69">
        <v>6</v>
      </c>
      <c r="J25" s="68"/>
      <c r="K25" s="69">
        <v>3</v>
      </c>
      <c r="L25" s="70"/>
      <c r="M25" s="67"/>
      <c r="N25" s="68">
        <v>3</v>
      </c>
      <c r="O25" s="43">
        <f t="shared" si="2"/>
        <v>42</v>
      </c>
      <c r="P25" s="44">
        <f t="shared" ref="P25:P29" si="3">(F25*$F$3)+(G25*$G$3)+(H25*$H$3)+(I25*$I$3)+(J25*$J$3)+(K25*$K$3)+(L25*$L$3)+(M25*$M$3)+(N25*$N$3)</f>
        <v>19.05</v>
      </c>
    </row>
    <row r="26" spans="1:16" s="30" customFormat="1" x14ac:dyDescent="0.2">
      <c r="A26" s="1"/>
      <c r="B26" s="81" t="s">
        <v>121</v>
      </c>
      <c r="C26" s="72"/>
      <c r="D26" s="60"/>
      <c r="E26" s="60"/>
      <c r="F26" s="61"/>
      <c r="G26" s="61">
        <v>5</v>
      </c>
      <c r="H26" s="68"/>
      <c r="I26" s="69"/>
      <c r="J26" s="68">
        <v>5</v>
      </c>
      <c r="K26" s="69">
        <v>6</v>
      </c>
      <c r="L26" s="70"/>
      <c r="M26" s="67">
        <v>2</v>
      </c>
      <c r="N26" s="68"/>
      <c r="O26" s="43">
        <f t="shared" si="2"/>
        <v>18</v>
      </c>
      <c r="P26" s="44">
        <f t="shared" si="3"/>
        <v>13.75</v>
      </c>
    </row>
    <row r="27" spans="1:16" s="30" customFormat="1" x14ac:dyDescent="0.2">
      <c r="A27" s="1"/>
      <c r="B27" s="81" t="s">
        <v>122</v>
      </c>
      <c r="C27" s="72"/>
      <c r="D27" s="60"/>
      <c r="E27" s="60"/>
      <c r="F27" s="61"/>
      <c r="G27" s="61">
        <v>8</v>
      </c>
      <c r="H27" s="68"/>
      <c r="I27" s="69">
        <v>3</v>
      </c>
      <c r="J27" s="68"/>
      <c r="K27" s="148"/>
      <c r="L27" s="70"/>
      <c r="M27" s="67">
        <v>2</v>
      </c>
      <c r="N27" s="68"/>
      <c r="O27" s="43">
        <f t="shared" si="2"/>
        <v>13</v>
      </c>
      <c r="P27" s="44">
        <f t="shared" si="3"/>
        <v>7.5</v>
      </c>
    </row>
    <row r="28" spans="1:16" s="30" customFormat="1" x14ac:dyDescent="0.2">
      <c r="A28" s="1"/>
      <c r="B28" s="81" t="s">
        <v>123</v>
      </c>
      <c r="C28" s="72"/>
      <c r="D28" s="60"/>
      <c r="E28" s="60"/>
      <c r="F28" s="61"/>
      <c r="G28" s="61">
        <v>3</v>
      </c>
      <c r="H28" s="68"/>
      <c r="I28" s="69"/>
      <c r="J28" s="68"/>
      <c r="K28" s="69"/>
      <c r="L28" s="70"/>
      <c r="M28" s="67"/>
      <c r="N28" s="68">
        <v>2</v>
      </c>
      <c r="O28" s="43">
        <f t="shared" si="2"/>
        <v>5</v>
      </c>
      <c r="P28" s="44">
        <f t="shared" si="3"/>
        <v>4.75</v>
      </c>
    </row>
    <row r="29" spans="1:16" s="30" customFormat="1" x14ac:dyDescent="0.2">
      <c r="A29" s="1"/>
      <c r="B29" s="81"/>
      <c r="C29" s="72"/>
      <c r="D29" s="60"/>
      <c r="E29" s="60"/>
      <c r="F29" s="61"/>
      <c r="G29" s="61"/>
      <c r="H29" s="68"/>
      <c r="I29" s="69"/>
      <c r="J29" s="68"/>
      <c r="K29" s="69"/>
      <c r="L29" s="70"/>
      <c r="M29" s="67"/>
      <c r="N29" s="68"/>
      <c r="O29" s="43">
        <f t="shared" si="2"/>
        <v>0</v>
      </c>
      <c r="P29" s="44">
        <f t="shared" si="3"/>
        <v>0</v>
      </c>
    </row>
    <row r="30" spans="1:16" ht="12" thickBot="1" x14ac:dyDescent="0.25">
      <c r="A30" s="46"/>
      <c r="B30" s="47" t="s">
        <v>21</v>
      </c>
      <c r="C30" s="47">
        <f t="shared" ref="C30:P30" si="4">SUM(C24:C29)</f>
        <v>0</v>
      </c>
      <c r="D30" s="47">
        <f t="shared" si="4"/>
        <v>0</v>
      </c>
      <c r="E30" s="47">
        <f t="shared" si="4"/>
        <v>0</v>
      </c>
      <c r="F30" s="136">
        <f t="shared" si="4"/>
        <v>3</v>
      </c>
      <c r="G30" s="47">
        <f t="shared" si="4"/>
        <v>138</v>
      </c>
      <c r="H30" s="47">
        <f t="shared" si="4"/>
        <v>0</v>
      </c>
      <c r="I30" s="136">
        <f t="shared" si="4"/>
        <v>9</v>
      </c>
      <c r="J30" s="136">
        <f t="shared" si="4"/>
        <v>5</v>
      </c>
      <c r="K30" s="136">
        <f t="shared" si="4"/>
        <v>9</v>
      </c>
      <c r="L30" s="136">
        <f t="shared" si="4"/>
        <v>0</v>
      </c>
      <c r="M30" s="47">
        <f t="shared" si="4"/>
        <v>4</v>
      </c>
      <c r="N30" s="47">
        <f t="shared" si="4"/>
        <v>5</v>
      </c>
      <c r="O30" s="49">
        <f t="shared" si="4"/>
        <v>173</v>
      </c>
      <c r="P30" s="49">
        <f t="shared" si="4"/>
        <v>68.8</v>
      </c>
    </row>
    <row r="31" spans="1:16" x14ac:dyDescent="0.2">
      <c r="G31" s="50"/>
    </row>
    <row r="32" spans="1:16" ht="12" hidden="1" thickBot="1" x14ac:dyDescent="0.25">
      <c r="B32" s="33" t="s">
        <v>38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1:16" s="30" customFormat="1" hidden="1" x14ac:dyDescent="0.2">
      <c r="A33" s="139"/>
      <c r="B33" s="140"/>
      <c r="C33" s="72"/>
      <c r="D33" s="60"/>
      <c r="E33" s="60"/>
      <c r="F33" s="61"/>
      <c r="G33" s="177"/>
      <c r="H33" s="135"/>
      <c r="I33" s="177"/>
      <c r="J33" s="141"/>
      <c r="K33" s="177"/>
      <c r="L33" s="135"/>
      <c r="M33" s="177"/>
      <c r="N33" s="142"/>
      <c r="O33" s="137">
        <f t="shared" ref="O33:O38" si="5">SUM(F33:N33)</f>
        <v>0</v>
      </c>
      <c r="P33" s="44">
        <f t="shared" ref="P33:P38" si="6">(F33*$F$3)+(G33*$G$3)+(H33*$H$3)+(I33*$I$3)+(J33*$J$3)+(K33*$K$3)+(L33*$L$3)+(M33*$M$3)+(N33*$N$3)</f>
        <v>0</v>
      </c>
    </row>
    <row r="34" spans="1:16" s="30" customFormat="1" hidden="1" x14ac:dyDescent="0.2">
      <c r="A34" s="139"/>
      <c r="B34" s="73"/>
      <c r="C34" s="72"/>
      <c r="D34" s="60"/>
      <c r="E34" s="60"/>
      <c r="F34" s="61"/>
      <c r="G34" s="177"/>
      <c r="H34" s="135"/>
      <c r="I34" s="177"/>
      <c r="J34" s="141"/>
      <c r="K34" s="177"/>
      <c r="L34" s="135"/>
      <c r="M34" s="177"/>
      <c r="N34" s="142"/>
      <c r="O34" s="137">
        <f t="shared" si="5"/>
        <v>0</v>
      </c>
      <c r="P34" s="44">
        <f t="shared" si="6"/>
        <v>0</v>
      </c>
    </row>
    <row r="35" spans="1:16" s="30" customFormat="1" hidden="1" x14ac:dyDescent="0.2">
      <c r="A35" s="139"/>
      <c r="B35" s="140"/>
      <c r="C35" s="72"/>
      <c r="D35" s="60"/>
      <c r="E35" s="60"/>
      <c r="F35" s="61"/>
      <c r="G35" s="177"/>
      <c r="H35" s="135"/>
      <c r="I35" s="177"/>
      <c r="J35" s="141"/>
      <c r="K35" s="177"/>
      <c r="L35" s="135"/>
      <c r="M35" s="177"/>
      <c r="N35" s="142"/>
      <c r="O35" s="137">
        <f t="shared" si="5"/>
        <v>0</v>
      </c>
      <c r="P35" s="44">
        <f t="shared" si="6"/>
        <v>0</v>
      </c>
    </row>
    <row r="36" spans="1:16" s="30" customFormat="1" hidden="1" x14ac:dyDescent="0.2">
      <c r="A36" s="139"/>
      <c r="B36" s="73"/>
      <c r="C36" s="72"/>
      <c r="D36" s="60"/>
      <c r="E36" s="60"/>
      <c r="F36" s="61"/>
      <c r="G36" s="177"/>
      <c r="H36" s="135"/>
      <c r="I36" s="177"/>
      <c r="J36" s="141"/>
      <c r="K36" s="177"/>
      <c r="L36" s="135"/>
      <c r="M36" s="177"/>
      <c r="N36" s="142"/>
      <c r="O36" s="137">
        <f t="shared" si="5"/>
        <v>0</v>
      </c>
      <c r="P36" s="44">
        <f t="shared" si="6"/>
        <v>0</v>
      </c>
    </row>
    <row r="37" spans="1:16" s="30" customFormat="1" hidden="1" x14ac:dyDescent="0.2">
      <c r="A37" s="139"/>
      <c r="B37" s="140"/>
      <c r="C37" s="72"/>
      <c r="D37" s="60"/>
      <c r="E37" s="60"/>
      <c r="F37" s="61"/>
      <c r="G37" s="177"/>
      <c r="H37" s="135"/>
      <c r="I37" s="177"/>
      <c r="J37" s="141"/>
      <c r="K37" s="177"/>
      <c r="L37" s="135"/>
      <c r="M37" s="177"/>
      <c r="N37" s="142"/>
      <c r="O37" s="137">
        <f t="shared" si="5"/>
        <v>0</v>
      </c>
      <c r="P37" s="44">
        <f t="shared" si="6"/>
        <v>0</v>
      </c>
    </row>
    <row r="38" spans="1:16" s="30" customFormat="1" ht="12.75" hidden="1" customHeight="1" x14ac:dyDescent="0.2">
      <c r="A38" s="139"/>
      <c r="B38" s="73"/>
      <c r="C38" s="72"/>
      <c r="D38" s="60"/>
      <c r="E38" s="60"/>
      <c r="F38" s="61"/>
      <c r="G38" s="145"/>
      <c r="H38" s="146"/>
      <c r="I38" s="143"/>
      <c r="J38" s="1"/>
      <c r="K38" s="143"/>
      <c r="L38" s="120"/>
      <c r="M38" s="143"/>
      <c r="N38" s="1"/>
      <c r="O38" s="138">
        <f t="shared" si="5"/>
        <v>0</v>
      </c>
      <c r="P38" s="44">
        <f t="shared" si="6"/>
        <v>0</v>
      </c>
    </row>
    <row r="39" spans="1:16" ht="12" hidden="1" thickBot="1" x14ac:dyDescent="0.25">
      <c r="A39" s="46"/>
      <c r="B39" s="47" t="s">
        <v>21</v>
      </c>
      <c r="C39" s="47">
        <f t="shared" ref="C39:P39" si="7">SUM(C33:C38)</f>
        <v>0</v>
      </c>
      <c r="D39" s="47">
        <f t="shared" si="7"/>
        <v>0</v>
      </c>
      <c r="E39" s="47">
        <f t="shared" si="7"/>
        <v>0</v>
      </c>
      <c r="F39" s="47">
        <f t="shared" si="7"/>
        <v>0</v>
      </c>
      <c r="G39" s="144">
        <f t="shared" si="7"/>
        <v>0</v>
      </c>
      <c r="H39" s="144">
        <f t="shared" si="7"/>
        <v>0</v>
      </c>
      <c r="I39" s="51">
        <f t="shared" si="7"/>
        <v>0</v>
      </c>
      <c r="J39" s="51">
        <f t="shared" si="7"/>
        <v>0</v>
      </c>
      <c r="K39" s="51">
        <f t="shared" si="7"/>
        <v>0</v>
      </c>
      <c r="L39" s="51">
        <f t="shared" si="7"/>
        <v>0</v>
      </c>
      <c r="M39" s="51">
        <f t="shared" si="7"/>
        <v>0</v>
      </c>
      <c r="N39" s="51">
        <f t="shared" si="7"/>
        <v>0</v>
      </c>
      <c r="O39" s="52">
        <f t="shared" si="7"/>
        <v>0</v>
      </c>
      <c r="P39" s="53">
        <f t="shared" si="7"/>
        <v>0</v>
      </c>
    </row>
    <row r="40" spans="1:16" hidden="1" x14ac:dyDescent="0.2">
      <c r="A40" s="46"/>
      <c r="B40" s="62"/>
      <c r="C40" s="62"/>
      <c r="D40" s="62"/>
      <c r="E40" s="62"/>
      <c r="F40" s="62"/>
      <c r="G40" s="63"/>
      <c r="H40" s="63"/>
      <c r="I40" s="63"/>
      <c r="J40" s="63"/>
      <c r="K40" s="63"/>
      <c r="L40" s="63"/>
      <c r="M40" s="63"/>
      <c r="N40" s="63"/>
      <c r="O40" s="64"/>
      <c r="P40" s="65"/>
    </row>
    <row r="41" spans="1:16" hidden="1" x14ac:dyDescent="0.2">
      <c r="A41" s="46"/>
      <c r="B41" s="62"/>
      <c r="C41" s="62"/>
      <c r="D41" s="62"/>
      <c r="E41" s="62"/>
      <c r="F41" s="62"/>
      <c r="G41" s="63"/>
      <c r="H41" s="63"/>
      <c r="I41" s="63"/>
      <c r="J41" s="63"/>
      <c r="K41" s="63"/>
      <c r="L41" s="63"/>
      <c r="M41" s="63"/>
      <c r="N41" s="63"/>
      <c r="O41" s="64"/>
      <c r="P41" s="65"/>
    </row>
    <row r="42" spans="1:16" ht="12" hidden="1" thickBot="1" x14ac:dyDescent="0.25">
      <c r="B42" s="33" t="s">
        <v>23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 hidden="1" x14ac:dyDescent="0.2">
      <c r="A43" s="1"/>
      <c r="B43" s="66"/>
      <c r="C43" s="71"/>
      <c r="D43" s="60"/>
      <c r="E43" s="60"/>
      <c r="F43" s="61"/>
      <c r="G43" s="67"/>
      <c r="H43" s="68"/>
      <c r="I43" s="69"/>
      <c r="J43" s="68"/>
      <c r="K43" s="67"/>
      <c r="L43" s="70"/>
      <c r="M43" s="67"/>
      <c r="N43" s="68"/>
      <c r="O43" s="43">
        <f>SUM(F43:N43)</f>
        <v>0</v>
      </c>
      <c r="P43" s="44">
        <f>(F43*$F$3)+(G43*$G$3)+(H43*$H$3)+(I43*$I$3)+(J43*$J$3)+(K43*$K$3)+(L43*$L$3)+(M43*$M$3)+(N43*$N$3)</f>
        <v>0</v>
      </c>
    </row>
    <row r="44" spans="1:16" s="30" customFormat="1" ht="11.25" hidden="1" customHeight="1" x14ac:dyDescent="0.2">
      <c r="A44" s="1"/>
      <c r="B44" s="66"/>
      <c r="C44" s="59"/>
      <c r="D44" s="60"/>
      <c r="E44" s="60"/>
      <c r="F44" s="61"/>
      <c r="G44" s="67"/>
      <c r="H44" s="68"/>
      <c r="I44" s="69"/>
      <c r="J44" s="68"/>
      <c r="K44" s="67"/>
      <c r="L44" s="70"/>
      <c r="M44" s="67"/>
      <c r="N44" s="68"/>
      <c r="O44" s="43">
        <f>SUM(F44:N44)</f>
        <v>0</v>
      </c>
      <c r="P44" s="44">
        <f>(F44*$F$3)+(G44*$G$3)+(H44*$H$3)+(I44*$I$3)+(J44*$J$3)+(K44*$K$3)+(L44*$L$3)+(M44*$M$3)+(N44*$N$3)</f>
        <v>0</v>
      </c>
    </row>
    <row r="45" spans="1:16" ht="12" hidden="1" thickBot="1" x14ac:dyDescent="0.25">
      <c r="A45" s="46"/>
      <c r="B45" s="47" t="s">
        <v>21</v>
      </c>
      <c r="C45" s="47">
        <f t="shared" ref="C45:P45" si="8">SUM(C43:C44)</f>
        <v>0</v>
      </c>
      <c r="D45" s="47">
        <f t="shared" si="8"/>
        <v>0</v>
      </c>
      <c r="E45" s="47">
        <f t="shared" si="8"/>
        <v>0</v>
      </c>
      <c r="F45" s="47">
        <f t="shared" si="8"/>
        <v>0</v>
      </c>
      <c r="G45" s="51">
        <f t="shared" si="8"/>
        <v>0</v>
      </c>
      <c r="H45" s="51">
        <f t="shared" si="8"/>
        <v>0</v>
      </c>
      <c r="I45" s="51">
        <f t="shared" si="8"/>
        <v>0</v>
      </c>
      <c r="J45" s="51">
        <f t="shared" si="8"/>
        <v>0</v>
      </c>
      <c r="K45" s="51">
        <f t="shared" si="8"/>
        <v>0</v>
      </c>
      <c r="L45" s="51">
        <f t="shared" si="8"/>
        <v>0</v>
      </c>
      <c r="M45" s="51">
        <f t="shared" si="8"/>
        <v>0</v>
      </c>
      <c r="N45" s="51">
        <f t="shared" si="8"/>
        <v>0</v>
      </c>
      <c r="O45" s="52">
        <f t="shared" si="8"/>
        <v>0</v>
      </c>
      <c r="P45" s="53">
        <f t="shared" si="8"/>
        <v>0</v>
      </c>
    </row>
    <row r="46" spans="1:16" hidden="1" x14ac:dyDescent="0.2">
      <c r="A46" s="46"/>
      <c r="B46" s="62"/>
      <c r="C46" s="62"/>
      <c r="D46" s="62"/>
      <c r="E46" s="62"/>
      <c r="F46" s="62"/>
      <c r="G46" s="63"/>
      <c r="H46" s="63"/>
      <c r="I46" s="63"/>
      <c r="J46" s="63"/>
      <c r="K46" s="63"/>
      <c r="L46" s="63"/>
      <c r="M46" s="63"/>
      <c r="N46" s="63"/>
      <c r="O46" s="64"/>
      <c r="P46" s="65"/>
    </row>
    <row r="47" spans="1:16" x14ac:dyDescent="0.2">
      <c r="A47" s="46"/>
      <c r="B47" s="62"/>
      <c r="C47" s="62"/>
      <c r="D47" s="62"/>
      <c r="E47" s="62"/>
      <c r="F47" s="62"/>
      <c r="G47" s="63"/>
      <c r="H47" s="63"/>
      <c r="I47" s="63"/>
      <c r="J47" s="63"/>
      <c r="K47" s="63"/>
      <c r="L47" s="63"/>
      <c r="M47" s="63"/>
      <c r="N47" s="63"/>
      <c r="O47" s="64"/>
      <c r="P47" s="65"/>
    </row>
    <row r="48" spans="1:16" ht="12" thickBot="1" x14ac:dyDescent="0.25">
      <c r="B48" s="33" t="s">
        <v>30</v>
      </c>
      <c r="C48" s="33"/>
      <c r="D48" s="33"/>
      <c r="E48" s="33"/>
      <c r="F48" s="34"/>
      <c r="G48" s="34"/>
      <c r="H48" s="34"/>
      <c r="I48" s="34"/>
      <c r="J48" s="34"/>
      <c r="K48" s="34"/>
      <c r="L48" s="34"/>
      <c r="M48" s="34"/>
      <c r="N48" s="34"/>
      <c r="O48" s="35"/>
      <c r="P48" s="35"/>
    </row>
    <row r="49" spans="1:16" s="30" customFormat="1" ht="11.25" customHeight="1" x14ac:dyDescent="0.2">
      <c r="A49" s="1"/>
      <c r="B49" s="66" t="s">
        <v>43</v>
      </c>
      <c r="C49" s="80"/>
      <c r="D49" s="74"/>
      <c r="E49" s="74"/>
      <c r="F49" s="75"/>
      <c r="G49" s="76">
        <v>742</v>
      </c>
      <c r="H49" s="77"/>
      <c r="I49" s="78">
        <v>2</v>
      </c>
      <c r="J49" s="77">
        <v>4</v>
      </c>
      <c r="K49" s="76">
        <v>31</v>
      </c>
      <c r="L49" s="79">
        <v>2</v>
      </c>
      <c r="M49" s="76"/>
      <c r="N49" s="77"/>
      <c r="O49" s="43">
        <f>SUM(F49:N49)</f>
        <v>781</v>
      </c>
      <c r="P49" s="44">
        <f>(F49*$F$3)+(G49*$G$3)+(H49*$H$3)+(I49*$I$3)+(J49*$J$3)+(K49*$K$3)+(L49*$L$3)+(M49*$M$3)+(N49*$N$3)</f>
        <v>221.5</v>
      </c>
    </row>
    <row r="50" spans="1:16" s="30" customFormat="1" ht="11.25" customHeight="1" x14ac:dyDescent="0.2">
      <c r="A50" s="1"/>
      <c r="B50" s="36"/>
      <c r="C50" s="45"/>
      <c r="D50" s="37"/>
      <c r="E50" s="37"/>
      <c r="F50" s="38"/>
      <c r="G50" s="39"/>
      <c r="H50" s="40"/>
      <c r="I50" s="41"/>
      <c r="J50" s="40"/>
      <c r="K50" s="39"/>
      <c r="L50" s="42"/>
      <c r="M50" s="39"/>
      <c r="N50" s="40"/>
      <c r="O50" s="43">
        <f>SUM(F50:N50)</f>
        <v>0</v>
      </c>
      <c r="P50" s="44">
        <f>(F50*$F$3)+(G50*$G$3)+(H50*$H$3)+(I50*$I$3)+(J50*$J$3)+(K50*$K$3)+(L50*$L$3)+(M50*$M$3)+(N50*$N$3)</f>
        <v>0</v>
      </c>
    </row>
    <row r="51" spans="1:16" ht="12" thickBot="1" x14ac:dyDescent="0.25">
      <c r="A51" s="46"/>
      <c r="B51" s="47" t="s">
        <v>21</v>
      </c>
      <c r="C51" s="47">
        <f t="shared" ref="C51:P51" si="9">SUM(C49:C50)</f>
        <v>0</v>
      </c>
      <c r="D51" s="47">
        <f t="shared" si="9"/>
        <v>0</v>
      </c>
      <c r="E51" s="47">
        <f t="shared" si="9"/>
        <v>0</v>
      </c>
      <c r="F51" s="47">
        <f t="shared" si="9"/>
        <v>0</v>
      </c>
      <c r="G51" s="51">
        <f t="shared" si="9"/>
        <v>742</v>
      </c>
      <c r="H51" s="51">
        <f t="shared" si="9"/>
        <v>0</v>
      </c>
      <c r="I51" s="51">
        <f t="shared" si="9"/>
        <v>2</v>
      </c>
      <c r="J51" s="51">
        <f t="shared" si="9"/>
        <v>4</v>
      </c>
      <c r="K51" s="51">
        <f t="shared" si="9"/>
        <v>31</v>
      </c>
      <c r="L51" s="51">
        <f t="shared" si="9"/>
        <v>2</v>
      </c>
      <c r="M51" s="51">
        <f t="shared" si="9"/>
        <v>0</v>
      </c>
      <c r="N51" s="51">
        <f t="shared" si="9"/>
        <v>0</v>
      </c>
      <c r="O51" s="52">
        <f t="shared" si="9"/>
        <v>781</v>
      </c>
      <c r="P51" s="53">
        <f t="shared" si="9"/>
        <v>221.5</v>
      </c>
    </row>
    <row r="52" spans="1:16" x14ac:dyDescent="0.2">
      <c r="A52" s="46"/>
      <c r="B52" s="62"/>
      <c r="C52" s="62"/>
      <c r="D52" s="62"/>
      <c r="E52" s="62"/>
      <c r="F52" s="62"/>
      <c r="G52" s="63"/>
      <c r="H52" s="63"/>
      <c r="I52" s="63"/>
      <c r="J52" s="63"/>
      <c r="K52" s="63"/>
      <c r="L52" s="63"/>
      <c r="M52" s="63"/>
      <c r="N52" s="63"/>
      <c r="O52" s="64"/>
      <c r="P52" s="65"/>
    </row>
    <row r="54" spans="1:16" ht="12" thickBot="1" x14ac:dyDescent="0.25">
      <c r="B54" s="33" t="s">
        <v>61</v>
      </c>
      <c r="C54" s="33"/>
      <c r="D54" s="33"/>
      <c r="E54" s="33"/>
      <c r="F54" s="34"/>
      <c r="G54" s="34"/>
      <c r="H54" s="34"/>
      <c r="I54" s="34"/>
      <c r="J54" s="34"/>
      <c r="K54" s="34"/>
      <c r="L54" s="34"/>
      <c r="M54" s="34"/>
      <c r="N54" s="34"/>
      <c r="O54" s="35"/>
      <c r="P54" s="35"/>
    </row>
    <row r="55" spans="1:16" s="30" customFormat="1" x14ac:dyDescent="0.2">
      <c r="A55" s="1"/>
      <c r="B55" s="178" t="s">
        <v>105</v>
      </c>
      <c r="C55" s="185"/>
      <c r="D55" s="179"/>
      <c r="E55" s="179"/>
      <c r="F55" s="180"/>
      <c r="G55" s="181"/>
      <c r="H55" s="182">
        <v>128</v>
      </c>
      <c r="I55" s="183"/>
      <c r="J55" s="182"/>
      <c r="K55" s="181"/>
      <c r="L55" s="184">
        <v>2</v>
      </c>
      <c r="M55" s="181">
        <v>2</v>
      </c>
      <c r="N55" s="182"/>
      <c r="O55" s="43">
        <f>SUM(F55:N55)</f>
        <v>132</v>
      </c>
      <c r="P55" s="44">
        <f>(F55*$F$3)+(G55*$G$3)+(H55*$H$3)+(I55*$I$3)+(J55*$J$3)+(K55*$K$3)+(L55*$L$3)+(M55*$M$3)+(N55*$N$3)</f>
        <v>38</v>
      </c>
    </row>
    <row r="56" spans="1:16" s="30" customFormat="1" x14ac:dyDescent="0.2">
      <c r="A56" s="1"/>
      <c r="B56" s="66"/>
      <c r="C56" s="59"/>
      <c r="D56" s="60"/>
      <c r="E56" s="60"/>
      <c r="F56" s="61"/>
      <c r="G56" s="67"/>
      <c r="H56" s="68"/>
      <c r="I56" s="69"/>
      <c r="J56" s="68"/>
      <c r="K56" s="67"/>
      <c r="L56" s="70"/>
      <c r="M56" s="67"/>
      <c r="N56" s="68"/>
      <c r="O56" s="43">
        <f>SUM(F56:N56)</f>
        <v>0</v>
      </c>
      <c r="P56" s="44">
        <f>(F56*$F$3)+(G56*$G$3)+(H56*$H$3)+(I56*$I$3)+(J56*$J$3)+(K56*$K$3)+(L56*$L$3)+(M56*$M$3)+(N56*$N$3)</f>
        <v>0</v>
      </c>
    </row>
    <row r="57" spans="1:16" ht="12" thickBot="1" x14ac:dyDescent="0.25">
      <c r="A57" s="46"/>
      <c r="B57" s="47" t="s">
        <v>21</v>
      </c>
      <c r="C57" s="47">
        <f>SUM(C56:C56)</f>
        <v>0</v>
      </c>
      <c r="D57" s="47">
        <f>SUM(D55:D56)</f>
        <v>0</v>
      </c>
      <c r="E57" s="47">
        <f>SUM(E55:E56)</f>
        <v>0</v>
      </c>
      <c r="F57" s="47">
        <f>SUM(F56:F56)</f>
        <v>0</v>
      </c>
      <c r="G57" s="51">
        <f t="shared" ref="G57:P57" si="10">SUM(G55:G56)</f>
        <v>0</v>
      </c>
      <c r="H57" s="51">
        <f t="shared" si="10"/>
        <v>128</v>
      </c>
      <c r="I57" s="51">
        <f t="shared" si="10"/>
        <v>0</v>
      </c>
      <c r="J57" s="51">
        <f t="shared" si="10"/>
        <v>0</v>
      </c>
      <c r="K57" s="51">
        <f t="shared" si="10"/>
        <v>0</v>
      </c>
      <c r="L57" s="51">
        <f t="shared" si="10"/>
        <v>2</v>
      </c>
      <c r="M57" s="51">
        <f t="shared" si="10"/>
        <v>2</v>
      </c>
      <c r="N57" s="51">
        <f t="shared" si="10"/>
        <v>0</v>
      </c>
      <c r="O57" s="52">
        <f t="shared" si="10"/>
        <v>132</v>
      </c>
      <c r="P57" s="53">
        <f t="shared" si="10"/>
        <v>38</v>
      </c>
    </row>
    <row r="59" spans="1:16" x14ac:dyDescent="0.2"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</row>
    <row r="60" spans="1:16" ht="12" thickBot="1" x14ac:dyDescent="0.25">
      <c r="B60" s="33" t="s">
        <v>106</v>
      </c>
      <c r="C60" s="33"/>
      <c r="D60" s="33"/>
      <c r="E60" s="33"/>
      <c r="F60" s="34"/>
      <c r="G60" s="34"/>
      <c r="H60" s="34"/>
      <c r="I60" s="34"/>
      <c r="J60" s="34"/>
      <c r="K60" s="34"/>
      <c r="L60" s="34"/>
      <c r="M60" s="34"/>
      <c r="N60" s="34"/>
      <c r="O60" s="35"/>
      <c r="P60" s="35"/>
    </row>
    <row r="61" spans="1:16" s="30" customFormat="1" x14ac:dyDescent="0.2">
      <c r="A61" s="1"/>
      <c r="B61" s="178" t="s">
        <v>107</v>
      </c>
      <c r="C61" s="185"/>
      <c r="D61" s="179"/>
      <c r="E61" s="179"/>
      <c r="F61" s="180"/>
      <c r="G61" s="181">
        <v>300</v>
      </c>
      <c r="H61" s="182"/>
      <c r="I61" s="183"/>
      <c r="J61" s="182"/>
      <c r="K61" s="181"/>
      <c r="L61" s="184"/>
      <c r="M61" s="181"/>
      <c r="N61" s="182"/>
      <c r="O61" s="43">
        <f>SUM(F61:N61)</f>
        <v>300</v>
      </c>
      <c r="P61" s="44">
        <f>(F61*$F$3)+(G61*$G$3)+(H61*$H$3)+(I61*$I$3)+(J61*$J$3)+(K61*$K$3)+(L61*$L$3)+(M61*$M$3)+(N61*$N$3)</f>
        <v>75</v>
      </c>
    </row>
    <row r="62" spans="1:16" s="30" customFormat="1" x14ac:dyDescent="0.2">
      <c r="A62" s="1"/>
      <c r="B62" s="66" t="s">
        <v>108</v>
      </c>
      <c r="C62" s="59"/>
      <c r="D62" s="60"/>
      <c r="E62" s="60"/>
      <c r="F62" s="61"/>
      <c r="G62" s="67">
        <v>35</v>
      </c>
      <c r="H62" s="68"/>
      <c r="I62" s="69"/>
      <c r="J62" s="68"/>
      <c r="K62" s="67"/>
      <c r="L62" s="70"/>
      <c r="M62" s="67"/>
      <c r="N62" s="68"/>
      <c r="O62" s="43">
        <f>SUM(F62:N62)</f>
        <v>35</v>
      </c>
      <c r="P62" s="44">
        <f>(F62*$F$3)+(G62*$G$3)+(H62*$H$3)+(I62*$I$3)+(J62*$J$3)+(K62*$K$3)+(L62*$L$3)+(M62*$M$3)+(N62*$N$3)</f>
        <v>8.75</v>
      </c>
    </row>
    <row r="63" spans="1:16" s="30" customFormat="1" x14ac:dyDescent="0.2">
      <c r="A63" s="1"/>
      <c r="B63" s="66" t="s">
        <v>109</v>
      </c>
      <c r="C63" s="59"/>
      <c r="D63" s="60"/>
      <c r="E63" s="60"/>
      <c r="F63" s="61"/>
      <c r="G63" s="67">
        <v>33</v>
      </c>
      <c r="H63" s="68"/>
      <c r="I63" s="69"/>
      <c r="J63" s="68"/>
      <c r="K63" s="67"/>
      <c r="L63" s="70"/>
      <c r="M63" s="67"/>
      <c r="N63" s="68"/>
      <c r="O63" s="43">
        <f>SUM(F63:N63)</f>
        <v>33</v>
      </c>
      <c r="P63" s="44">
        <f>(F63*$F$3)+(G63*$G$3)+(H63*$H$3)+(I63*$I$3)+(J63*$J$3)+(K63*$K$3)+(L63*$L$3)+(M63*$M$3)+(N63*$N$3)</f>
        <v>8.25</v>
      </c>
    </row>
    <row r="64" spans="1:16" ht="12" thickBot="1" x14ac:dyDescent="0.25">
      <c r="A64" s="46"/>
      <c r="B64" s="47" t="s">
        <v>21</v>
      </c>
      <c r="C64" s="47">
        <f>SUM(C63:C63)</f>
        <v>0</v>
      </c>
      <c r="D64" s="47">
        <f>SUM(D61:D63)</f>
        <v>0</v>
      </c>
      <c r="E64" s="47">
        <f>SUM(E61:E63)</f>
        <v>0</v>
      </c>
      <c r="F64" s="47">
        <f>SUM(F63:F63)</f>
        <v>0</v>
      </c>
      <c r="G64" s="51">
        <f t="shared" ref="G64:P64" si="11">SUM(G61:G63)</f>
        <v>368</v>
      </c>
      <c r="H64" s="51">
        <f t="shared" si="11"/>
        <v>0</v>
      </c>
      <c r="I64" s="51">
        <f t="shared" si="11"/>
        <v>0</v>
      </c>
      <c r="J64" s="51">
        <f t="shared" si="11"/>
        <v>0</v>
      </c>
      <c r="K64" s="51">
        <f t="shared" si="11"/>
        <v>0</v>
      </c>
      <c r="L64" s="51">
        <f t="shared" si="11"/>
        <v>0</v>
      </c>
      <c r="M64" s="51">
        <f t="shared" si="11"/>
        <v>0</v>
      </c>
      <c r="N64" s="51">
        <f t="shared" si="11"/>
        <v>0</v>
      </c>
      <c r="O64" s="52">
        <f t="shared" si="11"/>
        <v>368</v>
      </c>
      <c r="P64" s="53">
        <f t="shared" si="11"/>
        <v>92</v>
      </c>
    </row>
    <row r="66" spans="1:16" x14ac:dyDescent="0.2"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</row>
    <row r="67" spans="1:16" ht="12" thickBot="1" x14ac:dyDescent="0.25">
      <c r="B67" s="33" t="s">
        <v>110</v>
      </c>
      <c r="C67" s="33"/>
      <c r="D67" s="33"/>
      <c r="E67" s="33"/>
      <c r="F67" s="34"/>
      <c r="G67" s="34"/>
      <c r="H67" s="34"/>
      <c r="I67" s="34"/>
      <c r="J67" s="34"/>
      <c r="K67" s="34"/>
      <c r="L67" s="34"/>
      <c r="M67" s="34"/>
      <c r="N67" s="34"/>
      <c r="O67" s="35"/>
      <c r="P67" s="35"/>
    </row>
    <row r="68" spans="1:16" s="30" customFormat="1" x14ac:dyDescent="0.2">
      <c r="A68" s="1"/>
      <c r="B68" s="66" t="s">
        <v>111</v>
      </c>
      <c r="C68" s="59"/>
      <c r="D68" s="60"/>
      <c r="E68" s="60"/>
      <c r="F68" s="61"/>
      <c r="G68" s="67"/>
      <c r="H68" s="68"/>
      <c r="I68" s="69">
        <v>364</v>
      </c>
      <c r="J68" s="68"/>
      <c r="K68" s="67"/>
      <c r="L68" s="70"/>
      <c r="M68" s="67"/>
      <c r="N68" s="68"/>
      <c r="O68" s="43">
        <f>SUM(F68:N68)</f>
        <v>364</v>
      </c>
      <c r="P68" s="44">
        <f>(F68*$F$3)+(G68*$G$3)+(H68*$H$3)+(I68*$I$3)+(J68*$J$3)+(K68*$K$3)+(L68*$L$3)+(M68*$M$3)+(N68*$N$3)</f>
        <v>182</v>
      </c>
    </row>
    <row r="69" spans="1:16" s="30" customFormat="1" x14ac:dyDescent="0.2">
      <c r="A69" s="1"/>
      <c r="B69" s="66" t="s">
        <v>112</v>
      </c>
      <c r="C69" s="59"/>
      <c r="D69" s="60"/>
      <c r="E69" s="60"/>
      <c r="F69" s="61"/>
      <c r="G69" s="67"/>
      <c r="H69" s="68"/>
      <c r="I69" s="69">
        <v>11</v>
      </c>
      <c r="J69" s="68"/>
      <c r="K69" s="67"/>
      <c r="L69" s="70"/>
      <c r="M69" s="67"/>
      <c r="N69" s="68"/>
      <c r="O69" s="43">
        <f>SUM(F69:N69)</f>
        <v>11</v>
      </c>
      <c r="P69" s="44">
        <f>(F69*$F$3)+(G69*$G$3)+(H69*$H$3)+(I69*$I$3)+(J69*$J$3)+(K69*$K$3)+(L69*$L$3)+(M69*$M$3)+(N69*$N$3)</f>
        <v>5.5</v>
      </c>
    </row>
    <row r="70" spans="1:16" s="30" customFormat="1" x14ac:dyDescent="0.2">
      <c r="A70" s="1"/>
      <c r="B70" s="66" t="s">
        <v>113</v>
      </c>
      <c r="C70" s="59"/>
      <c r="D70" s="60"/>
      <c r="E70" s="60"/>
      <c r="F70" s="61"/>
      <c r="G70" s="67"/>
      <c r="H70" s="68"/>
      <c r="I70" s="69">
        <v>16</v>
      </c>
      <c r="J70" s="68"/>
      <c r="K70" s="67"/>
      <c r="L70" s="70"/>
      <c r="M70" s="67"/>
      <c r="N70" s="68"/>
      <c r="O70" s="43">
        <f>SUM(F70:N70)</f>
        <v>16</v>
      </c>
      <c r="P70" s="44">
        <f>(F70*$F$3)+(G70*$G$3)+(H70*$H$3)+(I70*$I$3)+(J70*$J$3)+(K70*$K$3)+(L70*$L$3)+(M70*$M$3)+(N70*$N$3)</f>
        <v>8</v>
      </c>
    </row>
    <row r="71" spans="1:16" s="30" customFormat="1" x14ac:dyDescent="0.2">
      <c r="A71" s="1"/>
      <c r="B71" s="66" t="s">
        <v>114</v>
      </c>
      <c r="C71" s="59"/>
      <c r="D71" s="60"/>
      <c r="E71" s="60"/>
      <c r="F71" s="61"/>
      <c r="G71" s="67"/>
      <c r="H71" s="68"/>
      <c r="I71" s="69"/>
      <c r="J71" s="68"/>
      <c r="K71" s="67"/>
      <c r="L71" s="70"/>
      <c r="M71" s="67"/>
      <c r="N71" s="68">
        <v>3</v>
      </c>
      <c r="O71" s="43">
        <f>SUM(F71:N71)</f>
        <v>3</v>
      </c>
      <c r="P71" s="44">
        <f>(F71*$F$3)+(G71*$G$3)+(H71*$H$3)+(I71*$I$3)+(J71*$J$3)+(K71*$K$3)+(L71*$L$3)+(M71*$M$3)+(N71*$N$3)</f>
        <v>6</v>
      </c>
    </row>
    <row r="72" spans="1:16" ht="12" thickBot="1" x14ac:dyDescent="0.25">
      <c r="A72" s="46"/>
      <c r="B72" s="47" t="s">
        <v>21</v>
      </c>
      <c r="C72" s="47">
        <f t="shared" ref="C72:P72" si="12">SUM(C68:C71)</f>
        <v>0</v>
      </c>
      <c r="D72" s="47">
        <f t="shared" si="12"/>
        <v>0</v>
      </c>
      <c r="E72" s="47">
        <f t="shared" si="12"/>
        <v>0</v>
      </c>
      <c r="F72" s="47">
        <f t="shared" si="12"/>
        <v>0</v>
      </c>
      <c r="G72" s="51">
        <f t="shared" si="12"/>
        <v>0</v>
      </c>
      <c r="H72" s="51">
        <f t="shared" si="12"/>
        <v>0</v>
      </c>
      <c r="I72" s="51">
        <f t="shared" si="12"/>
        <v>391</v>
      </c>
      <c r="J72" s="51">
        <f t="shared" si="12"/>
        <v>0</v>
      </c>
      <c r="K72" s="51">
        <f t="shared" si="12"/>
        <v>0</v>
      </c>
      <c r="L72" s="51">
        <f t="shared" si="12"/>
        <v>0</v>
      </c>
      <c r="M72" s="51">
        <f t="shared" si="12"/>
        <v>0</v>
      </c>
      <c r="N72" s="51">
        <f t="shared" si="12"/>
        <v>3</v>
      </c>
      <c r="O72" s="52">
        <f t="shared" si="12"/>
        <v>394</v>
      </c>
      <c r="P72" s="53">
        <f t="shared" si="12"/>
        <v>201.5</v>
      </c>
    </row>
    <row r="74" spans="1:16" x14ac:dyDescent="0.2"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</row>
    <row r="75" spans="1:16" ht="12" thickBot="1" x14ac:dyDescent="0.25">
      <c r="B75" s="33" t="s">
        <v>100</v>
      </c>
      <c r="C75" s="33"/>
      <c r="D75" s="33"/>
      <c r="E75" s="33"/>
      <c r="F75" s="34"/>
      <c r="G75" s="34"/>
      <c r="H75" s="34"/>
      <c r="I75" s="34"/>
      <c r="J75" s="34"/>
      <c r="K75" s="34"/>
      <c r="L75" s="34"/>
      <c r="M75" s="34"/>
      <c r="N75" s="34"/>
      <c r="O75" s="35"/>
      <c r="P75" s="35"/>
    </row>
    <row r="76" spans="1:16" s="30" customFormat="1" x14ac:dyDescent="0.2">
      <c r="A76" s="1"/>
      <c r="B76" s="66" t="s">
        <v>101</v>
      </c>
      <c r="C76" s="59"/>
      <c r="D76" s="60"/>
      <c r="E76" s="60"/>
      <c r="F76" s="61"/>
      <c r="G76" s="67">
        <v>600</v>
      </c>
      <c r="H76" s="68"/>
      <c r="I76" s="69"/>
      <c r="J76" s="68"/>
      <c r="K76" s="67"/>
      <c r="L76" s="70"/>
      <c r="M76" s="67"/>
      <c r="N76" s="68"/>
      <c r="O76" s="43">
        <f>SUM(F76:N76)</f>
        <v>600</v>
      </c>
      <c r="P76" s="44">
        <f>(F76*$F$3)+(G76*$G$3)+(H76*$H$3)+(I76*$I$3)+(J76*$J$3)+(K76*$K$3)+(L76*$L$3)+(M76*$M$3)+(N76*$N$3)</f>
        <v>150</v>
      </c>
    </row>
    <row r="77" spans="1:16" s="30" customFormat="1" x14ac:dyDescent="0.2">
      <c r="A77" s="1"/>
      <c r="B77" s="66"/>
      <c r="C77" s="59"/>
      <c r="D77" s="60"/>
      <c r="E77" s="60"/>
      <c r="F77" s="61"/>
      <c r="G77" s="67"/>
      <c r="H77" s="68"/>
      <c r="I77" s="69"/>
      <c r="J77" s="68"/>
      <c r="K77" s="67"/>
      <c r="L77" s="70"/>
      <c r="M77" s="67"/>
      <c r="N77" s="68"/>
      <c r="O77" s="43">
        <f>SUM(F77:N77)</f>
        <v>0</v>
      </c>
      <c r="P77" s="44">
        <f>(F77*$F$3)+(G77*$G$3)+(H77*$H$3)+(I77*$I$3)+(J77*$J$3)+(K77*$K$3)+(L77*$L$3)+(M77*$M$3)+(N77*$N$3)</f>
        <v>0</v>
      </c>
    </row>
    <row r="78" spans="1:16" s="30" customFormat="1" x14ac:dyDescent="0.2">
      <c r="A78" s="1"/>
      <c r="B78" s="66"/>
      <c r="C78" s="59"/>
      <c r="D78" s="60"/>
      <c r="E78" s="60"/>
      <c r="F78" s="61"/>
      <c r="G78" s="67"/>
      <c r="H78" s="68"/>
      <c r="I78" s="69"/>
      <c r="J78" s="68"/>
      <c r="K78" s="67"/>
      <c r="L78" s="70"/>
      <c r="M78" s="67"/>
      <c r="N78" s="68"/>
      <c r="O78" s="43">
        <f>SUM(F78:N78)</f>
        <v>0</v>
      </c>
      <c r="P78" s="44">
        <f>(F78*$F$3)+(G78*$G$3)+(H78*$H$3)+(I78*$I$3)+(J78*$J$3)+(K78*$K$3)+(L78*$L$3)+(M78*$M$3)+(N78*$N$3)</f>
        <v>0</v>
      </c>
    </row>
    <row r="79" spans="1:16" ht="12" thickBot="1" x14ac:dyDescent="0.25">
      <c r="A79" s="46"/>
      <c r="B79" s="47" t="s">
        <v>21</v>
      </c>
      <c r="C79" s="47">
        <f t="shared" ref="C79:P79" si="13">SUM(C76:C78)</f>
        <v>0</v>
      </c>
      <c r="D79" s="47">
        <f t="shared" si="13"/>
        <v>0</v>
      </c>
      <c r="E79" s="47">
        <f t="shared" si="13"/>
        <v>0</v>
      </c>
      <c r="F79" s="47">
        <f t="shared" si="13"/>
        <v>0</v>
      </c>
      <c r="G79" s="51">
        <f t="shared" si="13"/>
        <v>600</v>
      </c>
      <c r="H79" s="51">
        <f t="shared" si="13"/>
        <v>0</v>
      </c>
      <c r="I79" s="51">
        <f t="shared" si="13"/>
        <v>0</v>
      </c>
      <c r="J79" s="51">
        <f t="shared" si="13"/>
        <v>0</v>
      </c>
      <c r="K79" s="51">
        <f t="shared" si="13"/>
        <v>0</v>
      </c>
      <c r="L79" s="51">
        <f t="shared" si="13"/>
        <v>0</v>
      </c>
      <c r="M79" s="51">
        <f t="shared" si="13"/>
        <v>0</v>
      </c>
      <c r="N79" s="51">
        <f t="shared" si="13"/>
        <v>0</v>
      </c>
      <c r="O79" s="52">
        <f t="shared" si="13"/>
        <v>600</v>
      </c>
      <c r="P79" s="53">
        <f t="shared" si="13"/>
        <v>150</v>
      </c>
    </row>
    <row r="80" spans="1:16" ht="12.75" x14ac:dyDescent="0.2">
      <c r="B80" s="2"/>
      <c r="C80" s="2"/>
      <c r="D80" s="2"/>
      <c r="E80" s="2"/>
      <c r="F80" s="55"/>
      <c r="G80" s="55"/>
      <c r="H80" s="55"/>
      <c r="I80" s="55"/>
      <c r="J80" s="55"/>
      <c r="K80" s="55"/>
      <c r="L80" s="55"/>
      <c r="M80" s="55"/>
      <c r="N80" s="55"/>
      <c r="O80" s="2"/>
      <c r="P80" s="2"/>
    </row>
    <row r="81" spans="13:16" x14ac:dyDescent="0.2">
      <c r="M81" s="56" t="s">
        <v>21</v>
      </c>
      <c r="O81" s="57">
        <f>O79+O72+O64+O57+O51+O45+O39+O30+O20+O10</f>
        <v>2604</v>
      </c>
      <c r="P81" s="58">
        <f>P79+P72+P64+P57+P51+P45+P39+P30+P20+P10</f>
        <v>823.8</v>
      </c>
    </row>
  </sheetData>
  <phoneticPr fontId="0" type="noConversion"/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B18" sqref="B18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40</v>
      </c>
    </row>
    <row r="3" spans="1:16" ht="12.75" x14ac:dyDescent="0.2">
      <c r="B3" s="2" t="s">
        <v>56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66" t="s">
        <v>54</v>
      </c>
      <c r="C9" s="71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>SUM(F9:N9)</f>
        <v>0</v>
      </c>
      <c r="P9" s="44">
        <f>(F9*$F$5)+(G9*$G$5)+(H9*$H$5)+(I9*$I$5)+(J9*$J$5)+(K9*$K$5)+(L9*$L$5)+(M9*$M$5)+(N9*$N$5)</f>
        <v>0</v>
      </c>
    </row>
    <row r="10" spans="1:16" s="30" customFormat="1" x14ac:dyDescent="0.2">
      <c r="A10" s="1"/>
      <c r="B10" s="147"/>
      <c r="C10" s="80"/>
      <c r="D10" s="74"/>
      <c r="E10" s="74"/>
      <c r="F10" s="75"/>
      <c r="G10" s="76"/>
      <c r="H10" s="77"/>
      <c r="I10" s="78"/>
      <c r="J10" s="77"/>
      <c r="K10" s="76"/>
      <c r="L10" s="79"/>
      <c r="M10" s="76"/>
      <c r="N10" s="77"/>
      <c r="O10" s="43">
        <f>SUM(F10:N10)</f>
        <v>0</v>
      </c>
      <c r="P10" s="44">
        <f>(F10*$F$5)+(G10*$G$5)+(H10*$H$5)+(I10*$I$5)+(J10*$J$5)+(K10*$K$5)+(L10*$L$5)+(M10*$M$5)+(N10*$N$5)</f>
        <v>0</v>
      </c>
    </row>
    <row r="11" spans="1:16" s="30" customFormat="1" x14ac:dyDescent="0.2">
      <c r="A11" s="1"/>
      <c r="B11" s="147"/>
      <c r="C11" s="80"/>
      <c r="D11" s="74"/>
      <c r="E11" s="74"/>
      <c r="F11" s="75"/>
      <c r="G11" s="76"/>
      <c r="H11" s="77"/>
      <c r="I11" s="78"/>
      <c r="J11" s="77"/>
      <c r="K11" s="76"/>
      <c r="L11" s="79"/>
      <c r="M11" s="76"/>
      <c r="N11" s="77"/>
      <c r="O11" s="43">
        <f>SUM(F11:N11)</f>
        <v>0</v>
      </c>
      <c r="P11" s="44">
        <f>(F11*$F$5)+(G11*$G$5)+(H11*$H$5)+(I11*$I$5)+(J11*$J$5)+(K11*$K$5)+(L11*$L$5)+(M11*$M$5)+(N11*$N$5)</f>
        <v>0</v>
      </c>
    </row>
    <row r="12" spans="1:16" ht="12" thickBot="1" x14ac:dyDescent="0.25">
      <c r="A12" s="46"/>
      <c r="B12" s="47" t="s">
        <v>21</v>
      </c>
      <c r="C12" s="47">
        <f t="shared" ref="C12:P12" si="0">SUM(C9:C11)</f>
        <v>0</v>
      </c>
      <c r="D12" s="47">
        <f t="shared" si="0"/>
        <v>0</v>
      </c>
      <c r="E12" s="47">
        <f t="shared" si="0"/>
        <v>0</v>
      </c>
      <c r="F12" s="47">
        <f t="shared" si="0"/>
        <v>0</v>
      </c>
      <c r="G12" s="47">
        <f t="shared" si="0"/>
        <v>0</v>
      </c>
      <c r="H12" s="47">
        <f t="shared" si="0"/>
        <v>0</v>
      </c>
      <c r="I12" s="47">
        <f t="shared" si="0"/>
        <v>0</v>
      </c>
      <c r="J12" s="47">
        <f t="shared" si="0"/>
        <v>0</v>
      </c>
      <c r="K12" s="47">
        <f t="shared" si="0"/>
        <v>0</v>
      </c>
      <c r="L12" s="47">
        <f t="shared" si="0"/>
        <v>0</v>
      </c>
      <c r="M12" s="47">
        <f t="shared" si="0"/>
        <v>0</v>
      </c>
      <c r="N12" s="47">
        <f t="shared" si="0"/>
        <v>0</v>
      </c>
      <c r="O12" s="47">
        <f t="shared" si="0"/>
        <v>0</v>
      </c>
      <c r="P12" s="47">
        <f t="shared" si="0"/>
        <v>0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  <row r="16" spans="1:16" ht="12.75" x14ac:dyDescent="0.2">
      <c r="B16" s="2" t="s">
        <v>41</v>
      </c>
    </row>
    <row r="17" spans="1:16" ht="12.75" x14ac:dyDescent="0.2">
      <c r="B17" s="2" t="s">
        <v>57</v>
      </c>
      <c r="C17" s="2"/>
      <c r="D17" s="2"/>
      <c r="E17" s="2"/>
    </row>
    <row r="18" spans="1:16" x14ac:dyDescent="0.2">
      <c r="B18" s="3"/>
      <c r="C18" s="4" t="s">
        <v>0</v>
      </c>
      <c r="D18" s="4" t="s">
        <v>1</v>
      </c>
      <c r="E18" s="3" t="s">
        <v>2</v>
      </c>
      <c r="F18" s="5" t="s">
        <v>3</v>
      </c>
      <c r="G18" s="6" t="s">
        <v>4</v>
      </c>
      <c r="H18" s="7"/>
      <c r="I18" s="8" t="s">
        <v>5</v>
      </c>
      <c r="J18" s="9"/>
      <c r="K18" s="10" t="s">
        <v>6</v>
      </c>
      <c r="L18" s="4"/>
      <c r="M18" s="10" t="s">
        <v>7</v>
      </c>
      <c r="N18" s="9"/>
      <c r="O18" s="3"/>
      <c r="P18" s="3"/>
    </row>
    <row r="19" spans="1:16" x14ac:dyDescent="0.2">
      <c r="B19" s="11"/>
      <c r="C19" s="12">
        <v>5</v>
      </c>
      <c r="D19" s="13"/>
      <c r="E19" s="13"/>
      <c r="F19" s="14">
        <v>0.1</v>
      </c>
      <c r="G19" s="15">
        <v>0.25</v>
      </c>
      <c r="H19" s="16">
        <v>0.25</v>
      </c>
      <c r="I19" s="17">
        <v>0.5</v>
      </c>
      <c r="J19" s="16">
        <v>0.5</v>
      </c>
      <c r="K19" s="19">
        <v>1</v>
      </c>
      <c r="L19" s="18">
        <v>1</v>
      </c>
      <c r="M19" s="19">
        <v>2</v>
      </c>
      <c r="N19" s="20">
        <v>2</v>
      </c>
      <c r="O19" s="21"/>
      <c r="P19" s="22"/>
    </row>
    <row r="20" spans="1:16" s="30" customFormat="1" ht="12" thickBot="1" x14ac:dyDescent="0.25">
      <c r="A20" s="1"/>
      <c r="B20" s="23" t="s">
        <v>8</v>
      </c>
      <c r="C20" s="24"/>
      <c r="D20" s="24"/>
      <c r="E20" s="24"/>
      <c r="F20" s="25" t="s">
        <v>9</v>
      </c>
      <c r="G20" s="26" t="s">
        <v>10</v>
      </c>
      <c r="H20" s="27" t="s">
        <v>11</v>
      </c>
      <c r="I20" s="28" t="s">
        <v>12</v>
      </c>
      <c r="J20" s="27" t="s">
        <v>13</v>
      </c>
      <c r="K20" s="26" t="s">
        <v>14</v>
      </c>
      <c r="L20" s="29" t="s">
        <v>15</v>
      </c>
      <c r="M20" s="26" t="s">
        <v>16</v>
      </c>
      <c r="N20" s="27" t="s">
        <v>17</v>
      </c>
      <c r="O20" s="28" t="s">
        <v>18</v>
      </c>
      <c r="P20" s="29" t="s">
        <v>19</v>
      </c>
    </row>
    <row r="21" spans="1:16" x14ac:dyDescent="0.2">
      <c r="B21" s="13"/>
      <c r="C21" s="13"/>
      <c r="D21" s="13"/>
      <c r="E21" s="13"/>
      <c r="F21" s="31"/>
      <c r="G21" s="31"/>
      <c r="H21" s="31"/>
      <c r="I21" s="31"/>
      <c r="J21" s="31"/>
      <c r="K21" s="31"/>
      <c r="L21" s="31"/>
      <c r="M21" s="31"/>
      <c r="N21" s="31"/>
      <c r="O21" s="13"/>
      <c r="P21" s="32"/>
    </row>
    <row r="22" spans="1:16" ht="12" thickBot="1" x14ac:dyDescent="0.25">
      <c r="B22" s="33"/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1:16" s="30" customFormat="1" x14ac:dyDescent="0.2">
      <c r="A23" s="1"/>
      <c r="B23" s="167" t="s">
        <v>55</v>
      </c>
      <c r="C23" s="168"/>
      <c r="D23" s="169"/>
      <c r="E23" s="169"/>
      <c r="F23" s="170"/>
      <c r="G23" s="171"/>
      <c r="H23" s="172"/>
      <c r="I23" s="173"/>
      <c r="J23" s="172"/>
      <c r="K23" s="171"/>
      <c r="L23" s="174"/>
      <c r="M23" s="171"/>
      <c r="N23" s="172"/>
      <c r="O23" s="43">
        <f>SUM(F23:N23)</f>
        <v>0</v>
      </c>
      <c r="P23" s="44">
        <f>(F23*$F$5)+(G23*$G$5)+(H23*$H$5)+(I23*$I$5)+(J23*$J$5)+(K23*$K$5)+(L23*$L$5)+(M23*$M$5)+(N23*$N$5)</f>
        <v>0</v>
      </c>
    </row>
    <row r="24" spans="1:16" s="30" customFormat="1" x14ac:dyDescent="0.2">
      <c r="A24" s="1"/>
      <c r="B24" s="147"/>
      <c r="C24" s="80"/>
      <c r="D24" s="74"/>
      <c r="E24" s="74"/>
      <c r="F24" s="75"/>
      <c r="G24" s="76"/>
      <c r="H24" s="77"/>
      <c r="I24" s="78"/>
      <c r="J24" s="77"/>
      <c r="K24" s="76"/>
      <c r="L24" s="79"/>
      <c r="M24" s="76"/>
      <c r="N24" s="77"/>
      <c r="O24" s="43">
        <f>SUM(F24:N24)</f>
        <v>0</v>
      </c>
      <c r="P24" s="44">
        <f>(F24*$F$5)+(G24*$G$5)+(H24*$H$5)+(I24*$I$5)+(J24*$J$5)+(K24*$K$5)+(L24*$L$5)+(M24*$M$5)+(N24*$N$5)</f>
        <v>0</v>
      </c>
    </row>
    <row r="25" spans="1:16" s="30" customFormat="1" x14ac:dyDescent="0.2">
      <c r="A25" s="1"/>
      <c r="B25" s="147"/>
      <c r="C25" s="80"/>
      <c r="D25" s="74"/>
      <c r="E25" s="74"/>
      <c r="F25" s="75"/>
      <c r="G25" s="76"/>
      <c r="H25" s="77"/>
      <c r="I25" s="78"/>
      <c r="J25" s="77"/>
      <c r="K25" s="76"/>
      <c r="L25" s="79"/>
      <c r="M25" s="76"/>
      <c r="N25" s="77"/>
      <c r="O25" s="43">
        <f>SUM(F25:N25)</f>
        <v>0</v>
      </c>
      <c r="P25" s="44">
        <f>(F25*$F$5)+(G25*$G$5)+(H25*$H$5)+(I25*$I$5)+(J25*$J$5)+(K25*$K$5)+(L25*$L$5)+(M25*$M$5)+(N25*$N$5)</f>
        <v>0</v>
      </c>
    </row>
    <row r="26" spans="1:16" ht="12" thickBot="1" x14ac:dyDescent="0.25">
      <c r="A26" s="46"/>
      <c r="B26" s="47" t="s">
        <v>21</v>
      </c>
      <c r="C26" s="47">
        <f t="shared" ref="C26:P26" si="1">SUM(C23:C25)</f>
        <v>0</v>
      </c>
      <c r="D26" s="47">
        <f t="shared" si="1"/>
        <v>0</v>
      </c>
      <c r="E26" s="47">
        <f t="shared" si="1"/>
        <v>0</v>
      </c>
      <c r="F26" s="47">
        <f t="shared" si="1"/>
        <v>0</v>
      </c>
      <c r="G26" s="47">
        <f t="shared" si="1"/>
        <v>0</v>
      </c>
      <c r="H26" s="47">
        <f t="shared" si="1"/>
        <v>0</v>
      </c>
      <c r="I26" s="47">
        <f t="shared" si="1"/>
        <v>0</v>
      </c>
      <c r="J26" s="47">
        <f t="shared" si="1"/>
        <v>0</v>
      </c>
      <c r="K26" s="47">
        <f t="shared" si="1"/>
        <v>0</v>
      </c>
      <c r="L26" s="47">
        <f t="shared" si="1"/>
        <v>0</v>
      </c>
      <c r="M26" s="47">
        <f t="shared" si="1"/>
        <v>0</v>
      </c>
      <c r="N26" s="47">
        <f t="shared" si="1"/>
        <v>0</v>
      </c>
      <c r="O26" s="47">
        <f t="shared" si="1"/>
        <v>0</v>
      </c>
      <c r="P26" s="47">
        <f t="shared" si="1"/>
        <v>0</v>
      </c>
    </row>
    <row r="29" spans="1:16" x14ac:dyDescent="0.2">
      <c r="M29" s="130" t="s">
        <v>21</v>
      </c>
      <c r="N29" s="130"/>
      <c r="O29" s="130">
        <f>SUM(O12,O26)</f>
        <v>0</v>
      </c>
      <c r="P29" s="130">
        <f>SUM(P12,P26)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12" sqref="B12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52</v>
      </c>
    </row>
    <row r="3" spans="1:16" ht="12.75" x14ac:dyDescent="0.2">
      <c r="B3" s="2" t="s">
        <v>98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 t="s">
        <v>115</v>
      </c>
      <c r="C9" s="117"/>
      <c r="D9" s="109"/>
      <c r="E9" s="109"/>
      <c r="F9" s="132"/>
      <c r="G9" s="133"/>
      <c r="H9" s="134"/>
      <c r="I9" s="113">
        <v>1</v>
      </c>
      <c r="J9" s="134"/>
      <c r="K9" s="133"/>
      <c r="L9" s="114">
        <v>32</v>
      </c>
      <c r="M9" s="133"/>
      <c r="N9" s="134"/>
      <c r="O9" s="115">
        <f t="shared" ref="O9:O11" si="0">SUM(F9:N9)</f>
        <v>33</v>
      </c>
      <c r="P9" s="116">
        <f t="shared" ref="P9:P11" si="1">(F9*$F$5)+(G9*$G$5)+(H9*$H$5)+(I9*$I$5)+(J9*$J$5)+(K9*$K$5)+(L9*$L$5)+(M9*$M$5)+(N9*$N$5)</f>
        <v>32.5</v>
      </c>
    </row>
    <row r="10" spans="1:16" s="30" customFormat="1" x14ac:dyDescent="0.2">
      <c r="A10" s="1"/>
      <c r="B10" s="108" t="s">
        <v>116</v>
      </c>
      <c r="C10" s="117"/>
      <c r="D10" s="109"/>
      <c r="E10" s="109"/>
      <c r="F10" s="132"/>
      <c r="G10" s="133"/>
      <c r="H10" s="134"/>
      <c r="I10" s="113"/>
      <c r="J10" s="134"/>
      <c r="K10" s="133"/>
      <c r="L10" s="114">
        <v>13</v>
      </c>
      <c r="M10" s="133"/>
      <c r="N10" s="134"/>
      <c r="O10" s="115">
        <f t="shared" si="0"/>
        <v>13</v>
      </c>
      <c r="P10" s="116">
        <f t="shared" si="1"/>
        <v>13</v>
      </c>
    </row>
    <row r="11" spans="1:16" s="30" customFormat="1" x14ac:dyDescent="0.2">
      <c r="A11" s="1"/>
      <c r="B11" s="108" t="s">
        <v>117</v>
      </c>
      <c r="C11" s="117"/>
      <c r="D11" s="109"/>
      <c r="E11" s="109"/>
      <c r="F11" s="132"/>
      <c r="G11" s="133"/>
      <c r="H11" s="134"/>
      <c r="I11" s="113"/>
      <c r="J11" s="134"/>
      <c r="K11" s="133"/>
      <c r="L11" s="114">
        <v>10</v>
      </c>
      <c r="M11" s="133"/>
      <c r="N11" s="134"/>
      <c r="O11" s="115">
        <f t="shared" si="0"/>
        <v>10</v>
      </c>
      <c r="P11" s="116">
        <f t="shared" si="1"/>
        <v>10</v>
      </c>
    </row>
    <row r="12" spans="1:16" x14ac:dyDescent="0.2">
      <c r="A12" s="46"/>
      <c r="B12" s="118" t="s">
        <v>21</v>
      </c>
      <c r="C12" s="118">
        <f t="shared" ref="C12:P12" si="2">SUM(C9:C11)</f>
        <v>0</v>
      </c>
      <c r="D12" s="118">
        <f t="shared" si="2"/>
        <v>0</v>
      </c>
      <c r="E12" s="118">
        <f t="shared" si="2"/>
        <v>0</v>
      </c>
      <c r="F12" s="118">
        <f t="shared" si="2"/>
        <v>0</v>
      </c>
      <c r="G12" s="118">
        <f t="shared" si="2"/>
        <v>0</v>
      </c>
      <c r="H12" s="118">
        <f t="shared" si="2"/>
        <v>0</v>
      </c>
      <c r="I12" s="118">
        <f t="shared" si="2"/>
        <v>1</v>
      </c>
      <c r="J12" s="118">
        <f t="shared" si="2"/>
        <v>0</v>
      </c>
      <c r="K12" s="118">
        <f t="shared" si="2"/>
        <v>0</v>
      </c>
      <c r="L12" s="118">
        <f t="shared" si="2"/>
        <v>55</v>
      </c>
      <c r="M12" s="118">
        <f t="shared" si="2"/>
        <v>0</v>
      </c>
      <c r="N12" s="118">
        <f t="shared" si="2"/>
        <v>0</v>
      </c>
      <c r="O12" s="118">
        <f t="shared" si="2"/>
        <v>56</v>
      </c>
      <c r="P12" s="118">
        <f t="shared" si="2"/>
        <v>55.5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G23" sqref="G23"/>
    </sheetView>
  </sheetViews>
  <sheetFormatPr defaultRowHeight="11.25" x14ac:dyDescent="0.2"/>
  <cols>
    <col min="1" max="1" width="3.140625" style="1" customWidth="1"/>
    <col min="2" max="2" width="23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59</v>
      </c>
    </row>
    <row r="3" spans="1:16" ht="12.75" x14ac:dyDescent="0.2">
      <c r="B3" s="2" t="s">
        <v>98</v>
      </c>
      <c r="C3" s="176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67" t="s">
        <v>105</v>
      </c>
      <c r="C9" s="168"/>
      <c r="D9" s="169"/>
      <c r="E9" s="169"/>
      <c r="F9" s="170">
        <v>7</v>
      </c>
      <c r="G9" s="171">
        <v>2</v>
      </c>
      <c r="H9" s="172"/>
      <c r="I9" s="173"/>
      <c r="J9" s="172"/>
      <c r="K9" s="171">
        <v>1</v>
      </c>
      <c r="L9" s="174">
        <v>1</v>
      </c>
      <c r="M9" s="171">
        <v>2</v>
      </c>
      <c r="N9" s="172"/>
      <c r="O9" s="43">
        <f>SUM(F9:N9)</f>
        <v>13</v>
      </c>
      <c r="P9" s="44">
        <f>(F9*$F$5)+(G9*$G$5)+(H9*$H$5)+(I9*$I$5)+(J9*$J$5)+(K9*$K$5)+(L9*$L$5)+(M9*$M$5)+(N9*$N$5)</f>
        <v>7.2</v>
      </c>
    </row>
    <row r="10" spans="1:16" s="30" customFormat="1" x14ac:dyDescent="0.2">
      <c r="A10" s="1"/>
      <c r="B10" s="167"/>
      <c r="C10" s="175"/>
      <c r="D10" s="169"/>
      <c r="E10" s="169"/>
      <c r="F10" s="170"/>
      <c r="G10" s="171"/>
      <c r="H10" s="172"/>
      <c r="I10" s="173"/>
      <c r="J10" s="172"/>
      <c r="K10" s="171"/>
      <c r="L10" s="174"/>
      <c r="M10" s="171"/>
      <c r="N10" s="172"/>
      <c r="O10" s="43">
        <f t="shared" ref="O10:O12" si="0">SUM(F10:N10)</f>
        <v>0</v>
      </c>
      <c r="P10" s="44">
        <f t="shared" ref="P10:P12" si="1">(F10*$F$5)+(G10*$G$5)+(H10*$H$5)+(I10*$I$5)+(J10*$J$5)+(K10*$K$5)+(L10*$L$5)+(M10*$M$5)+(N10*$N$5)</f>
        <v>0</v>
      </c>
    </row>
    <row r="11" spans="1:16" s="30" customFormat="1" x14ac:dyDescent="0.2">
      <c r="A11" s="1"/>
      <c r="B11" s="167"/>
      <c r="C11" s="175"/>
      <c r="D11" s="169"/>
      <c r="E11" s="169"/>
      <c r="F11" s="170"/>
      <c r="G11" s="171"/>
      <c r="H11" s="172"/>
      <c r="I11" s="173"/>
      <c r="J11" s="172"/>
      <c r="K11" s="171"/>
      <c r="L11" s="174"/>
      <c r="M11" s="171"/>
      <c r="N11" s="172"/>
      <c r="O11" s="43">
        <f t="shared" si="0"/>
        <v>0</v>
      </c>
      <c r="P11" s="44">
        <f t="shared" si="1"/>
        <v>0</v>
      </c>
    </row>
    <row r="12" spans="1:16" s="30" customFormat="1" x14ac:dyDescent="0.2">
      <c r="A12" s="1"/>
      <c r="B12" s="167"/>
      <c r="C12" s="175"/>
      <c r="D12" s="169"/>
      <c r="E12" s="169"/>
      <c r="F12" s="170"/>
      <c r="G12" s="171"/>
      <c r="H12" s="172"/>
      <c r="I12" s="173"/>
      <c r="J12" s="172"/>
      <c r="K12" s="171"/>
      <c r="L12" s="174"/>
      <c r="M12" s="171"/>
      <c r="N12" s="172"/>
      <c r="O12" s="43">
        <f t="shared" si="0"/>
        <v>0</v>
      </c>
      <c r="P12" s="44">
        <f t="shared" si="1"/>
        <v>0</v>
      </c>
    </row>
    <row r="13" spans="1:16" ht="12" thickBot="1" x14ac:dyDescent="0.25">
      <c r="A13" s="46"/>
      <c r="B13" s="47" t="s">
        <v>21</v>
      </c>
      <c r="C13" s="47">
        <f t="shared" ref="C13:P13" si="2">SUM(C9:C12)</f>
        <v>0</v>
      </c>
      <c r="D13" s="47">
        <f t="shared" si="2"/>
        <v>0</v>
      </c>
      <c r="E13" s="47">
        <f t="shared" si="2"/>
        <v>0</v>
      </c>
      <c r="F13" s="47">
        <f t="shared" si="2"/>
        <v>7</v>
      </c>
      <c r="G13" s="47">
        <f t="shared" si="2"/>
        <v>2</v>
      </c>
      <c r="H13" s="47">
        <f t="shared" si="2"/>
        <v>0</v>
      </c>
      <c r="I13" s="47">
        <f t="shared" si="2"/>
        <v>0</v>
      </c>
      <c r="J13" s="47">
        <f t="shared" si="2"/>
        <v>0</v>
      </c>
      <c r="K13" s="47">
        <f t="shared" si="2"/>
        <v>1</v>
      </c>
      <c r="L13" s="47">
        <f t="shared" si="2"/>
        <v>1</v>
      </c>
      <c r="M13" s="47">
        <f t="shared" si="2"/>
        <v>2</v>
      </c>
      <c r="N13" s="47">
        <f t="shared" si="2"/>
        <v>0</v>
      </c>
      <c r="O13" s="47">
        <f t="shared" si="2"/>
        <v>13</v>
      </c>
      <c r="P13" s="47">
        <f t="shared" si="2"/>
        <v>7.2</v>
      </c>
    </row>
    <row r="14" spans="1:16" x14ac:dyDescent="0.2">
      <c r="B14" s="46"/>
      <c r="C14" s="46"/>
      <c r="D14" s="46"/>
      <c r="E14" s="46"/>
      <c r="F14" s="48"/>
      <c r="G14" s="48"/>
      <c r="H14" s="48"/>
      <c r="I14" s="48"/>
      <c r="J14" s="48"/>
      <c r="K14" s="48"/>
      <c r="L14" s="48"/>
      <c r="M14" s="48"/>
      <c r="N14" s="48"/>
      <c r="O14" s="46"/>
      <c r="P14" s="46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B24" sqref="B24"/>
    </sheetView>
  </sheetViews>
  <sheetFormatPr defaultRowHeight="12.75" x14ac:dyDescent="0.2"/>
  <cols>
    <col min="1" max="1" width="21.7109375" style="84" customWidth="1"/>
    <col min="2" max="2" width="14" style="84" customWidth="1"/>
    <col min="3" max="3" width="18.140625" style="84" customWidth="1"/>
    <col min="4" max="16384" width="9.140625" style="83"/>
  </cols>
  <sheetData>
    <row r="2" spans="1:3" x14ac:dyDescent="0.2">
      <c r="A2" s="82" t="s">
        <v>39</v>
      </c>
      <c r="B2" s="82" t="s">
        <v>24</v>
      </c>
      <c r="C2" s="82" t="s">
        <v>25</v>
      </c>
    </row>
    <row r="4" spans="1:3" ht="15" x14ac:dyDescent="0.25">
      <c r="A4" s="84" t="s">
        <v>124</v>
      </c>
      <c r="B4" s="85">
        <f>SUM(Botswana!O19)</f>
        <v>92</v>
      </c>
      <c r="C4" s="158">
        <f>SUM(Botswana!P19)</f>
        <v>29.6</v>
      </c>
    </row>
    <row r="5" spans="1:3" ht="15" x14ac:dyDescent="0.25">
      <c r="A5" s="84" t="s">
        <v>64</v>
      </c>
      <c r="B5" s="85">
        <f>SUM('Ivory Coast'!O19)</f>
        <v>2</v>
      </c>
      <c r="C5" s="158">
        <f>SUM('Ivory Coast'!P19)</f>
        <v>4</v>
      </c>
    </row>
    <row r="6" spans="1:3" ht="15" x14ac:dyDescent="0.25">
      <c r="A6" s="84" t="s">
        <v>26</v>
      </c>
      <c r="B6" s="85">
        <f>SUM(Kenya!O34)</f>
        <v>788</v>
      </c>
      <c r="C6" s="158">
        <f>SUM(Kenya!P34)</f>
        <v>489.45</v>
      </c>
    </row>
    <row r="7" spans="1:3" ht="15" hidden="1" x14ac:dyDescent="0.25">
      <c r="A7" s="84" t="s">
        <v>31</v>
      </c>
      <c r="B7" s="85">
        <f>SUM(Malawi!O12)</f>
        <v>0</v>
      </c>
      <c r="C7" s="158">
        <f>SUM(Malawi!P12)</f>
        <v>0</v>
      </c>
    </row>
    <row r="8" spans="1:3" ht="15" x14ac:dyDescent="0.25">
      <c r="A8" s="85" t="s">
        <v>27</v>
      </c>
      <c r="B8" s="157">
        <f>SUM(Mauritius!O45)</f>
        <v>2051</v>
      </c>
      <c r="C8" s="158">
        <f>SUM(Mauritius!P45)</f>
        <v>678</v>
      </c>
    </row>
    <row r="9" spans="1:3" ht="15" x14ac:dyDescent="0.25">
      <c r="A9" s="85" t="s">
        <v>47</v>
      </c>
      <c r="B9" s="157">
        <f>SUM(Nigeria!O48)</f>
        <v>106</v>
      </c>
      <c r="C9" s="158">
        <f>SUM(Nigeria!P48)</f>
        <v>41.5</v>
      </c>
    </row>
    <row r="10" spans="1:3" ht="15" x14ac:dyDescent="0.25">
      <c r="A10" s="85" t="s">
        <v>28</v>
      </c>
      <c r="B10" s="157">
        <f>SUM('South Africa'!O81)</f>
        <v>2604</v>
      </c>
      <c r="C10" s="158">
        <f>SUM('South Africa'!P81)</f>
        <v>823.8</v>
      </c>
    </row>
    <row r="11" spans="1:3" ht="15" hidden="1" x14ac:dyDescent="0.25">
      <c r="A11" s="85" t="s">
        <v>42</v>
      </c>
      <c r="B11" s="85">
        <f>SUM(Tanzania!O29)</f>
        <v>0</v>
      </c>
      <c r="C11" s="158">
        <f>SUM(Tanzania!P29)</f>
        <v>0</v>
      </c>
    </row>
    <row r="12" spans="1:3" ht="15" x14ac:dyDescent="0.25">
      <c r="A12" s="85" t="s">
        <v>53</v>
      </c>
      <c r="B12" s="85">
        <f>SUM(Togo!O12)</f>
        <v>56</v>
      </c>
      <c r="C12" s="158">
        <f>SUM(Togo!P12)</f>
        <v>55.5</v>
      </c>
    </row>
    <row r="13" spans="1:3" ht="15" x14ac:dyDescent="0.25">
      <c r="A13" s="85" t="s">
        <v>60</v>
      </c>
      <c r="B13" s="85">
        <f>SUM(Zambia!O13)</f>
        <v>13</v>
      </c>
      <c r="C13" s="158">
        <f>SUM(Zambia!P13)</f>
        <v>7.2</v>
      </c>
    </row>
    <row r="14" spans="1:3" x14ac:dyDescent="0.2">
      <c r="A14" s="86"/>
      <c r="B14" s="86"/>
      <c r="C14" s="86"/>
    </row>
    <row r="15" spans="1:3" x14ac:dyDescent="0.2">
      <c r="A15" s="86" t="s">
        <v>29</v>
      </c>
      <c r="B15" s="86">
        <f>SUM(B4:B14)</f>
        <v>5712</v>
      </c>
      <c r="C15" s="159">
        <f>SUM(C4:C14)</f>
        <v>2129.0499999999997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Botswana</vt:lpstr>
      <vt:lpstr>Burkina Faso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2015-08-29T20:16:46Z</dcterms:modified>
</cp:coreProperties>
</file>