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695" windowWidth="14070" windowHeight="7275"/>
  </bookViews>
  <sheets>
    <sheet name="Democratic Republic of Congo" sheetId="16" r:id="rId1"/>
    <sheet name="DRC" sheetId="13" state="hidden" r:id="rId2"/>
    <sheet name="Ghana" sheetId="14" r:id="rId3"/>
    <sheet name="Kenya" sheetId="10" r:id="rId4"/>
    <sheet name="Malawi" sheetId="11" state="hidden" r:id="rId5"/>
    <sheet name="Mauritius" sheetId="8" r:id="rId6"/>
    <sheet name="Nigeria" sheetId="18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[2]Malawi!#REF!</definedName>
    <definedName name="Excel_BuiltIn_Print_Area_1" localSheetId="1">[2]Malawi!#REF!</definedName>
    <definedName name="Excel_BuiltIn_Print_Area_1" localSheetId="2">[2]Malawi!#REF!</definedName>
    <definedName name="Excel_BuiltIn_Print_Area_1" localSheetId="5">[2]Malawi!#REF!</definedName>
    <definedName name="Excel_BuiltIn_Print_Area_1" localSheetId="6">[2]Malawi!#REF!</definedName>
    <definedName name="Excel_BuiltIn_Print_Area_1" localSheetId="10">[1]Malawi!#REF!</definedName>
    <definedName name="Excel_BuiltIn_Print_Area_1" localSheetId="9">[2]Malawi!#REF!</definedName>
    <definedName name="Excel_BuiltIn_Print_Area_1">[2]Malawi!#REF!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C11" i="4" l="1"/>
  <c r="B11" i="4"/>
  <c r="C9" i="4"/>
  <c r="B9" i="4"/>
  <c r="P11" i="12"/>
  <c r="O11" i="12"/>
  <c r="P10" i="12"/>
  <c r="O10" i="12"/>
  <c r="P12" i="12"/>
  <c r="O12" i="12"/>
  <c r="N238" i="19"/>
  <c r="M238" i="19"/>
  <c r="L238" i="19"/>
  <c r="K238" i="19"/>
  <c r="J238" i="19"/>
  <c r="I238" i="19"/>
  <c r="H238" i="19"/>
  <c r="G238" i="19"/>
  <c r="F238" i="19"/>
  <c r="E238" i="19"/>
  <c r="D238" i="19"/>
  <c r="C238" i="19"/>
  <c r="P237" i="19"/>
  <c r="O237" i="19"/>
  <c r="P236" i="19"/>
  <c r="O236" i="19"/>
  <c r="P235" i="19"/>
  <c r="O235" i="19"/>
  <c r="N231" i="19"/>
  <c r="M231" i="19"/>
  <c r="L231" i="19"/>
  <c r="K231" i="19"/>
  <c r="J231" i="19"/>
  <c r="I231" i="19"/>
  <c r="H231" i="19"/>
  <c r="G231" i="19"/>
  <c r="F231" i="19"/>
  <c r="E231" i="19"/>
  <c r="D231" i="19"/>
  <c r="C231" i="19"/>
  <c r="P230" i="19"/>
  <c r="O230" i="19"/>
  <c r="P229" i="19"/>
  <c r="O229" i="19"/>
  <c r="P228" i="19"/>
  <c r="O228" i="19"/>
  <c r="P227" i="19"/>
  <c r="O227" i="19"/>
  <c r="P226" i="19"/>
  <c r="O226" i="19"/>
  <c r="P225" i="19"/>
  <c r="O225" i="19"/>
  <c r="P224" i="19"/>
  <c r="O224" i="19"/>
  <c r="P223" i="19"/>
  <c r="O223" i="19"/>
  <c r="P222" i="19"/>
  <c r="O222" i="19"/>
  <c r="P221" i="19"/>
  <c r="O221" i="19"/>
  <c r="P220" i="19"/>
  <c r="O220" i="19"/>
  <c r="P219" i="19"/>
  <c r="O219" i="19"/>
  <c r="P218" i="19"/>
  <c r="O218" i="19"/>
  <c r="P217" i="19"/>
  <c r="O217" i="19"/>
  <c r="P216" i="19"/>
  <c r="O216" i="19"/>
  <c r="P215" i="19"/>
  <c r="O215" i="19"/>
  <c r="P214" i="19"/>
  <c r="O214" i="19"/>
  <c r="P213" i="19"/>
  <c r="O213" i="19"/>
  <c r="P212" i="19"/>
  <c r="O212" i="19"/>
  <c r="P211" i="19"/>
  <c r="O211" i="19"/>
  <c r="P210" i="19"/>
  <c r="O210" i="19"/>
  <c r="P209" i="19"/>
  <c r="O209" i="19"/>
  <c r="P208" i="19"/>
  <c r="O208" i="19"/>
  <c r="P207" i="19"/>
  <c r="O207" i="19"/>
  <c r="N203" i="19"/>
  <c r="M203" i="19"/>
  <c r="L203" i="19"/>
  <c r="K203" i="19"/>
  <c r="J203" i="19"/>
  <c r="I203" i="19"/>
  <c r="H203" i="19"/>
  <c r="G203" i="19"/>
  <c r="F203" i="19"/>
  <c r="E203" i="19"/>
  <c r="D203" i="19"/>
  <c r="C203" i="19"/>
  <c r="P202" i="19"/>
  <c r="O202" i="19"/>
  <c r="P201" i="19"/>
  <c r="O201" i="19"/>
  <c r="N197" i="19"/>
  <c r="M197" i="19"/>
  <c r="L197" i="19"/>
  <c r="K197" i="19"/>
  <c r="J197" i="19"/>
  <c r="I197" i="19"/>
  <c r="H197" i="19"/>
  <c r="G197" i="19"/>
  <c r="F197" i="19"/>
  <c r="E197" i="19"/>
  <c r="D197" i="19"/>
  <c r="C197" i="19"/>
  <c r="P196" i="19"/>
  <c r="O196" i="19"/>
  <c r="P195" i="19"/>
  <c r="O195" i="19"/>
  <c r="N191" i="19"/>
  <c r="M191" i="19"/>
  <c r="L191" i="19"/>
  <c r="K191" i="19"/>
  <c r="J191" i="19"/>
  <c r="I191" i="19"/>
  <c r="H191" i="19"/>
  <c r="G191" i="19"/>
  <c r="F191" i="19"/>
  <c r="E191" i="19"/>
  <c r="D191" i="19"/>
  <c r="C191" i="19"/>
  <c r="P190" i="19"/>
  <c r="P191" i="19"/>
  <c r="O190" i="19"/>
  <c r="O191" i="19"/>
  <c r="N186" i="19"/>
  <c r="M186" i="19"/>
  <c r="L186" i="19"/>
  <c r="K186" i="19"/>
  <c r="J186" i="19"/>
  <c r="I186" i="19"/>
  <c r="H186" i="19"/>
  <c r="G186" i="19"/>
  <c r="F186" i="19"/>
  <c r="E186" i="19"/>
  <c r="D186" i="19"/>
  <c r="C186" i="19"/>
  <c r="P185" i="19"/>
  <c r="O185" i="19"/>
  <c r="P184" i="19"/>
  <c r="O184" i="19"/>
  <c r="P183" i="19"/>
  <c r="O183" i="19"/>
  <c r="P182" i="19"/>
  <c r="O182" i="19"/>
  <c r="P181" i="19"/>
  <c r="O181" i="19"/>
  <c r="P180" i="19"/>
  <c r="O180" i="19"/>
  <c r="P179" i="19"/>
  <c r="O179" i="19"/>
  <c r="P178" i="19"/>
  <c r="O178" i="19"/>
  <c r="P177" i="19"/>
  <c r="O177" i="19"/>
  <c r="P176" i="19"/>
  <c r="O176" i="19"/>
  <c r="P175" i="19"/>
  <c r="O175" i="19"/>
  <c r="P174" i="19"/>
  <c r="O174" i="19"/>
  <c r="P173" i="19"/>
  <c r="O173" i="19"/>
  <c r="P172" i="19"/>
  <c r="O172" i="19"/>
  <c r="P171" i="19"/>
  <c r="O171" i="19"/>
  <c r="P170" i="19"/>
  <c r="O170" i="19"/>
  <c r="P169" i="19"/>
  <c r="O169" i="19"/>
  <c r="P168" i="19"/>
  <c r="O168" i="19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60" i="19"/>
  <c r="O160" i="19"/>
  <c r="P159" i="19"/>
  <c r="O159" i="19"/>
  <c r="P158" i="19"/>
  <c r="O158" i="19"/>
  <c r="O186" i="19"/>
  <c r="N154" i="19"/>
  <c r="M154" i="19"/>
  <c r="L154" i="19"/>
  <c r="K154" i="19"/>
  <c r="J154" i="19"/>
  <c r="I154" i="19"/>
  <c r="H154" i="19"/>
  <c r="P153" i="19"/>
  <c r="O153" i="19"/>
  <c r="P152" i="19"/>
  <c r="O152" i="19"/>
  <c r="P151" i="19"/>
  <c r="O151" i="19"/>
  <c r="P150" i="19"/>
  <c r="O150" i="19"/>
  <c r="P149" i="19"/>
  <c r="O149" i="19"/>
  <c r="P148" i="19"/>
  <c r="O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18" i="19"/>
  <c r="O118" i="19"/>
  <c r="P117" i="19"/>
  <c r="O117" i="19"/>
  <c r="P116" i="19"/>
  <c r="O116" i="19"/>
  <c r="P115" i="19"/>
  <c r="O115" i="19"/>
  <c r="P114" i="19"/>
  <c r="O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P106" i="19"/>
  <c r="O106" i="19"/>
  <c r="P105" i="19"/>
  <c r="O105" i="19"/>
  <c r="P104" i="19"/>
  <c r="O104" i="19"/>
  <c r="P103" i="19"/>
  <c r="O103" i="19"/>
  <c r="P102" i="19"/>
  <c r="O102" i="19"/>
  <c r="P101" i="19"/>
  <c r="O101" i="19"/>
  <c r="P100" i="19"/>
  <c r="O100" i="19"/>
  <c r="P99" i="19"/>
  <c r="O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N30" i="19"/>
  <c r="M30" i="19"/>
  <c r="L30" i="19"/>
  <c r="K30" i="19"/>
  <c r="J30" i="19"/>
  <c r="I30" i="19"/>
  <c r="H30" i="19"/>
  <c r="G30" i="19"/>
  <c r="F30" i="19"/>
  <c r="E30" i="19"/>
  <c r="D30" i="19"/>
  <c r="C30" i="19"/>
  <c r="P29" i="19"/>
  <c r="O29" i="19"/>
  <c r="P28" i="19"/>
  <c r="O28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O10" i="19"/>
  <c r="P9" i="19"/>
  <c r="O9" i="19"/>
  <c r="P8" i="19"/>
  <c r="P30" i="19"/>
  <c r="O8" i="19"/>
  <c r="P7" i="19"/>
  <c r="O7" i="19"/>
  <c r="O197" i="19"/>
  <c r="O240" i="19"/>
  <c r="B10" i="4"/>
  <c r="B14" i="4"/>
  <c r="O203" i="19"/>
  <c r="O231" i="19"/>
  <c r="O238" i="19"/>
  <c r="P197" i="19"/>
  <c r="P240" i="19"/>
  <c r="C10" i="4"/>
  <c r="C14" i="4"/>
  <c r="P203" i="19"/>
  <c r="P231" i="19"/>
  <c r="P238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9" i="16"/>
  <c r="P18" i="16"/>
  <c r="C4" i="4"/>
  <c r="O10" i="17"/>
  <c r="P10" i="17"/>
  <c r="N21" i="17"/>
  <c r="M21" i="17"/>
  <c r="L21" i="17"/>
  <c r="K21" i="17"/>
  <c r="J21" i="17"/>
  <c r="I21" i="17"/>
  <c r="H21" i="17"/>
  <c r="G21" i="17"/>
  <c r="F21" i="17"/>
  <c r="E21" i="17"/>
  <c r="D21" i="17"/>
  <c r="C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O11" i="17"/>
  <c r="P9" i="17"/>
  <c r="O9" i="17"/>
  <c r="G26" i="8"/>
  <c r="P24" i="8"/>
  <c r="O24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35" i="10"/>
  <c r="M35" i="10"/>
  <c r="L35" i="10"/>
  <c r="K35" i="10"/>
  <c r="J35" i="10"/>
  <c r="I35" i="10"/>
  <c r="H35" i="10"/>
  <c r="G35" i="10"/>
  <c r="F35" i="10"/>
  <c r="E35" i="10"/>
  <c r="D35" i="10"/>
  <c r="C35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P48" i="10"/>
  <c r="P47" i="10"/>
  <c r="O47" i="10"/>
  <c r="P46" i="10"/>
  <c r="P49" i="10"/>
  <c r="O46" i="10"/>
  <c r="P45" i="10"/>
  <c r="O45" i="10"/>
  <c r="O49" i="10"/>
  <c r="P19" i="10"/>
  <c r="O19" i="10"/>
  <c r="P18" i="10"/>
  <c r="O18" i="10"/>
  <c r="P17" i="10"/>
  <c r="O17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24" i="10"/>
  <c r="O24" i="10"/>
  <c r="P23" i="10"/>
  <c r="O23" i="10"/>
  <c r="P22" i="10"/>
  <c r="O22" i="10"/>
  <c r="P21" i="10"/>
  <c r="O21" i="10"/>
  <c r="P20" i="10"/>
  <c r="O20" i="10"/>
  <c r="P26" i="10"/>
  <c r="O26" i="10"/>
  <c r="P25" i="10"/>
  <c r="O25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9" i="16"/>
  <c r="O18" i="16"/>
  <c r="B4" i="4"/>
  <c r="P14" i="14"/>
  <c r="O14" i="14"/>
  <c r="P13" i="14"/>
  <c r="O13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P17" i="14"/>
  <c r="O17" i="14"/>
  <c r="P16" i="14"/>
  <c r="O16" i="14"/>
  <c r="P15" i="14"/>
  <c r="O15" i="14"/>
  <c r="N24" i="14"/>
  <c r="M24" i="14"/>
  <c r="L24" i="14"/>
  <c r="K24" i="14"/>
  <c r="J24" i="14"/>
  <c r="I24" i="14"/>
  <c r="H24" i="14"/>
  <c r="G24" i="14"/>
  <c r="F24" i="14"/>
  <c r="E24" i="14"/>
  <c r="D24" i="14"/>
  <c r="C24" i="14"/>
  <c r="P12" i="14"/>
  <c r="O12" i="14"/>
  <c r="P11" i="14"/>
  <c r="O11" i="14"/>
  <c r="P10" i="14"/>
  <c r="O10" i="14"/>
  <c r="P9" i="14"/>
  <c r="P24" i="14"/>
  <c r="C5" i="4"/>
  <c r="O9" i="14"/>
  <c r="O24" i="14"/>
  <c r="B5" i="4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O9" i="13"/>
  <c r="O19" i="13"/>
  <c r="P23" i="8"/>
  <c r="O23" i="8"/>
  <c r="P25" i="8"/>
  <c r="O25" i="8"/>
  <c r="O9" i="12"/>
  <c r="P9" i="12"/>
  <c r="P15" i="12"/>
  <c r="O13" i="12"/>
  <c r="O15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9" i="10"/>
  <c r="N41" i="10"/>
  <c r="M41" i="10"/>
  <c r="L41" i="10"/>
  <c r="K41" i="10"/>
  <c r="J41" i="10"/>
  <c r="I41" i="10"/>
  <c r="H41" i="10"/>
  <c r="G41" i="10"/>
  <c r="F41" i="10"/>
  <c r="E41" i="10"/>
  <c r="D41" i="10"/>
  <c r="C41" i="10"/>
  <c r="P40" i="10"/>
  <c r="O40" i="10"/>
  <c r="P39" i="10"/>
  <c r="O39" i="10"/>
  <c r="P34" i="10"/>
  <c r="O34" i="10"/>
  <c r="P33" i="10"/>
  <c r="O33" i="10"/>
  <c r="P32" i="10"/>
  <c r="O32" i="10"/>
  <c r="P31" i="10"/>
  <c r="O31" i="10"/>
  <c r="P30" i="10"/>
  <c r="O30" i="10"/>
  <c r="P29" i="10"/>
  <c r="O29" i="10"/>
  <c r="P28" i="10"/>
  <c r="O28" i="10"/>
  <c r="P27" i="10"/>
  <c r="O27" i="10"/>
  <c r="O9" i="10"/>
  <c r="O35" i="10"/>
  <c r="O51" i="10"/>
  <c r="B6" i="4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P12" i="11"/>
  <c r="C7" i="4"/>
  <c r="O9" i="11"/>
  <c r="O12" i="11"/>
  <c r="B7" i="4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31" i="8"/>
  <c r="O31" i="8"/>
  <c r="P30" i="8"/>
  <c r="P33" i="8"/>
  <c r="P36" i="8"/>
  <c r="C8" i="4"/>
  <c r="O30" i="8"/>
  <c r="O33" i="8"/>
  <c r="N26" i="8"/>
  <c r="M26" i="8"/>
  <c r="L26" i="8"/>
  <c r="K26" i="8"/>
  <c r="J26" i="8"/>
  <c r="I26" i="8"/>
  <c r="H26" i="8"/>
  <c r="F26" i="8"/>
  <c r="E26" i="8"/>
  <c r="D26" i="8"/>
  <c r="C26" i="8"/>
  <c r="P7" i="8"/>
  <c r="O7" i="8"/>
  <c r="O26" i="8"/>
  <c r="P19" i="13"/>
  <c r="P41" i="10"/>
  <c r="O41" i="10"/>
  <c r="P26" i="8"/>
  <c r="O72" i="18"/>
  <c r="P44" i="18"/>
  <c r="P76" i="18"/>
  <c r="P186" i="19"/>
  <c r="O30" i="19"/>
  <c r="P21" i="17"/>
  <c r="C12" i="4"/>
  <c r="O21" i="17"/>
  <c r="B12" i="4"/>
  <c r="P154" i="19"/>
  <c r="O154" i="19"/>
  <c r="P35" i="10"/>
  <c r="P51" i="10"/>
  <c r="C6" i="4"/>
  <c r="O36" i="8"/>
  <c r="B8" i="4"/>
</calcChain>
</file>

<file path=xl/sharedStrings.xml><?xml version="1.0" encoding="utf-8"?>
<sst xmlns="http://schemas.openxmlformats.org/spreadsheetml/2006/main" count="357" uniqueCount="144">
  <si>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</si>
  <si>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</si>
  <si>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</si>
  <si>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</si>
  <si>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</si>
  <si>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</si>
  <si>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</si>
  <si>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</si>
  <si>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</si>
  <si>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</si>
  <si>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</si>
  <si>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</si>
  <si>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</si>
  <si>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</si>
  <si>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</si>
  <si>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</si>
  <si>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</si>
  <si>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</si>
  <si>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</si>
  <si>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</si>
  <si>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</si>
  <si>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</si>
  <si>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</si>
  <si>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</si>
  <si>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</si>
  <si>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</si>
  <si>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</si>
  <si>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</si>
  <si>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</si>
  <si>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</si>
  <si>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</si>
  <si>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</si>
  <si>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</si>
  <si>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</si>
  <si>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</si>
  <si>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</si>
  <si>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</si>
  <si>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</si>
  <si>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Country</t>
  </si>
  <si>
    <t>Cumulative Team scores</t>
  </si>
  <si>
    <t>TEMPLE: Democratic Republic of Congo</t>
  </si>
  <si>
    <t>Cumulative scores by area:</t>
  </si>
  <si>
    <t>Team Cumumalative scores</t>
  </si>
  <si>
    <t>DRC</t>
  </si>
  <si>
    <t>TEMPLE: Ghana</t>
  </si>
  <si>
    <t>Ghana</t>
  </si>
  <si>
    <t>Nigeria</t>
  </si>
  <si>
    <t>MONTH : December 2013</t>
  </si>
  <si>
    <t>Temple cumulative Scores</t>
  </si>
  <si>
    <t>Temple Cumulative Scores</t>
  </si>
  <si>
    <t>Iskcon Nairobi</t>
  </si>
  <si>
    <t>Iskcon Kisumu</t>
  </si>
  <si>
    <t>Iskcon Mombassa</t>
  </si>
  <si>
    <t>Togo</t>
  </si>
  <si>
    <t xml:space="preserve">MONTH : 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</si>
  <si>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</si>
  <si>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</si>
  <si>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</si>
  <si>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</si>
  <si>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</si>
  <si>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</si>
  <si>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</si>
  <si>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</si>
  <si>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</si>
  <si>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</si>
  <si>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</si>
  <si>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</si>
  <si>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</si>
  <si>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</si>
  <si>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</si>
  <si>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</si>
  <si>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</si>
  <si>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</si>
  <si>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</si>
  <si>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</si>
  <si>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</si>
  <si>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</si>
  <si>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Jaya Gopala Dasa</t>
  </si>
  <si>
    <t>ISKCON MIDRAND</t>
  </si>
  <si>
    <t>ISKCON PIETERMARITZBURG</t>
  </si>
  <si>
    <t>Harinama and Temple Book Table</t>
  </si>
  <si>
    <t>ISKCON SANDTON</t>
  </si>
  <si>
    <t>Sankirtana Team</t>
  </si>
  <si>
    <t>Mt Satyabhama/Vinat/Akuti dd</t>
  </si>
  <si>
    <t>Mt Sarvakanti dd</t>
  </si>
  <si>
    <t>Mt Sadhna</t>
  </si>
  <si>
    <t>Pr Ashiv</t>
  </si>
  <si>
    <t>Mt Vidya</t>
  </si>
  <si>
    <t>Mt Bhudevi dd</t>
  </si>
  <si>
    <t>Mt Kamala</t>
  </si>
  <si>
    <t>Mt Ramparsad Bhanumati</t>
  </si>
  <si>
    <t>Pr Sundarachal das</t>
  </si>
  <si>
    <t>Mt Tamanna/Vaidehi</t>
  </si>
  <si>
    <t>Mt Kavita Rana</t>
  </si>
  <si>
    <t>Mt Vishwanee Dussoye</t>
  </si>
  <si>
    <t>Mt Sheetal</t>
  </si>
  <si>
    <t>Pr Shavin Gopee</t>
  </si>
  <si>
    <t>Pr Vijay</t>
  </si>
  <si>
    <t>Pr Sandeep Dossiah</t>
  </si>
  <si>
    <t>Pr Ravi Foolchand</t>
  </si>
  <si>
    <t>MONTH : January 2015</t>
  </si>
  <si>
    <t>Bhakta Jake</t>
  </si>
  <si>
    <t>UMAPATI DASA</t>
  </si>
  <si>
    <t>KARUNARAS DASA</t>
  </si>
  <si>
    <t>GIFT SHOP</t>
  </si>
  <si>
    <t>RUKMA DASA</t>
  </si>
  <si>
    <t>VAISHNAVI SANGA GROUP</t>
  </si>
  <si>
    <t>DASARATH DASA&amp; BHAKTA PRITESH</t>
  </si>
  <si>
    <t>BTG</t>
  </si>
  <si>
    <t>Ajeeth Pramlal</t>
  </si>
  <si>
    <t xml:space="preserve">Book Counter </t>
  </si>
  <si>
    <t>Vibhu Caitanya Dasa</t>
  </si>
  <si>
    <t>Radhastami das</t>
  </si>
  <si>
    <t>Bhaktin Kajol</t>
  </si>
  <si>
    <t>Raghava Caitanya Das</t>
  </si>
  <si>
    <t>TEMPLE: Zambia</t>
  </si>
  <si>
    <t>ANU PANTH</t>
  </si>
  <si>
    <t>RAVI</t>
  </si>
  <si>
    <t>MUKESH</t>
  </si>
  <si>
    <t>ASHOK SOODH</t>
  </si>
  <si>
    <t>JOSHI</t>
  </si>
  <si>
    <t>SUDHEER</t>
  </si>
  <si>
    <t>MITESH</t>
  </si>
  <si>
    <t>VIKAS</t>
  </si>
  <si>
    <t>VISHAL</t>
  </si>
  <si>
    <t>MANORANJAN</t>
  </si>
  <si>
    <t>J D SHARMA</t>
  </si>
  <si>
    <t>TEMPLE: Kinshasa</t>
  </si>
  <si>
    <t>Gift shop</t>
  </si>
  <si>
    <t>Dharmasetu Das</t>
  </si>
  <si>
    <t>Bhakta Gilly</t>
  </si>
  <si>
    <t>TEMPLE: Togo</t>
  </si>
  <si>
    <t>Satchidananda Dasa</t>
  </si>
  <si>
    <t>Bhakta Aminou</t>
  </si>
  <si>
    <t>Bhakta Tonton</t>
  </si>
  <si>
    <t>Bhakta Koffi</t>
  </si>
  <si>
    <t>Bhakta Sally</t>
  </si>
  <si>
    <t>Zambia</t>
  </si>
  <si>
    <t>ISKCON LENASIA</t>
  </si>
  <si>
    <t>Sasolburg Namahatta</t>
  </si>
  <si>
    <t>Visaka dd</t>
  </si>
  <si>
    <t>Amrita Radhika dd</t>
  </si>
  <si>
    <t>Leanne Pillay</t>
  </si>
  <si>
    <t>BTG Magazines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</si>
</sst>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R&quot;\ * #,##0.00_ ;_ &quot;R&quot;\ * \-#,##0.00_ ;_ &quot;R&quot;\ * &quot;-&quot;??_ ;_ @_ "/>
    <numFmt numFmtId="164" formatCode="0.0"/>
  </numFmts>
  <fonts count="36" x14ac:knownFonts="1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0"/>
      <name val="Arial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9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3"/>
      </left>
      <right/>
      <top style="medium">
        <color indexed="63"/>
      </top>
      <bottom style="hair">
        <color indexed="63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49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85" applyNumberFormat="0" applyAlignment="0" applyProtection="0"/>
    <xf numFmtId="0" fontId="17" fillId="28" borderId="86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87" applyNumberFormat="0" applyFill="0" applyAlignment="0" applyProtection="0"/>
    <xf numFmtId="0" fontId="21" fillId="0" borderId="88" applyNumberFormat="0" applyFill="0" applyAlignment="0" applyProtection="0"/>
    <xf numFmtId="0" fontId="22" fillId="0" borderId="89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85" applyNumberFormat="0" applyAlignment="0" applyProtection="0"/>
    <xf numFmtId="0" fontId="24" fillId="0" borderId="90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91" applyNumberFormat="0" applyFont="0" applyAlignment="0" applyProtection="0"/>
    <xf numFmtId="0" fontId="27" fillId="27" borderId="92" applyNumberFormat="0" applyAlignment="0" applyProtection="0"/>
    <xf numFmtId="0" fontId="28" fillId="0" borderId="0" applyNumberFormat="0" applyFill="0" applyBorder="0" applyAlignment="0" applyProtection="0"/>
    <xf numFmtId="0" fontId="29" fillId="0" borderId="93" applyNumberFormat="0" applyFill="0" applyAlignment="0" applyProtection="0"/>
    <xf numFmtId="0" fontId="30" fillId="0" borderId="0" applyNumberFormat="0" applyFill="0" applyBorder="0" applyAlignment="0" applyProtection="0"/>
  </cellStyleXfs>
  <cellXfs count="20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33" fillId="0" borderId="0" xfId="0" applyFont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8" xfId="0" applyFont="1" applyBorder="1" applyAlignment="1">
      <alignment horizontal="right"/>
    </xf>
    <xf numFmtId="0" fontId="1" fillId="0" borderId="59" xfId="0" applyFont="1" applyBorder="1" applyAlignment="1">
      <alignment horizontal="right"/>
    </xf>
    <xf numFmtId="0" fontId="1" fillId="0" borderId="60" xfId="0" applyFont="1" applyBorder="1" applyAlignment="1">
      <alignment horizontal="right"/>
    </xf>
    <xf numFmtId="0" fontId="1" fillId="0" borderId="61" xfId="0" applyFont="1" applyBorder="1" applyAlignment="1">
      <alignment horizontal="right"/>
    </xf>
    <xf numFmtId="2" fontId="4" fillId="0" borderId="15" xfId="0" applyNumberFormat="1" applyFont="1" applyFill="1" applyBorder="1"/>
    <xf numFmtId="0" fontId="1" fillId="0" borderId="62" xfId="0" applyFont="1" applyBorder="1"/>
    <xf numFmtId="0" fontId="1" fillId="0" borderId="28" xfId="0" applyFont="1" applyBorder="1"/>
    <xf numFmtId="0" fontId="1" fillId="0" borderId="63" xfId="0" applyFont="1" applyBorder="1"/>
    <xf numFmtId="0" fontId="1" fillId="0" borderId="64" xfId="0" applyFont="1" applyBorder="1"/>
    <xf numFmtId="0" fontId="34" fillId="0" borderId="0" xfId="0" applyFont="1"/>
    <xf numFmtId="0" fontId="35" fillId="0" borderId="0" xfId="0" applyFont="1"/>
    <xf numFmtId="0" fontId="1" fillId="0" borderId="65" xfId="0" applyFont="1" applyBorder="1"/>
    <xf numFmtId="0" fontId="1" fillId="0" borderId="66" xfId="0" applyFont="1" applyBorder="1" applyAlignment="1">
      <alignment horizontal="center"/>
    </xf>
    <xf numFmtId="0" fontId="1" fillId="0" borderId="67" xfId="0" applyFont="1" applyBorder="1" applyAlignment="1">
      <alignment horizontal="center"/>
    </xf>
    <xf numFmtId="0" fontId="1" fillId="0" borderId="68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3" fillId="0" borderId="25" xfId="0" applyFont="1" applyBorder="1"/>
    <xf numFmtId="0" fontId="1" fillId="0" borderId="55" xfId="0" applyFont="1" applyBorder="1" applyAlignment="1">
      <alignment horizontal="right"/>
    </xf>
    <xf numFmtId="0" fontId="1" fillId="0" borderId="29" xfId="0" applyFont="1" applyBorder="1"/>
    <xf numFmtId="0" fontId="1" fillId="0" borderId="69" xfId="0" applyFont="1" applyBorder="1"/>
    <xf numFmtId="0" fontId="1" fillId="0" borderId="70" xfId="0" applyFont="1" applyBorder="1"/>
    <xf numFmtId="0" fontId="1" fillId="0" borderId="71" xfId="0" applyFont="1" applyBorder="1"/>
    <xf numFmtId="44" fontId="1" fillId="0" borderId="72" xfId="28" applyFont="1" applyBorder="1"/>
    <xf numFmtId="0" fontId="1" fillId="0" borderId="25" xfId="0" applyFont="1" applyFill="1" applyBorder="1"/>
    <xf numFmtId="0" fontId="1" fillId="0" borderId="73" xfId="0" applyFont="1" applyFill="1" applyBorder="1"/>
    <xf numFmtId="0" fontId="1" fillId="0" borderId="74" xfId="0" applyFont="1" applyBorder="1"/>
    <xf numFmtId="1" fontId="4" fillId="0" borderId="20" xfId="0" applyNumberFormat="1" applyFont="1" applyFill="1" applyBorder="1"/>
    <xf numFmtId="0" fontId="1" fillId="0" borderId="60" xfId="0" applyFont="1" applyBorder="1"/>
    <xf numFmtId="0" fontId="1" fillId="0" borderId="75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4" fillId="0" borderId="24" xfId="0" applyFont="1" applyBorder="1"/>
    <xf numFmtId="0" fontId="1" fillId="0" borderId="72" xfId="0" applyFont="1" applyBorder="1"/>
    <xf numFmtId="0" fontId="1" fillId="0" borderId="76" xfId="0" applyFont="1" applyBorder="1"/>
    <xf numFmtId="0" fontId="1" fillId="0" borderId="77" xfId="0" applyFont="1" applyBorder="1"/>
    <xf numFmtId="0" fontId="1" fillId="0" borderId="78" xfId="0" applyFont="1" applyBorder="1"/>
    <xf numFmtId="0" fontId="1" fillId="0" borderId="79" xfId="0" applyFont="1" applyBorder="1"/>
    <xf numFmtId="0" fontId="1" fillId="0" borderId="30" xfId="0" applyFont="1" applyBorder="1"/>
    <xf numFmtId="0" fontId="1" fillId="0" borderId="80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81" xfId="0" applyFont="1" applyBorder="1" applyAlignment="1">
      <alignment horizontal="center"/>
    </xf>
    <xf numFmtId="0" fontId="1" fillId="0" borderId="82" xfId="0" applyFont="1" applyBorder="1" applyAlignment="1">
      <alignment horizontal="center"/>
    </xf>
    <xf numFmtId="0" fontId="1" fillId="0" borderId="83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84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</cellXfs>
  <cellStyles count="49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tabSelected="1" workbookViewId="0">
      <selection activeCell="N10" sqref="N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127</v>
      </c>
    </row>
    <row r="3" spans="1:16" ht="12.75" x14ac:dyDescent="0.2">
      <c r="B3" s="2" t="s">
        <v>100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99" t="s">
        <v>49</v>
      </c>
      <c r="C9" s="108"/>
      <c r="D9" s="100"/>
      <c r="E9" s="100"/>
      <c r="F9" s="172"/>
      <c r="G9" s="173">
        <v>1000</v>
      </c>
      <c r="H9" s="174"/>
      <c r="I9" s="175"/>
      <c r="J9" s="174"/>
      <c r="K9" s="173"/>
      <c r="L9" s="176"/>
      <c r="M9" s="173"/>
      <c r="N9" s="174">
        <v>335</v>
      </c>
      <c r="O9" s="106">
        <f t="shared" ref="O9:O17" si="0">SUM(F9:N9)</f>
        <v>1335</v>
      </c>
      <c r="P9" s="107">
        <f t="shared" ref="P9:P17" si="1">(F9*$F$5)+(G9*$G$5)+(H9*$H$5)+(I9*$I$5)+(J9*$J$5)+(K9*$K$5)+(L9*$L$5)+(M9*$M$5)+(N9*$N$5)</f>
        <v>920</v>
      </c>
    </row>
    <row r="10" spans="1:16" s="30" customFormat="1" x14ac:dyDescent="0.2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 hidden="1" x14ac:dyDescent="0.2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 x14ac:dyDescent="0.2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1000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335</v>
      </c>
      <c r="O18" s="109">
        <f t="shared" si="2"/>
        <v>1335</v>
      </c>
      <c r="P18" s="109">
        <f t="shared" si="2"/>
        <v>920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40</v>
      </c>
    </row>
    <row r="3" spans="1:16" ht="12.75" x14ac:dyDescent="0.2">
      <c r="B3" s="2" t="s">
        <v>47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41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31"/>
      <c r="D9" s="100"/>
      <c r="E9" s="100"/>
      <c r="F9" s="132"/>
      <c r="G9" s="102"/>
      <c r="H9" s="103"/>
      <c r="I9" s="104"/>
      <c r="J9" s="103"/>
      <c r="K9" s="102"/>
      <c r="L9" s="105"/>
      <c r="M9" s="102"/>
      <c r="N9" s="103"/>
      <c r="O9" s="106">
        <f t="shared" ref="O9:O18" si="0">SUM(F9:N9)</f>
        <v>0</v>
      </c>
      <c r="P9" s="107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32"/>
      <c r="G17" s="133"/>
      <c r="H17" s="134"/>
      <c r="I17" s="104"/>
      <c r="J17" s="134"/>
      <c r="K17" s="133"/>
      <c r="L17" s="105"/>
      <c r="M17" s="133"/>
      <c r="N17" s="134"/>
      <c r="O17" s="106">
        <f t="shared" si="0"/>
        <v>0</v>
      </c>
      <c r="P17" s="107">
        <f t="shared" si="1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01"/>
      <c r="G18" s="102"/>
      <c r="H18" s="103"/>
      <c r="I18" s="104"/>
      <c r="J18" s="103"/>
      <c r="K18" s="102"/>
      <c r="L18" s="105"/>
      <c r="M18" s="102"/>
      <c r="N18" s="103"/>
      <c r="O18" s="106">
        <f t="shared" si="0"/>
        <v>0</v>
      </c>
      <c r="P18" s="107">
        <f t="shared" si="1"/>
        <v>0</v>
      </c>
    </row>
    <row r="19" spans="1:16" x14ac:dyDescent="0.2">
      <c r="A19" s="38"/>
      <c r="B19" s="109" t="s">
        <v>21</v>
      </c>
      <c r="C19" s="109">
        <f t="shared" ref="C19:P19" si="2">SUM(C9:C18)</f>
        <v>0</v>
      </c>
      <c r="D19" s="109">
        <f t="shared" si="2"/>
        <v>0</v>
      </c>
      <c r="E19" s="109">
        <f t="shared" si="2"/>
        <v>0</v>
      </c>
      <c r="F19" s="109">
        <f t="shared" si="2"/>
        <v>0</v>
      </c>
      <c r="G19" s="109">
        <f t="shared" si="2"/>
        <v>0</v>
      </c>
      <c r="H19" s="109">
        <f t="shared" si="2"/>
        <v>0</v>
      </c>
      <c r="I19" s="109">
        <f t="shared" si="2"/>
        <v>0</v>
      </c>
      <c r="J19" s="109">
        <f t="shared" si="2"/>
        <v>0</v>
      </c>
      <c r="K19" s="109">
        <f t="shared" si="2"/>
        <v>0</v>
      </c>
      <c r="L19" s="109">
        <f t="shared" si="2"/>
        <v>0</v>
      </c>
      <c r="M19" s="109">
        <f t="shared" si="2"/>
        <v>0</v>
      </c>
      <c r="N19" s="109">
        <f t="shared" si="2"/>
        <v>0</v>
      </c>
      <c r="O19" s="109">
        <f t="shared" si="2"/>
        <v>0</v>
      </c>
      <c r="P19" s="109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4"/>
  <sheetViews>
    <sheetView workbookViewId="0">
      <selection activeCell="G10" sqref="G1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44</v>
      </c>
    </row>
    <row r="3" spans="1:16" ht="12.75" x14ac:dyDescent="0.2">
      <c r="B3" s="2" t="s">
        <v>100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45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101</v>
      </c>
      <c r="C9" s="131"/>
      <c r="D9" s="100"/>
      <c r="E9" s="100"/>
      <c r="F9" s="132">
        <v>20</v>
      </c>
      <c r="G9" s="102">
        <v>5</v>
      </c>
      <c r="H9" s="103"/>
      <c r="I9" s="104">
        <v>3</v>
      </c>
      <c r="J9" s="103"/>
      <c r="K9" s="102"/>
      <c r="L9" s="105">
        <v>3</v>
      </c>
      <c r="M9" s="102"/>
      <c r="N9" s="103">
        <v>1</v>
      </c>
      <c r="O9" s="106">
        <f t="shared" ref="O9:O15" si="0">SUM(F9:N9)</f>
        <v>32</v>
      </c>
      <c r="P9" s="107">
        <f t="shared" ref="P9:P15" si="1">(F9*$F$5)+(G9*$G$5)+(H9*$H$5)+(I9*$I$5)+(J9*$J$5)+(K9*$K$5)+(L9*$L$5)+(M9*$M$5)+(N9*$N$5)</f>
        <v>9.75</v>
      </c>
    </row>
    <row r="10" spans="1:16" s="30" customFormat="1" x14ac:dyDescent="0.2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2"/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0</v>
      </c>
      <c r="P11" s="107">
        <f t="shared" si="1"/>
        <v>0</v>
      </c>
    </row>
    <row r="12" spans="1:16" s="30" customFormat="1" x14ac:dyDescent="0.2">
      <c r="A12" s="1"/>
      <c r="B12" s="99"/>
      <c r="C12" s="108"/>
      <c r="D12" s="100"/>
      <c r="E12" s="100"/>
      <c r="F12" s="132"/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0</v>
      </c>
      <c r="P12" s="107">
        <f t="shared" si="1"/>
        <v>0</v>
      </c>
    </row>
    <row r="13" spans="1:16" s="30" customFormat="1" x14ac:dyDescent="0.2">
      <c r="A13" s="1"/>
      <c r="B13" s="99"/>
      <c r="C13" s="108"/>
      <c r="D13" s="100"/>
      <c r="E13" s="100"/>
      <c r="F13" s="132"/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0</v>
      </c>
      <c r="P13" s="107">
        <f t="shared" si="1"/>
        <v>0</v>
      </c>
    </row>
    <row r="14" spans="1:16" s="30" customFormat="1" x14ac:dyDescent="0.2">
      <c r="A14" s="1"/>
      <c r="B14" s="99"/>
      <c r="C14" s="108"/>
      <c r="D14" s="100"/>
      <c r="E14" s="100"/>
      <c r="F14" s="132"/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0</v>
      </c>
      <c r="P14" s="107">
        <f t="shared" si="1"/>
        <v>0</v>
      </c>
    </row>
    <row r="15" spans="1:16" s="30" customFormat="1" x14ac:dyDescent="0.2">
      <c r="A15" s="1"/>
      <c r="B15" s="99"/>
      <c r="C15" s="108"/>
      <c r="D15" s="100"/>
      <c r="E15" s="100"/>
      <c r="F15" s="132"/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0</v>
      </c>
      <c r="P15" s="107">
        <f t="shared" si="1"/>
        <v>0</v>
      </c>
    </row>
    <row r="16" spans="1:16" s="30" customFormat="1" x14ac:dyDescent="0.2">
      <c r="A16" s="1"/>
      <c r="B16" s="99"/>
      <c r="C16" s="108"/>
      <c r="D16" s="100"/>
      <c r="E16" s="100"/>
      <c r="F16" s="132"/>
      <c r="G16" s="133"/>
      <c r="H16" s="134"/>
      <c r="I16" s="104"/>
      <c r="J16" s="134"/>
      <c r="K16" s="133"/>
      <c r="L16" s="105"/>
      <c r="M16" s="133"/>
      <c r="N16" s="134"/>
      <c r="O16" s="106">
        <f t="shared" ref="O16:O22" si="2">SUM(F16:N16)</f>
        <v>0</v>
      </c>
      <c r="P16" s="107">
        <f t="shared" ref="P16:P22" si="3">(F16*$F$5)+(G16*$G$5)+(H16*$H$5)+(I16*$I$5)+(J16*$J$5)+(K16*$K$5)+(L16*$L$5)+(M16*$M$5)+(N16*$N$5)</f>
        <v>0</v>
      </c>
    </row>
    <row r="17" spans="1:16" s="30" customFormat="1" x14ac:dyDescent="0.2">
      <c r="A17" s="1"/>
      <c r="B17" s="99"/>
      <c r="C17" s="108"/>
      <c r="D17" s="100"/>
      <c r="E17" s="100"/>
      <c r="F17" s="132"/>
      <c r="G17" s="133"/>
      <c r="H17" s="134"/>
      <c r="I17" s="104"/>
      <c r="J17" s="134"/>
      <c r="K17" s="133"/>
      <c r="L17" s="105"/>
      <c r="M17" s="133"/>
      <c r="N17" s="134"/>
      <c r="O17" s="106">
        <f t="shared" si="2"/>
        <v>0</v>
      </c>
      <c r="P17" s="107">
        <f t="shared" si="3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32"/>
      <c r="G18" s="133"/>
      <c r="H18" s="134"/>
      <c r="I18" s="104"/>
      <c r="J18" s="134"/>
      <c r="K18" s="133"/>
      <c r="L18" s="105"/>
      <c r="M18" s="133"/>
      <c r="N18" s="134"/>
      <c r="O18" s="106">
        <f t="shared" si="2"/>
        <v>0</v>
      </c>
      <c r="P18" s="107">
        <f t="shared" si="3"/>
        <v>0</v>
      </c>
    </row>
    <row r="19" spans="1:16" s="30" customFormat="1" hidden="1" x14ac:dyDescent="0.2">
      <c r="A19" s="1"/>
      <c r="B19" s="99"/>
      <c r="C19" s="108"/>
      <c r="D19" s="100"/>
      <c r="E19" s="100"/>
      <c r="F19" s="132"/>
      <c r="G19" s="133"/>
      <c r="H19" s="134"/>
      <c r="I19" s="104"/>
      <c r="J19" s="134"/>
      <c r="K19" s="133"/>
      <c r="L19" s="105"/>
      <c r="M19" s="133"/>
      <c r="N19" s="134"/>
      <c r="O19" s="106">
        <f t="shared" si="2"/>
        <v>0</v>
      </c>
      <c r="P19" s="107">
        <f t="shared" si="3"/>
        <v>0</v>
      </c>
    </row>
    <row r="20" spans="1:16" s="30" customFormat="1" hidden="1" x14ac:dyDescent="0.2">
      <c r="A20" s="1"/>
      <c r="B20" s="99"/>
      <c r="C20" s="108"/>
      <c r="D20" s="100"/>
      <c r="E20" s="100"/>
      <c r="F20" s="132"/>
      <c r="G20" s="133"/>
      <c r="H20" s="134"/>
      <c r="I20" s="104"/>
      <c r="J20" s="134"/>
      <c r="K20" s="133"/>
      <c r="L20" s="105"/>
      <c r="M20" s="133"/>
      <c r="N20" s="134"/>
      <c r="O20" s="106">
        <f t="shared" si="2"/>
        <v>0</v>
      </c>
      <c r="P20" s="107">
        <f t="shared" si="3"/>
        <v>0</v>
      </c>
    </row>
    <row r="21" spans="1:16" s="30" customFormat="1" x14ac:dyDescent="0.2">
      <c r="A21" s="1"/>
      <c r="B21" s="99"/>
      <c r="C21" s="108"/>
      <c r="D21" s="100"/>
      <c r="E21" s="100"/>
      <c r="F21" s="101"/>
      <c r="G21" s="102"/>
      <c r="H21" s="103"/>
      <c r="I21" s="104"/>
      <c r="J21" s="103"/>
      <c r="K21" s="102"/>
      <c r="L21" s="105"/>
      <c r="M21" s="102"/>
      <c r="N21" s="103"/>
      <c r="O21" s="106">
        <f t="shared" si="2"/>
        <v>0</v>
      </c>
      <c r="P21" s="107">
        <f t="shared" si="3"/>
        <v>0</v>
      </c>
    </row>
    <row r="22" spans="1:16" s="30" customFormat="1" x14ac:dyDescent="0.2">
      <c r="A22" s="1"/>
      <c r="B22" s="99"/>
      <c r="C22" s="108"/>
      <c r="D22" s="100"/>
      <c r="E22" s="100"/>
      <c r="F22" s="132"/>
      <c r="G22" s="133"/>
      <c r="H22" s="134"/>
      <c r="I22" s="104"/>
      <c r="J22" s="134"/>
      <c r="K22" s="133"/>
      <c r="L22" s="105"/>
      <c r="M22" s="133"/>
      <c r="N22" s="134"/>
      <c r="O22" s="106">
        <f t="shared" si="2"/>
        <v>0</v>
      </c>
      <c r="P22" s="107">
        <f t="shared" si="3"/>
        <v>0</v>
      </c>
    </row>
    <row r="23" spans="1:16" s="30" customFormat="1" x14ac:dyDescent="0.2">
      <c r="A23" s="1"/>
      <c r="B23" s="99"/>
      <c r="C23" s="108"/>
      <c r="D23" s="100"/>
      <c r="E23" s="100"/>
      <c r="F23" s="132"/>
      <c r="G23" s="133"/>
      <c r="H23" s="134"/>
      <c r="I23" s="104"/>
      <c r="J23" s="134"/>
      <c r="K23" s="133"/>
      <c r="L23" s="105"/>
      <c r="M23" s="133"/>
      <c r="N23" s="134"/>
      <c r="O23" s="106">
        <f>SUM(F23:N23)</f>
        <v>0</v>
      </c>
      <c r="P23" s="107">
        <f>(F23*$F$5)+(G23*$G$5)+(H23*$H$5)+(I23*$I$5)+(J23*$J$5)+(K23*$K$5)+(L23*$L$5)+(M23*$M$5)+(N23*$N$5)</f>
        <v>0</v>
      </c>
    </row>
    <row r="24" spans="1:16" x14ac:dyDescent="0.2">
      <c r="A24" s="38"/>
      <c r="B24" s="109" t="s">
        <v>21</v>
      </c>
      <c r="C24" s="109">
        <f t="shared" ref="C24:P24" si="4">SUM(C9:C23)</f>
        <v>0</v>
      </c>
      <c r="D24" s="109">
        <f t="shared" si="4"/>
        <v>0</v>
      </c>
      <c r="E24" s="109">
        <f t="shared" si="4"/>
        <v>0</v>
      </c>
      <c r="F24" s="109">
        <f t="shared" si="4"/>
        <v>20</v>
      </c>
      <c r="G24" s="109">
        <f t="shared" si="4"/>
        <v>5</v>
      </c>
      <c r="H24" s="109">
        <f t="shared" si="4"/>
        <v>0</v>
      </c>
      <c r="I24" s="109">
        <f t="shared" si="4"/>
        <v>3</v>
      </c>
      <c r="J24" s="109">
        <f t="shared" si="4"/>
        <v>0</v>
      </c>
      <c r="K24" s="109">
        <f t="shared" si="4"/>
        <v>0</v>
      </c>
      <c r="L24" s="109">
        <f t="shared" si="4"/>
        <v>3</v>
      </c>
      <c r="M24" s="109">
        <f t="shared" si="4"/>
        <v>0</v>
      </c>
      <c r="N24" s="109">
        <f t="shared" si="4"/>
        <v>1</v>
      </c>
      <c r="O24" s="109">
        <f t="shared" si="4"/>
        <v>32</v>
      </c>
      <c r="P24" s="109">
        <f t="shared" si="4"/>
        <v>9.75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51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12" t="s">
        <v>36</v>
      </c>
    </row>
    <row r="3" spans="1:16" ht="12.75" x14ac:dyDescent="0.2">
      <c r="B3" s="2" t="s">
        <v>100</v>
      </c>
      <c r="C3" s="2"/>
      <c r="D3" s="113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50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x14ac:dyDescent="0.2">
      <c r="B9" s="58" t="s">
        <v>102</v>
      </c>
      <c r="C9" s="167"/>
      <c r="D9" s="51"/>
      <c r="E9" s="52"/>
      <c r="F9" s="53"/>
      <c r="G9" s="59">
        <v>100</v>
      </c>
      <c r="H9" s="60"/>
      <c r="I9" s="61"/>
      <c r="J9" s="60"/>
      <c r="K9" s="59"/>
      <c r="L9" s="62"/>
      <c r="M9" s="59"/>
      <c r="N9" s="60">
        <v>20</v>
      </c>
      <c r="O9" s="126">
        <f>SUM(C9:N9)</f>
        <v>120</v>
      </c>
      <c r="P9" s="37">
        <f>(C9*$C$5)+(F9*$F$5)+(G9*$G$5)+(H9*$H$5)+(I9*$I$5)+(J9*$J$5)+(K9*$K$5)+(L9*$L$5)+(M9*$M$5)+(N9*$N$5)</f>
        <v>65</v>
      </c>
    </row>
    <row r="10" spans="1:16" x14ac:dyDescent="0.2">
      <c r="B10" s="58" t="s">
        <v>103</v>
      </c>
      <c r="C10" s="167"/>
      <c r="D10" s="51"/>
      <c r="E10" s="52"/>
      <c r="F10" s="53"/>
      <c r="G10" s="59">
        <v>6</v>
      </c>
      <c r="H10" s="60"/>
      <c r="I10" s="61">
        <v>2</v>
      </c>
      <c r="J10" s="60"/>
      <c r="K10" s="59">
        <v>2</v>
      </c>
      <c r="L10" s="62"/>
      <c r="M10" s="59"/>
      <c r="N10" s="60"/>
      <c r="O10" s="126">
        <f t="shared" ref="O10:O19" si="0">SUM(F10:N10)</f>
        <v>10</v>
      </c>
      <c r="P10" s="37">
        <f t="shared" ref="P10:P19" si="1">(F10*$F$5)+(G10*$G$5)+(H10*$H$5)+(I10*$I$5)+(J10*$J$5)+(K10*$K$5)+(L10*$L$5)+(M10*$M$5)+(N10*$N$5)</f>
        <v>4.5</v>
      </c>
    </row>
    <row r="11" spans="1:16" x14ac:dyDescent="0.2">
      <c r="B11" s="58" t="s">
        <v>104</v>
      </c>
      <c r="C11" s="167"/>
      <c r="D11" s="51"/>
      <c r="E11" s="52"/>
      <c r="F11" s="53">
        <v>1</v>
      </c>
      <c r="G11" s="59">
        <v>3</v>
      </c>
      <c r="H11" s="60"/>
      <c r="I11" s="170">
        <v>9</v>
      </c>
      <c r="J11" s="60"/>
      <c r="K11" s="59">
        <v>1</v>
      </c>
      <c r="L11" s="62"/>
      <c r="M11" s="59"/>
      <c r="N11" s="60">
        <v>5</v>
      </c>
      <c r="O11" s="126">
        <f t="shared" si="0"/>
        <v>19</v>
      </c>
      <c r="P11" s="37">
        <f t="shared" si="1"/>
        <v>16.350000000000001</v>
      </c>
    </row>
    <row r="12" spans="1:16" x14ac:dyDescent="0.2">
      <c r="B12" s="58" t="s">
        <v>105</v>
      </c>
      <c r="C12" s="167"/>
      <c r="D12" s="51"/>
      <c r="E12" s="52"/>
      <c r="F12" s="53"/>
      <c r="G12" s="59">
        <v>14</v>
      </c>
      <c r="H12" s="60"/>
      <c r="I12" s="61"/>
      <c r="J12" s="60"/>
      <c r="K12" s="59">
        <v>1</v>
      </c>
      <c r="L12" s="62"/>
      <c r="M12" s="59"/>
      <c r="N12" s="60">
        <v>2</v>
      </c>
      <c r="O12" s="126">
        <f t="shared" si="0"/>
        <v>17</v>
      </c>
      <c r="P12" s="37">
        <f t="shared" si="1"/>
        <v>8.5</v>
      </c>
    </row>
    <row r="13" spans="1:16" x14ac:dyDescent="0.2">
      <c r="B13" s="58" t="s">
        <v>106</v>
      </c>
      <c r="C13" s="167"/>
      <c r="D13" s="51"/>
      <c r="E13" s="52"/>
      <c r="F13" s="53">
        <v>80</v>
      </c>
      <c r="G13" s="59">
        <v>931</v>
      </c>
      <c r="H13" s="60"/>
      <c r="I13" s="61">
        <v>7</v>
      </c>
      <c r="J13" s="60"/>
      <c r="K13" s="59">
        <v>9</v>
      </c>
      <c r="L13" s="62"/>
      <c r="M13" s="59"/>
      <c r="N13" s="60">
        <v>13</v>
      </c>
      <c r="O13" s="126">
        <f t="shared" si="0"/>
        <v>1040</v>
      </c>
      <c r="P13" s="37">
        <f t="shared" si="1"/>
        <v>279.25</v>
      </c>
    </row>
    <row r="14" spans="1:16" hidden="1" x14ac:dyDescent="0.2">
      <c r="B14" s="58"/>
      <c r="C14" s="167"/>
      <c r="D14" s="51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126">
        <f t="shared" si="0"/>
        <v>0</v>
      </c>
      <c r="P14" s="37">
        <f t="shared" si="1"/>
        <v>0</v>
      </c>
    </row>
    <row r="15" spans="1:16" hidden="1" x14ac:dyDescent="0.2">
      <c r="B15" s="58"/>
      <c r="C15" s="167"/>
      <c r="D15" s="51"/>
      <c r="E15" s="52"/>
      <c r="F15" s="53"/>
      <c r="G15" s="59"/>
      <c r="H15" s="60"/>
      <c r="I15" s="170"/>
      <c r="J15" s="60"/>
      <c r="K15" s="59"/>
      <c r="L15" s="62"/>
      <c r="M15" s="59"/>
      <c r="N15" s="60"/>
      <c r="O15" s="126">
        <f t="shared" si="0"/>
        <v>0</v>
      </c>
      <c r="P15" s="37">
        <f t="shared" si="1"/>
        <v>0</v>
      </c>
    </row>
    <row r="16" spans="1:16" hidden="1" x14ac:dyDescent="0.2">
      <c r="B16" s="58"/>
      <c r="C16" s="167"/>
      <c r="D16" s="51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126">
        <f t="shared" si="0"/>
        <v>0</v>
      </c>
      <c r="P16" s="37">
        <f t="shared" si="1"/>
        <v>0</v>
      </c>
    </row>
    <row r="17" spans="1:16" hidden="1" x14ac:dyDescent="0.2">
      <c r="B17" s="58"/>
      <c r="C17" s="167"/>
      <c r="D17" s="51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126">
        <f t="shared" si="0"/>
        <v>0</v>
      </c>
      <c r="P17" s="37">
        <f t="shared" si="1"/>
        <v>0</v>
      </c>
    </row>
    <row r="18" spans="1:16" hidden="1" x14ac:dyDescent="0.2">
      <c r="B18" s="58"/>
      <c r="C18" s="167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126">
        <f t="shared" si="0"/>
        <v>0</v>
      </c>
      <c r="P18" s="37">
        <f t="shared" si="1"/>
        <v>0</v>
      </c>
    </row>
    <row r="19" spans="1:16" hidden="1" x14ac:dyDescent="0.2">
      <c r="B19" s="58"/>
      <c r="C19" s="167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26">
        <f t="shared" si="0"/>
        <v>0</v>
      </c>
      <c r="P19" s="37">
        <f t="shared" si="1"/>
        <v>0</v>
      </c>
    </row>
    <row r="20" spans="1:16" hidden="1" x14ac:dyDescent="0.2">
      <c r="B20" s="58"/>
      <c r="C20" s="167"/>
      <c r="D20" s="51"/>
      <c r="E20" s="52"/>
      <c r="F20" s="53"/>
      <c r="G20" s="59"/>
      <c r="H20" s="60"/>
      <c r="I20" s="170"/>
      <c r="J20" s="60"/>
      <c r="K20" s="59"/>
      <c r="L20" s="62"/>
      <c r="M20" s="59"/>
      <c r="N20" s="60"/>
      <c r="O20" s="126">
        <f t="shared" ref="O20:O26" si="2">SUM(F20:N20)</f>
        <v>0</v>
      </c>
      <c r="P20" s="37">
        <f t="shared" ref="P20:P26" si="3">(F20*$F$5)+(G20*$G$5)+(H20*$H$5)+(I20*$I$5)+(J20*$J$5)+(K20*$K$5)+(L20*$L$5)+(M20*$M$5)+(N20*$N$5)</f>
        <v>0</v>
      </c>
    </row>
    <row r="21" spans="1:16" hidden="1" x14ac:dyDescent="0.2">
      <c r="B21" s="58"/>
      <c r="C21" s="167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6">
        <f t="shared" si="2"/>
        <v>0</v>
      </c>
      <c r="P21" s="37">
        <f t="shared" si="3"/>
        <v>0</v>
      </c>
    </row>
    <row r="22" spans="1:16" hidden="1" x14ac:dyDescent="0.2">
      <c r="B22" s="58"/>
      <c r="C22" s="167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26">
        <f t="shared" si="2"/>
        <v>0</v>
      </c>
      <c r="P22" s="37">
        <f t="shared" si="3"/>
        <v>0</v>
      </c>
    </row>
    <row r="23" spans="1:16" hidden="1" x14ac:dyDescent="0.2">
      <c r="B23" s="58"/>
      <c r="C23" s="167"/>
      <c r="D23" s="51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126">
        <f t="shared" si="2"/>
        <v>0</v>
      </c>
      <c r="P23" s="37">
        <f t="shared" si="3"/>
        <v>0</v>
      </c>
    </row>
    <row r="24" spans="1:16" hidden="1" x14ac:dyDescent="0.2">
      <c r="B24" s="58"/>
      <c r="C24" s="167"/>
      <c r="D24" s="51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126">
        <f t="shared" si="2"/>
        <v>0</v>
      </c>
      <c r="P24" s="37">
        <f t="shared" si="3"/>
        <v>0</v>
      </c>
    </row>
    <row r="25" spans="1:16" hidden="1" x14ac:dyDescent="0.2">
      <c r="B25" s="58"/>
      <c r="C25" s="167"/>
      <c r="D25" s="16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126">
        <f t="shared" si="2"/>
        <v>0</v>
      </c>
      <c r="P25" s="37">
        <f t="shared" si="3"/>
        <v>0</v>
      </c>
    </row>
    <row r="26" spans="1:16" hidden="1" x14ac:dyDescent="0.2">
      <c r="B26" s="58"/>
      <c r="C26" s="167"/>
      <c r="D26" s="51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126">
        <f t="shared" si="2"/>
        <v>0</v>
      </c>
      <c r="P26" s="37">
        <f t="shared" si="3"/>
        <v>0</v>
      </c>
    </row>
    <row r="27" spans="1:16" hidden="1" x14ac:dyDescent="0.2">
      <c r="B27" s="58"/>
      <c r="C27" s="167"/>
      <c r="D27" s="51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126">
        <f t="shared" ref="O27:O34" si="4">SUM(F27:N27)</f>
        <v>0</v>
      </c>
      <c r="P27" s="37">
        <f t="shared" ref="P27:P34" si="5">(F27*$F$5)+(G27*$G$5)+(H27*$H$5)+(I27*$I$5)+(J27*$J$5)+(K27*$K$5)+(L27*$L$5)+(M27*$M$5)+(N27*$N$5)</f>
        <v>0</v>
      </c>
    </row>
    <row r="28" spans="1:16" hidden="1" x14ac:dyDescent="0.2">
      <c r="B28" s="163"/>
      <c r="C28" s="167"/>
      <c r="D28" s="164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126">
        <f t="shared" si="4"/>
        <v>0</v>
      </c>
      <c r="P28" s="37">
        <f t="shared" si="5"/>
        <v>0</v>
      </c>
    </row>
    <row r="29" spans="1:16" hidden="1" x14ac:dyDescent="0.2">
      <c r="B29" s="163"/>
      <c r="C29" s="168"/>
      <c r="D29" s="164"/>
      <c r="E29" s="52"/>
      <c r="F29" s="53"/>
      <c r="G29" s="59"/>
      <c r="H29" s="60"/>
      <c r="I29" s="170"/>
      <c r="J29" s="60"/>
      <c r="K29" s="59"/>
      <c r="L29" s="62"/>
      <c r="M29" s="59"/>
      <c r="N29" s="60"/>
      <c r="O29" s="126">
        <f t="shared" si="4"/>
        <v>0</v>
      </c>
      <c r="P29" s="37">
        <f t="shared" si="5"/>
        <v>0</v>
      </c>
    </row>
    <row r="30" spans="1:16" s="30" customFormat="1" hidden="1" x14ac:dyDescent="0.2">
      <c r="A30" s="1"/>
      <c r="B30" s="165"/>
      <c r="C30" s="169"/>
      <c r="D30" s="166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126">
        <f t="shared" si="4"/>
        <v>0</v>
      </c>
      <c r="P30" s="37">
        <f t="shared" si="5"/>
        <v>0</v>
      </c>
    </row>
    <row r="31" spans="1:16" s="30" customFormat="1" hidden="1" x14ac:dyDescent="0.2">
      <c r="A31" s="1"/>
      <c r="B31" s="137"/>
      <c r="C31" s="52"/>
      <c r="D31" s="58"/>
      <c r="E31" s="139"/>
      <c r="F31" s="115"/>
      <c r="G31" s="115"/>
      <c r="H31" s="116"/>
      <c r="I31" s="117"/>
      <c r="J31" s="118"/>
      <c r="K31" s="117"/>
      <c r="L31" s="118"/>
      <c r="M31" s="119"/>
      <c r="N31" s="114"/>
      <c r="O31" s="127">
        <f t="shared" si="4"/>
        <v>0</v>
      </c>
      <c r="P31" s="37">
        <f t="shared" si="5"/>
        <v>0</v>
      </c>
    </row>
    <row r="32" spans="1:16" s="30" customFormat="1" hidden="1" x14ac:dyDescent="0.2">
      <c r="A32" s="1"/>
      <c r="B32" s="137"/>
      <c r="C32" s="52"/>
      <c r="D32" s="58"/>
      <c r="E32" s="139"/>
      <c r="F32" s="115"/>
      <c r="G32" s="115"/>
      <c r="H32" s="118"/>
      <c r="I32" s="117"/>
      <c r="J32" s="118"/>
      <c r="K32" s="117"/>
      <c r="L32" s="118"/>
      <c r="M32" s="59"/>
      <c r="N32" s="138"/>
      <c r="O32" s="36">
        <f t="shared" si="4"/>
        <v>0</v>
      </c>
      <c r="P32" s="37">
        <f t="shared" si="5"/>
        <v>0</v>
      </c>
    </row>
    <row r="33" spans="1:16" s="30" customFormat="1" hidden="1" x14ac:dyDescent="0.2">
      <c r="A33" s="1"/>
      <c r="B33" s="13"/>
      <c r="C33" s="38"/>
      <c r="D33" s="125"/>
      <c r="E33" s="128"/>
      <c r="F33" s="120"/>
      <c r="G33" s="120"/>
      <c r="H33" s="121"/>
      <c r="I33" s="122"/>
      <c r="J33" s="121"/>
      <c r="K33" s="122"/>
      <c r="L33" s="121"/>
      <c r="M33" s="122"/>
      <c r="N33" s="123"/>
      <c r="O33" s="36">
        <f t="shared" si="4"/>
        <v>0</v>
      </c>
      <c r="P33" s="37">
        <f t="shared" si="5"/>
        <v>0</v>
      </c>
    </row>
    <row r="34" spans="1:16" s="30" customFormat="1" x14ac:dyDescent="0.2">
      <c r="A34" s="1"/>
      <c r="B34" s="165"/>
      <c r="C34" s="169"/>
      <c r="D34" s="166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4"/>
        <v>0</v>
      </c>
      <c r="P34" s="37">
        <f t="shared" si="5"/>
        <v>0</v>
      </c>
    </row>
    <row r="35" spans="1:16" ht="12" thickBot="1" x14ac:dyDescent="0.25">
      <c r="A35" s="38"/>
      <c r="B35" s="39" t="s">
        <v>21</v>
      </c>
      <c r="C35" s="39">
        <f t="shared" ref="C35:N35" si="6">SUM(C9:C34)</f>
        <v>0</v>
      </c>
      <c r="D35" s="39">
        <f t="shared" si="6"/>
        <v>0</v>
      </c>
      <c r="E35" s="39">
        <f t="shared" si="6"/>
        <v>0</v>
      </c>
      <c r="F35" s="39">
        <f t="shared" si="6"/>
        <v>81</v>
      </c>
      <c r="G35" s="39">
        <f t="shared" si="6"/>
        <v>1054</v>
      </c>
      <c r="H35" s="39">
        <f t="shared" si="6"/>
        <v>0</v>
      </c>
      <c r="I35" s="39">
        <f t="shared" si="6"/>
        <v>18</v>
      </c>
      <c r="J35" s="39">
        <f t="shared" si="6"/>
        <v>0</v>
      </c>
      <c r="K35" s="39">
        <f t="shared" si="6"/>
        <v>13</v>
      </c>
      <c r="L35" s="39">
        <f t="shared" si="6"/>
        <v>0</v>
      </c>
      <c r="M35" s="39">
        <f t="shared" si="6"/>
        <v>0</v>
      </c>
      <c r="N35" s="39">
        <f t="shared" si="6"/>
        <v>40</v>
      </c>
      <c r="O35" s="39">
        <f>SUM(O9:O34)</f>
        <v>1206</v>
      </c>
      <c r="P35" s="39">
        <f>SUM(P9:P34)</f>
        <v>373.6</v>
      </c>
    </row>
    <row r="36" spans="1:16" x14ac:dyDescent="0.2">
      <c r="B36" s="38"/>
      <c r="C36" s="38"/>
      <c r="D36" s="38"/>
      <c r="E36" s="38"/>
      <c r="F36" s="40"/>
      <c r="G36" s="40"/>
      <c r="H36" s="40"/>
      <c r="I36" s="40"/>
      <c r="J36" s="40"/>
      <c r="K36" s="40"/>
      <c r="L36" s="40"/>
      <c r="M36" s="40"/>
      <c r="N36" s="40"/>
      <c r="O36" s="38"/>
      <c r="P36" s="38"/>
    </row>
    <row r="37" spans="1:16" x14ac:dyDescent="0.2">
      <c r="O37" s="38"/>
    </row>
    <row r="38" spans="1:16" ht="12" thickBot="1" x14ac:dyDescent="0.25">
      <c r="B38" s="33" t="s">
        <v>51</v>
      </c>
      <c r="C38" s="33"/>
      <c r="D38" s="33"/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</row>
    <row r="39" spans="1:16" ht="12" customHeight="1" x14ac:dyDescent="0.2">
      <c r="B39" s="186" t="s">
        <v>107</v>
      </c>
      <c r="C39" s="51"/>
      <c r="D39" s="52"/>
      <c r="E39" s="52"/>
      <c r="F39" s="190"/>
      <c r="G39" s="187">
        <v>429</v>
      </c>
      <c r="H39" s="60"/>
      <c r="I39" s="188">
        <v>159</v>
      </c>
      <c r="J39" s="60"/>
      <c r="K39" s="187">
        <v>58</v>
      </c>
      <c r="L39" s="189"/>
      <c r="M39" s="59"/>
      <c r="N39" s="114">
        <v>29</v>
      </c>
      <c r="O39" s="36">
        <f>SUM(F39:N39)</f>
        <v>675</v>
      </c>
      <c r="P39" s="37">
        <f>(F39*$F$5)+(G39*$G$5)+(H39*$H$5)+(I39*$I$5)+(J39*$J$5)+(K39*$K$5)+(L39*$L$5)+(M39*$M$5)+(N39*$N$5)</f>
        <v>302.75</v>
      </c>
    </row>
    <row r="40" spans="1:16" x14ac:dyDescent="0.2">
      <c r="B40" s="58"/>
      <c r="C40" s="52"/>
      <c r="D40" s="52"/>
      <c r="E40" s="52"/>
      <c r="F40" s="115"/>
      <c r="G40" s="117"/>
      <c r="H40" s="116"/>
      <c r="I40" s="117"/>
      <c r="J40" s="118"/>
      <c r="K40" s="117"/>
      <c r="L40" s="118"/>
      <c r="M40" s="119"/>
      <c r="N40" s="114"/>
      <c r="O40" s="36">
        <f>SUM(F40:N40)</f>
        <v>0</v>
      </c>
      <c r="P40" s="37">
        <f>(F40*$F$5)+(G40*$G$5)+(H40*$H$5)+(I40*$I$5)+(J40*$J$5)+(K40*$K$5)+(L40*$L$5)+(M40*$M$5)+(N40*$N$5)</f>
        <v>0</v>
      </c>
    </row>
    <row r="41" spans="1:16" ht="12" thickBot="1" x14ac:dyDescent="0.25">
      <c r="B41" s="39" t="s">
        <v>21</v>
      </c>
      <c r="C41" s="39">
        <f t="shared" ref="C41:P41" si="7">SUM(C39:C40)</f>
        <v>0</v>
      </c>
      <c r="D41" s="39">
        <f t="shared" si="7"/>
        <v>0</v>
      </c>
      <c r="E41" s="39">
        <f t="shared" si="7"/>
        <v>0</v>
      </c>
      <c r="F41" s="39">
        <f t="shared" si="7"/>
        <v>0</v>
      </c>
      <c r="G41" s="39">
        <f t="shared" si="7"/>
        <v>429</v>
      </c>
      <c r="H41" s="39">
        <f t="shared" si="7"/>
        <v>0</v>
      </c>
      <c r="I41" s="39">
        <f t="shared" si="7"/>
        <v>159</v>
      </c>
      <c r="J41" s="39">
        <f t="shared" si="7"/>
        <v>0</v>
      </c>
      <c r="K41" s="39">
        <f t="shared" si="7"/>
        <v>58</v>
      </c>
      <c r="L41" s="39">
        <f t="shared" si="7"/>
        <v>0</v>
      </c>
      <c r="M41" s="39">
        <f t="shared" si="7"/>
        <v>0</v>
      </c>
      <c r="N41" s="39">
        <f t="shared" si="7"/>
        <v>29</v>
      </c>
      <c r="O41" s="39">
        <f t="shared" si="7"/>
        <v>675</v>
      </c>
      <c r="P41" s="124">
        <f t="shared" si="7"/>
        <v>302.75</v>
      </c>
    </row>
    <row r="43" spans="1:16" hidden="1" x14ac:dyDescent="0.2"/>
    <row r="44" spans="1:16" ht="12" hidden="1" thickBot="1" x14ac:dyDescent="0.25">
      <c r="B44" s="33" t="s">
        <v>52</v>
      </c>
      <c r="C44" s="33"/>
      <c r="D44" s="33"/>
      <c r="E44" s="33"/>
      <c r="F44" s="34"/>
      <c r="G44" s="34"/>
      <c r="H44" s="34"/>
      <c r="I44" s="34"/>
      <c r="J44" s="34"/>
      <c r="K44" s="34"/>
      <c r="L44" s="34"/>
      <c r="M44" s="34"/>
      <c r="N44" s="34"/>
      <c r="O44" s="35"/>
      <c r="P44" s="35"/>
    </row>
    <row r="45" spans="1:16" hidden="1" x14ac:dyDescent="0.2">
      <c r="B45" s="58"/>
      <c r="C45" s="63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SUM(F45:N45)</f>
        <v>0</v>
      </c>
      <c r="P45" s="37">
        <f>(F45*$F$5)+(G45*$G$5)+(H45*$H$5)+(I45*$I$5)+(J45*$J$5)+(K45*$K$5)+(L45*$L$5)+(M45*$M$5)+(N45*$N$5)</f>
        <v>0</v>
      </c>
    </row>
    <row r="46" spans="1:16" hidden="1" x14ac:dyDescent="0.2"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>SUM(F46:N46)</f>
        <v>0</v>
      </c>
      <c r="P46" s="37">
        <f>(F46*$F$5)+(G46*$G$5)+(H46*$H$5)+(I46*$I$5)+(J46*$J$5)+(K46*$K$5)+(L46*$L$5)+(M46*$M$5)+(N46*$N$5)</f>
        <v>0</v>
      </c>
    </row>
    <row r="47" spans="1:16" hidden="1" x14ac:dyDescent="0.2"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>SUM(C47:N47)</f>
        <v>0</v>
      </c>
      <c r="P47" s="37">
        <f>(C47*$C$5)+(G47*$G$5)+(H47*$H$5)+(I47*$I$5)+(J47*$J$5)+(K47*$K$5)+(L47*$L$5)+(M47*$M$5)+(N47*$N$5)</f>
        <v>0</v>
      </c>
    </row>
    <row r="48" spans="1:16" hidden="1" x14ac:dyDescent="0.2">
      <c r="B48" s="125"/>
      <c r="C48" s="38"/>
      <c r="D48" s="38"/>
      <c r="E48" s="38"/>
      <c r="F48" s="120"/>
      <c r="G48" s="122"/>
      <c r="H48" s="121"/>
      <c r="I48" s="122"/>
      <c r="J48" s="121"/>
      <c r="K48" s="122"/>
      <c r="L48" s="121"/>
      <c r="M48" s="122"/>
      <c r="N48" s="123"/>
      <c r="O48" s="36"/>
      <c r="P48" s="37">
        <f>(F48*$F$5)+(G48*$G$5)+(H48*$H$5)+(I48*$I$5)+(J48*$J$5)+(K48*$K$5)+(L48*$L$5)+(M48*$M$5)+(N48*$N$5)</f>
        <v>0</v>
      </c>
    </row>
    <row r="49" spans="2:16" ht="12" hidden="1" thickBot="1" x14ac:dyDescent="0.25">
      <c r="B49" s="39" t="s">
        <v>21</v>
      </c>
      <c r="C49" s="39">
        <f>SUM(C45:C46)</f>
        <v>0</v>
      </c>
      <c r="D49" s="39">
        <f>SUM(D45:D46)</f>
        <v>0</v>
      </c>
      <c r="E49" s="39">
        <f>SUM(E45:E46)</f>
        <v>0</v>
      </c>
      <c r="F49" s="39">
        <f>SUM(F45:F48)</f>
        <v>0</v>
      </c>
      <c r="G49" s="39">
        <f t="shared" ref="G49:O49" si="8">SUM(G45:G48)</f>
        <v>0</v>
      </c>
      <c r="H49" s="39">
        <f t="shared" si="8"/>
        <v>0</v>
      </c>
      <c r="I49" s="39">
        <f t="shared" si="8"/>
        <v>0</v>
      </c>
      <c r="J49" s="39">
        <f t="shared" si="8"/>
        <v>0</v>
      </c>
      <c r="K49" s="39">
        <f t="shared" si="8"/>
        <v>0</v>
      </c>
      <c r="L49" s="39">
        <f t="shared" si="8"/>
        <v>0</v>
      </c>
      <c r="M49" s="39">
        <f t="shared" si="8"/>
        <v>0</v>
      </c>
      <c r="N49" s="39">
        <f t="shared" si="8"/>
        <v>0</v>
      </c>
      <c r="O49" s="39">
        <f t="shared" si="8"/>
        <v>0</v>
      </c>
      <c r="P49" s="124">
        <f>SUM(P45:P48)</f>
        <v>0</v>
      </c>
    </row>
    <row r="50" spans="2:16" x14ac:dyDescent="0.2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171"/>
    </row>
    <row r="51" spans="2:16" x14ac:dyDescent="0.2">
      <c r="N51" s="130" t="s">
        <v>29</v>
      </c>
      <c r="O51" s="129">
        <f>SUM(O35+O41+O49)</f>
        <v>1881</v>
      </c>
      <c r="P51" s="129">
        <f>SUM(P35+P41+P49)</f>
        <v>676.35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54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48</v>
      </c>
      <c r="C9" s="131"/>
      <c r="D9" s="100"/>
      <c r="E9" s="100"/>
      <c r="F9" s="132"/>
      <c r="G9" s="102"/>
      <c r="H9" s="103"/>
      <c r="I9" s="104"/>
      <c r="J9" s="103"/>
      <c r="K9" s="102"/>
      <c r="L9" s="105"/>
      <c r="M9" s="102"/>
      <c r="N9" s="103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2"/>
      <c r="G10" s="133"/>
      <c r="H10" s="134"/>
      <c r="I10" s="104"/>
      <c r="J10" s="134"/>
      <c r="K10" s="133"/>
      <c r="L10" s="105"/>
      <c r="M10" s="133"/>
      <c r="N10" s="134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 x14ac:dyDescent="0.2">
      <c r="A11" s="1"/>
      <c r="B11" s="99"/>
      <c r="C11" s="108"/>
      <c r="D11" s="100"/>
      <c r="E11" s="100"/>
      <c r="F11" s="101"/>
      <c r="G11" s="102"/>
      <c r="H11" s="103"/>
      <c r="I11" s="104"/>
      <c r="J11" s="103"/>
      <c r="K11" s="102"/>
      <c r="L11" s="105"/>
      <c r="M11" s="102"/>
      <c r="N11" s="103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 x14ac:dyDescent="0.2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0</v>
      </c>
      <c r="G12" s="109">
        <f t="shared" si="0"/>
        <v>0</v>
      </c>
      <c r="H12" s="109">
        <f t="shared" si="0"/>
        <v>0</v>
      </c>
      <c r="I12" s="109">
        <f t="shared" si="0"/>
        <v>0</v>
      </c>
      <c r="J12" s="109">
        <f t="shared" si="0"/>
        <v>0</v>
      </c>
      <c r="K12" s="109">
        <f t="shared" si="0"/>
        <v>0</v>
      </c>
      <c r="L12" s="109">
        <f t="shared" si="0"/>
        <v>0</v>
      </c>
      <c r="M12" s="109">
        <f t="shared" si="0"/>
        <v>0</v>
      </c>
      <c r="N12" s="109">
        <f t="shared" si="0"/>
        <v>0</v>
      </c>
      <c r="O12" s="109">
        <f t="shared" si="0"/>
        <v>0</v>
      </c>
      <c r="P12" s="10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N30" sqref="N30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55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77" t="s">
        <v>83</v>
      </c>
      <c r="C7" s="178"/>
      <c r="D7" s="179"/>
      <c r="E7" s="179"/>
      <c r="F7" s="180"/>
      <c r="G7" s="181">
        <v>333</v>
      </c>
      <c r="H7" s="182"/>
      <c r="I7" s="183"/>
      <c r="J7" s="182"/>
      <c r="K7" s="181"/>
      <c r="L7" s="184"/>
      <c r="M7" s="181"/>
      <c r="N7" s="182"/>
      <c r="O7" s="36">
        <f t="shared" ref="O7:O15" si="0">SUM(F7:N7)</f>
        <v>333</v>
      </c>
      <c r="P7" s="37">
        <f t="shared" ref="P7:P15" si="1">(F7*$F$3)+(G7*$G$3)+(H7*$H$3)+(I7*$I$3)+(J7*$J$3)+(K7*$K$3)+(L7*$L$3)+(M7*$M$3)+(N7*$N$3)</f>
        <v>83.25</v>
      </c>
    </row>
    <row r="8" spans="1:16" s="30" customFormat="1" x14ac:dyDescent="0.2">
      <c r="A8" s="1"/>
      <c r="B8" s="177" t="s">
        <v>84</v>
      </c>
      <c r="C8" s="185"/>
      <c r="D8" s="179"/>
      <c r="E8" s="179"/>
      <c r="F8" s="180">
        <v>9</v>
      </c>
      <c r="G8" s="181">
        <v>135</v>
      </c>
      <c r="H8" s="182"/>
      <c r="I8" s="183">
        <v>11</v>
      </c>
      <c r="J8" s="182"/>
      <c r="K8" s="181">
        <v>5</v>
      </c>
      <c r="L8" s="184"/>
      <c r="M8" s="181"/>
      <c r="N8" s="182">
        <v>14</v>
      </c>
      <c r="O8" s="36">
        <f t="shared" si="0"/>
        <v>174</v>
      </c>
      <c r="P8" s="37">
        <f t="shared" si="1"/>
        <v>73.150000000000006</v>
      </c>
    </row>
    <row r="9" spans="1:16" s="30" customFormat="1" x14ac:dyDescent="0.2">
      <c r="A9" s="1"/>
      <c r="B9" s="177" t="s">
        <v>85</v>
      </c>
      <c r="C9" s="185"/>
      <c r="D9" s="179"/>
      <c r="E9" s="179"/>
      <c r="F9" s="180"/>
      <c r="G9" s="181"/>
      <c r="H9" s="182"/>
      <c r="I9" s="183">
        <v>1</v>
      </c>
      <c r="J9" s="182"/>
      <c r="K9" s="181"/>
      <c r="L9" s="184"/>
      <c r="M9" s="181"/>
      <c r="N9" s="182">
        <v>5</v>
      </c>
      <c r="O9" s="36">
        <f t="shared" si="0"/>
        <v>6</v>
      </c>
      <c r="P9" s="37">
        <f t="shared" si="1"/>
        <v>10.5</v>
      </c>
    </row>
    <row r="10" spans="1:16" s="30" customFormat="1" x14ac:dyDescent="0.2">
      <c r="A10" s="1"/>
      <c r="B10" s="177" t="s">
        <v>86</v>
      </c>
      <c r="C10" s="185"/>
      <c r="D10" s="179"/>
      <c r="E10" s="179"/>
      <c r="F10" s="180">
        <v>2</v>
      </c>
      <c r="G10" s="181">
        <v>8</v>
      </c>
      <c r="H10" s="182"/>
      <c r="I10" s="183">
        <v>2</v>
      </c>
      <c r="J10" s="182"/>
      <c r="K10" s="181"/>
      <c r="L10" s="184"/>
      <c r="M10" s="181"/>
      <c r="N10" s="182">
        <v>1</v>
      </c>
      <c r="O10" s="36">
        <f t="shared" si="0"/>
        <v>13</v>
      </c>
      <c r="P10" s="37">
        <f t="shared" si="1"/>
        <v>5.2</v>
      </c>
    </row>
    <row r="11" spans="1:16" s="30" customFormat="1" x14ac:dyDescent="0.2">
      <c r="A11" s="1"/>
      <c r="B11" s="177" t="s">
        <v>87</v>
      </c>
      <c r="C11" s="185"/>
      <c r="D11" s="179"/>
      <c r="E11" s="179"/>
      <c r="F11" s="180"/>
      <c r="G11" s="181">
        <v>1</v>
      </c>
      <c r="H11" s="182"/>
      <c r="I11" s="183"/>
      <c r="J11" s="182"/>
      <c r="K11" s="181"/>
      <c r="L11" s="184"/>
      <c r="M11" s="181"/>
      <c r="N11" s="182">
        <v>2</v>
      </c>
      <c r="O11" s="36">
        <f t="shared" si="0"/>
        <v>3</v>
      </c>
      <c r="P11" s="37">
        <f t="shared" si="1"/>
        <v>4.25</v>
      </c>
    </row>
    <row r="12" spans="1:16" s="30" customFormat="1" x14ac:dyDescent="0.2">
      <c r="A12" s="1"/>
      <c r="B12" s="177" t="s">
        <v>88</v>
      </c>
      <c r="C12" s="185"/>
      <c r="D12" s="179"/>
      <c r="E12" s="179"/>
      <c r="F12" s="180"/>
      <c r="G12" s="181"/>
      <c r="H12" s="182"/>
      <c r="I12" s="183">
        <v>5</v>
      </c>
      <c r="J12" s="182"/>
      <c r="K12" s="181"/>
      <c r="L12" s="184"/>
      <c r="M12" s="181"/>
      <c r="N12" s="182"/>
      <c r="O12" s="36">
        <f t="shared" si="0"/>
        <v>5</v>
      </c>
      <c r="P12" s="37">
        <f t="shared" si="1"/>
        <v>2.5</v>
      </c>
    </row>
    <row r="13" spans="1:16" s="30" customFormat="1" x14ac:dyDescent="0.2">
      <c r="A13" s="1"/>
      <c r="B13" s="177" t="s">
        <v>89</v>
      </c>
      <c r="C13" s="185"/>
      <c r="D13" s="179"/>
      <c r="E13" s="179"/>
      <c r="F13" s="180"/>
      <c r="G13" s="181">
        <v>10</v>
      </c>
      <c r="H13" s="182"/>
      <c r="I13" s="183"/>
      <c r="J13" s="182"/>
      <c r="K13" s="181"/>
      <c r="L13" s="184"/>
      <c r="M13" s="181"/>
      <c r="N13" s="182"/>
      <c r="O13" s="36">
        <f t="shared" si="0"/>
        <v>10</v>
      </c>
      <c r="P13" s="37">
        <f t="shared" si="1"/>
        <v>2.5</v>
      </c>
    </row>
    <row r="14" spans="1:16" s="30" customFormat="1" x14ac:dyDescent="0.2">
      <c r="A14" s="1"/>
      <c r="B14" s="177" t="s">
        <v>90</v>
      </c>
      <c r="C14" s="185"/>
      <c r="D14" s="179"/>
      <c r="E14" s="179"/>
      <c r="F14" s="180"/>
      <c r="G14" s="181">
        <v>10</v>
      </c>
      <c r="H14" s="182"/>
      <c r="I14" s="183"/>
      <c r="J14" s="182"/>
      <c r="K14" s="181"/>
      <c r="L14" s="184"/>
      <c r="M14" s="181"/>
      <c r="N14" s="182"/>
      <c r="O14" s="36">
        <f t="shared" si="0"/>
        <v>10</v>
      </c>
      <c r="P14" s="37">
        <f t="shared" si="1"/>
        <v>2.5</v>
      </c>
    </row>
    <row r="15" spans="1:16" s="30" customFormat="1" x14ac:dyDescent="0.2">
      <c r="A15" s="1"/>
      <c r="B15" s="177" t="s">
        <v>91</v>
      </c>
      <c r="C15" s="185"/>
      <c r="D15" s="179"/>
      <c r="E15" s="179"/>
      <c r="F15" s="180"/>
      <c r="G15" s="181">
        <v>10</v>
      </c>
      <c r="H15" s="182"/>
      <c r="I15" s="183"/>
      <c r="J15" s="182"/>
      <c r="K15" s="181"/>
      <c r="L15" s="184"/>
      <c r="M15" s="181"/>
      <c r="N15" s="182"/>
      <c r="O15" s="36">
        <f t="shared" si="0"/>
        <v>10</v>
      </c>
      <c r="P15" s="37">
        <f t="shared" si="1"/>
        <v>2.5</v>
      </c>
    </row>
    <row r="16" spans="1:16" s="30" customFormat="1" x14ac:dyDescent="0.2">
      <c r="A16" s="1"/>
      <c r="B16" s="177" t="s">
        <v>92</v>
      </c>
      <c r="C16" s="185"/>
      <c r="D16" s="179"/>
      <c r="E16" s="179"/>
      <c r="F16" s="180"/>
      <c r="G16" s="181">
        <v>10</v>
      </c>
      <c r="H16" s="182"/>
      <c r="I16" s="183"/>
      <c r="J16" s="182"/>
      <c r="K16" s="181"/>
      <c r="L16" s="184"/>
      <c r="M16" s="181"/>
      <c r="N16" s="182"/>
      <c r="O16" s="36">
        <f t="shared" ref="O16:O21" si="2">SUM(F16:N16)</f>
        <v>10</v>
      </c>
      <c r="P16" s="37">
        <f t="shared" ref="P16:P21" si="3">(F16*$F$3)+(G16*$G$3)+(H16*$H$3)+(I16*$I$3)+(J16*$J$3)+(K16*$K$3)+(L16*$L$3)+(M16*$M$3)+(N16*$N$3)</f>
        <v>2.5</v>
      </c>
    </row>
    <row r="17" spans="1:16" s="30" customFormat="1" x14ac:dyDescent="0.2">
      <c r="A17" s="1"/>
      <c r="B17" s="177" t="s">
        <v>93</v>
      </c>
      <c r="C17" s="185"/>
      <c r="D17" s="179"/>
      <c r="E17" s="179"/>
      <c r="F17" s="180"/>
      <c r="G17" s="181">
        <v>10</v>
      </c>
      <c r="H17" s="182"/>
      <c r="I17" s="183"/>
      <c r="J17" s="182"/>
      <c r="K17" s="181"/>
      <c r="L17" s="184"/>
      <c r="M17" s="181"/>
      <c r="N17" s="182"/>
      <c r="O17" s="36">
        <f t="shared" si="2"/>
        <v>10</v>
      </c>
      <c r="P17" s="37">
        <f t="shared" si="3"/>
        <v>2.5</v>
      </c>
    </row>
    <row r="18" spans="1:16" s="30" customFormat="1" x14ac:dyDescent="0.2">
      <c r="A18" s="1"/>
      <c r="B18" s="177" t="s">
        <v>94</v>
      </c>
      <c r="C18" s="185"/>
      <c r="D18" s="179"/>
      <c r="E18" s="179"/>
      <c r="F18" s="180"/>
      <c r="G18" s="181">
        <v>10</v>
      </c>
      <c r="H18" s="182"/>
      <c r="I18" s="183"/>
      <c r="J18" s="182"/>
      <c r="K18" s="181"/>
      <c r="L18" s="184"/>
      <c r="M18" s="181"/>
      <c r="N18" s="182"/>
      <c r="O18" s="36">
        <f t="shared" si="2"/>
        <v>10</v>
      </c>
      <c r="P18" s="37">
        <f t="shared" si="3"/>
        <v>2.5</v>
      </c>
    </row>
    <row r="19" spans="1:16" s="30" customFormat="1" x14ac:dyDescent="0.2">
      <c r="A19" s="1"/>
      <c r="B19" s="177" t="s">
        <v>95</v>
      </c>
      <c r="C19" s="185"/>
      <c r="D19" s="179"/>
      <c r="E19" s="179"/>
      <c r="F19" s="180"/>
      <c r="G19" s="181">
        <v>10</v>
      </c>
      <c r="H19" s="182"/>
      <c r="I19" s="183"/>
      <c r="J19" s="182"/>
      <c r="K19" s="181"/>
      <c r="L19" s="184"/>
      <c r="M19" s="181"/>
      <c r="N19" s="182"/>
      <c r="O19" s="36">
        <f t="shared" si="2"/>
        <v>10</v>
      </c>
      <c r="P19" s="37">
        <f t="shared" si="3"/>
        <v>2.5</v>
      </c>
    </row>
    <row r="20" spans="1:16" s="30" customFormat="1" x14ac:dyDescent="0.2">
      <c r="A20" s="1"/>
      <c r="B20" s="177" t="s">
        <v>96</v>
      </c>
      <c r="C20" s="185"/>
      <c r="D20" s="179"/>
      <c r="E20" s="179"/>
      <c r="F20" s="180"/>
      <c r="G20" s="181">
        <v>10</v>
      </c>
      <c r="H20" s="182"/>
      <c r="I20" s="183"/>
      <c r="J20" s="182"/>
      <c r="K20" s="181"/>
      <c r="L20" s="184"/>
      <c r="M20" s="181"/>
      <c r="N20" s="182"/>
      <c r="O20" s="36">
        <f t="shared" si="2"/>
        <v>10</v>
      </c>
      <c r="P20" s="37">
        <f t="shared" si="3"/>
        <v>2.5</v>
      </c>
    </row>
    <row r="21" spans="1:16" s="30" customFormat="1" x14ac:dyDescent="0.2">
      <c r="A21" s="1"/>
      <c r="B21" s="177" t="s">
        <v>97</v>
      </c>
      <c r="C21" s="185"/>
      <c r="D21" s="179"/>
      <c r="E21" s="179"/>
      <c r="F21" s="180"/>
      <c r="G21" s="181">
        <v>10</v>
      </c>
      <c r="H21" s="182"/>
      <c r="I21" s="183"/>
      <c r="J21" s="182"/>
      <c r="K21" s="181"/>
      <c r="L21" s="184"/>
      <c r="M21" s="181"/>
      <c r="N21" s="182"/>
      <c r="O21" s="36">
        <f t="shared" si="2"/>
        <v>10</v>
      </c>
      <c r="P21" s="37">
        <f t="shared" si="3"/>
        <v>2.5</v>
      </c>
    </row>
    <row r="22" spans="1:16" s="30" customFormat="1" x14ac:dyDescent="0.2">
      <c r="A22" s="1"/>
      <c r="B22" s="177" t="s">
        <v>98</v>
      </c>
      <c r="C22" s="185"/>
      <c r="D22" s="179"/>
      <c r="E22" s="179"/>
      <c r="F22" s="180"/>
      <c r="G22" s="181">
        <v>10</v>
      </c>
      <c r="H22" s="182"/>
      <c r="I22" s="183"/>
      <c r="J22" s="182"/>
      <c r="K22" s="181"/>
      <c r="L22" s="184"/>
      <c r="M22" s="181"/>
      <c r="N22" s="182"/>
      <c r="O22" s="36">
        <f>SUM(F22:N22)</f>
        <v>10</v>
      </c>
      <c r="P22" s="37">
        <f>(F22*$F$3)+(G22*$G$3)+(H22*$H$3)+(I22*$I$3)+(J22*$J$3)+(K22*$K$3)+(L22*$L$3)+(M22*$M$3)+(N22*$N$3)</f>
        <v>2.5</v>
      </c>
    </row>
    <row r="23" spans="1:16" s="30" customFormat="1" x14ac:dyDescent="0.2">
      <c r="A23" s="1"/>
      <c r="B23" s="177" t="s">
        <v>99</v>
      </c>
      <c r="C23" s="185"/>
      <c r="D23" s="179"/>
      <c r="E23" s="179"/>
      <c r="F23" s="180"/>
      <c r="G23" s="181">
        <v>10</v>
      </c>
      <c r="H23" s="182"/>
      <c r="I23" s="183"/>
      <c r="J23" s="182"/>
      <c r="K23" s="181"/>
      <c r="L23" s="184"/>
      <c r="M23" s="181"/>
      <c r="N23" s="182"/>
      <c r="O23" s="36">
        <f>SUM(F23:N23)</f>
        <v>10</v>
      </c>
      <c r="P23" s="37">
        <f>(F23*$F$3)+(G23*$G$3)+(H23*$H$3)+(I23*$I$3)+(J23*$J$3)+(K23*$K$3)+(L23*$L$3)+(M23*$M$3)+(N23*$N$3)</f>
        <v>2.5</v>
      </c>
    </row>
    <row r="24" spans="1:16" s="30" customFormat="1" x14ac:dyDescent="0.2">
      <c r="A24" s="1"/>
      <c r="B24" s="177"/>
      <c r="C24" s="185"/>
      <c r="D24" s="179"/>
      <c r="E24" s="179"/>
      <c r="F24" s="180"/>
      <c r="G24" s="181"/>
      <c r="H24" s="182"/>
      <c r="I24" s="183"/>
      <c r="J24" s="182"/>
      <c r="K24" s="181"/>
      <c r="L24" s="184"/>
      <c r="M24" s="181"/>
      <c r="N24" s="182"/>
      <c r="O24" s="36">
        <f>SUM(F24:N24)</f>
        <v>0</v>
      </c>
      <c r="P24" s="37">
        <f>(F24*$F$3)+(G24*$G$3)+(H24*$H$3)+(I24*$I$3)+(J24*$J$3)+(K24*$K$3)+(L24*$L$3)+(M24*$M$3)+(N24*$N$3)</f>
        <v>0</v>
      </c>
    </row>
    <row r="25" spans="1:16" s="30" customFormat="1" x14ac:dyDescent="0.2">
      <c r="A25" s="1"/>
      <c r="B25" s="151"/>
      <c r="C25" s="158"/>
      <c r="D25" s="152"/>
      <c r="E25" s="152"/>
      <c r="F25" s="153"/>
      <c r="G25" s="154"/>
      <c r="H25" s="155"/>
      <c r="I25" s="156"/>
      <c r="J25" s="155"/>
      <c r="K25" s="154"/>
      <c r="L25" s="157"/>
      <c r="M25" s="154"/>
      <c r="N25" s="155"/>
      <c r="O25" s="36">
        <f>SUM(F25:N25)</f>
        <v>0</v>
      </c>
      <c r="P25" s="37">
        <f>(F25*$F$3)+(G25*$G$3)+(H25*$H$3)+(I25*$I$3)+(J25*$J$3)+(K25*$K$3)+(L25*$L$3)+(M25*$M$3)+(N25*$N$3)</f>
        <v>0</v>
      </c>
    </row>
    <row r="26" spans="1:16" ht="12" thickBot="1" x14ac:dyDescent="0.25">
      <c r="A26" s="38"/>
      <c r="B26" s="39" t="s">
        <v>21</v>
      </c>
      <c r="C26" s="39">
        <f t="shared" ref="C26:P26" si="4">SUM(C7:C25)</f>
        <v>0</v>
      </c>
      <c r="D26" s="39">
        <f t="shared" si="4"/>
        <v>0</v>
      </c>
      <c r="E26" s="39">
        <f t="shared" si="4"/>
        <v>0</v>
      </c>
      <c r="F26" s="39">
        <f t="shared" si="4"/>
        <v>11</v>
      </c>
      <c r="G26" s="39">
        <f t="shared" si="4"/>
        <v>587</v>
      </c>
      <c r="H26" s="39">
        <f t="shared" si="4"/>
        <v>0</v>
      </c>
      <c r="I26" s="39">
        <f t="shared" si="4"/>
        <v>19</v>
      </c>
      <c r="J26" s="39">
        <f t="shared" si="4"/>
        <v>0</v>
      </c>
      <c r="K26" s="39">
        <f t="shared" si="4"/>
        <v>5</v>
      </c>
      <c r="L26" s="39">
        <f t="shared" si="4"/>
        <v>0</v>
      </c>
      <c r="M26" s="39">
        <f t="shared" si="4"/>
        <v>0</v>
      </c>
      <c r="N26" s="39">
        <f t="shared" si="4"/>
        <v>22</v>
      </c>
      <c r="O26" s="39">
        <f t="shared" si="4"/>
        <v>644</v>
      </c>
      <c r="P26" s="39">
        <f t="shared" si="4"/>
        <v>206.35</v>
      </c>
    </row>
    <row r="27" spans="1:16" x14ac:dyDescent="0.2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 x14ac:dyDescent="0.2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 x14ac:dyDescent="0.25">
      <c r="B29" s="33" t="s">
        <v>32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 x14ac:dyDescent="0.2">
      <c r="A30" s="1"/>
      <c r="B30" s="58" t="s">
        <v>42</v>
      </c>
      <c r="C30" s="63"/>
      <c r="D30" s="52"/>
      <c r="E30" s="52"/>
      <c r="F30" s="53"/>
      <c r="G30" s="59">
        <v>1769</v>
      </c>
      <c r="H30" s="60"/>
      <c r="I30" s="61"/>
      <c r="J30" s="60"/>
      <c r="K30" s="59"/>
      <c r="L30" s="62"/>
      <c r="M30" s="59">
        <v>59</v>
      </c>
      <c r="N30" s="60"/>
      <c r="O30" s="36">
        <f>SUM(F30:N30)</f>
        <v>1828</v>
      </c>
      <c r="P30" s="37">
        <f>(C30*$C$3)+(F30*$F$3)+(G30*$G$3)+(H30*$H$3)+(I30*$I$3)+(J30*$J$3)+(K30*$K$3)+(L30*$L$3)+(M30*$M$3)+(N30*$N$3)</f>
        <v>560.25</v>
      </c>
    </row>
    <row r="31" spans="1:16" s="30" customFormat="1" x14ac:dyDescent="0.2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37">
        <f>(F31*$F$3)+(G31*$G$3)+(H31*$H$3)+(I31*$I$3)+(J31*$J$3)+(K31*$K$3)+(L31*$L$3)+(M31*$M$3)+(N31*$N$3)</f>
        <v>0</v>
      </c>
    </row>
    <row r="32" spans="1:16" s="30" customFormat="1" x14ac:dyDescent="0.2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(F32*$F$3)+(G32*$G$3)+(H32*$H$3)+(I32*$I$3)+(J32*$J$3)+(K32*$K$3)+(L32*$L$3)+(M32*$M$3)+(N32*$N$3)</f>
        <v>0</v>
      </c>
    </row>
    <row r="33" spans="1:16" ht="12" thickBot="1" x14ac:dyDescent="0.25">
      <c r="A33" s="38"/>
      <c r="B33" s="39" t="s">
        <v>21</v>
      </c>
      <c r="C33" s="39">
        <f>SUM(C30:C32)</f>
        <v>0</v>
      </c>
      <c r="D33" s="39">
        <f>SUM(D30:D32)</f>
        <v>0</v>
      </c>
      <c r="E33" s="39">
        <f>SUM(E30:E32)</f>
        <v>0</v>
      </c>
      <c r="F33" s="39">
        <f>SUM(F30:F32)</f>
        <v>0</v>
      </c>
      <c r="G33" s="39">
        <f>SUM(G30:G32)</f>
        <v>1769</v>
      </c>
      <c r="H33" s="39">
        <f t="shared" ref="H33:P33" si="5">SUM(H30:H32)</f>
        <v>0</v>
      </c>
      <c r="I33" s="39">
        <f t="shared" si="5"/>
        <v>0</v>
      </c>
      <c r="J33" s="39">
        <f t="shared" si="5"/>
        <v>0</v>
      </c>
      <c r="K33" s="39">
        <f t="shared" si="5"/>
        <v>0</v>
      </c>
      <c r="L33" s="39">
        <f t="shared" si="5"/>
        <v>0</v>
      </c>
      <c r="M33" s="39">
        <f t="shared" si="5"/>
        <v>59</v>
      </c>
      <c r="N33" s="39">
        <f t="shared" si="5"/>
        <v>0</v>
      </c>
      <c r="O33" s="41">
        <f t="shared" si="5"/>
        <v>1828</v>
      </c>
      <c r="P33" s="41">
        <f t="shared" si="5"/>
        <v>560.25</v>
      </c>
    </row>
    <row r="34" spans="1:16" x14ac:dyDescent="0.2">
      <c r="G34" s="42"/>
    </row>
    <row r="35" spans="1:16" ht="12.75" x14ac:dyDescent="0.2">
      <c r="B35" s="2"/>
      <c r="C35" s="2"/>
      <c r="D35" s="2"/>
      <c r="E35" s="2"/>
      <c r="F35" s="47"/>
      <c r="G35" s="47"/>
      <c r="H35" s="47"/>
      <c r="I35" s="47"/>
      <c r="J35" s="47"/>
      <c r="K35" s="47"/>
      <c r="L35" s="47"/>
      <c r="M35" s="47"/>
      <c r="N35" s="47"/>
      <c r="O35" s="2"/>
      <c r="P35" s="2"/>
    </row>
    <row r="36" spans="1:16" x14ac:dyDescent="0.2">
      <c r="M36" s="48" t="s">
        <v>21</v>
      </c>
      <c r="O36" s="49">
        <f>+O33+O26</f>
        <v>2472</v>
      </c>
      <c r="P36" s="50">
        <f>+P33+P26</f>
        <v>766.6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2" sqref="B2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55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76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58" t="s">
        <v>49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 x14ac:dyDescent="0.25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 x14ac:dyDescent="0.2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 x14ac:dyDescent="0.2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 x14ac:dyDescent="0.25">
      <c r="B25" s="33" t="s">
        <v>75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58" t="s">
        <v>74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58" t="s">
        <v>73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 x14ac:dyDescent="0.2">
      <c r="A28" s="1"/>
      <c r="B28" s="58" t="s">
        <v>72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 x14ac:dyDescent="0.2">
      <c r="A29" s="1"/>
      <c r="B29" s="58" t="s">
        <v>71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 x14ac:dyDescent="0.2">
      <c r="A30" s="1"/>
      <c r="B30" s="58" t="s">
        <v>70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 x14ac:dyDescent="0.2">
      <c r="A31" s="1"/>
      <c r="B31" s="58" t="s">
        <v>69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 x14ac:dyDescent="0.2">
      <c r="A32" s="1"/>
      <c r="B32" s="58" t="s">
        <v>68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 x14ac:dyDescent="0.2">
      <c r="A33" s="1"/>
      <c r="B33" s="58" t="s">
        <v>67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 x14ac:dyDescent="0.2">
      <c r="A34" s="1"/>
      <c r="B34" s="58" t="s">
        <v>66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 x14ac:dyDescent="0.2">
      <c r="A35" s="1"/>
      <c r="B35" s="58" t="s">
        <v>65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 x14ac:dyDescent="0.2">
      <c r="A36" s="1"/>
      <c r="B36" s="58" t="s">
        <v>64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 x14ac:dyDescent="0.2">
      <c r="A37" s="1"/>
      <c r="B37" s="58" t="s">
        <v>63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 x14ac:dyDescent="0.2">
      <c r="A38" s="1"/>
      <c r="B38" s="58" t="s">
        <v>62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 x14ac:dyDescent="0.2">
      <c r="A39" s="1"/>
      <c r="B39" s="58" t="s">
        <v>61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 x14ac:dyDescent="0.2">
      <c r="A40" s="1"/>
      <c r="B40" s="58" t="s">
        <v>60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 x14ac:dyDescent="0.2">
      <c r="A41" s="1"/>
      <c r="B41" s="58" t="s">
        <v>59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 x14ac:dyDescent="0.2">
      <c r="A42" s="1"/>
      <c r="B42" s="58" t="s">
        <v>58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 x14ac:dyDescent="0.2">
      <c r="A43" s="1"/>
      <c r="B43" s="58" t="s">
        <v>57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 x14ac:dyDescent="0.25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 x14ac:dyDescent="0.2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 x14ac:dyDescent="0.25">
      <c r="B47" s="33" t="s">
        <v>56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 x14ac:dyDescent="0.2">
      <c r="A48" s="1"/>
      <c r="B48" s="58" t="s">
        <v>49</v>
      </c>
      <c r="C48" s="63"/>
      <c r="D48" s="52"/>
      <c r="E48" s="52"/>
      <c r="F48" s="53"/>
      <c r="G48" s="59">
        <v>23</v>
      </c>
      <c r="H48" s="60"/>
      <c r="I48" s="61">
        <v>3</v>
      </c>
      <c r="J48" s="60"/>
      <c r="K48" s="59"/>
      <c r="L48" s="62">
        <v>5</v>
      </c>
      <c r="M48" s="59"/>
      <c r="N48" s="60"/>
      <c r="O48" s="36">
        <f t="shared" ref="O48:O71" si="6">SUM(F48:N48)</f>
        <v>31</v>
      </c>
      <c r="P48" s="37">
        <f t="shared" ref="P48:P71" si="7">(F48*$F$3)+(G48*$G$3)+(H48*$H$3)+(I48*$I$3)+(J48*$J$3)+(K48*$K$3)+(L48*$L$3)+(M48*$M$3)+(N48*$N$3)</f>
        <v>12.25</v>
      </c>
    </row>
    <row r="49" spans="1:16" s="30" customFormat="1" hidden="1" x14ac:dyDescent="0.2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 x14ac:dyDescent="0.2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 x14ac:dyDescent="0.2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 x14ac:dyDescent="0.2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 x14ac:dyDescent="0.2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 x14ac:dyDescent="0.2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 x14ac:dyDescent="0.2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 x14ac:dyDescent="0.2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 x14ac:dyDescent="0.2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 x14ac:dyDescent="0.2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 x14ac:dyDescent="0.2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 x14ac:dyDescent="0.2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 x14ac:dyDescent="0.2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 x14ac:dyDescent="0.2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 x14ac:dyDescent="0.2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 x14ac:dyDescent="0.2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 x14ac:dyDescent="0.2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 x14ac:dyDescent="0.2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 x14ac:dyDescent="0.2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 x14ac:dyDescent="0.2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 x14ac:dyDescent="0.2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 x14ac:dyDescent="0.2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 x14ac:dyDescent="0.25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23</v>
      </c>
      <c r="H72" s="43">
        <f t="shared" si="8"/>
        <v>0</v>
      </c>
      <c r="I72" s="43">
        <f t="shared" si="8"/>
        <v>3</v>
      </c>
      <c r="J72" s="43">
        <f t="shared" si="8"/>
        <v>0</v>
      </c>
      <c r="K72" s="43">
        <f t="shared" si="8"/>
        <v>0</v>
      </c>
      <c r="L72" s="43">
        <f t="shared" si="8"/>
        <v>5</v>
      </c>
      <c r="M72" s="43">
        <f t="shared" si="8"/>
        <v>0</v>
      </c>
      <c r="N72" s="43">
        <f t="shared" si="8"/>
        <v>0</v>
      </c>
      <c r="O72" s="44">
        <f t="shared" si="8"/>
        <v>31</v>
      </c>
      <c r="P72" s="45">
        <f t="shared" si="8"/>
        <v>12.25</v>
      </c>
    </row>
    <row r="74" spans="1:16" ht="11.25" customHeight="1" x14ac:dyDescent="0.2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 x14ac:dyDescent="0.2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 x14ac:dyDescent="0.2">
      <c r="M76" s="48" t="s">
        <v>21</v>
      </c>
      <c r="O76" s="49">
        <f>O72+O44+O22</f>
        <v>31</v>
      </c>
      <c r="P76" s="50">
        <f>P72+P44+P22</f>
        <v>12.25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0"/>
  <sheetViews>
    <sheetView zoomScaleNormal="100" workbookViewId="0">
      <pane xSplit="2" ySplit="4" topLeftCell="C156" activePane="bottomRight" state="frozen"/>
      <selection pane="topRight" activeCell="C1" sqref="C1"/>
      <selection pane="bottomLeft" activeCell="A5" sqref="A5"/>
      <selection pane="bottomRight" activeCell="F242" sqref="F242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55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91" t="s">
        <v>128</v>
      </c>
      <c r="C7" s="192"/>
      <c r="D7" s="193"/>
      <c r="E7" s="193"/>
      <c r="F7" s="194">
        <v>30</v>
      </c>
      <c r="G7" s="195">
        <v>16</v>
      </c>
      <c r="H7" s="196"/>
      <c r="I7" s="197">
        <v>1</v>
      </c>
      <c r="J7" s="196"/>
      <c r="K7" s="195"/>
      <c r="L7" s="198"/>
      <c r="M7" s="195"/>
      <c r="N7" s="196">
        <v>2</v>
      </c>
      <c r="O7" s="36">
        <f>SUM(C7:N7)</f>
        <v>49</v>
      </c>
      <c r="P7" s="37">
        <f>(C7*$C$3)+(F7*$F$3)+(G7*$G$3)+(H7*$H$3)+(I7*$I$3)+(J7*$J$3)+(K7*$K$3)+(L7*$L$3)+(M7*$M$3)+(N7*$N$3)</f>
        <v>11.5</v>
      </c>
    </row>
    <row r="8" spans="1:16" s="30" customFormat="1" x14ac:dyDescent="0.2">
      <c r="A8" s="1"/>
      <c r="B8" s="191" t="s">
        <v>129</v>
      </c>
      <c r="C8" s="199"/>
      <c r="D8" s="193"/>
      <c r="E8" s="193"/>
      <c r="F8" s="194"/>
      <c r="G8" s="195">
        <v>94</v>
      </c>
      <c r="H8" s="196"/>
      <c r="I8" s="197"/>
      <c r="J8" s="196"/>
      <c r="K8" s="195"/>
      <c r="L8" s="198"/>
      <c r="M8" s="195"/>
      <c r="N8" s="196"/>
      <c r="O8" s="36">
        <f>SUM(F8:N8)</f>
        <v>94</v>
      </c>
      <c r="P8" s="37">
        <f>(F8*$F$3)+(G8*$G$3)+(H8*$H$3)+(I8*$I$3)+(J8*$J$3)+(K8*$K$3)+(L8*$L$3)+(M8*$M$3)+(N8*$N$3)</f>
        <v>23.5</v>
      </c>
    </row>
    <row r="9" spans="1:16" s="30" customFormat="1" x14ac:dyDescent="0.2">
      <c r="A9" s="1"/>
      <c r="B9" s="191" t="s">
        <v>130</v>
      </c>
      <c r="C9" s="199"/>
      <c r="D9" s="193"/>
      <c r="E9" s="193"/>
      <c r="F9" s="194"/>
      <c r="G9" s="195">
        <v>63</v>
      </c>
      <c r="H9" s="196"/>
      <c r="I9" s="197"/>
      <c r="J9" s="196"/>
      <c r="K9" s="195"/>
      <c r="L9" s="198"/>
      <c r="M9" s="195"/>
      <c r="N9" s="196">
        <v>5</v>
      </c>
      <c r="O9" s="36">
        <f>SUM(F9:N9)</f>
        <v>68</v>
      </c>
      <c r="P9" s="37">
        <f>(F9*$F$3)+(G9*$G$3)+(H9*$H$3)+(I9*$I$3)+(J9*$J$3)+(K9*$K$3)+(L9*$L$3)+(M9*$M$3)+(N9*$N$3)</f>
        <v>25.75</v>
      </c>
    </row>
    <row r="10" spans="1:16" s="30" customFormat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ref="O10:O16" si="0">SUM(F10:N10)</f>
        <v>0</v>
      </c>
      <c r="P10" s="37">
        <f t="shared" ref="P10:P16" si="1">(F10*$F$3)+(G10*$G$3)+(H10*$H$3)+(I10*$I$3)+(J10*$J$3)+(K10*$K$3)+(L10*$L$3)+(M10*$M$3)+(N10*$N$3)</f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>SUM(F17:N17)</f>
        <v>0</v>
      </c>
      <c r="P17" s="37">
        <f>(F17*$F$3)+(G17*$G$3)+(H17*$H$3)+(I17*$I$3)+(J17*$J$3)+(K17*$K$3)+(L17*$L$3)+(M17*$M$3)+(N17*$N$3)</f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>SUM(F18:N18)</f>
        <v>0</v>
      </c>
      <c r="P18" s="37">
        <f>(F18*$F$3)+(G18*$G$3)+(H18*$H$3)+(I18*$I$3)+(J18*$J$3)+(K18*$K$3)+(L18*$L$3)+(M18*$M$3)+(N18*$N$3)</f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ref="O21:O27" si="2">SUM(F21:N21)</f>
        <v>0</v>
      </c>
      <c r="P21" s="37">
        <f t="shared" ref="P21:P27" si="3">(F21*$F$3)+(G21*$G$3)+(H21*$H$3)+(I21*$I$3)+(J21*$J$3)+(K21*$K$3)+(L21*$L$3)+(M21*$M$3)+(N21*$N$3)</f>
        <v>0</v>
      </c>
    </row>
    <row r="22" spans="1:16" s="30" customFormat="1" hidden="1" x14ac:dyDescent="0.2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2"/>
        <v>0</v>
      </c>
      <c r="P22" s="37">
        <f t="shared" si="3"/>
        <v>0</v>
      </c>
    </row>
    <row r="23" spans="1:16" s="30" customFormat="1" hidden="1" x14ac:dyDescent="0.2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2"/>
        <v>0</v>
      </c>
      <c r="P23" s="37">
        <f t="shared" si="3"/>
        <v>0</v>
      </c>
    </row>
    <row r="24" spans="1:16" s="30" customFormat="1" hidden="1" x14ac:dyDescent="0.2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2"/>
        <v>0</v>
      </c>
      <c r="P24" s="37">
        <f t="shared" si="3"/>
        <v>0</v>
      </c>
    </row>
    <row r="25" spans="1:16" s="30" customFormat="1" hidden="1" x14ac:dyDescent="0.2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2"/>
        <v>0</v>
      </c>
      <c r="P25" s="37">
        <f t="shared" si="3"/>
        <v>0</v>
      </c>
    </row>
    <row r="26" spans="1:16" s="30" customFormat="1" hidden="1" x14ac:dyDescent="0.2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2"/>
        <v>0</v>
      </c>
      <c r="P26" s="37">
        <f t="shared" si="3"/>
        <v>0</v>
      </c>
    </row>
    <row r="27" spans="1:16" s="30" customFormat="1" hidden="1" x14ac:dyDescent="0.2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2"/>
        <v>0</v>
      </c>
      <c r="P27" s="37">
        <f t="shared" si="3"/>
        <v>0</v>
      </c>
    </row>
    <row r="28" spans="1:16" s="30" customFormat="1" hidden="1" x14ac:dyDescent="0.2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 x14ac:dyDescent="0.2">
      <c r="A29" s="1"/>
      <c r="B29" s="177"/>
      <c r="C29" s="185"/>
      <c r="D29" s="179"/>
      <c r="E29" s="179"/>
      <c r="F29" s="180"/>
      <c r="G29" s="181"/>
      <c r="H29" s="182"/>
      <c r="I29" s="183"/>
      <c r="J29" s="182"/>
      <c r="K29" s="181"/>
      <c r="L29" s="184"/>
      <c r="M29" s="181"/>
      <c r="N29" s="182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ht="12" thickBot="1" x14ac:dyDescent="0.25">
      <c r="A30" s="38"/>
      <c r="B30" s="39" t="s">
        <v>21</v>
      </c>
      <c r="C30" s="39">
        <f t="shared" ref="C30:P30" si="4">SUM(C7:C29)</f>
        <v>0</v>
      </c>
      <c r="D30" s="39">
        <f t="shared" si="4"/>
        <v>0</v>
      </c>
      <c r="E30" s="39">
        <f t="shared" si="4"/>
        <v>0</v>
      </c>
      <c r="F30" s="39">
        <f t="shared" si="4"/>
        <v>30</v>
      </c>
      <c r="G30" s="39">
        <f t="shared" si="4"/>
        <v>173</v>
      </c>
      <c r="H30" s="39">
        <f t="shared" si="4"/>
        <v>0</v>
      </c>
      <c r="I30" s="39">
        <f t="shared" si="4"/>
        <v>1</v>
      </c>
      <c r="J30" s="39">
        <f t="shared" si="4"/>
        <v>0</v>
      </c>
      <c r="K30" s="39">
        <f t="shared" si="4"/>
        <v>0</v>
      </c>
      <c r="L30" s="39">
        <f t="shared" si="4"/>
        <v>0</v>
      </c>
      <c r="M30" s="39">
        <f t="shared" si="4"/>
        <v>0</v>
      </c>
      <c r="N30" s="39">
        <f t="shared" si="4"/>
        <v>7</v>
      </c>
      <c r="O30" s="110">
        <f t="shared" si="4"/>
        <v>211</v>
      </c>
      <c r="P30" s="39">
        <f t="shared" si="4"/>
        <v>60.75</v>
      </c>
    </row>
    <row r="31" spans="1:16" x14ac:dyDescent="0.2">
      <c r="B31" s="38"/>
      <c r="C31" s="38"/>
      <c r="D31" s="38"/>
      <c r="E31" s="38"/>
      <c r="F31" s="40"/>
      <c r="G31" s="40"/>
      <c r="H31" s="40"/>
      <c r="I31" s="40"/>
      <c r="J31" s="40"/>
      <c r="K31" s="40"/>
      <c r="L31" s="40"/>
      <c r="M31" s="40"/>
      <c r="N31" s="40"/>
      <c r="O31" s="38"/>
      <c r="P31" s="38"/>
    </row>
    <row r="32" spans="1:16" x14ac:dyDescent="0.2">
      <c r="B32" s="13"/>
      <c r="C32" s="13"/>
      <c r="D32" s="13"/>
      <c r="E32" s="13"/>
      <c r="F32" s="31"/>
      <c r="G32" s="31"/>
      <c r="H32" s="31"/>
      <c r="I32" s="31"/>
      <c r="J32" s="31"/>
      <c r="K32" s="31"/>
      <c r="L32" s="31"/>
      <c r="M32" s="31"/>
      <c r="N32" s="31"/>
      <c r="O32" s="13"/>
      <c r="P32" s="13"/>
    </row>
    <row r="33" spans="1:16" ht="12" thickBot="1" x14ac:dyDescent="0.25">
      <c r="B33" s="33" t="s">
        <v>22</v>
      </c>
      <c r="C33" s="33"/>
      <c r="D33" s="33"/>
      <c r="E33" s="33"/>
      <c r="F33" s="34"/>
      <c r="G33" s="34"/>
      <c r="H33" s="34"/>
      <c r="I33" s="34"/>
      <c r="J33" s="34"/>
      <c r="K33" s="34"/>
      <c r="L33" s="34"/>
      <c r="M33" s="34"/>
      <c r="N33" s="34"/>
      <c r="O33" s="35"/>
      <c r="P33" s="35"/>
    </row>
    <row r="34" spans="1:16" s="30" customFormat="1" x14ac:dyDescent="0.2">
      <c r="A34" s="142"/>
      <c r="B34" s="143" t="s">
        <v>108</v>
      </c>
      <c r="C34" s="64"/>
      <c r="D34" s="52"/>
      <c r="E34" s="52"/>
      <c r="F34" s="53">
        <v>2860</v>
      </c>
      <c r="G34" s="135"/>
      <c r="H34" s="136">
        <v>1</v>
      </c>
      <c r="I34" s="135"/>
      <c r="J34" s="144"/>
      <c r="K34" s="135">
        <v>1</v>
      </c>
      <c r="L34" s="136"/>
      <c r="M34" s="135"/>
      <c r="N34" s="145">
        <v>1</v>
      </c>
      <c r="O34" s="36">
        <f t="shared" ref="O34:O97" si="5">SUM(F34:N34)</f>
        <v>2863</v>
      </c>
      <c r="P34" s="37">
        <f>(F34*$F$3)+(G34*$G$3)+(H34*$H$3)+(I34*$I$3)+(J34*$J$3)+(K34*$K$3)+(L34*$L$3)+(M34*$M$3)+(N34*$N$3)</f>
        <v>289.25</v>
      </c>
    </row>
    <row r="35" spans="1:16" s="30" customFormat="1" x14ac:dyDescent="0.2">
      <c r="A35" s="142"/>
      <c r="B35" s="65" t="s">
        <v>109</v>
      </c>
      <c r="C35" s="64"/>
      <c r="D35" s="52"/>
      <c r="E35" s="52"/>
      <c r="F35" s="53"/>
      <c r="G35" s="135">
        <v>82</v>
      </c>
      <c r="H35" s="136"/>
      <c r="I35" s="135">
        <v>8</v>
      </c>
      <c r="J35" s="144"/>
      <c r="K35" s="135">
        <v>5</v>
      </c>
      <c r="L35" s="136"/>
      <c r="M35" s="135">
        <v>3</v>
      </c>
      <c r="N35" s="145"/>
      <c r="O35" s="36">
        <f t="shared" si="5"/>
        <v>98</v>
      </c>
      <c r="P35" s="37">
        <f t="shared" ref="P35:P98" si="6">(F35*$F$3)+(G35*$G$3)+(H35*$H$3)+(I35*$I$3)+(J35*$J$3)+(K35*$K$3)+(L35*$L$3)+(M35*$M$3)+(N35*$N$3)</f>
        <v>35.5</v>
      </c>
    </row>
    <row r="36" spans="1:16" s="30" customFormat="1" x14ac:dyDescent="0.2">
      <c r="A36" s="142"/>
      <c r="B36" s="143" t="s">
        <v>110</v>
      </c>
      <c r="C36" s="64"/>
      <c r="D36" s="52"/>
      <c r="E36" s="52"/>
      <c r="F36" s="53">
        <v>23</v>
      </c>
      <c r="G36" s="135">
        <v>25</v>
      </c>
      <c r="H36" s="136"/>
      <c r="I36" s="135">
        <v>11</v>
      </c>
      <c r="J36" s="144"/>
      <c r="K36" s="135">
        <v>2</v>
      </c>
      <c r="L36" s="136"/>
      <c r="M36" s="135">
        <v>2</v>
      </c>
      <c r="N36" s="145">
        <v>6</v>
      </c>
      <c r="O36" s="36">
        <f t="shared" si="5"/>
        <v>69</v>
      </c>
      <c r="P36" s="37">
        <f t="shared" si="6"/>
        <v>32.049999999999997</v>
      </c>
    </row>
    <row r="37" spans="1:16" s="30" customFormat="1" x14ac:dyDescent="0.2">
      <c r="A37" s="142"/>
      <c r="B37" s="65" t="s">
        <v>111</v>
      </c>
      <c r="C37" s="64"/>
      <c r="D37" s="52"/>
      <c r="E37" s="52"/>
      <c r="F37" s="53"/>
      <c r="G37" s="135">
        <v>45</v>
      </c>
      <c r="H37" s="136"/>
      <c r="I37" s="135"/>
      <c r="J37" s="144"/>
      <c r="K37" s="135"/>
      <c r="L37" s="136"/>
      <c r="M37" s="135"/>
      <c r="N37" s="145"/>
      <c r="O37" s="36">
        <f t="shared" si="5"/>
        <v>45</v>
      </c>
      <c r="P37" s="37">
        <f t="shared" si="6"/>
        <v>11.25</v>
      </c>
    </row>
    <row r="38" spans="1:16" s="30" customFormat="1" x14ac:dyDescent="0.2">
      <c r="A38" s="142"/>
      <c r="B38" s="143" t="s">
        <v>112</v>
      </c>
      <c r="C38" s="64"/>
      <c r="D38" s="52"/>
      <c r="E38" s="52"/>
      <c r="F38" s="53"/>
      <c r="G38" s="135">
        <v>12</v>
      </c>
      <c r="H38" s="136"/>
      <c r="I38" s="135">
        <v>4</v>
      </c>
      <c r="J38" s="144"/>
      <c r="K38" s="135"/>
      <c r="L38" s="136"/>
      <c r="M38" s="135">
        <v>2</v>
      </c>
      <c r="N38" s="145"/>
      <c r="O38" s="36">
        <f t="shared" si="5"/>
        <v>18</v>
      </c>
      <c r="P38" s="37">
        <f t="shared" si="6"/>
        <v>9</v>
      </c>
    </row>
    <row r="39" spans="1:16" s="30" customFormat="1" x14ac:dyDescent="0.2">
      <c r="A39" s="142"/>
      <c r="B39" s="65" t="s">
        <v>113</v>
      </c>
      <c r="C39" s="64"/>
      <c r="D39" s="52"/>
      <c r="E39" s="52"/>
      <c r="F39" s="53">
        <v>7</v>
      </c>
      <c r="G39" s="135">
        <v>5</v>
      </c>
      <c r="H39" s="136"/>
      <c r="I39" s="135">
        <v>1</v>
      </c>
      <c r="J39" s="144"/>
      <c r="K39" s="135"/>
      <c r="L39" s="136"/>
      <c r="M39" s="135">
        <v>1</v>
      </c>
      <c r="N39" s="145">
        <v>2</v>
      </c>
      <c r="O39" s="36">
        <f t="shared" si="5"/>
        <v>16</v>
      </c>
      <c r="P39" s="37">
        <f t="shared" si="6"/>
        <v>8.4499999999999993</v>
      </c>
    </row>
    <row r="40" spans="1:16" s="30" customFormat="1" x14ac:dyDescent="0.2">
      <c r="A40" s="142"/>
      <c r="B40" s="143" t="s">
        <v>114</v>
      </c>
      <c r="C40" s="64"/>
      <c r="D40" s="52"/>
      <c r="E40" s="52"/>
      <c r="F40" s="53"/>
      <c r="G40" s="135">
        <v>9</v>
      </c>
      <c r="H40" s="136"/>
      <c r="I40" s="135"/>
      <c r="J40" s="144"/>
      <c r="K40" s="135">
        <v>2</v>
      </c>
      <c r="L40" s="136"/>
      <c r="M40" s="135"/>
      <c r="N40" s="145"/>
      <c r="O40" s="36">
        <f t="shared" si="5"/>
        <v>11</v>
      </c>
      <c r="P40" s="37">
        <f t="shared" si="6"/>
        <v>4.25</v>
      </c>
    </row>
    <row r="41" spans="1:16" s="30" customFormat="1" x14ac:dyDescent="0.2">
      <c r="A41" s="142"/>
      <c r="B41" s="65"/>
      <c r="C41" s="64"/>
      <c r="D41" s="52"/>
      <c r="E41" s="52"/>
      <c r="F41" s="53"/>
      <c r="G41" s="135"/>
      <c r="H41" s="136"/>
      <c r="I41" s="135"/>
      <c r="J41" s="144"/>
      <c r="K41" s="135"/>
      <c r="L41" s="136"/>
      <c r="M41" s="135"/>
      <c r="N41" s="145"/>
      <c r="O41" s="36">
        <f t="shared" si="5"/>
        <v>0</v>
      </c>
      <c r="P41" s="37">
        <f t="shared" si="6"/>
        <v>0</v>
      </c>
    </row>
    <row r="42" spans="1:16" s="30" customFormat="1" ht="11.25" hidden="1" customHeight="1" x14ac:dyDescent="0.2">
      <c r="A42" s="142"/>
      <c r="B42" s="143"/>
      <c r="C42" s="64"/>
      <c r="D42" s="52"/>
      <c r="E42" s="52"/>
      <c r="F42" s="53"/>
      <c r="G42" s="135"/>
      <c r="H42" s="136"/>
      <c r="I42" s="135"/>
      <c r="J42" s="144"/>
      <c r="K42" s="135"/>
      <c r="L42" s="136"/>
      <c r="M42" s="135"/>
      <c r="N42" s="145"/>
      <c r="O42" s="36">
        <f t="shared" si="5"/>
        <v>0</v>
      </c>
      <c r="P42" s="37">
        <f t="shared" si="6"/>
        <v>0</v>
      </c>
    </row>
    <row r="43" spans="1:16" s="30" customFormat="1" ht="11.25" hidden="1" customHeight="1" x14ac:dyDescent="0.2">
      <c r="A43" s="142"/>
      <c r="B43" s="65"/>
      <c r="C43" s="64"/>
      <c r="D43" s="52"/>
      <c r="E43" s="52"/>
      <c r="F43" s="53"/>
      <c r="G43" s="135"/>
      <c r="H43" s="136"/>
      <c r="I43" s="135"/>
      <c r="J43" s="144"/>
      <c r="K43" s="135"/>
      <c r="L43" s="136"/>
      <c r="M43" s="135"/>
      <c r="N43" s="145"/>
      <c r="O43" s="36">
        <f t="shared" si="5"/>
        <v>0</v>
      </c>
      <c r="P43" s="37">
        <f t="shared" si="6"/>
        <v>0</v>
      </c>
    </row>
    <row r="44" spans="1:16" s="30" customFormat="1" ht="11.25" hidden="1" customHeight="1" x14ac:dyDescent="0.2">
      <c r="A44" s="142"/>
      <c r="B44" s="143"/>
      <c r="C44" s="64"/>
      <c r="D44" s="52"/>
      <c r="E44" s="52"/>
      <c r="F44" s="53"/>
      <c r="G44" s="135"/>
      <c r="H44" s="136"/>
      <c r="I44" s="135"/>
      <c r="J44" s="144"/>
      <c r="K44" s="135"/>
      <c r="L44" s="136"/>
      <c r="M44" s="135"/>
      <c r="N44" s="145"/>
      <c r="O44" s="36">
        <f t="shared" si="5"/>
        <v>0</v>
      </c>
      <c r="P44" s="37">
        <f t="shared" si="6"/>
        <v>0</v>
      </c>
    </row>
    <row r="45" spans="1:16" s="30" customFormat="1" ht="11.25" hidden="1" customHeight="1" x14ac:dyDescent="0.2">
      <c r="A45" s="142"/>
      <c r="B45" s="65"/>
      <c r="C45" s="64"/>
      <c r="D45" s="52"/>
      <c r="E45" s="52"/>
      <c r="F45" s="53"/>
      <c r="G45" s="135"/>
      <c r="H45" s="136"/>
      <c r="I45" s="135"/>
      <c r="J45" s="144"/>
      <c r="K45" s="135"/>
      <c r="L45" s="136"/>
      <c r="M45" s="135"/>
      <c r="N45" s="145"/>
      <c r="O45" s="36">
        <f t="shared" si="5"/>
        <v>0</v>
      </c>
      <c r="P45" s="37">
        <f t="shared" si="6"/>
        <v>0</v>
      </c>
    </row>
    <row r="46" spans="1:16" s="30" customFormat="1" ht="11.25" hidden="1" customHeight="1" x14ac:dyDescent="0.2">
      <c r="A46" s="142"/>
      <c r="B46" s="143"/>
      <c r="C46" s="64"/>
      <c r="D46" s="52"/>
      <c r="E46" s="52"/>
      <c r="F46" s="53"/>
      <c r="G46" s="135"/>
      <c r="H46" s="136"/>
      <c r="I46" s="135"/>
      <c r="J46" s="144"/>
      <c r="K46" s="135"/>
      <c r="L46" s="136"/>
      <c r="M46" s="135"/>
      <c r="N46" s="145"/>
      <c r="O46" s="36">
        <f t="shared" si="5"/>
        <v>0</v>
      </c>
      <c r="P46" s="37">
        <f t="shared" si="6"/>
        <v>0</v>
      </c>
    </row>
    <row r="47" spans="1:16" s="30" customFormat="1" ht="11.25" hidden="1" customHeight="1" x14ac:dyDescent="0.2">
      <c r="A47" s="142"/>
      <c r="B47" s="65"/>
      <c r="C47" s="64"/>
      <c r="D47" s="52"/>
      <c r="E47" s="52"/>
      <c r="F47" s="53"/>
      <c r="G47" s="135"/>
      <c r="H47" s="136"/>
      <c r="I47" s="135"/>
      <c r="J47" s="144"/>
      <c r="K47" s="135"/>
      <c r="L47" s="136"/>
      <c r="M47" s="135"/>
      <c r="N47" s="145"/>
      <c r="O47" s="36">
        <f t="shared" si="5"/>
        <v>0</v>
      </c>
      <c r="P47" s="37">
        <f t="shared" si="6"/>
        <v>0</v>
      </c>
    </row>
    <row r="48" spans="1:16" s="30" customFormat="1" ht="11.25" hidden="1" customHeight="1" x14ac:dyDescent="0.2">
      <c r="A48" s="142"/>
      <c r="B48" s="143"/>
      <c r="C48" s="64"/>
      <c r="D48" s="52"/>
      <c r="E48" s="52"/>
      <c r="F48" s="53"/>
      <c r="G48" s="135"/>
      <c r="H48" s="136"/>
      <c r="I48" s="135"/>
      <c r="J48" s="144"/>
      <c r="K48" s="135"/>
      <c r="L48" s="136"/>
      <c r="M48" s="135"/>
      <c r="N48" s="145"/>
      <c r="O48" s="36">
        <f t="shared" si="5"/>
        <v>0</v>
      </c>
      <c r="P48" s="37">
        <f t="shared" si="6"/>
        <v>0</v>
      </c>
    </row>
    <row r="49" spans="1:16" s="30" customFormat="1" ht="11.25" hidden="1" customHeight="1" x14ac:dyDescent="0.2">
      <c r="A49" s="142"/>
      <c r="B49" s="65"/>
      <c r="C49" s="64"/>
      <c r="D49" s="52"/>
      <c r="E49" s="52"/>
      <c r="F49" s="53"/>
      <c r="G49" s="135"/>
      <c r="H49" s="136"/>
      <c r="I49" s="135"/>
      <c r="J49" s="144"/>
      <c r="K49" s="135"/>
      <c r="L49" s="136"/>
      <c r="M49" s="135"/>
      <c r="N49" s="145"/>
      <c r="O49" s="36">
        <f t="shared" si="5"/>
        <v>0</v>
      </c>
      <c r="P49" s="37">
        <f t="shared" si="6"/>
        <v>0</v>
      </c>
    </row>
    <row r="50" spans="1:16" s="30" customFormat="1" ht="11.25" hidden="1" customHeight="1" x14ac:dyDescent="0.2">
      <c r="A50" s="142"/>
      <c r="B50" s="143"/>
      <c r="C50" s="64"/>
      <c r="D50" s="52"/>
      <c r="E50" s="52"/>
      <c r="F50" s="53"/>
      <c r="G50" s="135"/>
      <c r="H50" s="136"/>
      <c r="I50" s="135"/>
      <c r="J50" s="144"/>
      <c r="K50" s="135"/>
      <c r="L50" s="136"/>
      <c r="M50" s="135"/>
      <c r="N50" s="145"/>
      <c r="O50" s="36">
        <f t="shared" si="5"/>
        <v>0</v>
      </c>
      <c r="P50" s="37">
        <f t="shared" si="6"/>
        <v>0</v>
      </c>
    </row>
    <row r="51" spans="1:16" s="30" customFormat="1" ht="11.25" hidden="1" customHeight="1" x14ac:dyDescent="0.2">
      <c r="A51" s="142"/>
      <c r="B51" s="65"/>
      <c r="C51" s="64"/>
      <c r="D51" s="52"/>
      <c r="E51" s="52"/>
      <c r="F51" s="53"/>
      <c r="G51" s="135"/>
      <c r="H51" s="136"/>
      <c r="I51" s="135"/>
      <c r="J51" s="144"/>
      <c r="K51" s="135"/>
      <c r="L51" s="136"/>
      <c r="M51" s="135"/>
      <c r="N51" s="145"/>
      <c r="O51" s="36">
        <f t="shared" si="5"/>
        <v>0</v>
      </c>
      <c r="P51" s="37">
        <f t="shared" si="6"/>
        <v>0</v>
      </c>
    </row>
    <row r="52" spans="1:16" s="30" customFormat="1" ht="11.25" hidden="1" customHeight="1" x14ac:dyDescent="0.2">
      <c r="A52" s="142"/>
      <c r="B52" s="143"/>
      <c r="C52" s="64"/>
      <c r="D52" s="52"/>
      <c r="E52" s="52"/>
      <c r="F52" s="53"/>
      <c r="G52" s="135"/>
      <c r="H52" s="136"/>
      <c r="I52" s="135"/>
      <c r="J52" s="144"/>
      <c r="K52" s="135"/>
      <c r="L52" s="136"/>
      <c r="M52" s="135"/>
      <c r="N52" s="145"/>
      <c r="O52" s="36">
        <f t="shared" si="5"/>
        <v>0</v>
      </c>
      <c r="P52" s="37">
        <f t="shared" si="6"/>
        <v>0</v>
      </c>
    </row>
    <row r="53" spans="1:16" s="30" customFormat="1" ht="11.25" hidden="1" customHeight="1" x14ac:dyDescent="0.2">
      <c r="A53" s="142"/>
      <c r="B53" s="65"/>
      <c r="C53" s="64"/>
      <c r="D53" s="52"/>
      <c r="E53" s="52"/>
      <c r="F53" s="53"/>
      <c r="G53" s="135"/>
      <c r="H53" s="136"/>
      <c r="I53" s="135"/>
      <c r="J53" s="144"/>
      <c r="K53" s="135"/>
      <c r="L53" s="136"/>
      <c r="M53" s="135"/>
      <c r="N53" s="145"/>
      <c r="O53" s="36">
        <f t="shared" si="5"/>
        <v>0</v>
      </c>
      <c r="P53" s="37">
        <f t="shared" si="6"/>
        <v>0</v>
      </c>
    </row>
    <row r="54" spans="1:16" s="30" customFormat="1" ht="11.25" hidden="1" customHeight="1" x14ac:dyDescent="0.2">
      <c r="A54" s="142"/>
      <c r="B54" s="143"/>
      <c r="C54" s="64"/>
      <c r="D54" s="52"/>
      <c r="E54" s="52"/>
      <c r="F54" s="53"/>
      <c r="G54" s="135"/>
      <c r="H54" s="136"/>
      <c r="I54" s="135"/>
      <c r="J54" s="144"/>
      <c r="K54" s="135"/>
      <c r="L54" s="136"/>
      <c r="M54" s="135"/>
      <c r="N54" s="145"/>
      <c r="O54" s="36">
        <f t="shared" si="5"/>
        <v>0</v>
      </c>
      <c r="P54" s="37">
        <f t="shared" si="6"/>
        <v>0</v>
      </c>
    </row>
    <row r="55" spans="1:16" s="30" customFormat="1" ht="11.25" hidden="1" customHeight="1" x14ac:dyDescent="0.2">
      <c r="A55" s="142"/>
      <c r="B55" s="65"/>
      <c r="C55" s="64"/>
      <c r="D55" s="52"/>
      <c r="E55" s="52"/>
      <c r="F55" s="53"/>
      <c r="G55" s="135"/>
      <c r="H55" s="136"/>
      <c r="I55" s="135"/>
      <c r="J55" s="144"/>
      <c r="K55" s="135"/>
      <c r="L55" s="136"/>
      <c r="M55" s="135"/>
      <c r="N55" s="145"/>
      <c r="O55" s="36">
        <f t="shared" si="5"/>
        <v>0</v>
      </c>
      <c r="P55" s="37">
        <f t="shared" si="6"/>
        <v>0</v>
      </c>
    </row>
    <row r="56" spans="1:16" s="30" customFormat="1" ht="11.25" hidden="1" customHeight="1" x14ac:dyDescent="0.2">
      <c r="A56" s="142"/>
      <c r="B56" s="143"/>
      <c r="C56" s="64"/>
      <c r="D56" s="52"/>
      <c r="E56" s="52"/>
      <c r="F56" s="53"/>
      <c r="G56" s="135"/>
      <c r="H56" s="136"/>
      <c r="I56" s="135"/>
      <c r="J56" s="144"/>
      <c r="K56" s="135"/>
      <c r="L56" s="136"/>
      <c r="M56" s="135"/>
      <c r="N56" s="145"/>
      <c r="O56" s="36">
        <f t="shared" si="5"/>
        <v>0</v>
      </c>
      <c r="P56" s="37">
        <f t="shared" si="6"/>
        <v>0</v>
      </c>
    </row>
    <row r="57" spans="1:16" s="30" customFormat="1" ht="11.25" hidden="1" customHeight="1" x14ac:dyDescent="0.2">
      <c r="A57" s="142"/>
      <c r="B57" s="65"/>
      <c r="C57" s="64"/>
      <c r="D57" s="52"/>
      <c r="E57" s="52"/>
      <c r="F57" s="53"/>
      <c r="G57" s="135"/>
      <c r="H57" s="136"/>
      <c r="I57" s="135"/>
      <c r="J57" s="144"/>
      <c r="K57" s="135"/>
      <c r="L57" s="136"/>
      <c r="M57" s="135"/>
      <c r="N57" s="145"/>
      <c r="O57" s="36">
        <f t="shared" si="5"/>
        <v>0</v>
      </c>
      <c r="P57" s="37">
        <f t="shared" si="6"/>
        <v>0</v>
      </c>
    </row>
    <row r="58" spans="1:16" s="30" customFormat="1" ht="11.25" hidden="1" customHeight="1" x14ac:dyDescent="0.2">
      <c r="A58" s="142"/>
      <c r="B58" s="143"/>
      <c r="C58" s="64"/>
      <c r="D58" s="52"/>
      <c r="E58" s="52"/>
      <c r="F58" s="53"/>
      <c r="G58" s="135"/>
      <c r="H58" s="136"/>
      <c r="I58" s="135"/>
      <c r="J58" s="144"/>
      <c r="K58" s="135"/>
      <c r="L58" s="136"/>
      <c r="M58" s="135"/>
      <c r="N58" s="145"/>
      <c r="O58" s="36">
        <f t="shared" si="5"/>
        <v>0</v>
      </c>
      <c r="P58" s="37">
        <f t="shared" si="6"/>
        <v>0</v>
      </c>
    </row>
    <row r="59" spans="1:16" s="30" customFormat="1" ht="11.25" hidden="1" customHeight="1" x14ac:dyDescent="0.2">
      <c r="A59" s="142"/>
      <c r="B59" s="65"/>
      <c r="C59" s="64"/>
      <c r="D59" s="52"/>
      <c r="E59" s="52"/>
      <c r="F59" s="53"/>
      <c r="G59" s="135"/>
      <c r="H59" s="136"/>
      <c r="I59" s="135"/>
      <c r="J59" s="144"/>
      <c r="K59" s="135"/>
      <c r="L59" s="136"/>
      <c r="M59" s="135"/>
      <c r="N59" s="145"/>
      <c r="O59" s="36">
        <f t="shared" si="5"/>
        <v>0</v>
      </c>
      <c r="P59" s="37">
        <f t="shared" si="6"/>
        <v>0</v>
      </c>
    </row>
    <row r="60" spans="1:16" s="30" customFormat="1" ht="11.25" hidden="1" customHeight="1" x14ac:dyDescent="0.2">
      <c r="A60" s="142"/>
      <c r="B60" s="143"/>
      <c r="C60" s="64"/>
      <c r="D60" s="52"/>
      <c r="E60" s="52"/>
      <c r="F60" s="53"/>
      <c r="G60" s="135"/>
      <c r="H60" s="136"/>
      <c r="I60" s="135"/>
      <c r="J60" s="144"/>
      <c r="K60" s="135"/>
      <c r="L60" s="136"/>
      <c r="M60" s="135"/>
      <c r="N60" s="145"/>
      <c r="O60" s="36">
        <f t="shared" si="5"/>
        <v>0</v>
      </c>
      <c r="P60" s="37">
        <f t="shared" si="6"/>
        <v>0</v>
      </c>
    </row>
    <row r="61" spans="1:16" s="30" customFormat="1" ht="11.25" hidden="1" customHeight="1" x14ac:dyDescent="0.2">
      <c r="A61" s="142"/>
      <c r="B61" s="65"/>
      <c r="C61" s="64"/>
      <c r="D61" s="52"/>
      <c r="E61" s="52"/>
      <c r="F61" s="53"/>
      <c r="G61" s="135"/>
      <c r="H61" s="136"/>
      <c r="I61" s="135"/>
      <c r="J61" s="144"/>
      <c r="K61" s="135"/>
      <c r="L61" s="136"/>
      <c r="M61" s="135"/>
      <c r="N61" s="145"/>
      <c r="O61" s="36">
        <f t="shared" si="5"/>
        <v>0</v>
      </c>
      <c r="P61" s="37">
        <f t="shared" si="6"/>
        <v>0</v>
      </c>
    </row>
    <row r="62" spans="1:16" s="30" customFormat="1" ht="11.25" hidden="1" customHeight="1" x14ac:dyDescent="0.2">
      <c r="A62" s="142"/>
      <c r="B62" s="143"/>
      <c r="C62" s="64"/>
      <c r="D62" s="52"/>
      <c r="E62" s="52"/>
      <c r="F62" s="53"/>
      <c r="G62" s="135"/>
      <c r="H62" s="136"/>
      <c r="I62" s="135"/>
      <c r="J62" s="144"/>
      <c r="K62" s="135"/>
      <c r="L62" s="136"/>
      <c r="M62" s="135"/>
      <c r="N62" s="145"/>
      <c r="O62" s="36">
        <f t="shared" si="5"/>
        <v>0</v>
      </c>
      <c r="P62" s="37">
        <f t="shared" si="6"/>
        <v>0</v>
      </c>
    </row>
    <row r="63" spans="1:16" s="30" customFormat="1" ht="11.25" hidden="1" customHeight="1" x14ac:dyDescent="0.2">
      <c r="A63" s="142"/>
      <c r="B63" s="65"/>
      <c r="C63" s="64"/>
      <c r="D63" s="52"/>
      <c r="E63" s="52"/>
      <c r="F63" s="53"/>
      <c r="G63" s="135"/>
      <c r="H63" s="136"/>
      <c r="I63" s="135"/>
      <c r="J63" s="144"/>
      <c r="K63" s="135"/>
      <c r="L63" s="136"/>
      <c r="M63" s="135"/>
      <c r="N63" s="145"/>
      <c r="O63" s="36">
        <f t="shared" si="5"/>
        <v>0</v>
      </c>
      <c r="P63" s="37">
        <f t="shared" si="6"/>
        <v>0</v>
      </c>
    </row>
    <row r="64" spans="1:16" s="30" customFormat="1" ht="11.25" hidden="1" customHeight="1" x14ac:dyDescent="0.2">
      <c r="A64" s="142"/>
      <c r="B64" s="143"/>
      <c r="C64" s="64"/>
      <c r="D64" s="52"/>
      <c r="E64" s="52"/>
      <c r="F64" s="53"/>
      <c r="G64" s="135"/>
      <c r="H64" s="136"/>
      <c r="I64" s="135"/>
      <c r="J64" s="144"/>
      <c r="K64" s="135"/>
      <c r="L64" s="136"/>
      <c r="M64" s="135"/>
      <c r="N64" s="145"/>
      <c r="O64" s="36">
        <f t="shared" si="5"/>
        <v>0</v>
      </c>
      <c r="P64" s="37">
        <f t="shared" si="6"/>
        <v>0</v>
      </c>
    </row>
    <row r="65" spans="1:16" s="30" customFormat="1" ht="11.25" hidden="1" customHeight="1" x14ac:dyDescent="0.2">
      <c r="A65" s="142"/>
      <c r="B65" s="65"/>
      <c r="C65" s="64"/>
      <c r="D65" s="52"/>
      <c r="E65" s="52"/>
      <c r="F65" s="53"/>
      <c r="G65" s="135"/>
      <c r="H65" s="136"/>
      <c r="I65" s="135"/>
      <c r="J65" s="144"/>
      <c r="K65" s="135"/>
      <c r="L65" s="136"/>
      <c r="M65" s="135"/>
      <c r="N65" s="145"/>
      <c r="O65" s="36">
        <f t="shared" si="5"/>
        <v>0</v>
      </c>
      <c r="P65" s="37">
        <f t="shared" si="6"/>
        <v>0</v>
      </c>
    </row>
    <row r="66" spans="1:16" s="30" customFormat="1" ht="11.25" hidden="1" customHeight="1" x14ac:dyDescent="0.2">
      <c r="A66" s="142"/>
      <c r="B66" s="143"/>
      <c r="C66" s="64"/>
      <c r="D66" s="52"/>
      <c r="E66" s="52"/>
      <c r="F66" s="53"/>
      <c r="G66" s="135"/>
      <c r="H66" s="136"/>
      <c r="I66" s="135"/>
      <c r="J66" s="144"/>
      <c r="K66" s="135"/>
      <c r="L66" s="136"/>
      <c r="M66" s="135"/>
      <c r="N66" s="145"/>
      <c r="O66" s="36">
        <f t="shared" si="5"/>
        <v>0</v>
      </c>
      <c r="P66" s="37">
        <f t="shared" si="6"/>
        <v>0</v>
      </c>
    </row>
    <row r="67" spans="1:16" s="30" customFormat="1" ht="11.25" hidden="1" customHeight="1" x14ac:dyDescent="0.2">
      <c r="A67" s="142"/>
      <c r="B67" s="65"/>
      <c r="C67" s="64"/>
      <c r="D67" s="52"/>
      <c r="E67" s="52"/>
      <c r="F67" s="53"/>
      <c r="G67" s="135"/>
      <c r="H67" s="136"/>
      <c r="I67" s="135"/>
      <c r="J67" s="144"/>
      <c r="K67" s="135"/>
      <c r="L67" s="136"/>
      <c r="M67" s="135"/>
      <c r="N67" s="145"/>
      <c r="O67" s="36">
        <f t="shared" si="5"/>
        <v>0</v>
      </c>
      <c r="P67" s="37">
        <f t="shared" si="6"/>
        <v>0</v>
      </c>
    </row>
    <row r="68" spans="1:16" s="30" customFormat="1" ht="11.25" hidden="1" customHeight="1" x14ac:dyDescent="0.2">
      <c r="A68" s="142"/>
      <c r="B68" s="143"/>
      <c r="C68" s="64"/>
      <c r="D68" s="52"/>
      <c r="E68" s="52"/>
      <c r="F68" s="53"/>
      <c r="G68" s="135"/>
      <c r="H68" s="136"/>
      <c r="I68" s="135"/>
      <c r="J68" s="144"/>
      <c r="K68" s="135"/>
      <c r="L68" s="136"/>
      <c r="M68" s="135"/>
      <c r="N68" s="145"/>
      <c r="O68" s="36">
        <f t="shared" si="5"/>
        <v>0</v>
      </c>
      <c r="P68" s="37">
        <f t="shared" si="6"/>
        <v>0</v>
      </c>
    </row>
    <row r="69" spans="1:16" s="30" customFormat="1" ht="11.25" hidden="1" customHeight="1" x14ac:dyDescent="0.2">
      <c r="A69" s="142"/>
      <c r="B69" s="65"/>
      <c r="C69" s="64"/>
      <c r="D69" s="52"/>
      <c r="E69" s="52"/>
      <c r="F69" s="53"/>
      <c r="G69" s="135"/>
      <c r="H69" s="136"/>
      <c r="I69" s="135"/>
      <c r="J69" s="144"/>
      <c r="K69" s="135"/>
      <c r="L69" s="136"/>
      <c r="M69" s="135"/>
      <c r="N69" s="145"/>
      <c r="O69" s="36">
        <f t="shared" si="5"/>
        <v>0</v>
      </c>
      <c r="P69" s="37">
        <f t="shared" si="6"/>
        <v>0</v>
      </c>
    </row>
    <row r="70" spans="1:16" s="30" customFormat="1" ht="11.25" hidden="1" customHeight="1" x14ac:dyDescent="0.2">
      <c r="A70" s="142"/>
      <c r="B70" s="143"/>
      <c r="C70" s="64"/>
      <c r="D70" s="52"/>
      <c r="E70" s="52"/>
      <c r="F70" s="53"/>
      <c r="G70" s="135"/>
      <c r="H70" s="136"/>
      <c r="I70" s="135"/>
      <c r="J70" s="144"/>
      <c r="K70" s="135"/>
      <c r="L70" s="136"/>
      <c r="M70" s="135"/>
      <c r="N70" s="145"/>
      <c r="O70" s="36">
        <f t="shared" si="5"/>
        <v>0</v>
      </c>
      <c r="P70" s="37">
        <f t="shared" si="6"/>
        <v>0</v>
      </c>
    </row>
    <row r="71" spans="1:16" s="30" customFormat="1" ht="11.25" hidden="1" customHeight="1" x14ac:dyDescent="0.2">
      <c r="A71" s="142"/>
      <c r="B71" s="65"/>
      <c r="C71" s="64"/>
      <c r="D71" s="52"/>
      <c r="E71" s="52"/>
      <c r="F71" s="53"/>
      <c r="G71" s="135"/>
      <c r="H71" s="136"/>
      <c r="I71" s="135"/>
      <c r="J71" s="144"/>
      <c r="K71" s="135"/>
      <c r="L71" s="136"/>
      <c r="M71" s="135"/>
      <c r="N71" s="145"/>
      <c r="O71" s="36">
        <f t="shared" si="5"/>
        <v>0</v>
      </c>
      <c r="P71" s="37">
        <f t="shared" si="6"/>
        <v>0</v>
      </c>
    </row>
    <row r="72" spans="1:16" s="30" customFormat="1" ht="11.25" hidden="1" customHeight="1" x14ac:dyDescent="0.2">
      <c r="A72" s="142"/>
      <c r="B72" s="143"/>
      <c r="C72" s="64"/>
      <c r="D72" s="52"/>
      <c r="E72" s="52"/>
      <c r="F72" s="53"/>
      <c r="G72" s="135"/>
      <c r="H72" s="136"/>
      <c r="I72" s="135"/>
      <c r="J72" s="144"/>
      <c r="K72" s="135"/>
      <c r="L72" s="136"/>
      <c r="M72" s="135"/>
      <c r="N72" s="145"/>
      <c r="O72" s="36">
        <f t="shared" si="5"/>
        <v>0</v>
      </c>
      <c r="P72" s="37">
        <f t="shared" si="6"/>
        <v>0</v>
      </c>
    </row>
    <row r="73" spans="1:16" s="30" customFormat="1" ht="11.25" hidden="1" customHeight="1" x14ac:dyDescent="0.2">
      <c r="A73" s="142"/>
      <c r="B73" s="65"/>
      <c r="C73" s="64"/>
      <c r="D73" s="52"/>
      <c r="E73" s="52"/>
      <c r="F73" s="53"/>
      <c r="G73" s="135"/>
      <c r="H73" s="136"/>
      <c r="I73" s="135"/>
      <c r="J73" s="144"/>
      <c r="K73" s="135"/>
      <c r="L73" s="136"/>
      <c r="M73" s="135"/>
      <c r="N73" s="145"/>
      <c r="O73" s="36">
        <f t="shared" si="5"/>
        <v>0</v>
      </c>
      <c r="P73" s="37">
        <f t="shared" si="6"/>
        <v>0</v>
      </c>
    </row>
    <row r="74" spans="1:16" s="30" customFormat="1" ht="11.25" hidden="1" customHeight="1" x14ac:dyDescent="0.2">
      <c r="A74" s="142"/>
      <c r="B74" s="143"/>
      <c r="C74" s="64"/>
      <c r="D74" s="52"/>
      <c r="E74" s="52"/>
      <c r="F74" s="53"/>
      <c r="G74" s="135"/>
      <c r="H74" s="136"/>
      <c r="I74" s="135"/>
      <c r="J74" s="144"/>
      <c r="K74" s="135"/>
      <c r="L74" s="136"/>
      <c r="M74" s="135"/>
      <c r="N74" s="145"/>
      <c r="O74" s="36">
        <f t="shared" si="5"/>
        <v>0</v>
      </c>
      <c r="P74" s="37">
        <f t="shared" si="6"/>
        <v>0</v>
      </c>
    </row>
    <row r="75" spans="1:16" s="30" customFormat="1" ht="11.25" hidden="1" customHeight="1" x14ac:dyDescent="0.2">
      <c r="A75" s="142"/>
      <c r="B75" s="65"/>
      <c r="C75" s="64"/>
      <c r="D75" s="52"/>
      <c r="E75" s="52"/>
      <c r="F75" s="53"/>
      <c r="G75" s="135"/>
      <c r="H75" s="136"/>
      <c r="I75" s="135"/>
      <c r="J75" s="144"/>
      <c r="K75" s="135"/>
      <c r="L75" s="136"/>
      <c r="M75" s="135"/>
      <c r="N75" s="145"/>
      <c r="O75" s="36">
        <f t="shared" si="5"/>
        <v>0</v>
      </c>
      <c r="P75" s="37">
        <f t="shared" si="6"/>
        <v>0</v>
      </c>
    </row>
    <row r="76" spans="1:16" s="30" customFormat="1" ht="11.25" hidden="1" customHeight="1" x14ac:dyDescent="0.2">
      <c r="A76" s="142"/>
      <c r="B76" s="143"/>
      <c r="C76" s="64"/>
      <c r="D76" s="52"/>
      <c r="E76" s="52"/>
      <c r="F76" s="53"/>
      <c r="G76" s="135"/>
      <c r="H76" s="136"/>
      <c r="I76" s="135"/>
      <c r="J76" s="144"/>
      <c r="K76" s="135"/>
      <c r="L76" s="136"/>
      <c r="M76" s="135"/>
      <c r="N76" s="145"/>
      <c r="O76" s="36">
        <f t="shared" si="5"/>
        <v>0</v>
      </c>
      <c r="P76" s="37">
        <f t="shared" si="6"/>
        <v>0</v>
      </c>
    </row>
    <row r="77" spans="1:16" s="30" customFormat="1" ht="11.25" hidden="1" customHeight="1" x14ac:dyDescent="0.2">
      <c r="A77" s="142"/>
      <c r="B77" s="65"/>
      <c r="C77" s="64"/>
      <c r="D77" s="52"/>
      <c r="E77" s="52"/>
      <c r="F77" s="53"/>
      <c r="G77" s="135"/>
      <c r="H77" s="136"/>
      <c r="I77" s="135"/>
      <c r="J77" s="144"/>
      <c r="K77" s="135"/>
      <c r="L77" s="136"/>
      <c r="M77" s="135"/>
      <c r="N77" s="145"/>
      <c r="O77" s="36">
        <f t="shared" si="5"/>
        <v>0</v>
      </c>
      <c r="P77" s="37">
        <f t="shared" si="6"/>
        <v>0</v>
      </c>
    </row>
    <row r="78" spans="1:16" s="30" customFormat="1" ht="11.25" hidden="1" customHeight="1" x14ac:dyDescent="0.2">
      <c r="A78" s="142"/>
      <c r="B78" s="143"/>
      <c r="C78" s="64"/>
      <c r="D78" s="52"/>
      <c r="E78" s="52"/>
      <c r="F78" s="53"/>
      <c r="G78" s="135"/>
      <c r="H78" s="136"/>
      <c r="I78" s="135"/>
      <c r="J78" s="144"/>
      <c r="K78" s="135"/>
      <c r="L78" s="136"/>
      <c r="M78" s="135"/>
      <c r="N78" s="145"/>
      <c r="O78" s="36">
        <f t="shared" si="5"/>
        <v>0</v>
      </c>
      <c r="P78" s="37">
        <f t="shared" si="6"/>
        <v>0</v>
      </c>
    </row>
    <row r="79" spans="1:16" s="30" customFormat="1" ht="11.25" hidden="1" customHeight="1" x14ac:dyDescent="0.2">
      <c r="A79" s="142"/>
      <c r="B79" s="65"/>
      <c r="C79" s="64"/>
      <c r="D79" s="52"/>
      <c r="E79" s="52"/>
      <c r="F79" s="53"/>
      <c r="G79" s="135"/>
      <c r="H79" s="136"/>
      <c r="I79" s="135"/>
      <c r="J79" s="144"/>
      <c r="K79" s="135"/>
      <c r="L79" s="136"/>
      <c r="M79" s="135"/>
      <c r="N79" s="145"/>
      <c r="O79" s="36">
        <f t="shared" si="5"/>
        <v>0</v>
      </c>
      <c r="P79" s="37">
        <f t="shared" si="6"/>
        <v>0</v>
      </c>
    </row>
    <row r="80" spans="1:16" s="30" customFormat="1" ht="11.25" hidden="1" customHeight="1" x14ac:dyDescent="0.2">
      <c r="A80" s="142"/>
      <c r="B80" s="143"/>
      <c r="C80" s="64"/>
      <c r="D80" s="52"/>
      <c r="E80" s="52"/>
      <c r="F80" s="53"/>
      <c r="G80" s="135"/>
      <c r="H80" s="136"/>
      <c r="I80" s="135"/>
      <c r="J80" s="144"/>
      <c r="K80" s="135"/>
      <c r="L80" s="136"/>
      <c r="M80" s="135"/>
      <c r="N80" s="145"/>
      <c r="O80" s="36">
        <f t="shared" si="5"/>
        <v>0</v>
      </c>
      <c r="P80" s="37">
        <f t="shared" si="6"/>
        <v>0</v>
      </c>
    </row>
    <row r="81" spans="1:16" s="30" customFormat="1" ht="11.25" hidden="1" customHeight="1" x14ac:dyDescent="0.2">
      <c r="A81" s="142"/>
      <c r="B81" s="65"/>
      <c r="C81" s="64"/>
      <c r="D81" s="52"/>
      <c r="E81" s="52"/>
      <c r="F81" s="53"/>
      <c r="G81" s="135"/>
      <c r="H81" s="136"/>
      <c r="I81" s="135"/>
      <c r="J81" s="144"/>
      <c r="K81" s="135"/>
      <c r="L81" s="136"/>
      <c r="M81" s="135"/>
      <c r="N81" s="145"/>
      <c r="O81" s="36">
        <f t="shared" si="5"/>
        <v>0</v>
      </c>
      <c r="P81" s="37">
        <f t="shared" si="6"/>
        <v>0</v>
      </c>
    </row>
    <row r="82" spans="1:16" s="30" customFormat="1" ht="11.25" hidden="1" customHeight="1" x14ac:dyDescent="0.2">
      <c r="A82" s="142"/>
      <c r="B82" s="143"/>
      <c r="C82" s="64"/>
      <c r="D82" s="52"/>
      <c r="E82" s="52"/>
      <c r="F82" s="53"/>
      <c r="G82" s="135"/>
      <c r="H82" s="136"/>
      <c r="I82" s="135"/>
      <c r="J82" s="144"/>
      <c r="K82" s="135"/>
      <c r="L82" s="136"/>
      <c r="M82" s="135"/>
      <c r="N82" s="145"/>
      <c r="O82" s="36">
        <f t="shared" si="5"/>
        <v>0</v>
      </c>
      <c r="P82" s="37">
        <f t="shared" si="6"/>
        <v>0</v>
      </c>
    </row>
    <row r="83" spans="1:16" s="30" customFormat="1" ht="11.25" hidden="1" customHeight="1" x14ac:dyDescent="0.2">
      <c r="A83" s="142"/>
      <c r="B83" s="65"/>
      <c r="C83" s="64"/>
      <c r="D83" s="52"/>
      <c r="E83" s="52"/>
      <c r="F83" s="53"/>
      <c r="G83" s="135"/>
      <c r="H83" s="136"/>
      <c r="I83" s="135"/>
      <c r="J83" s="144"/>
      <c r="K83" s="135"/>
      <c r="L83" s="136"/>
      <c r="M83" s="135"/>
      <c r="N83" s="145"/>
      <c r="O83" s="36">
        <f t="shared" si="5"/>
        <v>0</v>
      </c>
      <c r="P83" s="37">
        <f t="shared" si="6"/>
        <v>0</v>
      </c>
    </row>
    <row r="84" spans="1:16" s="30" customFormat="1" ht="11.25" hidden="1" customHeight="1" x14ac:dyDescent="0.2">
      <c r="A84" s="142"/>
      <c r="B84" s="143"/>
      <c r="C84" s="64"/>
      <c r="D84" s="52"/>
      <c r="E84" s="52"/>
      <c r="F84" s="53"/>
      <c r="G84" s="135"/>
      <c r="H84" s="136"/>
      <c r="I84" s="135"/>
      <c r="J84" s="144"/>
      <c r="K84" s="135"/>
      <c r="L84" s="136"/>
      <c r="M84" s="135"/>
      <c r="N84" s="145"/>
      <c r="O84" s="36">
        <f t="shared" si="5"/>
        <v>0</v>
      </c>
      <c r="P84" s="37">
        <f t="shared" si="6"/>
        <v>0</v>
      </c>
    </row>
    <row r="85" spans="1:16" s="30" customFormat="1" ht="11.25" hidden="1" customHeight="1" x14ac:dyDescent="0.2">
      <c r="A85" s="142"/>
      <c r="B85" s="65"/>
      <c r="C85" s="64"/>
      <c r="D85" s="52"/>
      <c r="E85" s="52"/>
      <c r="F85" s="53"/>
      <c r="G85" s="135"/>
      <c r="H85" s="136"/>
      <c r="I85" s="135"/>
      <c r="J85" s="144"/>
      <c r="K85" s="135"/>
      <c r="L85" s="136"/>
      <c r="M85" s="135"/>
      <c r="N85" s="145"/>
      <c r="O85" s="36">
        <f t="shared" si="5"/>
        <v>0</v>
      </c>
      <c r="P85" s="37">
        <f t="shared" si="6"/>
        <v>0</v>
      </c>
    </row>
    <row r="86" spans="1:16" s="30" customFormat="1" ht="11.25" hidden="1" customHeight="1" x14ac:dyDescent="0.2">
      <c r="A86" s="142"/>
      <c r="B86" s="143"/>
      <c r="C86" s="64"/>
      <c r="D86" s="52"/>
      <c r="E86" s="52"/>
      <c r="F86" s="53"/>
      <c r="G86" s="135"/>
      <c r="H86" s="136"/>
      <c r="I86" s="135"/>
      <c r="J86" s="144"/>
      <c r="K86" s="135"/>
      <c r="L86" s="136"/>
      <c r="M86" s="135"/>
      <c r="N86" s="145"/>
      <c r="O86" s="36">
        <f t="shared" si="5"/>
        <v>0</v>
      </c>
      <c r="P86" s="37">
        <f t="shared" si="6"/>
        <v>0</v>
      </c>
    </row>
    <row r="87" spans="1:16" s="30" customFormat="1" ht="11.25" hidden="1" customHeight="1" x14ac:dyDescent="0.2">
      <c r="A87" s="142"/>
      <c r="B87" s="65"/>
      <c r="C87" s="64"/>
      <c r="D87" s="52"/>
      <c r="E87" s="52"/>
      <c r="F87" s="53"/>
      <c r="G87" s="135"/>
      <c r="H87" s="136"/>
      <c r="I87" s="135"/>
      <c r="J87" s="144"/>
      <c r="K87" s="135"/>
      <c r="L87" s="136"/>
      <c r="M87" s="135"/>
      <c r="N87" s="145"/>
      <c r="O87" s="36">
        <f t="shared" si="5"/>
        <v>0</v>
      </c>
      <c r="P87" s="37">
        <f t="shared" si="6"/>
        <v>0</v>
      </c>
    </row>
    <row r="88" spans="1:16" s="30" customFormat="1" ht="11.25" hidden="1" customHeight="1" x14ac:dyDescent="0.2">
      <c r="A88" s="142"/>
      <c r="B88" s="143"/>
      <c r="C88" s="64"/>
      <c r="D88" s="52"/>
      <c r="E88" s="52"/>
      <c r="F88" s="53"/>
      <c r="G88" s="135"/>
      <c r="H88" s="136"/>
      <c r="I88" s="135"/>
      <c r="J88" s="144"/>
      <c r="K88" s="135"/>
      <c r="L88" s="136"/>
      <c r="M88" s="135"/>
      <c r="N88" s="145"/>
      <c r="O88" s="36">
        <f t="shared" si="5"/>
        <v>0</v>
      </c>
      <c r="P88" s="37">
        <f t="shared" si="6"/>
        <v>0</v>
      </c>
    </row>
    <row r="89" spans="1:16" s="30" customFormat="1" ht="11.25" hidden="1" customHeight="1" x14ac:dyDescent="0.2">
      <c r="A89" s="142"/>
      <c r="B89" s="65"/>
      <c r="C89" s="64"/>
      <c r="D89" s="52"/>
      <c r="E89" s="52"/>
      <c r="F89" s="53"/>
      <c r="G89" s="135"/>
      <c r="H89" s="136"/>
      <c r="I89" s="135"/>
      <c r="J89" s="144"/>
      <c r="K89" s="135"/>
      <c r="L89" s="136"/>
      <c r="M89" s="135"/>
      <c r="N89" s="145"/>
      <c r="O89" s="36">
        <f t="shared" si="5"/>
        <v>0</v>
      </c>
      <c r="P89" s="37">
        <f t="shared" si="6"/>
        <v>0</v>
      </c>
    </row>
    <row r="90" spans="1:16" s="30" customFormat="1" ht="11.25" hidden="1" customHeight="1" x14ac:dyDescent="0.2">
      <c r="A90" s="142"/>
      <c r="B90" s="143"/>
      <c r="C90" s="64"/>
      <c r="D90" s="52"/>
      <c r="E90" s="52"/>
      <c r="F90" s="53"/>
      <c r="G90" s="135"/>
      <c r="H90" s="136"/>
      <c r="I90" s="135"/>
      <c r="J90" s="144"/>
      <c r="K90" s="135"/>
      <c r="L90" s="136"/>
      <c r="M90" s="135"/>
      <c r="N90" s="145"/>
      <c r="O90" s="36">
        <f t="shared" si="5"/>
        <v>0</v>
      </c>
      <c r="P90" s="37">
        <f t="shared" si="6"/>
        <v>0</v>
      </c>
    </row>
    <row r="91" spans="1:16" s="30" customFormat="1" ht="11.25" hidden="1" customHeight="1" x14ac:dyDescent="0.2">
      <c r="A91" s="142"/>
      <c r="B91" s="65"/>
      <c r="C91" s="64"/>
      <c r="D91" s="52"/>
      <c r="E91" s="52"/>
      <c r="F91" s="53"/>
      <c r="G91" s="135"/>
      <c r="H91" s="136"/>
      <c r="I91" s="135"/>
      <c r="J91" s="144"/>
      <c r="K91" s="135"/>
      <c r="L91" s="136"/>
      <c r="M91" s="135"/>
      <c r="N91" s="145"/>
      <c r="O91" s="36">
        <f t="shared" si="5"/>
        <v>0</v>
      </c>
      <c r="P91" s="37">
        <f t="shared" si="6"/>
        <v>0</v>
      </c>
    </row>
    <row r="92" spans="1:16" s="30" customFormat="1" ht="11.25" hidden="1" customHeight="1" x14ac:dyDescent="0.2">
      <c r="A92" s="142"/>
      <c r="B92" s="143"/>
      <c r="C92" s="64"/>
      <c r="D92" s="52"/>
      <c r="E92" s="52"/>
      <c r="F92" s="53"/>
      <c r="G92" s="135"/>
      <c r="H92" s="136"/>
      <c r="I92" s="135"/>
      <c r="J92" s="144"/>
      <c r="K92" s="135"/>
      <c r="L92" s="136"/>
      <c r="M92" s="135"/>
      <c r="N92" s="145"/>
      <c r="O92" s="36">
        <f t="shared" si="5"/>
        <v>0</v>
      </c>
      <c r="P92" s="37">
        <f t="shared" si="6"/>
        <v>0</v>
      </c>
    </row>
    <row r="93" spans="1:16" s="30" customFormat="1" ht="11.25" hidden="1" customHeight="1" x14ac:dyDescent="0.2">
      <c r="A93" s="142"/>
      <c r="B93" s="65"/>
      <c r="C93" s="64"/>
      <c r="D93" s="52"/>
      <c r="E93" s="52"/>
      <c r="F93" s="53"/>
      <c r="G93" s="135"/>
      <c r="H93" s="136"/>
      <c r="I93" s="135"/>
      <c r="J93" s="144"/>
      <c r="K93" s="135"/>
      <c r="L93" s="136"/>
      <c r="M93" s="135"/>
      <c r="N93" s="145"/>
      <c r="O93" s="36">
        <f t="shared" si="5"/>
        <v>0</v>
      </c>
      <c r="P93" s="37">
        <f t="shared" si="6"/>
        <v>0</v>
      </c>
    </row>
    <row r="94" spans="1:16" s="30" customFormat="1" ht="11.25" hidden="1" customHeight="1" x14ac:dyDescent="0.2">
      <c r="A94" s="142"/>
      <c r="B94" s="143"/>
      <c r="C94" s="64"/>
      <c r="D94" s="52"/>
      <c r="E94" s="52"/>
      <c r="F94" s="53"/>
      <c r="G94" s="135"/>
      <c r="H94" s="136"/>
      <c r="I94" s="135"/>
      <c r="J94" s="144"/>
      <c r="K94" s="135"/>
      <c r="L94" s="136"/>
      <c r="M94" s="135"/>
      <c r="N94" s="145"/>
      <c r="O94" s="36">
        <f t="shared" si="5"/>
        <v>0</v>
      </c>
      <c r="P94" s="37">
        <f t="shared" si="6"/>
        <v>0</v>
      </c>
    </row>
    <row r="95" spans="1:16" s="30" customFormat="1" ht="11.25" hidden="1" customHeight="1" x14ac:dyDescent="0.2">
      <c r="A95" s="142"/>
      <c r="B95" s="65"/>
      <c r="C95" s="64"/>
      <c r="D95" s="52"/>
      <c r="E95" s="52"/>
      <c r="F95" s="53"/>
      <c r="G95" s="135"/>
      <c r="H95" s="136"/>
      <c r="I95" s="135"/>
      <c r="J95" s="144"/>
      <c r="K95" s="135"/>
      <c r="L95" s="136"/>
      <c r="M95" s="135"/>
      <c r="N95" s="145"/>
      <c r="O95" s="36">
        <f t="shared" si="5"/>
        <v>0</v>
      </c>
      <c r="P95" s="37">
        <f t="shared" si="6"/>
        <v>0</v>
      </c>
    </row>
    <row r="96" spans="1:16" s="30" customFormat="1" ht="11.25" hidden="1" customHeight="1" x14ac:dyDescent="0.2">
      <c r="A96" s="142"/>
      <c r="B96" s="143"/>
      <c r="C96" s="64"/>
      <c r="D96" s="52"/>
      <c r="E96" s="52"/>
      <c r="F96" s="53"/>
      <c r="G96" s="135"/>
      <c r="H96" s="136"/>
      <c r="I96" s="135"/>
      <c r="J96" s="144"/>
      <c r="K96" s="135"/>
      <c r="L96" s="136"/>
      <c r="M96" s="135"/>
      <c r="N96" s="145"/>
      <c r="O96" s="36">
        <f t="shared" si="5"/>
        <v>0</v>
      </c>
      <c r="P96" s="37">
        <f t="shared" si="6"/>
        <v>0</v>
      </c>
    </row>
    <row r="97" spans="1:16" s="30" customFormat="1" ht="11.25" hidden="1" customHeight="1" x14ac:dyDescent="0.2">
      <c r="A97" s="142"/>
      <c r="B97" s="65"/>
      <c r="C97" s="64"/>
      <c r="D97" s="52"/>
      <c r="E97" s="52"/>
      <c r="F97" s="53"/>
      <c r="G97" s="135"/>
      <c r="H97" s="136"/>
      <c r="I97" s="135"/>
      <c r="J97" s="144"/>
      <c r="K97" s="135"/>
      <c r="L97" s="136"/>
      <c r="M97" s="135"/>
      <c r="N97" s="145"/>
      <c r="O97" s="36">
        <f t="shared" si="5"/>
        <v>0</v>
      </c>
      <c r="P97" s="37">
        <f t="shared" si="6"/>
        <v>0</v>
      </c>
    </row>
    <row r="98" spans="1:16" s="30" customFormat="1" ht="11.25" hidden="1" customHeight="1" x14ac:dyDescent="0.2">
      <c r="A98" s="142"/>
      <c r="B98" s="143"/>
      <c r="C98" s="64"/>
      <c r="D98" s="52"/>
      <c r="E98" s="52"/>
      <c r="F98" s="53"/>
      <c r="G98" s="135"/>
      <c r="H98" s="136"/>
      <c r="I98" s="135"/>
      <c r="J98" s="144"/>
      <c r="K98" s="135"/>
      <c r="L98" s="136"/>
      <c r="M98" s="135"/>
      <c r="N98" s="145"/>
      <c r="O98" s="36">
        <f t="shared" ref="O98:O153" si="7">SUM(F98:N98)</f>
        <v>0</v>
      </c>
      <c r="P98" s="37">
        <f t="shared" si="6"/>
        <v>0</v>
      </c>
    </row>
    <row r="99" spans="1:16" s="30" customFormat="1" ht="11.25" hidden="1" customHeight="1" x14ac:dyDescent="0.2">
      <c r="A99" s="142"/>
      <c r="B99" s="65"/>
      <c r="C99" s="64"/>
      <c r="D99" s="52"/>
      <c r="E99" s="52"/>
      <c r="F99" s="53"/>
      <c r="G99" s="135"/>
      <c r="H99" s="136"/>
      <c r="I99" s="135"/>
      <c r="J99" s="144"/>
      <c r="K99" s="135"/>
      <c r="L99" s="136"/>
      <c r="M99" s="135"/>
      <c r="N99" s="145"/>
      <c r="O99" s="36">
        <f t="shared" si="7"/>
        <v>0</v>
      </c>
      <c r="P99" s="37">
        <f t="shared" ref="P99:P153" si="8">(F99*$F$3)+(G99*$G$3)+(H99*$H$3)+(I99*$I$3)+(J99*$J$3)+(K99*$K$3)+(L99*$L$3)+(M99*$M$3)+(N99*$N$3)</f>
        <v>0</v>
      </c>
    </row>
    <row r="100" spans="1:16" s="30" customFormat="1" ht="11.25" hidden="1" customHeight="1" x14ac:dyDescent="0.2">
      <c r="A100" s="142"/>
      <c r="B100" s="143"/>
      <c r="C100" s="64"/>
      <c r="D100" s="52"/>
      <c r="E100" s="52"/>
      <c r="F100" s="53"/>
      <c r="G100" s="135"/>
      <c r="H100" s="136"/>
      <c r="I100" s="135"/>
      <c r="J100" s="144"/>
      <c r="K100" s="135"/>
      <c r="L100" s="136"/>
      <c r="M100" s="135"/>
      <c r="N100" s="145"/>
      <c r="O100" s="36">
        <f t="shared" si="7"/>
        <v>0</v>
      </c>
      <c r="P100" s="37">
        <f t="shared" si="8"/>
        <v>0</v>
      </c>
    </row>
    <row r="101" spans="1:16" s="30" customFormat="1" ht="11.25" hidden="1" customHeight="1" x14ac:dyDescent="0.2">
      <c r="A101" s="142"/>
      <c r="B101" s="65"/>
      <c r="C101" s="64"/>
      <c r="D101" s="52"/>
      <c r="E101" s="52"/>
      <c r="F101" s="53"/>
      <c r="G101" s="135"/>
      <c r="H101" s="136"/>
      <c r="I101" s="135"/>
      <c r="J101" s="144"/>
      <c r="K101" s="135"/>
      <c r="L101" s="136"/>
      <c r="M101" s="135"/>
      <c r="N101" s="145"/>
      <c r="O101" s="36">
        <f t="shared" si="7"/>
        <v>0</v>
      </c>
      <c r="P101" s="37">
        <f t="shared" si="8"/>
        <v>0</v>
      </c>
    </row>
    <row r="102" spans="1:16" s="30" customFormat="1" ht="11.25" hidden="1" customHeight="1" x14ac:dyDescent="0.2">
      <c r="A102" s="142"/>
      <c r="B102" s="143"/>
      <c r="C102" s="64"/>
      <c r="D102" s="52"/>
      <c r="E102" s="52"/>
      <c r="F102" s="53"/>
      <c r="G102" s="135"/>
      <c r="H102" s="136"/>
      <c r="I102" s="135"/>
      <c r="J102" s="144"/>
      <c r="K102" s="135"/>
      <c r="L102" s="136"/>
      <c r="M102" s="135"/>
      <c r="N102" s="145"/>
      <c r="O102" s="36">
        <f t="shared" si="7"/>
        <v>0</v>
      </c>
      <c r="P102" s="37">
        <f t="shared" si="8"/>
        <v>0</v>
      </c>
    </row>
    <row r="103" spans="1:16" s="30" customFormat="1" ht="11.25" hidden="1" customHeight="1" x14ac:dyDescent="0.2">
      <c r="A103" s="142"/>
      <c r="B103" s="65"/>
      <c r="C103" s="64"/>
      <c r="D103" s="52"/>
      <c r="E103" s="52"/>
      <c r="F103" s="53"/>
      <c r="G103" s="135"/>
      <c r="H103" s="136"/>
      <c r="I103" s="135"/>
      <c r="J103" s="144"/>
      <c r="K103" s="135"/>
      <c r="L103" s="136"/>
      <c r="M103" s="135"/>
      <c r="N103" s="145"/>
      <c r="O103" s="36">
        <f t="shared" si="7"/>
        <v>0</v>
      </c>
      <c r="P103" s="37">
        <f t="shared" si="8"/>
        <v>0</v>
      </c>
    </row>
    <row r="104" spans="1:16" s="30" customFormat="1" ht="11.25" hidden="1" customHeight="1" x14ac:dyDescent="0.2">
      <c r="A104" s="142"/>
      <c r="B104" s="143"/>
      <c r="C104" s="64"/>
      <c r="D104" s="52"/>
      <c r="E104" s="52"/>
      <c r="F104" s="53"/>
      <c r="G104" s="135"/>
      <c r="H104" s="136"/>
      <c r="I104" s="135"/>
      <c r="J104" s="144"/>
      <c r="K104" s="135"/>
      <c r="L104" s="136"/>
      <c r="M104" s="135"/>
      <c r="N104" s="145"/>
      <c r="O104" s="36">
        <f t="shared" si="7"/>
        <v>0</v>
      </c>
      <c r="P104" s="37">
        <f t="shared" si="8"/>
        <v>0</v>
      </c>
    </row>
    <row r="105" spans="1:16" s="30" customFormat="1" ht="11.25" hidden="1" customHeight="1" x14ac:dyDescent="0.2">
      <c r="A105" s="142"/>
      <c r="B105" s="65"/>
      <c r="C105" s="64"/>
      <c r="D105" s="52"/>
      <c r="E105" s="52"/>
      <c r="F105" s="53"/>
      <c r="G105" s="135"/>
      <c r="H105" s="136"/>
      <c r="I105" s="135"/>
      <c r="J105" s="144"/>
      <c r="K105" s="135"/>
      <c r="L105" s="136"/>
      <c r="M105" s="135"/>
      <c r="N105" s="145"/>
      <c r="O105" s="36">
        <f t="shared" si="7"/>
        <v>0</v>
      </c>
      <c r="P105" s="37">
        <f t="shared" si="8"/>
        <v>0</v>
      </c>
    </row>
    <row r="106" spans="1:16" s="30" customFormat="1" ht="11.25" hidden="1" customHeight="1" x14ac:dyDescent="0.2">
      <c r="A106" s="142"/>
      <c r="B106" s="143"/>
      <c r="C106" s="64"/>
      <c r="D106" s="52"/>
      <c r="E106" s="52"/>
      <c r="F106" s="53"/>
      <c r="G106" s="135"/>
      <c r="H106" s="136"/>
      <c r="I106" s="135"/>
      <c r="J106" s="144"/>
      <c r="K106" s="135"/>
      <c r="L106" s="136"/>
      <c r="M106" s="135"/>
      <c r="N106" s="145"/>
      <c r="O106" s="36">
        <f t="shared" si="7"/>
        <v>0</v>
      </c>
      <c r="P106" s="37">
        <f t="shared" si="8"/>
        <v>0</v>
      </c>
    </row>
    <row r="107" spans="1:16" s="30" customFormat="1" ht="11.25" hidden="1" customHeight="1" x14ac:dyDescent="0.2">
      <c r="A107" s="142"/>
      <c r="B107" s="65"/>
      <c r="C107" s="64"/>
      <c r="D107" s="52"/>
      <c r="E107" s="52"/>
      <c r="F107" s="53"/>
      <c r="G107" s="135"/>
      <c r="H107" s="136"/>
      <c r="I107" s="135"/>
      <c r="J107" s="144"/>
      <c r="K107" s="135"/>
      <c r="L107" s="136"/>
      <c r="M107" s="135"/>
      <c r="N107" s="145"/>
      <c r="O107" s="36">
        <f t="shared" si="7"/>
        <v>0</v>
      </c>
      <c r="P107" s="37">
        <f t="shared" si="8"/>
        <v>0</v>
      </c>
    </row>
    <row r="108" spans="1:16" s="30" customFormat="1" ht="11.25" hidden="1" customHeight="1" x14ac:dyDescent="0.2">
      <c r="A108" s="142"/>
      <c r="B108" s="143"/>
      <c r="C108" s="64"/>
      <c r="D108" s="52"/>
      <c r="E108" s="52"/>
      <c r="F108" s="53"/>
      <c r="G108" s="135"/>
      <c r="H108" s="136"/>
      <c r="I108" s="135"/>
      <c r="J108" s="144"/>
      <c r="K108" s="135"/>
      <c r="L108" s="136"/>
      <c r="M108" s="135"/>
      <c r="N108" s="145"/>
      <c r="O108" s="36">
        <f t="shared" si="7"/>
        <v>0</v>
      </c>
      <c r="P108" s="37">
        <f t="shared" si="8"/>
        <v>0</v>
      </c>
    </row>
    <row r="109" spans="1:16" s="30" customFormat="1" ht="11.25" hidden="1" customHeight="1" x14ac:dyDescent="0.2">
      <c r="A109" s="142"/>
      <c r="B109" s="65"/>
      <c r="C109" s="64"/>
      <c r="D109" s="52"/>
      <c r="E109" s="52"/>
      <c r="F109" s="53"/>
      <c r="G109" s="135"/>
      <c r="H109" s="136"/>
      <c r="I109" s="135"/>
      <c r="J109" s="144"/>
      <c r="K109" s="135"/>
      <c r="L109" s="136"/>
      <c r="M109" s="135"/>
      <c r="N109" s="145"/>
      <c r="O109" s="36">
        <f t="shared" si="7"/>
        <v>0</v>
      </c>
      <c r="P109" s="37">
        <f t="shared" si="8"/>
        <v>0</v>
      </c>
    </row>
    <row r="110" spans="1:16" s="30" customFormat="1" ht="11.25" hidden="1" customHeight="1" x14ac:dyDescent="0.2">
      <c r="A110" s="142"/>
      <c r="B110" s="143"/>
      <c r="C110" s="64"/>
      <c r="D110" s="52"/>
      <c r="E110" s="52"/>
      <c r="F110" s="53"/>
      <c r="G110" s="135"/>
      <c r="H110" s="136"/>
      <c r="I110" s="135"/>
      <c r="J110" s="144"/>
      <c r="K110" s="135"/>
      <c r="L110" s="136"/>
      <c r="M110" s="135"/>
      <c r="N110" s="145"/>
      <c r="O110" s="36">
        <f t="shared" si="7"/>
        <v>0</v>
      </c>
      <c r="P110" s="37">
        <f t="shared" si="8"/>
        <v>0</v>
      </c>
    </row>
    <row r="111" spans="1:16" s="30" customFormat="1" ht="11.25" hidden="1" customHeight="1" x14ac:dyDescent="0.2">
      <c r="A111" s="142"/>
      <c r="B111" s="65"/>
      <c r="C111" s="64"/>
      <c r="D111" s="52"/>
      <c r="E111" s="52"/>
      <c r="F111" s="53"/>
      <c r="G111" s="135"/>
      <c r="H111" s="136"/>
      <c r="I111" s="135"/>
      <c r="J111" s="144"/>
      <c r="K111" s="135"/>
      <c r="L111" s="136"/>
      <c r="M111" s="135"/>
      <c r="N111" s="145"/>
      <c r="O111" s="36">
        <f t="shared" si="7"/>
        <v>0</v>
      </c>
      <c r="P111" s="37">
        <f t="shared" si="8"/>
        <v>0</v>
      </c>
    </row>
    <row r="112" spans="1:16" s="30" customFormat="1" ht="11.25" hidden="1" customHeight="1" x14ac:dyDescent="0.2">
      <c r="A112" s="142"/>
      <c r="B112" s="143"/>
      <c r="C112" s="64"/>
      <c r="D112" s="52"/>
      <c r="E112" s="52"/>
      <c r="F112" s="53"/>
      <c r="G112" s="135"/>
      <c r="H112" s="136"/>
      <c r="I112" s="135"/>
      <c r="J112" s="144"/>
      <c r="K112" s="135"/>
      <c r="L112" s="136"/>
      <c r="M112" s="135"/>
      <c r="N112" s="145"/>
      <c r="O112" s="36">
        <f t="shared" si="7"/>
        <v>0</v>
      </c>
      <c r="P112" s="37">
        <f t="shared" si="8"/>
        <v>0</v>
      </c>
    </row>
    <row r="113" spans="1:16" s="30" customFormat="1" ht="11.25" hidden="1" customHeight="1" x14ac:dyDescent="0.2">
      <c r="A113" s="142"/>
      <c r="B113" s="65"/>
      <c r="C113" s="64"/>
      <c r="D113" s="52"/>
      <c r="E113" s="52"/>
      <c r="F113" s="53"/>
      <c r="G113" s="135"/>
      <c r="H113" s="136"/>
      <c r="I113" s="135"/>
      <c r="J113" s="144"/>
      <c r="K113" s="135"/>
      <c r="L113" s="136"/>
      <c r="M113" s="135"/>
      <c r="N113" s="145"/>
      <c r="O113" s="36">
        <f t="shared" si="7"/>
        <v>0</v>
      </c>
      <c r="P113" s="37">
        <f t="shared" si="8"/>
        <v>0</v>
      </c>
    </row>
    <row r="114" spans="1:16" s="30" customFormat="1" ht="11.25" hidden="1" customHeight="1" x14ac:dyDescent="0.2">
      <c r="A114" s="142"/>
      <c r="B114" s="143"/>
      <c r="C114" s="64"/>
      <c r="D114" s="52"/>
      <c r="E114" s="52"/>
      <c r="F114" s="53"/>
      <c r="G114" s="135"/>
      <c r="H114" s="136"/>
      <c r="I114" s="135"/>
      <c r="J114" s="144"/>
      <c r="K114" s="135"/>
      <c r="L114" s="136"/>
      <c r="M114" s="135"/>
      <c r="N114" s="145"/>
      <c r="O114" s="36">
        <f t="shared" si="7"/>
        <v>0</v>
      </c>
      <c r="P114" s="37">
        <f t="shared" si="8"/>
        <v>0</v>
      </c>
    </row>
    <row r="115" spans="1:16" s="30" customFormat="1" ht="11.25" hidden="1" customHeight="1" x14ac:dyDescent="0.2">
      <c r="A115" s="142"/>
      <c r="B115" s="65"/>
      <c r="C115" s="64"/>
      <c r="D115" s="52"/>
      <c r="E115" s="52"/>
      <c r="F115" s="53"/>
      <c r="G115" s="135"/>
      <c r="H115" s="136"/>
      <c r="I115" s="135"/>
      <c r="J115" s="144"/>
      <c r="K115" s="135"/>
      <c r="L115" s="136"/>
      <c r="M115" s="135"/>
      <c r="N115" s="145"/>
      <c r="O115" s="36">
        <f t="shared" si="7"/>
        <v>0</v>
      </c>
      <c r="P115" s="37">
        <f t="shared" si="8"/>
        <v>0</v>
      </c>
    </row>
    <row r="116" spans="1:16" s="30" customFormat="1" ht="11.25" hidden="1" customHeight="1" x14ac:dyDescent="0.2">
      <c r="A116" s="142"/>
      <c r="B116" s="143"/>
      <c r="C116" s="64"/>
      <c r="D116" s="52"/>
      <c r="E116" s="52"/>
      <c r="F116" s="53"/>
      <c r="G116" s="135"/>
      <c r="H116" s="136"/>
      <c r="I116" s="135"/>
      <c r="J116" s="144"/>
      <c r="K116" s="135"/>
      <c r="L116" s="136"/>
      <c r="M116" s="135"/>
      <c r="N116" s="145"/>
      <c r="O116" s="36">
        <f t="shared" si="7"/>
        <v>0</v>
      </c>
      <c r="P116" s="37">
        <f t="shared" si="8"/>
        <v>0</v>
      </c>
    </row>
    <row r="117" spans="1:16" s="30" customFormat="1" ht="11.25" hidden="1" customHeight="1" x14ac:dyDescent="0.2">
      <c r="A117" s="142"/>
      <c r="B117" s="65"/>
      <c r="C117" s="64"/>
      <c r="D117" s="52"/>
      <c r="E117" s="52"/>
      <c r="F117" s="53"/>
      <c r="G117" s="135"/>
      <c r="H117" s="136"/>
      <c r="I117" s="135"/>
      <c r="J117" s="144"/>
      <c r="K117" s="135"/>
      <c r="L117" s="136"/>
      <c r="M117" s="135"/>
      <c r="N117" s="145"/>
      <c r="O117" s="36">
        <f t="shared" si="7"/>
        <v>0</v>
      </c>
      <c r="P117" s="37">
        <f t="shared" si="8"/>
        <v>0</v>
      </c>
    </row>
    <row r="118" spans="1:16" s="30" customFormat="1" ht="11.25" hidden="1" customHeight="1" x14ac:dyDescent="0.2">
      <c r="A118" s="142"/>
      <c r="B118" s="143"/>
      <c r="C118" s="64"/>
      <c r="D118" s="52"/>
      <c r="E118" s="52"/>
      <c r="F118" s="53"/>
      <c r="G118" s="135"/>
      <c r="H118" s="136"/>
      <c r="I118" s="135"/>
      <c r="J118" s="144"/>
      <c r="K118" s="135"/>
      <c r="L118" s="136"/>
      <c r="M118" s="135"/>
      <c r="N118" s="145"/>
      <c r="O118" s="36">
        <f t="shared" si="7"/>
        <v>0</v>
      </c>
      <c r="P118" s="37">
        <f t="shared" si="8"/>
        <v>0</v>
      </c>
    </row>
    <row r="119" spans="1:16" s="30" customFormat="1" ht="11.25" hidden="1" customHeight="1" x14ac:dyDescent="0.2">
      <c r="A119" s="142"/>
      <c r="B119" s="65"/>
      <c r="C119" s="64"/>
      <c r="D119" s="52"/>
      <c r="E119" s="52"/>
      <c r="F119" s="53"/>
      <c r="G119" s="135"/>
      <c r="H119" s="136"/>
      <c r="I119" s="135"/>
      <c r="J119" s="144"/>
      <c r="K119" s="135"/>
      <c r="L119" s="136"/>
      <c r="M119" s="135"/>
      <c r="N119" s="145"/>
      <c r="O119" s="36">
        <f t="shared" si="7"/>
        <v>0</v>
      </c>
      <c r="P119" s="37">
        <f t="shared" si="8"/>
        <v>0</v>
      </c>
    </row>
    <row r="120" spans="1:16" s="30" customFormat="1" ht="11.25" hidden="1" customHeight="1" x14ac:dyDescent="0.2">
      <c r="A120" s="142"/>
      <c r="B120" s="143"/>
      <c r="C120" s="64"/>
      <c r="D120" s="52"/>
      <c r="E120" s="52"/>
      <c r="F120" s="53"/>
      <c r="G120" s="135"/>
      <c r="H120" s="136"/>
      <c r="I120" s="135"/>
      <c r="J120" s="144"/>
      <c r="K120" s="135"/>
      <c r="L120" s="136"/>
      <c r="M120" s="135"/>
      <c r="N120" s="145"/>
      <c r="O120" s="36">
        <f t="shared" si="7"/>
        <v>0</v>
      </c>
      <c r="P120" s="37">
        <f t="shared" si="8"/>
        <v>0</v>
      </c>
    </row>
    <row r="121" spans="1:16" s="30" customFormat="1" ht="11.25" hidden="1" customHeight="1" x14ac:dyDescent="0.2">
      <c r="A121" s="142"/>
      <c r="B121" s="65"/>
      <c r="C121" s="64"/>
      <c r="D121" s="52"/>
      <c r="E121" s="52"/>
      <c r="F121" s="53"/>
      <c r="G121" s="135"/>
      <c r="H121" s="136"/>
      <c r="I121" s="135"/>
      <c r="J121" s="144"/>
      <c r="K121" s="135"/>
      <c r="L121" s="136"/>
      <c r="M121" s="135"/>
      <c r="N121" s="145"/>
      <c r="O121" s="36">
        <f t="shared" si="7"/>
        <v>0</v>
      </c>
      <c r="P121" s="37">
        <f t="shared" si="8"/>
        <v>0</v>
      </c>
    </row>
    <row r="122" spans="1:16" s="30" customFormat="1" ht="11.25" hidden="1" customHeight="1" x14ac:dyDescent="0.2">
      <c r="A122" s="142"/>
      <c r="B122" s="143"/>
      <c r="C122" s="64"/>
      <c r="D122" s="52"/>
      <c r="E122" s="52"/>
      <c r="F122" s="53"/>
      <c r="G122" s="135"/>
      <c r="H122" s="136"/>
      <c r="I122" s="135"/>
      <c r="J122" s="144"/>
      <c r="K122" s="135"/>
      <c r="L122" s="136"/>
      <c r="M122" s="135"/>
      <c r="N122" s="145"/>
      <c r="O122" s="36">
        <f t="shared" si="7"/>
        <v>0</v>
      </c>
      <c r="P122" s="37">
        <f t="shared" si="8"/>
        <v>0</v>
      </c>
    </row>
    <row r="123" spans="1:16" s="30" customFormat="1" ht="11.25" hidden="1" customHeight="1" x14ac:dyDescent="0.2">
      <c r="A123" s="142"/>
      <c r="B123" s="65"/>
      <c r="C123" s="64"/>
      <c r="D123" s="52"/>
      <c r="E123" s="52"/>
      <c r="F123" s="53"/>
      <c r="G123" s="135"/>
      <c r="H123" s="136"/>
      <c r="I123" s="135"/>
      <c r="J123" s="144"/>
      <c r="K123" s="135"/>
      <c r="L123" s="136"/>
      <c r="M123" s="135"/>
      <c r="N123" s="145"/>
      <c r="O123" s="36">
        <f t="shared" si="7"/>
        <v>0</v>
      </c>
      <c r="P123" s="37">
        <f t="shared" si="8"/>
        <v>0</v>
      </c>
    </row>
    <row r="124" spans="1:16" s="30" customFormat="1" ht="11.25" hidden="1" customHeight="1" x14ac:dyDescent="0.2">
      <c r="A124" s="142"/>
      <c r="B124" s="143"/>
      <c r="C124" s="64"/>
      <c r="D124" s="52"/>
      <c r="E124" s="52"/>
      <c r="F124" s="53"/>
      <c r="G124" s="135"/>
      <c r="H124" s="136"/>
      <c r="I124" s="135"/>
      <c r="J124" s="144"/>
      <c r="K124" s="135"/>
      <c r="L124" s="136"/>
      <c r="M124" s="135"/>
      <c r="N124" s="145"/>
      <c r="O124" s="36">
        <f t="shared" si="7"/>
        <v>0</v>
      </c>
      <c r="P124" s="37">
        <f t="shared" si="8"/>
        <v>0</v>
      </c>
    </row>
    <row r="125" spans="1:16" s="30" customFormat="1" ht="11.25" hidden="1" customHeight="1" x14ac:dyDescent="0.2">
      <c r="A125" s="142"/>
      <c r="B125" s="65"/>
      <c r="C125" s="64"/>
      <c r="D125" s="52"/>
      <c r="E125" s="52"/>
      <c r="F125" s="53"/>
      <c r="G125" s="135"/>
      <c r="H125" s="136"/>
      <c r="I125" s="135"/>
      <c r="J125" s="144"/>
      <c r="K125" s="135"/>
      <c r="L125" s="136"/>
      <c r="M125" s="135"/>
      <c r="N125" s="145"/>
      <c r="O125" s="36">
        <f t="shared" si="7"/>
        <v>0</v>
      </c>
      <c r="P125" s="37">
        <f t="shared" si="8"/>
        <v>0</v>
      </c>
    </row>
    <row r="126" spans="1:16" s="30" customFormat="1" ht="11.25" hidden="1" customHeight="1" x14ac:dyDescent="0.2">
      <c r="A126" s="142"/>
      <c r="B126" s="143"/>
      <c r="C126" s="64"/>
      <c r="D126" s="52"/>
      <c r="E126" s="52"/>
      <c r="F126" s="53"/>
      <c r="G126" s="135"/>
      <c r="H126" s="136"/>
      <c r="I126" s="135"/>
      <c r="J126" s="144"/>
      <c r="K126" s="135"/>
      <c r="L126" s="136"/>
      <c r="M126" s="135"/>
      <c r="N126" s="145"/>
      <c r="O126" s="36">
        <f>SUM(F126:N126)</f>
        <v>0</v>
      </c>
      <c r="P126" s="37">
        <f t="shared" si="8"/>
        <v>0</v>
      </c>
    </row>
    <row r="127" spans="1:16" s="30" customFormat="1" ht="11.25" hidden="1" customHeight="1" x14ac:dyDescent="0.2">
      <c r="A127" s="142"/>
      <c r="B127" s="65"/>
      <c r="C127" s="64"/>
      <c r="D127" s="52"/>
      <c r="E127" s="52"/>
      <c r="F127" s="53"/>
      <c r="G127" s="135"/>
      <c r="H127" s="136"/>
      <c r="I127" s="135"/>
      <c r="J127" s="144"/>
      <c r="K127" s="135"/>
      <c r="L127" s="136"/>
      <c r="M127" s="135"/>
      <c r="N127" s="145"/>
      <c r="O127" s="36">
        <f>SUM(F127:N127)</f>
        <v>0</v>
      </c>
      <c r="P127" s="37">
        <f t="shared" si="8"/>
        <v>0</v>
      </c>
    </row>
    <row r="128" spans="1:16" s="30" customFormat="1" ht="11.25" hidden="1" customHeight="1" x14ac:dyDescent="0.2">
      <c r="A128" s="142"/>
      <c r="B128" s="143"/>
      <c r="C128" s="64"/>
      <c r="D128" s="52"/>
      <c r="E128" s="52"/>
      <c r="F128" s="53"/>
      <c r="G128" s="135"/>
      <c r="H128" s="136"/>
      <c r="I128" s="135"/>
      <c r="J128" s="144"/>
      <c r="K128" s="135"/>
      <c r="L128" s="136"/>
      <c r="M128" s="135"/>
      <c r="N128" s="145"/>
      <c r="O128" s="36">
        <f>SUM(F128:N128)</f>
        <v>0</v>
      </c>
      <c r="P128" s="37">
        <f t="shared" si="8"/>
        <v>0</v>
      </c>
    </row>
    <row r="129" spans="1:16" s="30" customFormat="1" ht="11.25" hidden="1" customHeight="1" x14ac:dyDescent="0.2">
      <c r="A129" s="142"/>
      <c r="B129" s="65"/>
      <c r="C129" s="64"/>
      <c r="D129" s="52"/>
      <c r="E129" s="52"/>
      <c r="F129" s="53"/>
      <c r="G129" s="135"/>
      <c r="H129" s="136"/>
      <c r="I129" s="135"/>
      <c r="J129" s="144"/>
      <c r="K129" s="135"/>
      <c r="L129" s="136"/>
      <c r="M129" s="135"/>
      <c r="N129" s="145"/>
      <c r="O129" s="36">
        <f>SUM(F129:N129)</f>
        <v>0</v>
      </c>
      <c r="P129" s="37">
        <f t="shared" si="8"/>
        <v>0</v>
      </c>
    </row>
    <row r="130" spans="1:16" s="30" customFormat="1" ht="11.25" hidden="1" customHeight="1" x14ac:dyDescent="0.2">
      <c r="A130" s="142"/>
      <c r="B130" s="143"/>
      <c r="C130" s="64"/>
      <c r="D130" s="52"/>
      <c r="E130" s="52"/>
      <c r="F130" s="53"/>
      <c r="G130" s="135"/>
      <c r="H130" s="136"/>
      <c r="I130" s="135"/>
      <c r="J130" s="144"/>
      <c r="K130" s="135"/>
      <c r="L130" s="136"/>
      <c r="M130" s="135"/>
      <c r="N130" s="145"/>
      <c r="O130" s="36">
        <f t="shared" si="7"/>
        <v>0</v>
      </c>
      <c r="P130" s="37">
        <f t="shared" si="8"/>
        <v>0</v>
      </c>
    </row>
    <row r="131" spans="1:16" s="30" customFormat="1" ht="11.25" hidden="1" customHeight="1" x14ac:dyDescent="0.2">
      <c r="A131" s="142"/>
      <c r="B131" s="65"/>
      <c r="C131" s="64"/>
      <c r="D131" s="52"/>
      <c r="E131" s="52"/>
      <c r="F131" s="53"/>
      <c r="G131" s="135"/>
      <c r="H131" s="136"/>
      <c r="I131" s="135"/>
      <c r="J131" s="144"/>
      <c r="K131" s="135"/>
      <c r="L131" s="136"/>
      <c r="M131" s="135"/>
      <c r="N131" s="145"/>
      <c r="O131" s="36">
        <f t="shared" si="7"/>
        <v>0</v>
      </c>
      <c r="P131" s="37">
        <f t="shared" si="8"/>
        <v>0</v>
      </c>
    </row>
    <row r="132" spans="1:16" s="30" customFormat="1" ht="11.25" hidden="1" customHeight="1" x14ac:dyDescent="0.2">
      <c r="A132" s="142"/>
      <c r="B132" s="143"/>
      <c r="C132" s="64"/>
      <c r="D132" s="52"/>
      <c r="E132" s="52"/>
      <c r="F132" s="53"/>
      <c r="G132" s="135"/>
      <c r="H132" s="136"/>
      <c r="I132" s="135"/>
      <c r="J132" s="144"/>
      <c r="K132" s="135"/>
      <c r="L132" s="136"/>
      <c r="M132" s="135"/>
      <c r="N132" s="145"/>
      <c r="O132" s="36">
        <f t="shared" si="7"/>
        <v>0</v>
      </c>
      <c r="P132" s="37">
        <f t="shared" si="8"/>
        <v>0</v>
      </c>
    </row>
    <row r="133" spans="1:16" s="30" customFormat="1" ht="11.25" hidden="1" customHeight="1" x14ac:dyDescent="0.2">
      <c r="A133" s="142"/>
      <c r="B133" s="65"/>
      <c r="C133" s="64"/>
      <c r="D133" s="52"/>
      <c r="E133" s="52"/>
      <c r="F133" s="53"/>
      <c r="G133" s="135"/>
      <c r="H133" s="136"/>
      <c r="I133" s="135"/>
      <c r="J133" s="144"/>
      <c r="K133" s="135"/>
      <c r="L133" s="136"/>
      <c r="M133" s="135"/>
      <c r="N133" s="145"/>
      <c r="O133" s="36">
        <f t="shared" si="7"/>
        <v>0</v>
      </c>
      <c r="P133" s="37">
        <f t="shared" si="8"/>
        <v>0</v>
      </c>
    </row>
    <row r="134" spans="1:16" s="30" customFormat="1" ht="11.25" hidden="1" customHeight="1" x14ac:dyDescent="0.2">
      <c r="A134" s="142"/>
      <c r="B134" s="143"/>
      <c r="C134" s="64"/>
      <c r="D134" s="52"/>
      <c r="E134" s="52"/>
      <c r="F134" s="53"/>
      <c r="G134" s="135"/>
      <c r="H134" s="136"/>
      <c r="I134" s="135"/>
      <c r="J134" s="144"/>
      <c r="K134" s="135"/>
      <c r="L134" s="136"/>
      <c r="M134" s="135"/>
      <c r="N134" s="145"/>
      <c r="O134" s="36">
        <f t="shared" si="7"/>
        <v>0</v>
      </c>
      <c r="P134" s="37">
        <f t="shared" si="8"/>
        <v>0</v>
      </c>
    </row>
    <row r="135" spans="1:16" s="30" customFormat="1" ht="11.25" hidden="1" customHeight="1" x14ac:dyDescent="0.2">
      <c r="A135" s="142"/>
      <c r="B135" s="65"/>
      <c r="C135" s="64"/>
      <c r="D135" s="52"/>
      <c r="E135" s="52"/>
      <c r="F135" s="53"/>
      <c r="G135" s="135"/>
      <c r="H135" s="136"/>
      <c r="I135" s="135"/>
      <c r="J135" s="144"/>
      <c r="K135" s="135"/>
      <c r="L135" s="136"/>
      <c r="M135" s="135"/>
      <c r="N135" s="145"/>
      <c r="O135" s="36">
        <f t="shared" si="7"/>
        <v>0</v>
      </c>
      <c r="P135" s="37">
        <f t="shared" si="8"/>
        <v>0</v>
      </c>
    </row>
    <row r="136" spans="1:16" s="30" customFormat="1" ht="11.25" hidden="1" customHeight="1" x14ac:dyDescent="0.2">
      <c r="A136" s="142"/>
      <c r="B136" s="143"/>
      <c r="C136" s="64"/>
      <c r="D136" s="52"/>
      <c r="E136" s="52"/>
      <c r="F136" s="53"/>
      <c r="G136" s="135"/>
      <c r="H136" s="136"/>
      <c r="I136" s="135"/>
      <c r="J136" s="144"/>
      <c r="K136" s="135"/>
      <c r="L136" s="136"/>
      <c r="M136" s="135"/>
      <c r="N136" s="145"/>
      <c r="O136" s="36">
        <f t="shared" si="7"/>
        <v>0</v>
      </c>
      <c r="P136" s="37">
        <f t="shared" si="8"/>
        <v>0</v>
      </c>
    </row>
    <row r="137" spans="1:16" s="30" customFormat="1" ht="11.25" hidden="1" customHeight="1" x14ac:dyDescent="0.2">
      <c r="A137" s="142"/>
      <c r="B137" s="65"/>
      <c r="C137" s="64"/>
      <c r="D137" s="52"/>
      <c r="E137" s="52"/>
      <c r="F137" s="53"/>
      <c r="G137" s="135"/>
      <c r="H137" s="136"/>
      <c r="I137" s="135"/>
      <c r="J137" s="144"/>
      <c r="K137" s="135"/>
      <c r="L137" s="136"/>
      <c r="M137" s="135"/>
      <c r="N137" s="145"/>
      <c r="O137" s="36">
        <f t="shared" si="7"/>
        <v>0</v>
      </c>
      <c r="P137" s="37">
        <f t="shared" si="8"/>
        <v>0</v>
      </c>
    </row>
    <row r="138" spans="1:16" s="30" customFormat="1" ht="13.5" hidden="1" customHeight="1" x14ac:dyDescent="0.2">
      <c r="A138" s="142"/>
      <c r="B138" s="143"/>
      <c r="C138" s="64"/>
      <c r="D138" s="52"/>
      <c r="E138" s="52"/>
      <c r="F138" s="53"/>
      <c r="G138" s="135"/>
      <c r="H138" s="136"/>
      <c r="I138" s="135"/>
      <c r="J138" s="144"/>
      <c r="K138" s="135"/>
      <c r="L138" s="136"/>
      <c r="M138" s="135"/>
      <c r="N138" s="145"/>
      <c r="O138" s="36">
        <f t="shared" si="7"/>
        <v>0</v>
      </c>
      <c r="P138" s="37">
        <f t="shared" si="8"/>
        <v>0</v>
      </c>
    </row>
    <row r="139" spans="1:16" s="30" customFormat="1" ht="11.25" hidden="1" customHeight="1" x14ac:dyDescent="0.2">
      <c r="A139" s="142"/>
      <c r="B139" s="65"/>
      <c r="C139" s="64"/>
      <c r="D139" s="52"/>
      <c r="E139" s="52"/>
      <c r="F139" s="53"/>
      <c r="G139" s="135"/>
      <c r="H139" s="136"/>
      <c r="I139" s="135"/>
      <c r="J139" s="144"/>
      <c r="K139" s="135"/>
      <c r="L139" s="136"/>
      <c r="M139" s="135"/>
      <c r="N139" s="145"/>
      <c r="O139" s="36">
        <f t="shared" si="7"/>
        <v>0</v>
      </c>
      <c r="P139" s="37">
        <f t="shared" si="8"/>
        <v>0</v>
      </c>
    </row>
    <row r="140" spans="1:16" s="30" customFormat="1" ht="11.25" hidden="1" customHeight="1" x14ac:dyDescent="0.2">
      <c r="A140" s="142"/>
      <c r="B140" s="143"/>
      <c r="C140" s="64"/>
      <c r="D140" s="52"/>
      <c r="E140" s="52"/>
      <c r="F140" s="53"/>
      <c r="G140" s="135"/>
      <c r="H140" s="136"/>
      <c r="I140" s="135"/>
      <c r="J140" s="144"/>
      <c r="K140" s="135"/>
      <c r="L140" s="136"/>
      <c r="M140" s="135"/>
      <c r="N140" s="145"/>
      <c r="O140" s="36">
        <f t="shared" si="7"/>
        <v>0</v>
      </c>
      <c r="P140" s="37">
        <f t="shared" si="8"/>
        <v>0</v>
      </c>
    </row>
    <row r="141" spans="1:16" s="30" customFormat="1" ht="11.25" hidden="1" customHeight="1" x14ac:dyDescent="0.2">
      <c r="A141" s="142"/>
      <c r="B141" s="65"/>
      <c r="C141" s="64"/>
      <c r="D141" s="52"/>
      <c r="E141" s="52"/>
      <c r="F141" s="53"/>
      <c r="G141" s="135"/>
      <c r="H141" s="136"/>
      <c r="I141" s="135"/>
      <c r="J141" s="144"/>
      <c r="K141" s="135"/>
      <c r="L141" s="136"/>
      <c r="M141" s="135"/>
      <c r="N141" s="145"/>
      <c r="O141" s="36">
        <f t="shared" si="7"/>
        <v>0</v>
      </c>
      <c r="P141" s="37">
        <f t="shared" si="8"/>
        <v>0</v>
      </c>
    </row>
    <row r="142" spans="1:16" s="30" customFormat="1" ht="11.25" hidden="1" customHeight="1" x14ac:dyDescent="0.2">
      <c r="A142" s="142"/>
      <c r="B142" s="143"/>
      <c r="C142" s="64"/>
      <c r="D142" s="52"/>
      <c r="E142" s="52"/>
      <c r="F142" s="53"/>
      <c r="G142" s="135"/>
      <c r="H142" s="136"/>
      <c r="I142" s="135"/>
      <c r="J142" s="144"/>
      <c r="K142" s="135"/>
      <c r="L142" s="136"/>
      <c r="M142" s="135"/>
      <c r="N142" s="145"/>
      <c r="O142" s="36">
        <f t="shared" si="7"/>
        <v>0</v>
      </c>
      <c r="P142" s="37">
        <f t="shared" si="8"/>
        <v>0</v>
      </c>
    </row>
    <row r="143" spans="1:16" s="30" customFormat="1" ht="11.25" hidden="1" customHeight="1" x14ac:dyDescent="0.2">
      <c r="A143" s="142"/>
      <c r="B143" s="65"/>
      <c r="C143" s="64"/>
      <c r="D143" s="52"/>
      <c r="E143" s="52"/>
      <c r="F143" s="53"/>
      <c r="G143" s="135"/>
      <c r="H143" s="136"/>
      <c r="I143" s="135"/>
      <c r="J143" s="144"/>
      <c r="K143" s="135"/>
      <c r="L143" s="136"/>
      <c r="M143" s="135"/>
      <c r="N143" s="145"/>
      <c r="O143" s="36">
        <f t="shared" si="7"/>
        <v>0</v>
      </c>
      <c r="P143" s="37">
        <f t="shared" si="8"/>
        <v>0</v>
      </c>
    </row>
    <row r="144" spans="1:16" s="30" customFormat="1" ht="11.25" hidden="1" customHeight="1" x14ac:dyDescent="0.2">
      <c r="A144" s="142"/>
      <c r="B144" s="143"/>
      <c r="C144" s="64"/>
      <c r="D144" s="52"/>
      <c r="E144" s="52"/>
      <c r="F144" s="53"/>
      <c r="G144" s="135"/>
      <c r="H144" s="136"/>
      <c r="I144" s="135"/>
      <c r="J144" s="144"/>
      <c r="K144" s="135"/>
      <c r="L144" s="136"/>
      <c r="M144" s="135"/>
      <c r="N144" s="145"/>
      <c r="O144" s="36">
        <f t="shared" si="7"/>
        <v>0</v>
      </c>
      <c r="P144" s="37">
        <f t="shared" si="8"/>
        <v>0</v>
      </c>
    </row>
    <row r="145" spans="1:16" s="30" customFormat="1" ht="11.25" hidden="1" customHeight="1" x14ac:dyDescent="0.2">
      <c r="A145" s="142"/>
      <c r="B145" s="65"/>
      <c r="C145" s="64"/>
      <c r="D145" s="52"/>
      <c r="E145" s="52"/>
      <c r="F145" s="53"/>
      <c r="G145" s="135"/>
      <c r="H145" s="136"/>
      <c r="I145" s="135"/>
      <c r="J145" s="144"/>
      <c r="K145" s="135"/>
      <c r="L145" s="136"/>
      <c r="M145" s="135"/>
      <c r="N145" s="145"/>
      <c r="O145" s="36">
        <f t="shared" si="7"/>
        <v>0</v>
      </c>
      <c r="P145" s="37">
        <f t="shared" si="8"/>
        <v>0</v>
      </c>
    </row>
    <row r="146" spans="1:16" s="30" customFormat="1" ht="11.25" hidden="1" customHeight="1" x14ac:dyDescent="0.2">
      <c r="A146" s="142"/>
      <c r="B146" s="143"/>
      <c r="C146" s="64"/>
      <c r="D146" s="52"/>
      <c r="E146" s="52"/>
      <c r="F146" s="53"/>
      <c r="G146" s="135"/>
      <c r="H146" s="136"/>
      <c r="I146" s="135"/>
      <c r="J146" s="144"/>
      <c r="K146" s="135"/>
      <c r="L146" s="136"/>
      <c r="M146" s="135"/>
      <c r="N146" s="145"/>
      <c r="O146" s="36">
        <f t="shared" si="7"/>
        <v>0</v>
      </c>
      <c r="P146" s="37">
        <f t="shared" si="8"/>
        <v>0</v>
      </c>
    </row>
    <row r="147" spans="1:16" s="30" customFormat="1" ht="11.25" hidden="1" customHeight="1" x14ac:dyDescent="0.2">
      <c r="A147" s="142"/>
      <c r="B147" s="65"/>
      <c r="C147" s="64"/>
      <c r="D147" s="52"/>
      <c r="E147" s="52"/>
      <c r="F147" s="53"/>
      <c r="G147" s="135"/>
      <c r="H147" s="136"/>
      <c r="I147" s="135"/>
      <c r="J147" s="144"/>
      <c r="K147" s="135"/>
      <c r="L147" s="136"/>
      <c r="M147" s="135"/>
      <c r="N147" s="145"/>
      <c r="O147" s="36">
        <f t="shared" si="7"/>
        <v>0</v>
      </c>
      <c r="P147" s="37">
        <f t="shared" si="8"/>
        <v>0</v>
      </c>
    </row>
    <row r="148" spans="1:16" s="30" customFormat="1" ht="11.25" hidden="1" customHeight="1" x14ac:dyDescent="0.2">
      <c r="A148" s="142"/>
      <c r="B148" s="143"/>
      <c r="C148" s="64"/>
      <c r="D148" s="52"/>
      <c r="E148" s="52"/>
      <c r="F148" s="53"/>
      <c r="G148" s="135"/>
      <c r="H148" s="136"/>
      <c r="I148" s="135"/>
      <c r="J148" s="144"/>
      <c r="K148" s="135"/>
      <c r="L148" s="136"/>
      <c r="M148" s="135"/>
      <c r="N148" s="145"/>
      <c r="O148" s="36">
        <f t="shared" si="7"/>
        <v>0</v>
      </c>
      <c r="P148" s="37">
        <f t="shared" si="8"/>
        <v>0</v>
      </c>
    </row>
    <row r="149" spans="1:16" s="30" customFormat="1" ht="11.25" hidden="1" customHeight="1" x14ac:dyDescent="0.2">
      <c r="A149" s="142"/>
      <c r="B149" s="65"/>
      <c r="C149" s="64"/>
      <c r="D149" s="52"/>
      <c r="E149" s="52"/>
      <c r="F149" s="53"/>
      <c r="G149" s="135"/>
      <c r="H149" s="136"/>
      <c r="I149" s="135"/>
      <c r="J149" s="144"/>
      <c r="K149" s="135"/>
      <c r="L149" s="136"/>
      <c r="M149" s="135"/>
      <c r="N149" s="145"/>
      <c r="O149" s="36">
        <f t="shared" si="7"/>
        <v>0</v>
      </c>
      <c r="P149" s="37">
        <f t="shared" si="8"/>
        <v>0</v>
      </c>
    </row>
    <row r="150" spans="1:16" s="30" customFormat="1" ht="11.25" hidden="1" customHeight="1" x14ac:dyDescent="0.2">
      <c r="A150" s="142"/>
      <c r="B150" s="143"/>
      <c r="C150" s="64"/>
      <c r="D150" s="52"/>
      <c r="E150" s="52"/>
      <c r="F150" s="53"/>
      <c r="G150" s="135"/>
      <c r="H150" s="136"/>
      <c r="I150" s="135"/>
      <c r="J150" s="144"/>
      <c r="K150" s="135"/>
      <c r="L150" s="136"/>
      <c r="M150" s="135"/>
      <c r="N150" s="145"/>
      <c r="O150" s="36">
        <f t="shared" si="7"/>
        <v>0</v>
      </c>
      <c r="P150" s="37">
        <f t="shared" si="8"/>
        <v>0</v>
      </c>
    </row>
    <row r="151" spans="1:16" s="30" customFormat="1" ht="11.25" hidden="1" customHeight="1" x14ac:dyDescent="0.2">
      <c r="A151" s="142"/>
      <c r="B151" s="65"/>
      <c r="C151" s="64"/>
      <c r="D151" s="52"/>
      <c r="E151" s="52"/>
      <c r="F151" s="53"/>
      <c r="G151" s="135"/>
      <c r="H151" s="136"/>
      <c r="I151" s="135"/>
      <c r="J151" s="144"/>
      <c r="K151" s="135"/>
      <c r="L151" s="136"/>
      <c r="M151" s="135"/>
      <c r="N151" s="145"/>
      <c r="O151" s="36">
        <f t="shared" si="7"/>
        <v>0</v>
      </c>
      <c r="P151" s="37">
        <f t="shared" si="8"/>
        <v>0</v>
      </c>
    </row>
    <row r="152" spans="1:16" s="30" customFormat="1" ht="11.25" hidden="1" customHeight="1" x14ac:dyDescent="0.2">
      <c r="A152" s="142"/>
      <c r="B152" s="143"/>
      <c r="C152" s="64"/>
      <c r="D152" s="52"/>
      <c r="E152" s="52"/>
      <c r="F152" s="53"/>
      <c r="G152" s="135"/>
      <c r="H152" s="136"/>
      <c r="I152" s="135"/>
      <c r="J152" s="144"/>
      <c r="K152" s="135"/>
      <c r="L152" s="136"/>
      <c r="M152" s="135"/>
      <c r="N152" s="145"/>
      <c r="O152" s="36">
        <f t="shared" si="7"/>
        <v>0</v>
      </c>
      <c r="P152" s="37">
        <f t="shared" si="8"/>
        <v>0</v>
      </c>
    </row>
    <row r="153" spans="1:16" s="30" customFormat="1" x14ac:dyDescent="0.2">
      <c r="A153" s="142"/>
      <c r="B153" s="65"/>
      <c r="C153" s="64"/>
      <c r="D153" s="52"/>
      <c r="E153" s="52"/>
      <c r="F153" s="53"/>
      <c r="G153" s="148"/>
      <c r="H153" s="149"/>
      <c r="I153" s="146"/>
      <c r="J153" s="1"/>
      <c r="K153" s="146"/>
      <c r="L153" s="111"/>
      <c r="M153" s="146"/>
      <c r="N153" s="1"/>
      <c r="O153" s="141">
        <f t="shared" si="7"/>
        <v>0</v>
      </c>
      <c r="P153" s="37">
        <f t="shared" si="8"/>
        <v>0</v>
      </c>
    </row>
    <row r="154" spans="1:16" ht="12" thickBot="1" x14ac:dyDescent="0.25">
      <c r="A154" s="38"/>
      <c r="B154" s="39"/>
      <c r="C154" s="39"/>
      <c r="D154" s="39"/>
      <c r="E154" s="39"/>
      <c r="F154" s="39"/>
      <c r="G154" s="147"/>
      <c r="H154" s="147">
        <f t="shared" ref="H154:P154" si="9">SUM(H34:H153)</f>
        <v>1</v>
      </c>
      <c r="I154" s="43">
        <f t="shared" si="9"/>
        <v>24</v>
      </c>
      <c r="J154" s="43">
        <f t="shared" si="9"/>
        <v>0</v>
      </c>
      <c r="K154" s="43">
        <f t="shared" si="9"/>
        <v>10</v>
      </c>
      <c r="L154" s="43">
        <f t="shared" si="9"/>
        <v>0</v>
      </c>
      <c r="M154" s="43">
        <f t="shared" si="9"/>
        <v>8</v>
      </c>
      <c r="N154" s="43">
        <f t="shared" si="9"/>
        <v>9</v>
      </c>
      <c r="O154" s="44">
        <f t="shared" si="9"/>
        <v>3120</v>
      </c>
      <c r="P154" s="45">
        <f t="shared" si="9"/>
        <v>389.75</v>
      </c>
    </row>
    <row r="155" spans="1:16" x14ac:dyDescent="0.2">
      <c r="G155" s="42"/>
    </row>
    <row r="156" spans="1:16" x14ac:dyDescent="0.2">
      <c r="G156" s="42"/>
    </row>
    <row r="157" spans="1:16" ht="12" thickBot="1" x14ac:dyDescent="0.25">
      <c r="B157" s="33" t="s">
        <v>138</v>
      </c>
      <c r="C157" s="33"/>
      <c r="D157" s="33"/>
      <c r="E157" s="33"/>
      <c r="F157" s="34"/>
      <c r="G157" s="34"/>
      <c r="H157" s="34"/>
      <c r="I157" s="34"/>
      <c r="J157" s="34"/>
      <c r="K157" s="34"/>
      <c r="L157" s="34"/>
      <c r="M157" s="34"/>
      <c r="N157" s="34"/>
      <c r="O157" s="35"/>
      <c r="P157" s="35"/>
    </row>
    <row r="158" spans="1:16" s="30" customFormat="1" x14ac:dyDescent="0.2">
      <c r="A158" s="142"/>
      <c r="B158" s="143" t="s">
        <v>139</v>
      </c>
      <c r="C158" s="64"/>
      <c r="D158" s="52"/>
      <c r="E158" s="52"/>
      <c r="F158" s="53"/>
      <c r="G158" s="135">
        <v>200</v>
      </c>
      <c r="H158" s="136"/>
      <c r="I158" s="135"/>
      <c r="J158" s="144"/>
      <c r="K158" s="135"/>
      <c r="L158" s="136"/>
      <c r="M158" s="135"/>
      <c r="N158" s="145"/>
      <c r="O158" s="140">
        <f t="shared" ref="O158:O185" si="10">SUM(F158:N158)</f>
        <v>200</v>
      </c>
      <c r="P158" s="37">
        <f t="shared" ref="P158:P185" si="11">(F158*$F$3)+(G158*$G$3)+(H158*$H$3)+(I158*$I$3)+(J158*$J$3)+(K158*$K$3)+(L158*$L$3)+(M158*$M$3)+(N158*$N$3)</f>
        <v>50</v>
      </c>
    </row>
    <row r="159" spans="1:16" s="30" customFormat="1" x14ac:dyDescent="0.2">
      <c r="A159" s="142"/>
      <c r="B159" s="65" t="s">
        <v>140</v>
      </c>
      <c r="C159" s="64"/>
      <c r="D159" s="52"/>
      <c r="E159" s="52"/>
      <c r="F159" s="53"/>
      <c r="G159" s="135">
        <v>17</v>
      </c>
      <c r="H159" s="136"/>
      <c r="I159" s="135">
        <v>4</v>
      </c>
      <c r="J159" s="144"/>
      <c r="K159" s="135"/>
      <c r="L159" s="136">
        <v>2</v>
      </c>
      <c r="M159" s="135">
        <v>1</v>
      </c>
      <c r="N159" s="145">
        <v>1</v>
      </c>
      <c r="O159" s="140">
        <f t="shared" si="10"/>
        <v>25</v>
      </c>
      <c r="P159" s="37">
        <f t="shared" si="11"/>
        <v>12.25</v>
      </c>
    </row>
    <row r="160" spans="1:16" s="30" customFormat="1" x14ac:dyDescent="0.2">
      <c r="A160" s="142"/>
      <c r="B160" s="143" t="s">
        <v>141</v>
      </c>
      <c r="C160" s="64"/>
      <c r="D160" s="52"/>
      <c r="E160" s="52"/>
      <c r="F160" s="53"/>
      <c r="G160" s="135">
        <v>27</v>
      </c>
      <c r="H160" s="136"/>
      <c r="I160" s="135">
        <v>9</v>
      </c>
      <c r="J160" s="144"/>
      <c r="K160" s="135"/>
      <c r="L160" s="136">
        <v>3</v>
      </c>
      <c r="M160" s="135"/>
      <c r="N160" s="145">
        <v>2</v>
      </c>
      <c r="O160" s="140">
        <f t="shared" si="10"/>
        <v>41</v>
      </c>
      <c r="P160" s="37">
        <f t="shared" si="11"/>
        <v>18.25</v>
      </c>
    </row>
    <row r="161" spans="1:16" s="30" customFormat="1" x14ac:dyDescent="0.2">
      <c r="A161" s="142"/>
      <c r="B161" s="65" t="s">
        <v>142</v>
      </c>
      <c r="C161" s="64"/>
      <c r="D161" s="52"/>
      <c r="E161" s="52"/>
      <c r="F161" s="53">
        <v>6</v>
      </c>
      <c r="G161" s="135">
        <v>1</v>
      </c>
      <c r="H161" s="136"/>
      <c r="I161" s="135"/>
      <c r="J161" s="144"/>
      <c r="K161" s="135">
        <v>2</v>
      </c>
      <c r="L161" s="136"/>
      <c r="M161" s="135"/>
      <c r="N161" s="145"/>
      <c r="O161" s="140">
        <f t="shared" si="10"/>
        <v>9</v>
      </c>
      <c r="P161" s="37">
        <f t="shared" si="11"/>
        <v>2.85</v>
      </c>
    </row>
    <row r="162" spans="1:16" s="30" customFormat="1" x14ac:dyDescent="0.2">
      <c r="A162" s="142"/>
      <c r="B162" s="143" t="s">
        <v>143</v>
      </c>
      <c r="C162" s="64"/>
      <c r="D162" s="52"/>
      <c r="E162" s="52"/>
      <c r="F162" s="53">
        <v>536</v>
      </c>
      <c r="G162" s="135"/>
      <c r="H162" s="136"/>
      <c r="I162" s="135"/>
      <c r="J162" s="144"/>
      <c r="K162" s="135"/>
      <c r="L162" s="136"/>
      <c r="M162" s="135"/>
      <c r="N162" s="145"/>
      <c r="O162" s="140">
        <f t="shared" si="10"/>
        <v>536</v>
      </c>
      <c r="P162" s="37">
        <f t="shared" si="11"/>
        <v>53.6</v>
      </c>
    </row>
    <row r="163" spans="1:16" s="30" customFormat="1" x14ac:dyDescent="0.2">
      <c r="A163" s="142"/>
      <c r="B163" s="65"/>
      <c r="C163" s="64"/>
      <c r="D163" s="52"/>
      <c r="E163" s="52"/>
      <c r="F163" s="53"/>
      <c r="G163" s="135"/>
      <c r="H163" s="136"/>
      <c r="I163" s="135"/>
      <c r="J163" s="144"/>
      <c r="K163" s="135"/>
      <c r="L163" s="136"/>
      <c r="M163" s="135"/>
      <c r="N163" s="145"/>
      <c r="O163" s="140">
        <f t="shared" si="10"/>
        <v>0</v>
      </c>
      <c r="P163" s="37">
        <f t="shared" si="11"/>
        <v>0</v>
      </c>
    </row>
    <row r="164" spans="1:16" s="30" customFormat="1" hidden="1" x14ac:dyDescent="0.2">
      <c r="A164" s="142"/>
      <c r="B164" s="143"/>
      <c r="C164" s="64"/>
      <c r="D164" s="52"/>
      <c r="E164" s="52"/>
      <c r="F164" s="53"/>
      <c r="G164" s="135"/>
      <c r="H164" s="136"/>
      <c r="I164" s="135"/>
      <c r="J164" s="144"/>
      <c r="K164" s="135"/>
      <c r="L164" s="136"/>
      <c r="M164" s="135"/>
      <c r="N164" s="145"/>
      <c r="O164" s="140">
        <f t="shared" si="10"/>
        <v>0</v>
      </c>
      <c r="P164" s="37">
        <f t="shared" si="11"/>
        <v>0</v>
      </c>
    </row>
    <row r="165" spans="1:16" s="30" customFormat="1" hidden="1" x14ac:dyDescent="0.2">
      <c r="A165" s="142"/>
      <c r="B165" s="65"/>
      <c r="C165" s="64"/>
      <c r="D165" s="52"/>
      <c r="E165" s="52"/>
      <c r="F165" s="53"/>
      <c r="G165" s="135"/>
      <c r="H165" s="136"/>
      <c r="I165" s="135"/>
      <c r="J165" s="144"/>
      <c r="K165" s="135"/>
      <c r="L165" s="136"/>
      <c r="M165" s="135"/>
      <c r="N165" s="145"/>
      <c r="O165" s="140">
        <f t="shared" si="10"/>
        <v>0</v>
      </c>
      <c r="P165" s="37">
        <f t="shared" si="11"/>
        <v>0</v>
      </c>
    </row>
    <row r="166" spans="1:16" s="30" customFormat="1" hidden="1" x14ac:dyDescent="0.2">
      <c r="A166" s="142"/>
      <c r="B166" s="143"/>
      <c r="C166" s="64"/>
      <c r="D166" s="52"/>
      <c r="E166" s="52"/>
      <c r="F166" s="53"/>
      <c r="G166" s="135"/>
      <c r="H166" s="136"/>
      <c r="I166" s="135"/>
      <c r="J166" s="144"/>
      <c r="K166" s="135"/>
      <c r="L166" s="136"/>
      <c r="M166" s="135"/>
      <c r="N166" s="145"/>
      <c r="O166" s="140">
        <f t="shared" si="10"/>
        <v>0</v>
      </c>
      <c r="P166" s="37">
        <f t="shared" si="11"/>
        <v>0</v>
      </c>
    </row>
    <row r="167" spans="1:16" s="30" customFormat="1" hidden="1" x14ac:dyDescent="0.2">
      <c r="A167" s="142"/>
      <c r="B167" s="65"/>
      <c r="C167" s="64"/>
      <c r="D167" s="52"/>
      <c r="E167" s="52"/>
      <c r="F167" s="53"/>
      <c r="G167" s="135"/>
      <c r="H167" s="136"/>
      <c r="I167" s="135"/>
      <c r="J167" s="144"/>
      <c r="K167" s="135"/>
      <c r="L167" s="136"/>
      <c r="M167" s="135"/>
      <c r="N167" s="145"/>
      <c r="O167" s="140">
        <f t="shared" si="10"/>
        <v>0</v>
      </c>
      <c r="P167" s="37">
        <f t="shared" si="11"/>
        <v>0</v>
      </c>
    </row>
    <row r="168" spans="1:16" s="30" customFormat="1" hidden="1" x14ac:dyDescent="0.2">
      <c r="A168" s="142"/>
      <c r="B168" s="143"/>
      <c r="C168" s="64"/>
      <c r="D168" s="52"/>
      <c r="E168" s="52"/>
      <c r="F168" s="53"/>
      <c r="G168" s="135"/>
      <c r="H168" s="136"/>
      <c r="I168" s="135"/>
      <c r="J168" s="144"/>
      <c r="K168" s="135"/>
      <c r="L168" s="136"/>
      <c r="M168" s="135"/>
      <c r="N168" s="145"/>
      <c r="O168" s="140">
        <f t="shared" si="10"/>
        <v>0</v>
      </c>
      <c r="P168" s="37">
        <f t="shared" si="11"/>
        <v>0</v>
      </c>
    </row>
    <row r="169" spans="1:16" s="30" customFormat="1" hidden="1" x14ac:dyDescent="0.2">
      <c r="A169" s="142"/>
      <c r="B169" s="65"/>
      <c r="C169" s="64"/>
      <c r="D169" s="52"/>
      <c r="E169" s="52"/>
      <c r="F169" s="53"/>
      <c r="G169" s="135"/>
      <c r="H169" s="136"/>
      <c r="I169" s="135"/>
      <c r="J169" s="144"/>
      <c r="K169" s="135"/>
      <c r="L169" s="136"/>
      <c r="M169" s="135"/>
      <c r="N169" s="145"/>
      <c r="O169" s="140">
        <f t="shared" si="10"/>
        <v>0</v>
      </c>
      <c r="P169" s="37">
        <f t="shared" si="11"/>
        <v>0</v>
      </c>
    </row>
    <row r="170" spans="1:16" s="30" customFormat="1" hidden="1" x14ac:dyDescent="0.2">
      <c r="A170" s="142"/>
      <c r="B170" s="143"/>
      <c r="C170" s="64"/>
      <c r="D170" s="52"/>
      <c r="E170" s="52"/>
      <c r="F170" s="53"/>
      <c r="G170" s="135"/>
      <c r="H170" s="136"/>
      <c r="I170" s="135"/>
      <c r="J170" s="144"/>
      <c r="K170" s="135"/>
      <c r="L170" s="136"/>
      <c r="M170" s="135"/>
      <c r="N170" s="145"/>
      <c r="O170" s="140">
        <f t="shared" si="10"/>
        <v>0</v>
      </c>
      <c r="P170" s="37">
        <f t="shared" si="11"/>
        <v>0</v>
      </c>
    </row>
    <row r="171" spans="1:16" s="30" customFormat="1" hidden="1" x14ac:dyDescent="0.2">
      <c r="A171" s="142"/>
      <c r="B171" s="65"/>
      <c r="C171" s="64"/>
      <c r="D171" s="52"/>
      <c r="E171" s="52"/>
      <c r="F171" s="53"/>
      <c r="G171" s="135"/>
      <c r="H171" s="136"/>
      <c r="I171" s="135"/>
      <c r="J171" s="144"/>
      <c r="K171" s="135"/>
      <c r="L171" s="136"/>
      <c r="M171" s="135"/>
      <c r="N171" s="145"/>
      <c r="O171" s="140">
        <f t="shared" si="10"/>
        <v>0</v>
      </c>
      <c r="P171" s="37">
        <f t="shared" si="11"/>
        <v>0</v>
      </c>
    </row>
    <row r="172" spans="1:16" s="30" customFormat="1" hidden="1" x14ac:dyDescent="0.2">
      <c r="A172" s="142"/>
      <c r="B172" s="143"/>
      <c r="C172" s="64"/>
      <c r="D172" s="52"/>
      <c r="E172" s="52"/>
      <c r="F172" s="53"/>
      <c r="G172" s="135"/>
      <c r="H172" s="136"/>
      <c r="I172" s="135"/>
      <c r="J172" s="144"/>
      <c r="K172" s="135"/>
      <c r="L172" s="136"/>
      <c r="M172" s="135"/>
      <c r="N172" s="145"/>
      <c r="O172" s="140">
        <f t="shared" si="10"/>
        <v>0</v>
      </c>
      <c r="P172" s="37">
        <f t="shared" si="11"/>
        <v>0</v>
      </c>
    </row>
    <row r="173" spans="1:16" s="30" customFormat="1" hidden="1" x14ac:dyDescent="0.2">
      <c r="A173" s="142"/>
      <c r="B173" s="65"/>
      <c r="C173" s="64"/>
      <c r="D173" s="52"/>
      <c r="E173" s="52"/>
      <c r="F173" s="53"/>
      <c r="G173" s="135"/>
      <c r="H173" s="136"/>
      <c r="I173" s="135"/>
      <c r="J173" s="144"/>
      <c r="K173" s="135"/>
      <c r="L173" s="136"/>
      <c r="M173" s="135"/>
      <c r="N173" s="145"/>
      <c r="O173" s="140">
        <f t="shared" si="10"/>
        <v>0</v>
      </c>
      <c r="P173" s="37">
        <f t="shared" si="11"/>
        <v>0</v>
      </c>
    </row>
    <row r="174" spans="1:16" s="30" customFormat="1" hidden="1" x14ac:dyDescent="0.2">
      <c r="A174" s="142"/>
      <c r="B174" s="143"/>
      <c r="C174" s="64"/>
      <c r="D174" s="52"/>
      <c r="E174" s="52"/>
      <c r="F174" s="53"/>
      <c r="G174" s="135"/>
      <c r="H174" s="136"/>
      <c r="I174" s="135"/>
      <c r="J174" s="144"/>
      <c r="K174" s="135"/>
      <c r="L174" s="136"/>
      <c r="M174" s="135"/>
      <c r="N174" s="145"/>
      <c r="O174" s="140">
        <f t="shared" si="10"/>
        <v>0</v>
      </c>
      <c r="P174" s="37">
        <f t="shared" si="11"/>
        <v>0</v>
      </c>
    </row>
    <row r="175" spans="1:16" s="30" customFormat="1" hidden="1" x14ac:dyDescent="0.2">
      <c r="A175" s="142"/>
      <c r="B175" s="65"/>
      <c r="C175" s="64"/>
      <c r="D175" s="52"/>
      <c r="E175" s="52"/>
      <c r="F175" s="53"/>
      <c r="G175" s="135"/>
      <c r="H175" s="136"/>
      <c r="I175" s="135"/>
      <c r="J175" s="144"/>
      <c r="K175" s="135"/>
      <c r="L175" s="136"/>
      <c r="M175" s="135"/>
      <c r="N175" s="145"/>
      <c r="O175" s="140">
        <f t="shared" si="10"/>
        <v>0</v>
      </c>
      <c r="P175" s="37">
        <f t="shared" si="11"/>
        <v>0</v>
      </c>
    </row>
    <row r="176" spans="1:16" s="30" customFormat="1" hidden="1" x14ac:dyDescent="0.2">
      <c r="A176" s="142"/>
      <c r="B176" s="143"/>
      <c r="C176" s="64"/>
      <c r="D176" s="52"/>
      <c r="E176" s="52"/>
      <c r="F176" s="53"/>
      <c r="G176" s="135"/>
      <c r="H176" s="136"/>
      <c r="I176" s="135"/>
      <c r="J176" s="144"/>
      <c r="K176" s="135"/>
      <c r="L176" s="136"/>
      <c r="M176" s="135"/>
      <c r="N176" s="145"/>
      <c r="O176" s="140">
        <f t="shared" si="10"/>
        <v>0</v>
      </c>
      <c r="P176" s="37">
        <f t="shared" si="11"/>
        <v>0</v>
      </c>
    </row>
    <row r="177" spans="1:16" s="30" customFormat="1" hidden="1" x14ac:dyDescent="0.2">
      <c r="A177" s="142"/>
      <c r="B177" s="65"/>
      <c r="C177" s="64"/>
      <c r="D177" s="52"/>
      <c r="E177" s="52"/>
      <c r="F177" s="53"/>
      <c r="G177" s="135"/>
      <c r="H177" s="136"/>
      <c r="I177" s="135"/>
      <c r="J177" s="144"/>
      <c r="K177" s="135"/>
      <c r="L177" s="136"/>
      <c r="M177" s="135"/>
      <c r="N177" s="145"/>
      <c r="O177" s="140">
        <f t="shared" si="10"/>
        <v>0</v>
      </c>
      <c r="P177" s="37">
        <f t="shared" si="11"/>
        <v>0</v>
      </c>
    </row>
    <row r="178" spans="1:16" s="30" customFormat="1" hidden="1" x14ac:dyDescent="0.2">
      <c r="A178" s="142"/>
      <c r="B178" s="143"/>
      <c r="C178" s="64"/>
      <c r="D178" s="52"/>
      <c r="E178" s="52"/>
      <c r="F178" s="53"/>
      <c r="G178" s="135"/>
      <c r="H178" s="136"/>
      <c r="I178" s="135"/>
      <c r="J178" s="144"/>
      <c r="K178" s="135"/>
      <c r="L178" s="136"/>
      <c r="M178" s="135"/>
      <c r="N178" s="145"/>
      <c r="O178" s="140">
        <f t="shared" si="10"/>
        <v>0</v>
      </c>
      <c r="P178" s="37">
        <f t="shared" si="11"/>
        <v>0</v>
      </c>
    </row>
    <row r="179" spans="1:16" s="30" customFormat="1" hidden="1" x14ac:dyDescent="0.2">
      <c r="A179" s="142"/>
      <c r="B179" s="65"/>
      <c r="C179" s="64"/>
      <c r="D179" s="52"/>
      <c r="E179" s="52"/>
      <c r="F179" s="53"/>
      <c r="G179" s="135"/>
      <c r="H179" s="136"/>
      <c r="I179" s="135"/>
      <c r="J179" s="144"/>
      <c r="K179" s="135"/>
      <c r="L179" s="136"/>
      <c r="M179" s="135"/>
      <c r="N179" s="145"/>
      <c r="O179" s="140">
        <f t="shared" si="10"/>
        <v>0</v>
      </c>
      <c r="P179" s="37">
        <f t="shared" si="11"/>
        <v>0</v>
      </c>
    </row>
    <row r="180" spans="1:16" s="30" customFormat="1" hidden="1" x14ac:dyDescent="0.2">
      <c r="A180" s="142"/>
      <c r="B180" s="143"/>
      <c r="C180" s="64"/>
      <c r="D180" s="52"/>
      <c r="E180" s="52"/>
      <c r="F180" s="53"/>
      <c r="G180" s="135"/>
      <c r="H180" s="136"/>
      <c r="I180" s="135"/>
      <c r="J180" s="144"/>
      <c r="K180" s="135"/>
      <c r="L180" s="136"/>
      <c r="M180" s="135"/>
      <c r="N180" s="145"/>
      <c r="O180" s="140">
        <f t="shared" si="10"/>
        <v>0</v>
      </c>
      <c r="P180" s="37">
        <f t="shared" si="11"/>
        <v>0</v>
      </c>
    </row>
    <row r="181" spans="1:16" s="30" customFormat="1" hidden="1" x14ac:dyDescent="0.2">
      <c r="A181" s="142"/>
      <c r="B181" s="65"/>
      <c r="C181" s="64"/>
      <c r="D181" s="52"/>
      <c r="E181" s="52"/>
      <c r="F181" s="53"/>
      <c r="G181" s="135"/>
      <c r="H181" s="136"/>
      <c r="I181" s="135"/>
      <c r="J181" s="144"/>
      <c r="K181" s="135"/>
      <c r="L181" s="136"/>
      <c r="M181" s="135"/>
      <c r="N181" s="145"/>
      <c r="O181" s="140">
        <f t="shared" si="10"/>
        <v>0</v>
      </c>
      <c r="P181" s="37">
        <f t="shared" si="11"/>
        <v>0</v>
      </c>
    </row>
    <row r="182" spans="1:16" s="30" customFormat="1" hidden="1" x14ac:dyDescent="0.2">
      <c r="A182" s="142"/>
      <c r="B182" s="143"/>
      <c r="C182" s="64"/>
      <c r="D182" s="52"/>
      <c r="E182" s="52"/>
      <c r="F182" s="53"/>
      <c r="G182" s="135"/>
      <c r="H182" s="136"/>
      <c r="I182" s="135"/>
      <c r="J182" s="144"/>
      <c r="K182" s="135"/>
      <c r="L182" s="136"/>
      <c r="M182" s="135"/>
      <c r="N182" s="145"/>
      <c r="O182" s="140">
        <f t="shared" si="10"/>
        <v>0</v>
      </c>
      <c r="P182" s="37">
        <f t="shared" si="11"/>
        <v>0</v>
      </c>
    </row>
    <row r="183" spans="1:16" s="30" customFormat="1" hidden="1" x14ac:dyDescent="0.2">
      <c r="A183" s="142"/>
      <c r="B183" s="65"/>
      <c r="C183" s="64"/>
      <c r="D183" s="52"/>
      <c r="E183" s="52"/>
      <c r="F183" s="53"/>
      <c r="G183" s="135"/>
      <c r="H183" s="136"/>
      <c r="I183" s="135"/>
      <c r="J183" s="144"/>
      <c r="K183" s="135"/>
      <c r="L183" s="136"/>
      <c r="M183" s="135"/>
      <c r="N183" s="145"/>
      <c r="O183" s="140">
        <f t="shared" si="10"/>
        <v>0</v>
      </c>
      <c r="P183" s="37">
        <f t="shared" si="11"/>
        <v>0</v>
      </c>
    </row>
    <row r="184" spans="1:16" s="30" customFormat="1" ht="12.75" hidden="1" customHeight="1" x14ac:dyDescent="0.2">
      <c r="A184" s="142"/>
      <c r="B184" s="143"/>
      <c r="C184" s="64"/>
      <c r="D184" s="52"/>
      <c r="E184" s="52"/>
      <c r="F184" s="53"/>
      <c r="G184" s="135"/>
      <c r="H184" s="136"/>
      <c r="I184" s="135"/>
      <c r="J184" s="144"/>
      <c r="K184" s="135"/>
      <c r="L184" s="136"/>
      <c r="M184" s="135"/>
      <c r="N184" s="145"/>
      <c r="O184" s="140">
        <f t="shared" si="10"/>
        <v>0</v>
      </c>
      <c r="P184" s="37">
        <f t="shared" si="11"/>
        <v>0</v>
      </c>
    </row>
    <row r="185" spans="1:16" s="30" customFormat="1" ht="12.75" hidden="1" customHeight="1" x14ac:dyDescent="0.2">
      <c r="A185" s="142"/>
      <c r="B185" s="65"/>
      <c r="C185" s="64"/>
      <c r="D185" s="52"/>
      <c r="E185" s="52"/>
      <c r="F185" s="53"/>
      <c r="G185" s="148"/>
      <c r="H185" s="149"/>
      <c r="I185" s="146"/>
      <c r="J185" s="1"/>
      <c r="K185" s="146"/>
      <c r="L185" s="111"/>
      <c r="M185" s="146"/>
      <c r="N185" s="1"/>
      <c r="O185" s="141">
        <f t="shared" si="10"/>
        <v>0</v>
      </c>
      <c r="P185" s="37">
        <f t="shared" si="11"/>
        <v>0</v>
      </c>
    </row>
    <row r="186" spans="1:16" ht="12" thickBot="1" x14ac:dyDescent="0.25">
      <c r="A186" s="38"/>
      <c r="B186" s="39" t="s">
        <v>21</v>
      </c>
      <c r="C186" s="39">
        <f t="shared" ref="C186:P186" si="12">SUM(C158:C185)</f>
        <v>0</v>
      </c>
      <c r="D186" s="39">
        <f t="shared" si="12"/>
        <v>0</v>
      </c>
      <c r="E186" s="39">
        <f t="shared" si="12"/>
        <v>0</v>
      </c>
      <c r="F186" s="39">
        <f t="shared" si="12"/>
        <v>542</v>
      </c>
      <c r="G186" s="147">
        <f t="shared" si="12"/>
        <v>245</v>
      </c>
      <c r="H186" s="147">
        <f t="shared" si="12"/>
        <v>0</v>
      </c>
      <c r="I186" s="43">
        <f t="shared" si="12"/>
        <v>13</v>
      </c>
      <c r="J186" s="43">
        <f t="shared" si="12"/>
        <v>0</v>
      </c>
      <c r="K186" s="43">
        <f t="shared" si="12"/>
        <v>2</v>
      </c>
      <c r="L186" s="43">
        <f t="shared" si="12"/>
        <v>5</v>
      </c>
      <c r="M186" s="43">
        <f t="shared" si="12"/>
        <v>1</v>
      </c>
      <c r="N186" s="43">
        <f t="shared" si="12"/>
        <v>3</v>
      </c>
      <c r="O186" s="44">
        <f t="shared" si="12"/>
        <v>811</v>
      </c>
      <c r="P186" s="45">
        <f t="shared" si="12"/>
        <v>136.94999999999999</v>
      </c>
    </row>
    <row r="187" spans="1:16" x14ac:dyDescent="0.2">
      <c r="A187" s="38"/>
      <c r="B187" s="54"/>
      <c r="C187" s="54"/>
      <c r="D187" s="54"/>
      <c r="E187" s="54"/>
      <c r="F187" s="54"/>
      <c r="G187" s="55"/>
      <c r="H187" s="55"/>
      <c r="I187" s="55"/>
      <c r="J187" s="55"/>
      <c r="K187" s="55"/>
      <c r="L187" s="55"/>
      <c r="M187" s="55"/>
      <c r="N187" s="55"/>
      <c r="O187" s="56"/>
      <c r="P187" s="57"/>
    </row>
    <row r="188" spans="1:16" x14ac:dyDescent="0.2">
      <c r="A188" s="38"/>
      <c r="B188" s="54"/>
      <c r="C188" s="54"/>
      <c r="D188" s="54"/>
      <c r="E188" s="54"/>
      <c r="F188" s="54"/>
      <c r="G188" s="55"/>
      <c r="H188" s="55"/>
      <c r="I188" s="55"/>
      <c r="J188" s="55"/>
      <c r="K188" s="55"/>
      <c r="L188" s="55"/>
      <c r="M188" s="55"/>
      <c r="N188" s="55"/>
      <c r="O188" s="56"/>
      <c r="P188" s="57"/>
    </row>
    <row r="189" spans="1:16" ht="12" thickBot="1" x14ac:dyDescent="0.25">
      <c r="B189" s="33" t="s">
        <v>23</v>
      </c>
      <c r="C189" s="33"/>
      <c r="D189" s="33"/>
      <c r="E189" s="33"/>
      <c r="F189" s="34"/>
      <c r="G189" s="34"/>
      <c r="H189" s="34"/>
      <c r="I189" s="34"/>
      <c r="J189" s="34"/>
      <c r="K189" s="34"/>
      <c r="L189" s="34"/>
      <c r="M189" s="34"/>
      <c r="N189" s="34"/>
      <c r="O189" s="35"/>
      <c r="P189" s="35"/>
    </row>
    <row r="190" spans="1:16" s="30" customFormat="1" x14ac:dyDescent="0.2">
      <c r="A190" s="1"/>
      <c r="B190" s="58" t="s">
        <v>77</v>
      </c>
      <c r="C190" s="51"/>
      <c r="D190" s="52"/>
      <c r="E190" s="52"/>
      <c r="F190" s="53"/>
      <c r="G190" s="59">
        <v>1</v>
      </c>
      <c r="H190" s="60"/>
      <c r="I190" s="61">
        <v>1</v>
      </c>
      <c r="J190" s="60"/>
      <c r="K190" s="59"/>
      <c r="L190" s="62"/>
      <c r="M190" s="59"/>
      <c r="N190" s="60"/>
      <c r="O190" s="36">
        <f>SUM(F190:N190)</f>
        <v>2</v>
      </c>
      <c r="P190" s="37">
        <f>(F190*$F$3)+(G190*$G$3)+(H190*$H$3)+(I190*$I$3)+(J190*$J$3)+(K190*$K$3)+(L190*$L$3)+(M190*$M$3)+(N190*$N$3)</f>
        <v>0.75</v>
      </c>
    </row>
    <row r="191" spans="1:16" ht="12" thickBot="1" x14ac:dyDescent="0.25">
      <c r="A191" s="38"/>
      <c r="B191" s="39" t="s">
        <v>21</v>
      </c>
      <c r="C191" s="39">
        <f t="shared" ref="C191:P191" si="13">SUM(C190:C190)</f>
        <v>0</v>
      </c>
      <c r="D191" s="39">
        <f t="shared" si="13"/>
        <v>0</v>
      </c>
      <c r="E191" s="39">
        <f t="shared" si="13"/>
        <v>0</v>
      </c>
      <c r="F191" s="39">
        <f t="shared" si="13"/>
        <v>0</v>
      </c>
      <c r="G191" s="43">
        <f t="shared" si="13"/>
        <v>1</v>
      </c>
      <c r="H191" s="43">
        <f t="shared" si="13"/>
        <v>0</v>
      </c>
      <c r="I191" s="43">
        <f t="shared" si="13"/>
        <v>1</v>
      </c>
      <c r="J191" s="43">
        <f t="shared" si="13"/>
        <v>0</v>
      </c>
      <c r="K191" s="43">
        <f t="shared" si="13"/>
        <v>0</v>
      </c>
      <c r="L191" s="43">
        <f t="shared" si="13"/>
        <v>0</v>
      </c>
      <c r="M191" s="43">
        <f t="shared" si="13"/>
        <v>0</v>
      </c>
      <c r="N191" s="43">
        <f t="shared" si="13"/>
        <v>0</v>
      </c>
      <c r="O191" s="44">
        <f t="shared" si="13"/>
        <v>2</v>
      </c>
      <c r="P191" s="45">
        <f t="shared" si="13"/>
        <v>0.75</v>
      </c>
    </row>
    <row r="192" spans="1:16" x14ac:dyDescent="0.2">
      <c r="A192" s="38"/>
      <c r="B192" s="54"/>
      <c r="C192" s="54"/>
      <c r="D192" s="54"/>
      <c r="E192" s="54"/>
      <c r="F192" s="54"/>
      <c r="G192" s="55"/>
      <c r="H192" s="55"/>
      <c r="I192" s="55"/>
      <c r="J192" s="55"/>
      <c r="K192" s="55"/>
      <c r="L192" s="55"/>
      <c r="M192" s="55"/>
      <c r="N192" s="55"/>
      <c r="O192" s="56"/>
      <c r="P192" s="57"/>
    </row>
    <row r="193" spans="1:16" x14ac:dyDescent="0.2">
      <c r="A193" s="38"/>
      <c r="B193" s="54"/>
      <c r="C193" s="54"/>
      <c r="D193" s="54"/>
      <c r="E193" s="54"/>
      <c r="F193" s="54"/>
      <c r="G193" s="55"/>
      <c r="H193" s="55"/>
      <c r="I193" s="55"/>
      <c r="J193" s="55"/>
      <c r="K193" s="55"/>
      <c r="L193" s="55"/>
      <c r="M193" s="55"/>
      <c r="N193" s="55"/>
      <c r="O193" s="56"/>
      <c r="P193" s="57"/>
    </row>
    <row r="194" spans="1:16" ht="12" hidden="1" thickBot="1" x14ac:dyDescent="0.25">
      <c r="B194" s="33" t="s">
        <v>78</v>
      </c>
      <c r="C194" s="33"/>
      <c r="D194" s="33"/>
      <c r="E194" s="33"/>
      <c r="F194" s="34"/>
      <c r="G194" s="34"/>
      <c r="H194" s="34"/>
      <c r="I194" s="34"/>
      <c r="J194" s="34"/>
      <c r="K194" s="34"/>
      <c r="L194" s="34"/>
      <c r="M194" s="34"/>
      <c r="N194" s="34"/>
      <c r="O194" s="35"/>
      <c r="P194" s="35"/>
    </row>
    <row r="195" spans="1:16" s="30" customFormat="1" ht="11.25" hidden="1" customHeight="1" x14ac:dyDescent="0.2">
      <c r="A195" s="1"/>
      <c r="B195" s="58" t="s">
        <v>39</v>
      </c>
      <c r="C195" s="51"/>
      <c r="D195" s="179"/>
      <c r="E195" s="179"/>
      <c r="F195" s="180"/>
      <c r="G195" s="181"/>
      <c r="H195" s="182"/>
      <c r="I195" s="183"/>
      <c r="J195" s="182"/>
      <c r="K195" s="181"/>
      <c r="L195" s="184"/>
      <c r="M195" s="181"/>
      <c r="N195" s="182"/>
      <c r="O195" s="36">
        <f>SUM(F195:N195)</f>
        <v>0</v>
      </c>
      <c r="P195" s="37">
        <f>(F195*$F$3)+(G195*$G$3)+(H195*$H$3)+(I195*$I$3)+(J195*$J$3)+(K195*$K$3)+(L195*$L$3)+(M195*$M$3)+(N195*$N$3)</f>
        <v>0</v>
      </c>
    </row>
    <row r="196" spans="1:16" s="30" customFormat="1" ht="11.25" hidden="1" customHeight="1" x14ac:dyDescent="0.2">
      <c r="A196" s="1"/>
      <c r="B196" s="58"/>
      <c r="C196" s="51"/>
      <c r="D196" s="52"/>
      <c r="E196" s="52"/>
      <c r="F196" s="53"/>
      <c r="G196" s="59"/>
      <c r="H196" s="60"/>
      <c r="I196" s="61"/>
      <c r="J196" s="60"/>
      <c r="K196" s="59"/>
      <c r="L196" s="62"/>
      <c r="M196" s="59"/>
      <c r="N196" s="60"/>
      <c r="O196" s="36">
        <f>SUM(F196:N196)</f>
        <v>0</v>
      </c>
      <c r="P196" s="37">
        <f>(F196*$F$3)+(G196*$G$3)+(H196*$H$3)+(I196*$I$3)+(J196*$J$3)+(K196*$K$3)+(L196*$L$3)+(M196*$M$3)+(N196*$N$3)</f>
        <v>0</v>
      </c>
    </row>
    <row r="197" spans="1:16" ht="12" hidden="1" thickBot="1" x14ac:dyDescent="0.25">
      <c r="A197" s="38"/>
      <c r="B197" s="39" t="s">
        <v>21</v>
      </c>
      <c r="C197" s="39">
        <f t="shared" ref="C197:P197" si="14">SUM(C195:C196)</f>
        <v>0</v>
      </c>
      <c r="D197" s="39">
        <f t="shared" si="14"/>
        <v>0</v>
      </c>
      <c r="E197" s="39">
        <f t="shared" si="14"/>
        <v>0</v>
      </c>
      <c r="F197" s="39">
        <f t="shared" si="14"/>
        <v>0</v>
      </c>
      <c r="G197" s="43">
        <f t="shared" si="14"/>
        <v>0</v>
      </c>
      <c r="H197" s="43">
        <f t="shared" si="14"/>
        <v>0</v>
      </c>
      <c r="I197" s="43">
        <f t="shared" si="14"/>
        <v>0</v>
      </c>
      <c r="J197" s="43">
        <f t="shared" si="14"/>
        <v>0</v>
      </c>
      <c r="K197" s="43">
        <f t="shared" si="14"/>
        <v>0</v>
      </c>
      <c r="L197" s="43">
        <f t="shared" si="14"/>
        <v>0</v>
      </c>
      <c r="M197" s="43">
        <f t="shared" si="14"/>
        <v>0</v>
      </c>
      <c r="N197" s="43">
        <f t="shared" si="14"/>
        <v>0</v>
      </c>
      <c r="O197" s="44">
        <f t="shared" si="14"/>
        <v>0</v>
      </c>
      <c r="P197" s="45">
        <f t="shared" si="14"/>
        <v>0</v>
      </c>
    </row>
    <row r="198" spans="1:16" ht="11.25" hidden="1" customHeight="1" x14ac:dyDescent="0.2">
      <c r="A198" s="38"/>
      <c r="B198" s="54"/>
      <c r="C198" s="54"/>
      <c r="D198" s="54"/>
      <c r="E198" s="54"/>
      <c r="F198" s="54"/>
      <c r="G198" s="55"/>
      <c r="H198" s="55"/>
      <c r="I198" s="55"/>
      <c r="J198" s="55"/>
      <c r="K198" s="55"/>
      <c r="L198" s="55"/>
      <c r="M198" s="55"/>
      <c r="N198" s="55"/>
      <c r="O198" s="56"/>
      <c r="P198" s="57"/>
    </row>
    <row r="199" spans="1:16" hidden="1" x14ac:dyDescent="0.2"/>
    <row r="200" spans="1:16" ht="12" thickBot="1" x14ac:dyDescent="0.25">
      <c r="B200" s="33" t="s">
        <v>30</v>
      </c>
      <c r="C200" s="33"/>
      <c r="D200" s="33"/>
      <c r="E200" s="33"/>
      <c r="F200" s="34"/>
      <c r="G200" s="34"/>
      <c r="H200" s="34"/>
      <c r="I200" s="34"/>
      <c r="J200" s="34"/>
      <c r="K200" s="34"/>
      <c r="L200" s="34"/>
      <c r="M200" s="34"/>
      <c r="N200" s="34"/>
      <c r="O200" s="35"/>
      <c r="P200" s="35"/>
    </row>
    <row r="201" spans="1:16" s="30" customFormat="1" ht="11.25" customHeight="1" x14ac:dyDescent="0.2">
      <c r="A201" s="1"/>
      <c r="B201" s="58" t="s">
        <v>39</v>
      </c>
      <c r="C201" s="51"/>
      <c r="D201" s="52"/>
      <c r="E201" s="52"/>
      <c r="F201" s="53"/>
      <c r="G201" s="59">
        <v>143</v>
      </c>
      <c r="H201" s="60"/>
      <c r="I201" s="61">
        <v>2</v>
      </c>
      <c r="J201" s="60">
        <v>5</v>
      </c>
      <c r="K201" s="59"/>
      <c r="L201" s="62">
        <v>2</v>
      </c>
      <c r="M201" s="59"/>
      <c r="N201" s="60"/>
      <c r="O201" s="36">
        <f>SUM(F201:N201)</f>
        <v>152</v>
      </c>
      <c r="P201" s="37">
        <f>(F201*$F$3)+(G201*$G$3)+(H201*$H$3)+(I201*$I$3)+(J201*$J$3)+(K201*$K$3)+(L201*$L$3)+(M201*$M$3)+(N201*$N$3)</f>
        <v>41.25</v>
      </c>
    </row>
    <row r="202" spans="1:16" s="30" customFormat="1" ht="11.25" customHeight="1" x14ac:dyDescent="0.2">
      <c r="A202" s="1"/>
      <c r="B202" s="58"/>
      <c r="C202" s="51"/>
      <c r="D202" s="52"/>
      <c r="E202" s="52"/>
      <c r="F202" s="53"/>
      <c r="G202" s="59"/>
      <c r="H202" s="60"/>
      <c r="I202" s="61"/>
      <c r="J202" s="60"/>
      <c r="K202" s="59"/>
      <c r="L202" s="62"/>
      <c r="M202" s="59"/>
      <c r="N202" s="60"/>
      <c r="O202" s="36">
        <f>SUM(F202:N202)</f>
        <v>0</v>
      </c>
      <c r="P202" s="37">
        <f>(F202*$F$3)+(G202*$G$3)+(H202*$H$3)+(I202*$I$3)+(J202*$J$3)+(K202*$K$3)+(L202*$L$3)+(M202*$M$3)+(N202*$N$3)</f>
        <v>0</v>
      </c>
    </row>
    <row r="203" spans="1:16" ht="12" thickBot="1" x14ac:dyDescent="0.25">
      <c r="A203" s="38"/>
      <c r="B203" s="39" t="s">
        <v>21</v>
      </c>
      <c r="C203" s="39">
        <f t="shared" ref="C203:P203" si="15">SUM(C201:C202)</f>
        <v>0</v>
      </c>
      <c r="D203" s="39">
        <f t="shared" si="15"/>
        <v>0</v>
      </c>
      <c r="E203" s="39">
        <f t="shared" si="15"/>
        <v>0</v>
      </c>
      <c r="F203" s="39">
        <f t="shared" si="15"/>
        <v>0</v>
      </c>
      <c r="G203" s="43">
        <f t="shared" si="15"/>
        <v>143</v>
      </c>
      <c r="H203" s="43">
        <f t="shared" si="15"/>
        <v>0</v>
      </c>
      <c r="I203" s="43">
        <f t="shared" si="15"/>
        <v>2</v>
      </c>
      <c r="J203" s="43">
        <f t="shared" si="15"/>
        <v>5</v>
      </c>
      <c r="K203" s="43">
        <f t="shared" si="15"/>
        <v>0</v>
      </c>
      <c r="L203" s="43">
        <f t="shared" si="15"/>
        <v>2</v>
      </c>
      <c r="M203" s="43">
        <f t="shared" si="15"/>
        <v>0</v>
      </c>
      <c r="N203" s="43">
        <f t="shared" si="15"/>
        <v>0</v>
      </c>
      <c r="O203" s="44">
        <f t="shared" si="15"/>
        <v>152</v>
      </c>
      <c r="P203" s="45">
        <f t="shared" si="15"/>
        <v>41.25</v>
      </c>
    </row>
    <row r="204" spans="1:16" ht="11.25" customHeight="1" x14ac:dyDescent="0.2">
      <c r="A204" s="38"/>
      <c r="B204" s="54"/>
      <c r="C204" s="54"/>
      <c r="D204" s="54"/>
      <c r="E204" s="54"/>
      <c r="F204" s="54"/>
      <c r="G204" s="55"/>
      <c r="H204" s="55"/>
      <c r="I204" s="55"/>
      <c r="J204" s="55"/>
      <c r="K204" s="55"/>
      <c r="L204" s="55"/>
      <c r="M204" s="55"/>
      <c r="N204" s="55"/>
      <c r="O204" s="56"/>
      <c r="P204" s="57"/>
    </row>
    <row r="206" spans="1:16" ht="12" thickBot="1" x14ac:dyDescent="0.25">
      <c r="B206" s="33" t="s">
        <v>79</v>
      </c>
      <c r="C206" s="33"/>
      <c r="D206" s="33"/>
      <c r="E206" s="33"/>
      <c r="F206" s="34"/>
      <c r="G206" s="34"/>
      <c r="H206" s="34"/>
      <c r="I206" s="34"/>
      <c r="J206" s="34"/>
      <c r="K206" s="34"/>
      <c r="L206" s="34"/>
      <c r="M206" s="34"/>
      <c r="N206" s="34"/>
      <c r="O206" s="35"/>
      <c r="P206" s="35"/>
    </row>
    <row r="207" spans="1:16" s="30" customFormat="1" x14ac:dyDescent="0.2">
      <c r="A207" s="1"/>
      <c r="B207" s="58" t="s">
        <v>80</v>
      </c>
      <c r="C207" s="63"/>
      <c r="D207" s="52"/>
      <c r="E207" s="52"/>
      <c r="F207" s="53">
        <v>1</v>
      </c>
      <c r="G207" s="59">
        <v>119</v>
      </c>
      <c r="H207" s="60"/>
      <c r="I207" s="61">
        <v>2</v>
      </c>
      <c r="J207" s="60"/>
      <c r="K207" s="59">
        <v>2</v>
      </c>
      <c r="L207" s="62"/>
      <c r="M207" s="59">
        <v>14</v>
      </c>
      <c r="N207" s="60"/>
      <c r="O207" s="36">
        <f t="shared" ref="O207:O230" si="16">SUM(F207:N207)</f>
        <v>138</v>
      </c>
      <c r="P207" s="37">
        <f t="shared" ref="P207:P230" si="17">(F207*$F$3)+(G207*$G$3)+(H207*$H$3)+(I207*$I$3)+(J207*$J$3)+(K207*$K$3)+(L207*$L$3)+(M207*$M$3)+(N207*$N$3)</f>
        <v>60.85</v>
      </c>
    </row>
    <row r="208" spans="1:16" s="30" customFormat="1" hidden="1" x14ac:dyDescent="0.2">
      <c r="A208" s="1"/>
      <c r="B208" s="58"/>
      <c r="C208" s="51"/>
      <c r="D208" s="52"/>
      <c r="E208" s="52"/>
      <c r="F208" s="53"/>
      <c r="G208" s="59"/>
      <c r="H208" s="60"/>
      <c r="I208" s="61"/>
      <c r="J208" s="60"/>
      <c r="K208" s="59"/>
      <c r="L208" s="62"/>
      <c r="M208" s="59"/>
      <c r="N208" s="60"/>
      <c r="O208" s="36">
        <f t="shared" si="16"/>
        <v>0</v>
      </c>
      <c r="P208" s="37">
        <f t="shared" si="17"/>
        <v>0</v>
      </c>
    </row>
    <row r="209" spans="1:16" s="30" customFormat="1" hidden="1" x14ac:dyDescent="0.2">
      <c r="A209" s="1"/>
      <c r="B209" s="58"/>
      <c r="C209" s="51"/>
      <c r="D209" s="52"/>
      <c r="E209" s="52"/>
      <c r="F209" s="53"/>
      <c r="G209" s="59"/>
      <c r="H209" s="60"/>
      <c r="I209" s="61"/>
      <c r="J209" s="60"/>
      <c r="K209" s="59"/>
      <c r="L209" s="62"/>
      <c r="M209" s="59"/>
      <c r="N209" s="60"/>
      <c r="O209" s="36">
        <f t="shared" si="16"/>
        <v>0</v>
      </c>
      <c r="P209" s="37">
        <f t="shared" si="17"/>
        <v>0</v>
      </c>
    </row>
    <row r="210" spans="1:16" s="30" customFormat="1" hidden="1" x14ac:dyDescent="0.2">
      <c r="A210" s="1"/>
      <c r="B210" s="58"/>
      <c r="C210" s="51"/>
      <c r="D210" s="52"/>
      <c r="E210" s="52"/>
      <c r="F210" s="53"/>
      <c r="G210" s="59"/>
      <c r="H210" s="60"/>
      <c r="I210" s="61"/>
      <c r="J210" s="60"/>
      <c r="K210" s="59"/>
      <c r="L210" s="62"/>
      <c r="M210" s="59"/>
      <c r="N210" s="60"/>
      <c r="O210" s="36">
        <f t="shared" si="16"/>
        <v>0</v>
      </c>
      <c r="P210" s="37">
        <f t="shared" si="17"/>
        <v>0</v>
      </c>
    </row>
    <row r="211" spans="1:16" s="30" customFormat="1" hidden="1" x14ac:dyDescent="0.2">
      <c r="A211" s="1"/>
      <c r="B211" s="58"/>
      <c r="C211" s="51"/>
      <c r="D211" s="52"/>
      <c r="E211" s="52"/>
      <c r="F211" s="53"/>
      <c r="G211" s="59"/>
      <c r="H211" s="60"/>
      <c r="I211" s="61"/>
      <c r="J211" s="60"/>
      <c r="K211" s="59"/>
      <c r="L211" s="62"/>
      <c r="M211" s="59"/>
      <c r="N211" s="60"/>
      <c r="O211" s="36">
        <f t="shared" si="16"/>
        <v>0</v>
      </c>
      <c r="P211" s="37">
        <f t="shared" si="17"/>
        <v>0</v>
      </c>
    </row>
    <row r="212" spans="1:16" s="30" customFormat="1" hidden="1" x14ac:dyDescent="0.2">
      <c r="A212" s="1"/>
      <c r="B212" s="58"/>
      <c r="C212" s="51"/>
      <c r="D212" s="52"/>
      <c r="E212" s="52"/>
      <c r="F212" s="53"/>
      <c r="G212" s="59"/>
      <c r="H212" s="60"/>
      <c r="I212" s="61"/>
      <c r="J212" s="60"/>
      <c r="K212" s="59"/>
      <c r="L212" s="62"/>
      <c r="M212" s="59"/>
      <c r="N212" s="60"/>
      <c r="O212" s="36">
        <f t="shared" si="16"/>
        <v>0</v>
      </c>
      <c r="P212" s="37">
        <f t="shared" si="17"/>
        <v>0</v>
      </c>
    </row>
    <row r="213" spans="1:16" s="30" customFormat="1" hidden="1" x14ac:dyDescent="0.2">
      <c r="A213" s="1"/>
      <c r="B213" s="58"/>
      <c r="C213" s="51"/>
      <c r="D213" s="52"/>
      <c r="E213" s="52"/>
      <c r="F213" s="53"/>
      <c r="G213" s="59"/>
      <c r="H213" s="60"/>
      <c r="I213" s="61"/>
      <c r="J213" s="60"/>
      <c r="K213" s="59"/>
      <c r="L213" s="62"/>
      <c r="M213" s="59"/>
      <c r="N213" s="60"/>
      <c r="O213" s="36">
        <f t="shared" si="16"/>
        <v>0</v>
      </c>
      <c r="P213" s="37">
        <f t="shared" si="17"/>
        <v>0</v>
      </c>
    </row>
    <row r="214" spans="1:16" s="30" customFormat="1" hidden="1" x14ac:dyDescent="0.2">
      <c r="A214" s="1"/>
      <c r="B214" s="58"/>
      <c r="C214" s="51"/>
      <c r="D214" s="52"/>
      <c r="E214" s="52"/>
      <c r="F214" s="53"/>
      <c r="G214" s="59"/>
      <c r="H214" s="60"/>
      <c r="I214" s="61"/>
      <c r="J214" s="60"/>
      <c r="K214" s="59"/>
      <c r="L214" s="62"/>
      <c r="M214" s="59"/>
      <c r="N214" s="60"/>
      <c r="O214" s="36">
        <f t="shared" si="16"/>
        <v>0</v>
      </c>
      <c r="P214" s="37">
        <f t="shared" si="17"/>
        <v>0</v>
      </c>
    </row>
    <row r="215" spans="1:16" s="30" customFormat="1" hidden="1" x14ac:dyDescent="0.2">
      <c r="A215" s="1"/>
      <c r="B215" s="58"/>
      <c r="C215" s="51"/>
      <c r="D215" s="52"/>
      <c r="E215" s="52"/>
      <c r="F215" s="53"/>
      <c r="G215" s="59"/>
      <c r="H215" s="60"/>
      <c r="I215" s="61"/>
      <c r="J215" s="60"/>
      <c r="K215" s="59"/>
      <c r="L215" s="62"/>
      <c r="M215" s="59"/>
      <c r="N215" s="60"/>
      <c r="O215" s="36">
        <f t="shared" si="16"/>
        <v>0</v>
      </c>
      <c r="P215" s="37">
        <f t="shared" si="17"/>
        <v>0</v>
      </c>
    </row>
    <row r="216" spans="1:16" s="30" customFormat="1" hidden="1" x14ac:dyDescent="0.2">
      <c r="A216" s="1"/>
      <c r="B216" s="58"/>
      <c r="C216" s="51"/>
      <c r="D216" s="52"/>
      <c r="E216" s="52"/>
      <c r="F216" s="53"/>
      <c r="G216" s="59"/>
      <c r="H216" s="60"/>
      <c r="I216" s="61"/>
      <c r="J216" s="60"/>
      <c r="K216" s="59"/>
      <c r="L216" s="62"/>
      <c r="M216" s="59"/>
      <c r="N216" s="60"/>
      <c r="O216" s="36">
        <f t="shared" si="16"/>
        <v>0</v>
      </c>
      <c r="P216" s="37">
        <f t="shared" si="17"/>
        <v>0</v>
      </c>
    </row>
    <row r="217" spans="1:16" s="30" customFormat="1" hidden="1" x14ac:dyDescent="0.2">
      <c r="A217" s="1"/>
      <c r="B217" s="58"/>
      <c r="C217" s="51"/>
      <c r="D217" s="52"/>
      <c r="E217" s="52"/>
      <c r="F217" s="53"/>
      <c r="G217" s="59"/>
      <c r="H217" s="60"/>
      <c r="I217" s="61"/>
      <c r="J217" s="60"/>
      <c r="K217" s="59"/>
      <c r="L217" s="62"/>
      <c r="M217" s="59"/>
      <c r="N217" s="60"/>
      <c r="O217" s="36">
        <f t="shared" si="16"/>
        <v>0</v>
      </c>
      <c r="P217" s="37">
        <f t="shared" si="17"/>
        <v>0</v>
      </c>
    </row>
    <row r="218" spans="1:16" s="30" customFormat="1" hidden="1" x14ac:dyDescent="0.2">
      <c r="A218" s="1"/>
      <c r="B218" s="58"/>
      <c r="C218" s="51"/>
      <c r="D218" s="52"/>
      <c r="E218" s="52"/>
      <c r="F218" s="53"/>
      <c r="G218" s="59"/>
      <c r="H218" s="60"/>
      <c r="I218" s="61"/>
      <c r="J218" s="60"/>
      <c r="K218" s="59"/>
      <c r="L218" s="62"/>
      <c r="M218" s="59"/>
      <c r="N218" s="60"/>
      <c r="O218" s="36">
        <f t="shared" si="16"/>
        <v>0</v>
      </c>
      <c r="P218" s="37">
        <f t="shared" si="17"/>
        <v>0</v>
      </c>
    </row>
    <row r="219" spans="1:16" s="30" customFormat="1" hidden="1" x14ac:dyDescent="0.2">
      <c r="A219" s="1"/>
      <c r="B219" s="58"/>
      <c r="C219" s="51"/>
      <c r="D219" s="52"/>
      <c r="E219" s="52"/>
      <c r="F219" s="53"/>
      <c r="G219" s="59"/>
      <c r="H219" s="60"/>
      <c r="I219" s="61"/>
      <c r="J219" s="60"/>
      <c r="K219" s="59"/>
      <c r="L219" s="62"/>
      <c r="M219" s="59"/>
      <c r="N219" s="60"/>
      <c r="O219" s="36">
        <f t="shared" si="16"/>
        <v>0</v>
      </c>
      <c r="P219" s="37">
        <f t="shared" si="17"/>
        <v>0</v>
      </c>
    </row>
    <row r="220" spans="1:16" s="30" customFormat="1" hidden="1" x14ac:dyDescent="0.2">
      <c r="A220" s="1"/>
      <c r="B220" s="58"/>
      <c r="C220" s="51"/>
      <c r="D220" s="52"/>
      <c r="E220" s="52"/>
      <c r="F220" s="53"/>
      <c r="G220" s="59"/>
      <c r="H220" s="60"/>
      <c r="I220" s="61"/>
      <c r="J220" s="60"/>
      <c r="K220" s="59"/>
      <c r="L220" s="62"/>
      <c r="M220" s="59"/>
      <c r="N220" s="60"/>
      <c r="O220" s="36">
        <f t="shared" si="16"/>
        <v>0</v>
      </c>
      <c r="P220" s="37">
        <f t="shared" si="17"/>
        <v>0</v>
      </c>
    </row>
    <row r="221" spans="1:16" s="30" customFormat="1" hidden="1" x14ac:dyDescent="0.2">
      <c r="A221" s="1"/>
      <c r="B221" s="58"/>
      <c r="C221" s="51"/>
      <c r="D221" s="52"/>
      <c r="E221" s="52"/>
      <c r="F221" s="53"/>
      <c r="G221" s="59"/>
      <c r="H221" s="60"/>
      <c r="I221" s="61"/>
      <c r="J221" s="60"/>
      <c r="K221" s="59"/>
      <c r="L221" s="62"/>
      <c r="M221" s="59"/>
      <c r="N221" s="60"/>
      <c r="O221" s="36">
        <f t="shared" si="16"/>
        <v>0</v>
      </c>
      <c r="P221" s="37">
        <f t="shared" si="17"/>
        <v>0</v>
      </c>
    </row>
    <row r="222" spans="1:16" s="30" customFormat="1" hidden="1" x14ac:dyDescent="0.2">
      <c r="A222" s="1"/>
      <c r="B222" s="58"/>
      <c r="C222" s="51"/>
      <c r="D222" s="52"/>
      <c r="E222" s="52"/>
      <c r="F222" s="53"/>
      <c r="G222" s="59"/>
      <c r="H222" s="60"/>
      <c r="I222" s="61"/>
      <c r="J222" s="60"/>
      <c r="K222" s="59"/>
      <c r="L222" s="62"/>
      <c r="M222" s="59"/>
      <c r="N222" s="60"/>
      <c r="O222" s="36">
        <f t="shared" si="16"/>
        <v>0</v>
      </c>
      <c r="P222" s="37">
        <f t="shared" si="17"/>
        <v>0</v>
      </c>
    </row>
    <row r="223" spans="1:16" s="30" customFormat="1" hidden="1" x14ac:dyDescent="0.2">
      <c r="A223" s="1"/>
      <c r="B223" s="58"/>
      <c r="C223" s="51"/>
      <c r="D223" s="52"/>
      <c r="E223" s="52"/>
      <c r="F223" s="53"/>
      <c r="G223" s="59"/>
      <c r="H223" s="60"/>
      <c r="I223" s="61"/>
      <c r="J223" s="60"/>
      <c r="K223" s="59"/>
      <c r="L223" s="62"/>
      <c r="M223" s="59"/>
      <c r="N223" s="60"/>
      <c r="O223" s="36">
        <f t="shared" si="16"/>
        <v>0</v>
      </c>
      <c r="P223" s="37">
        <f t="shared" si="17"/>
        <v>0</v>
      </c>
    </row>
    <row r="224" spans="1:16" s="30" customFormat="1" hidden="1" x14ac:dyDescent="0.2">
      <c r="A224" s="1"/>
      <c r="B224" s="58"/>
      <c r="C224" s="51"/>
      <c r="D224" s="52"/>
      <c r="E224" s="52"/>
      <c r="F224" s="53"/>
      <c r="G224" s="59"/>
      <c r="H224" s="60"/>
      <c r="I224" s="61"/>
      <c r="J224" s="60"/>
      <c r="K224" s="59"/>
      <c r="L224" s="62"/>
      <c r="M224" s="59"/>
      <c r="N224" s="60"/>
      <c r="O224" s="36">
        <f t="shared" si="16"/>
        <v>0</v>
      </c>
      <c r="P224" s="37">
        <f t="shared" si="17"/>
        <v>0</v>
      </c>
    </row>
    <row r="225" spans="1:16" s="30" customFormat="1" hidden="1" x14ac:dyDescent="0.2">
      <c r="A225" s="1"/>
      <c r="B225" s="58"/>
      <c r="C225" s="51"/>
      <c r="D225" s="52"/>
      <c r="E225" s="52"/>
      <c r="F225" s="53"/>
      <c r="G225" s="59"/>
      <c r="H225" s="60"/>
      <c r="I225" s="61"/>
      <c r="J225" s="60"/>
      <c r="K225" s="59"/>
      <c r="L225" s="62"/>
      <c r="M225" s="59"/>
      <c r="N225" s="60"/>
      <c r="O225" s="36">
        <f t="shared" si="16"/>
        <v>0</v>
      </c>
      <c r="P225" s="37">
        <f t="shared" si="17"/>
        <v>0</v>
      </c>
    </row>
    <row r="226" spans="1:16" s="30" customFormat="1" hidden="1" x14ac:dyDescent="0.2">
      <c r="A226" s="1"/>
      <c r="B226" s="58"/>
      <c r="C226" s="51"/>
      <c r="D226" s="52"/>
      <c r="E226" s="52"/>
      <c r="F226" s="53"/>
      <c r="G226" s="59"/>
      <c r="H226" s="60"/>
      <c r="I226" s="61"/>
      <c r="J226" s="60"/>
      <c r="K226" s="59"/>
      <c r="L226" s="62"/>
      <c r="M226" s="59"/>
      <c r="N226" s="60"/>
      <c r="O226" s="36">
        <f t="shared" si="16"/>
        <v>0</v>
      </c>
      <c r="P226" s="37">
        <f t="shared" si="17"/>
        <v>0</v>
      </c>
    </row>
    <row r="227" spans="1:16" s="30" customFormat="1" hidden="1" x14ac:dyDescent="0.2">
      <c r="A227" s="1"/>
      <c r="B227" s="58"/>
      <c r="C227" s="51"/>
      <c r="D227" s="52"/>
      <c r="E227" s="52"/>
      <c r="F227" s="53"/>
      <c r="G227" s="59"/>
      <c r="H227" s="60"/>
      <c r="I227" s="61"/>
      <c r="J227" s="60"/>
      <c r="K227" s="59"/>
      <c r="L227" s="62"/>
      <c r="M227" s="59"/>
      <c r="N227" s="60"/>
      <c r="O227" s="36">
        <f t="shared" si="16"/>
        <v>0</v>
      </c>
      <c r="P227" s="37">
        <f t="shared" si="17"/>
        <v>0</v>
      </c>
    </row>
    <row r="228" spans="1:16" s="30" customFormat="1" hidden="1" x14ac:dyDescent="0.2">
      <c r="A228" s="1"/>
      <c r="B228" s="58"/>
      <c r="C228" s="51"/>
      <c r="D228" s="52"/>
      <c r="E228" s="52"/>
      <c r="F228" s="53"/>
      <c r="G228" s="59"/>
      <c r="H228" s="60"/>
      <c r="I228" s="61"/>
      <c r="J228" s="60"/>
      <c r="K228" s="59"/>
      <c r="L228" s="62"/>
      <c r="M228" s="59"/>
      <c r="N228" s="60"/>
      <c r="O228" s="36">
        <f t="shared" si="16"/>
        <v>0</v>
      </c>
      <c r="P228" s="37">
        <f t="shared" si="17"/>
        <v>0</v>
      </c>
    </row>
    <row r="229" spans="1:16" s="30" customFormat="1" hidden="1" x14ac:dyDescent="0.2">
      <c r="A229" s="1"/>
      <c r="B229" s="58"/>
      <c r="C229" s="51"/>
      <c r="D229" s="52"/>
      <c r="E229" s="52"/>
      <c r="F229" s="53"/>
      <c r="G229" s="59"/>
      <c r="H229" s="60"/>
      <c r="I229" s="61"/>
      <c r="J229" s="60"/>
      <c r="K229" s="59"/>
      <c r="L229" s="62"/>
      <c r="M229" s="59"/>
      <c r="N229" s="60"/>
      <c r="O229" s="36">
        <f t="shared" si="16"/>
        <v>0</v>
      </c>
      <c r="P229" s="37">
        <f t="shared" si="17"/>
        <v>0</v>
      </c>
    </row>
    <row r="230" spans="1:16" s="30" customFormat="1" x14ac:dyDescent="0.2">
      <c r="A230" s="1"/>
      <c r="B230" s="58"/>
      <c r="C230" s="51"/>
      <c r="D230" s="52"/>
      <c r="E230" s="52"/>
      <c r="F230" s="53"/>
      <c r="G230" s="59"/>
      <c r="H230" s="60"/>
      <c r="I230" s="61"/>
      <c r="J230" s="60"/>
      <c r="K230" s="59"/>
      <c r="L230" s="62"/>
      <c r="M230" s="59"/>
      <c r="N230" s="60"/>
      <c r="O230" s="36">
        <f t="shared" si="16"/>
        <v>0</v>
      </c>
      <c r="P230" s="37">
        <f t="shared" si="17"/>
        <v>0</v>
      </c>
    </row>
    <row r="231" spans="1:16" ht="12" thickBot="1" x14ac:dyDescent="0.25">
      <c r="A231" s="38"/>
      <c r="B231" s="39" t="s">
        <v>21</v>
      </c>
      <c r="C231" s="39">
        <f>SUM(C228:C230)</f>
        <v>0</v>
      </c>
      <c r="D231" s="39">
        <f>SUM(D207:D230)</f>
        <v>0</v>
      </c>
      <c r="E231" s="39">
        <f>SUM(E207:E230)</f>
        <v>0</v>
      </c>
      <c r="F231" s="39">
        <f>SUM(F228:F230)</f>
        <v>0</v>
      </c>
      <c r="G231" s="43">
        <f t="shared" ref="G231:P231" si="18">SUM(G207:G230)</f>
        <v>119</v>
      </c>
      <c r="H231" s="43">
        <f t="shared" si="18"/>
        <v>0</v>
      </c>
      <c r="I231" s="43">
        <f t="shared" si="18"/>
        <v>2</v>
      </c>
      <c r="J231" s="43">
        <f t="shared" si="18"/>
        <v>0</v>
      </c>
      <c r="K231" s="43">
        <f t="shared" si="18"/>
        <v>2</v>
      </c>
      <c r="L231" s="43">
        <f t="shared" si="18"/>
        <v>0</v>
      </c>
      <c r="M231" s="43">
        <f t="shared" si="18"/>
        <v>14</v>
      </c>
      <c r="N231" s="43">
        <f t="shared" si="18"/>
        <v>0</v>
      </c>
      <c r="O231" s="44">
        <f t="shared" si="18"/>
        <v>138</v>
      </c>
      <c r="P231" s="45">
        <f t="shared" si="18"/>
        <v>60.85</v>
      </c>
    </row>
    <row r="233" spans="1:16" ht="11.25" customHeight="1" x14ac:dyDescent="0.2"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</row>
    <row r="234" spans="1:16" ht="12" thickBot="1" x14ac:dyDescent="0.25">
      <c r="B234" s="33" t="s">
        <v>81</v>
      </c>
      <c r="C234" s="33"/>
      <c r="D234" s="33"/>
      <c r="E234" s="33"/>
      <c r="F234" s="34"/>
      <c r="G234" s="34"/>
      <c r="H234" s="34"/>
      <c r="I234" s="34"/>
      <c r="J234" s="34"/>
      <c r="K234" s="34"/>
      <c r="L234" s="34"/>
      <c r="M234" s="34"/>
      <c r="N234" s="34"/>
      <c r="O234" s="35"/>
      <c r="P234" s="35"/>
    </row>
    <row r="235" spans="1:16" s="30" customFormat="1" x14ac:dyDescent="0.2">
      <c r="A235" s="1"/>
      <c r="B235" s="58" t="s">
        <v>82</v>
      </c>
      <c r="C235" s="51"/>
      <c r="D235" s="52"/>
      <c r="E235" s="52"/>
      <c r="F235" s="53">
        <v>10</v>
      </c>
      <c r="G235" s="59">
        <v>400</v>
      </c>
      <c r="H235" s="60"/>
      <c r="I235" s="61">
        <v>200</v>
      </c>
      <c r="J235" s="60"/>
      <c r="K235" s="59"/>
      <c r="L235" s="62"/>
      <c r="M235" s="59"/>
      <c r="N235" s="60"/>
      <c r="O235" s="36">
        <f>SUM(F235:N235)</f>
        <v>610</v>
      </c>
      <c r="P235" s="37">
        <f>(F235*$F$3)+(G235*$G$3)+(H235*$H$3)+(I235*$I$3)+(J235*$J$3)+(K235*$K$3)+(L235*$L$3)+(M235*$M$3)+(N235*$N$3)</f>
        <v>201</v>
      </c>
    </row>
    <row r="236" spans="1:16" s="30" customFormat="1" x14ac:dyDescent="0.2">
      <c r="A236" s="1"/>
      <c r="B236" s="58"/>
      <c r="C236" s="51"/>
      <c r="D236" s="52"/>
      <c r="E236" s="52"/>
      <c r="F236" s="53"/>
      <c r="G236" s="59"/>
      <c r="H236" s="60"/>
      <c r="I236" s="61"/>
      <c r="J236" s="60"/>
      <c r="K236" s="59"/>
      <c r="L236" s="62"/>
      <c r="M236" s="59"/>
      <c r="N236" s="60"/>
      <c r="O236" s="36">
        <f>SUM(F236:N236)</f>
        <v>0</v>
      </c>
      <c r="P236" s="37">
        <f>(F236*$F$3)+(G236*$G$3)+(H236*$H$3)+(I236*$I$3)+(J236*$J$3)+(K236*$K$3)+(L236*$L$3)+(M236*$M$3)+(N236*$N$3)</f>
        <v>0</v>
      </c>
    </row>
    <row r="237" spans="1:16" s="30" customFormat="1" x14ac:dyDescent="0.2">
      <c r="A237" s="1"/>
      <c r="B237" s="58"/>
      <c r="C237" s="51"/>
      <c r="D237" s="52"/>
      <c r="E237" s="52"/>
      <c r="F237" s="53"/>
      <c r="G237" s="59"/>
      <c r="H237" s="60"/>
      <c r="I237" s="61"/>
      <c r="J237" s="60"/>
      <c r="K237" s="59"/>
      <c r="L237" s="62"/>
      <c r="M237" s="59"/>
      <c r="N237" s="60"/>
      <c r="O237" s="36">
        <f>SUM(F237:N237)</f>
        <v>0</v>
      </c>
      <c r="P237" s="37">
        <f>(F237*$F$3)+(G237*$G$3)+(H237*$H$3)+(I237*$I$3)+(J237*$J$3)+(K237*$K$3)+(L237*$L$3)+(M237*$M$3)+(N237*$N$3)</f>
        <v>0</v>
      </c>
    </row>
    <row r="238" spans="1:16" ht="12" thickBot="1" x14ac:dyDescent="0.25">
      <c r="A238" s="38"/>
      <c r="B238" s="39" t="s">
        <v>21</v>
      </c>
      <c r="C238" s="39">
        <f t="shared" ref="C238:O238" si="19">SUM(C235:C237)</f>
        <v>0</v>
      </c>
      <c r="D238" s="39">
        <f t="shared" si="19"/>
        <v>0</v>
      </c>
      <c r="E238" s="39">
        <f t="shared" si="19"/>
        <v>0</v>
      </c>
      <c r="F238" s="39">
        <f t="shared" si="19"/>
        <v>10</v>
      </c>
      <c r="G238" s="43">
        <f t="shared" si="19"/>
        <v>400</v>
      </c>
      <c r="H238" s="43">
        <f t="shared" si="19"/>
        <v>0</v>
      </c>
      <c r="I238" s="43">
        <f t="shared" si="19"/>
        <v>200</v>
      </c>
      <c r="J238" s="43">
        <f t="shared" si="19"/>
        <v>0</v>
      </c>
      <c r="K238" s="43">
        <f t="shared" si="19"/>
        <v>0</v>
      </c>
      <c r="L238" s="43">
        <f t="shared" si="19"/>
        <v>0</v>
      </c>
      <c r="M238" s="43">
        <f t="shared" si="19"/>
        <v>0</v>
      </c>
      <c r="N238" s="43">
        <f t="shared" si="19"/>
        <v>0</v>
      </c>
      <c r="O238" s="44">
        <f t="shared" si="19"/>
        <v>610</v>
      </c>
      <c r="P238" s="45">
        <f>SUM(P235:P237)</f>
        <v>201</v>
      </c>
    </row>
    <row r="239" spans="1:16" ht="12.75" x14ac:dyDescent="0.2">
      <c r="B239" s="2"/>
      <c r="C239" s="2"/>
      <c r="D239" s="2"/>
      <c r="E239" s="2"/>
      <c r="F239" s="47"/>
      <c r="G239" s="47"/>
      <c r="H239" s="47"/>
      <c r="I239" s="47"/>
      <c r="J239" s="47"/>
      <c r="K239" s="47"/>
      <c r="L239" s="47"/>
      <c r="M239" s="47"/>
      <c r="N239" s="47"/>
      <c r="O239" s="2"/>
      <c r="P239" s="2"/>
    </row>
    <row r="240" spans="1:16" x14ac:dyDescent="0.2">
      <c r="M240" s="48" t="s">
        <v>21</v>
      </c>
      <c r="O240" s="49">
        <f>O238+O231+O203+O197+O191+O186+O154+O30</f>
        <v>5044</v>
      </c>
      <c r="P240" s="50">
        <f>P238+P231+P203+P197+P191+P186+P154+P30</f>
        <v>891.3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I39" sqref="I39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131</v>
      </c>
    </row>
    <row r="3" spans="1:16" ht="12.75" x14ac:dyDescent="0.2">
      <c r="B3" s="2" t="s">
        <v>100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58" t="s">
        <v>132</v>
      </c>
      <c r="C9" s="63"/>
      <c r="D9" s="52"/>
      <c r="E9" s="52"/>
      <c r="F9" s="53"/>
      <c r="G9" s="59"/>
      <c r="H9" s="60"/>
      <c r="I9" s="61">
        <v>10</v>
      </c>
      <c r="J9" s="60"/>
      <c r="K9" s="59"/>
      <c r="L9" s="62">
        <v>40</v>
      </c>
      <c r="M9" s="59"/>
      <c r="N9" s="60">
        <v>10</v>
      </c>
      <c r="O9" s="36">
        <f t="shared" ref="O9:O14" si="0">SUM(F9:N9)</f>
        <v>60</v>
      </c>
      <c r="P9" s="37">
        <f t="shared" ref="P9:P14" si="1">(F9*$F$5)+(G9*$G$5)+(H9*$H$5)+(I9*$I$5)+(J9*$J$5)+(K9*$K$5)+(L9*$L$5)+(M9*$M$5)+(N9*$N$5)</f>
        <v>65</v>
      </c>
    </row>
    <row r="10" spans="1:16" s="30" customFormat="1" x14ac:dyDescent="0.2">
      <c r="A10" s="1"/>
      <c r="B10" s="58" t="s">
        <v>133</v>
      </c>
      <c r="C10" s="72"/>
      <c r="D10" s="66"/>
      <c r="E10" s="66"/>
      <c r="F10" s="67"/>
      <c r="G10" s="68"/>
      <c r="H10" s="69"/>
      <c r="I10" s="70">
        <v>40</v>
      </c>
      <c r="J10" s="69"/>
      <c r="K10" s="68"/>
      <c r="L10" s="71">
        <v>40</v>
      </c>
      <c r="M10" s="68"/>
      <c r="N10" s="69"/>
      <c r="O10" s="36">
        <f t="shared" si="0"/>
        <v>80</v>
      </c>
      <c r="P10" s="37">
        <f t="shared" si="1"/>
        <v>60</v>
      </c>
    </row>
    <row r="11" spans="1:16" s="30" customFormat="1" x14ac:dyDescent="0.2">
      <c r="A11" s="1"/>
      <c r="B11" s="58" t="s">
        <v>134</v>
      </c>
      <c r="C11" s="72"/>
      <c r="D11" s="66"/>
      <c r="E11" s="66"/>
      <c r="F11" s="67"/>
      <c r="G11" s="68"/>
      <c r="H11" s="69"/>
      <c r="I11" s="70">
        <v>10</v>
      </c>
      <c r="J11" s="69"/>
      <c r="K11" s="68"/>
      <c r="L11" s="71">
        <v>3</v>
      </c>
      <c r="M11" s="68"/>
      <c r="N11" s="69"/>
      <c r="O11" s="36">
        <f t="shared" si="0"/>
        <v>13</v>
      </c>
      <c r="P11" s="37">
        <f t="shared" si="1"/>
        <v>8</v>
      </c>
    </row>
    <row r="12" spans="1:16" s="30" customFormat="1" x14ac:dyDescent="0.2">
      <c r="A12" s="1"/>
      <c r="B12" s="58" t="s">
        <v>135</v>
      </c>
      <c r="C12" s="72"/>
      <c r="D12" s="66"/>
      <c r="E12" s="66"/>
      <c r="F12" s="67"/>
      <c r="G12" s="68"/>
      <c r="H12" s="69"/>
      <c r="I12" s="70">
        <v>10</v>
      </c>
      <c r="J12" s="69"/>
      <c r="K12" s="68"/>
      <c r="L12" s="71">
        <v>4</v>
      </c>
      <c r="M12" s="68"/>
      <c r="N12" s="69"/>
      <c r="O12" s="36">
        <f t="shared" si="0"/>
        <v>14</v>
      </c>
      <c r="P12" s="37">
        <f t="shared" si="1"/>
        <v>9</v>
      </c>
    </row>
    <row r="13" spans="1:16" s="30" customFormat="1" x14ac:dyDescent="0.2">
      <c r="A13" s="1"/>
      <c r="B13" s="58" t="s">
        <v>136</v>
      </c>
      <c r="C13" s="72"/>
      <c r="D13" s="66"/>
      <c r="E13" s="66"/>
      <c r="F13" s="67"/>
      <c r="G13" s="68"/>
      <c r="H13" s="69"/>
      <c r="I13" s="70">
        <v>3</v>
      </c>
      <c r="J13" s="69"/>
      <c r="K13" s="68"/>
      <c r="L13" s="71">
        <v>3</v>
      </c>
      <c r="M13" s="68"/>
      <c r="N13" s="69"/>
      <c r="O13" s="36">
        <f t="shared" si="0"/>
        <v>6</v>
      </c>
      <c r="P13" s="37">
        <f t="shared" si="1"/>
        <v>4.5</v>
      </c>
    </row>
    <row r="14" spans="1:16" s="30" customFormat="1" x14ac:dyDescent="0.2">
      <c r="A14" s="1"/>
      <c r="B14" s="150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 x14ac:dyDescent="0.25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73</v>
      </c>
      <c r="J15" s="39">
        <f t="shared" si="2"/>
        <v>0</v>
      </c>
      <c r="K15" s="39">
        <f t="shared" si="2"/>
        <v>0</v>
      </c>
      <c r="L15" s="39">
        <f t="shared" si="2"/>
        <v>90</v>
      </c>
      <c r="M15" s="39">
        <f t="shared" si="2"/>
        <v>0</v>
      </c>
      <c r="N15" s="39">
        <f t="shared" si="2"/>
        <v>10</v>
      </c>
      <c r="O15" s="39">
        <f t="shared" si="2"/>
        <v>173</v>
      </c>
      <c r="P15" s="39">
        <f t="shared" si="2"/>
        <v>146.5</v>
      </c>
    </row>
    <row r="16" spans="1:16" x14ac:dyDescent="0.2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 x14ac:dyDescent="0.2"/>
    <row r="19" spans="13:16" x14ac:dyDescent="0.2">
      <c r="M19" s="129"/>
      <c r="N19" s="129"/>
      <c r="O19" s="129"/>
      <c r="P19" s="129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1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115</v>
      </c>
    </row>
    <row r="3" spans="1:16" ht="12.75" x14ac:dyDescent="0.2">
      <c r="B3" s="2" t="s">
        <v>100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116</v>
      </c>
      <c r="C9" s="108"/>
      <c r="D9" s="100"/>
      <c r="E9" s="100"/>
      <c r="F9" s="132">
        <v>1</v>
      </c>
      <c r="G9" s="133"/>
      <c r="H9" s="134"/>
      <c r="I9" s="104"/>
      <c r="J9" s="134"/>
      <c r="K9" s="133"/>
      <c r="L9" s="105"/>
      <c r="M9" s="133"/>
      <c r="N9" s="134"/>
      <c r="O9" s="106">
        <f t="shared" ref="O9:O20" si="0">SUM(F9:N9)</f>
        <v>1</v>
      </c>
      <c r="P9" s="107">
        <f t="shared" ref="P9:P20" si="1">(F9*$F$5)+(G9*$G$5)+(H9*$H$5)+(I9*$I$5)+(J9*$J$5)+(K9*$K$5)+(L9*$L$5)+(M9*$M$5)+(N9*$N$5)</f>
        <v>0.1</v>
      </c>
    </row>
    <row r="10" spans="1:16" s="30" customFormat="1" x14ac:dyDescent="0.2">
      <c r="A10" s="1"/>
      <c r="B10" s="99" t="s">
        <v>117</v>
      </c>
      <c r="C10" s="108"/>
      <c r="D10" s="100"/>
      <c r="E10" s="100"/>
      <c r="F10" s="132">
        <v>1</v>
      </c>
      <c r="G10" s="133"/>
      <c r="H10" s="134"/>
      <c r="I10" s="104"/>
      <c r="J10" s="134"/>
      <c r="K10" s="133"/>
      <c r="L10" s="105"/>
      <c r="M10" s="133"/>
      <c r="N10" s="134"/>
      <c r="O10" s="106">
        <f t="shared" si="0"/>
        <v>1</v>
      </c>
      <c r="P10" s="107">
        <f t="shared" si="1"/>
        <v>0.1</v>
      </c>
    </row>
    <row r="11" spans="1:16" s="30" customFormat="1" x14ac:dyDescent="0.2">
      <c r="A11" s="1"/>
      <c r="B11" s="99" t="s">
        <v>118</v>
      </c>
      <c r="C11" s="108"/>
      <c r="D11" s="100"/>
      <c r="E11" s="100"/>
      <c r="F11" s="132">
        <v>1</v>
      </c>
      <c r="G11" s="133"/>
      <c r="H11" s="134"/>
      <c r="I11" s="104"/>
      <c r="J11" s="134"/>
      <c r="K11" s="133"/>
      <c r="L11" s="105"/>
      <c r="M11" s="133"/>
      <c r="N11" s="134"/>
      <c r="O11" s="106">
        <f t="shared" si="0"/>
        <v>1</v>
      </c>
      <c r="P11" s="107">
        <f t="shared" si="1"/>
        <v>0.1</v>
      </c>
    </row>
    <row r="12" spans="1:16" s="30" customFormat="1" x14ac:dyDescent="0.2">
      <c r="A12" s="1"/>
      <c r="B12" s="99" t="s">
        <v>119</v>
      </c>
      <c r="C12" s="108"/>
      <c r="D12" s="100"/>
      <c r="E12" s="100"/>
      <c r="F12" s="132">
        <v>1</v>
      </c>
      <c r="G12" s="133"/>
      <c r="H12" s="134"/>
      <c r="I12" s="104"/>
      <c r="J12" s="134"/>
      <c r="K12" s="133"/>
      <c r="L12" s="105"/>
      <c r="M12" s="133"/>
      <c r="N12" s="134"/>
      <c r="O12" s="106">
        <f t="shared" si="0"/>
        <v>1</v>
      </c>
      <c r="P12" s="107">
        <f t="shared" si="1"/>
        <v>0.1</v>
      </c>
    </row>
    <row r="13" spans="1:16" s="30" customFormat="1" x14ac:dyDescent="0.2">
      <c r="A13" s="1"/>
      <c r="B13" s="99" t="s">
        <v>120</v>
      </c>
      <c r="C13" s="108"/>
      <c r="D13" s="100"/>
      <c r="E13" s="100"/>
      <c r="F13" s="132">
        <v>1</v>
      </c>
      <c r="G13" s="133"/>
      <c r="H13" s="134"/>
      <c r="I13" s="104"/>
      <c r="J13" s="134"/>
      <c r="K13" s="133"/>
      <c r="L13" s="105"/>
      <c r="M13" s="133"/>
      <c r="N13" s="134"/>
      <c r="O13" s="106">
        <f t="shared" si="0"/>
        <v>1</v>
      </c>
      <c r="P13" s="107">
        <f t="shared" si="1"/>
        <v>0.1</v>
      </c>
    </row>
    <row r="14" spans="1:16" s="30" customFormat="1" x14ac:dyDescent="0.2">
      <c r="A14" s="1"/>
      <c r="B14" s="99" t="s">
        <v>121</v>
      </c>
      <c r="C14" s="108"/>
      <c r="D14" s="100"/>
      <c r="E14" s="100"/>
      <c r="F14" s="132">
        <v>1</v>
      </c>
      <c r="G14" s="133"/>
      <c r="H14" s="134"/>
      <c r="I14" s="104"/>
      <c r="J14" s="134"/>
      <c r="K14" s="133"/>
      <c r="L14" s="105"/>
      <c r="M14" s="133"/>
      <c r="N14" s="134"/>
      <c r="O14" s="106">
        <f t="shared" si="0"/>
        <v>1</v>
      </c>
      <c r="P14" s="107">
        <f t="shared" si="1"/>
        <v>0.1</v>
      </c>
    </row>
    <row r="15" spans="1:16" s="30" customFormat="1" x14ac:dyDescent="0.2">
      <c r="A15" s="1"/>
      <c r="B15" s="99" t="s">
        <v>122</v>
      </c>
      <c r="C15" s="108"/>
      <c r="D15" s="100"/>
      <c r="E15" s="100"/>
      <c r="F15" s="132">
        <v>1</v>
      </c>
      <c r="G15" s="133"/>
      <c r="H15" s="134"/>
      <c r="I15" s="104"/>
      <c r="J15" s="134"/>
      <c r="K15" s="133"/>
      <c r="L15" s="105"/>
      <c r="M15" s="133"/>
      <c r="N15" s="134"/>
      <c r="O15" s="106">
        <f t="shared" si="0"/>
        <v>1</v>
      </c>
      <c r="P15" s="107">
        <f t="shared" si="1"/>
        <v>0.1</v>
      </c>
    </row>
    <row r="16" spans="1:16" s="30" customFormat="1" x14ac:dyDescent="0.2">
      <c r="A16" s="1"/>
      <c r="B16" s="99" t="s">
        <v>123</v>
      </c>
      <c r="C16" s="108"/>
      <c r="D16" s="100"/>
      <c r="E16" s="100"/>
      <c r="F16" s="132">
        <v>1</v>
      </c>
      <c r="G16" s="133"/>
      <c r="H16" s="134"/>
      <c r="I16" s="104"/>
      <c r="J16" s="134"/>
      <c r="K16" s="133"/>
      <c r="L16" s="105"/>
      <c r="M16" s="133"/>
      <c r="N16" s="134"/>
      <c r="O16" s="106">
        <f t="shared" si="0"/>
        <v>1</v>
      </c>
      <c r="P16" s="107">
        <f t="shared" si="1"/>
        <v>0.1</v>
      </c>
    </row>
    <row r="17" spans="1:16" s="30" customFormat="1" x14ac:dyDescent="0.2">
      <c r="A17" s="1"/>
      <c r="B17" s="99" t="s">
        <v>124</v>
      </c>
      <c r="C17" s="108"/>
      <c r="D17" s="100"/>
      <c r="E17" s="100"/>
      <c r="F17" s="132">
        <v>1</v>
      </c>
      <c r="G17" s="133"/>
      <c r="H17" s="134"/>
      <c r="I17" s="104"/>
      <c r="J17" s="134"/>
      <c r="K17" s="133"/>
      <c r="L17" s="105"/>
      <c r="M17" s="133"/>
      <c r="N17" s="134"/>
      <c r="O17" s="106">
        <f t="shared" si="0"/>
        <v>1</v>
      </c>
      <c r="P17" s="107">
        <f t="shared" si="1"/>
        <v>0.1</v>
      </c>
    </row>
    <row r="18" spans="1:16" s="30" customFormat="1" x14ac:dyDescent="0.2">
      <c r="A18" s="1"/>
      <c r="B18" s="99" t="s">
        <v>125</v>
      </c>
      <c r="C18" s="108"/>
      <c r="D18" s="100"/>
      <c r="E18" s="100"/>
      <c r="F18" s="132">
        <v>1</v>
      </c>
      <c r="G18" s="133"/>
      <c r="H18" s="134"/>
      <c r="I18" s="104"/>
      <c r="J18" s="134"/>
      <c r="K18" s="133"/>
      <c r="L18" s="105"/>
      <c r="M18" s="133"/>
      <c r="N18" s="134"/>
      <c r="O18" s="106">
        <f t="shared" si="0"/>
        <v>1</v>
      </c>
      <c r="P18" s="107">
        <f t="shared" si="1"/>
        <v>0.1</v>
      </c>
    </row>
    <row r="19" spans="1:16" s="30" customFormat="1" x14ac:dyDescent="0.2">
      <c r="A19" s="1"/>
      <c r="B19" s="99" t="s">
        <v>126</v>
      </c>
      <c r="C19" s="108"/>
      <c r="D19" s="100"/>
      <c r="E19" s="100"/>
      <c r="F19" s="132"/>
      <c r="G19" s="133"/>
      <c r="H19" s="134">
        <v>4</v>
      </c>
      <c r="I19" s="104"/>
      <c r="J19" s="134">
        <v>1</v>
      </c>
      <c r="K19" s="133"/>
      <c r="L19" s="105"/>
      <c r="M19" s="133"/>
      <c r="N19" s="134">
        <v>3</v>
      </c>
      <c r="O19" s="106">
        <f t="shared" si="0"/>
        <v>8</v>
      </c>
      <c r="P19" s="107">
        <f t="shared" si="1"/>
        <v>7.5</v>
      </c>
    </row>
    <row r="20" spans="1:16" s="30" customFormat="1" x14ac:dyDescent="0.2">
      <c r="A20" s="1"/>
      <c r="B20" s="99"/>
      <c r="C20" s="108"/>
      <c r="D20" s="100"/>
      <c r="E20" s="100"/>
      <c r="F20" s="132"/>
      <c r="G20" s="133"/>
      <c r="H20" s="134"/>
      <c r="I20" s="104"/>
      <c r="J20" s="134"/>
      <c r="K20" s="133"/>
      <c r="L20" s="105"/>
      <c r="M20" s="133"/>
      <c r="N20" s="134"/>
      <c r="O20" s="106">
        <f t="shared" si="0"/>
        <v>0</v>
      </c>
      <c r="P20" s="107">
        <f t="shared" si="1"/>
        <v>0</v>
      </c>
    </row>
    <row r="21" spans="1:16" x14ac:dyDescent="0.2">
      <c r="A21" s="38"/>
      <c r="B21" s="109" t="s">
        <v>21</v>
      </c>
      <c r="C21" s="109">
        <f t="shared" ref="C21:P21" si="2">SUM(C9:C20)</f>
        <v>0</v>
      </c>
      <c r="D21" s="109">
        <f t="shared" si="2"/>
        <v>0</v>
      </c>
      <c r="E21" s="109">
        <f t="shared" si="2"/>
        <v>0</v>
      </c>
      <c r="F21" s="109">
        <f t="shared" si="2"/>
        <v>10</v>
      </c>
      <c r="G21" s="109">
        <f t="shared" si="2"/>
        <v>0</v>
      </c>
      <c r="H21" s="109">
        <f t="shared" si="2"/>
        <v>4</v>
      </c>
      <c r="I21" s="109">
        <f t="shared" si="2"/>
        <v>0</v>
      </c>
      <c r="J21" s="109">
        <f t="shared" si="2"/>
        <v>1</v>
      </c>
      <c r="K21" s="109">
        <f t="shared" si="2"/>
        <v>0</v>
      </c>
      <c r="L21" s="109">
        <f t="shared" si="2"/>
        <v>0</v>
      </c>
      <c r="M21" s="109">
        <f t="shared" si="2"/>
        <v>0</v>
      </c>
      <c r="N21" s="109">
        <f t="shared" si="2"/>
        <v>3</v>
      </c>
      <c r="O21" s="109">
        <f t="shared" si="2"/>
        <v>18</v>
      </c>
      <c r="P21" s="109">
        <f t="shared" si="2"/>
        <v>8.5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workbookViewId="0">
      <selection activeCell="B36" sqref="B36"/>
    </sheetView>
  </sheetViews>
  <sheetFormatPr defaultRowHeight="12.75" x14ac:dyDescent="0.2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 x14ac:dyDescent="0.2">
      <c r="A2" s="73" t="s">
        <v>38</v>
      </c>
      <c r="B2" s="73" t="s">
        <v>24</v>
      </c>
      <c r="C2" s="73" t="s">
        <v>25</v>
      </c>
    </row>
    <row r="4" spans="1:3" ht="15" x14ac:dyDescent="0.25">
      <c r="A4" s="75" t="s">
        <v>43</v>
      </c>
      <c r="B4" s="76">
        <f>SUM('Democratic Republic of Congo'!O18)</f>
        <v>1335</v>
      </c>
      <c r="C4" s="160">
        <f>SUM('Democratic Republic of Congo'!P18)</f>
        <v>920</v>
      </c>
    </row>
    <row r="5" spans="1:3" ht="15" x14ac:dyDescent="0.25">
      <c r="A5" s="75" t="s">
        <v>45</v>
      </c>
      <c r="B5" s="76">
        <f>SUM(Ghana!O24)</f>
        <v>32</v>
      </c>
      <c r="C5" s="160">
        <f>SUM(Ghana!P24)</f>
        <v>9.75</v>
      </c>
    </row>
    <row r="6" spans="1:3" ht="15" x14ac:dyDescent="0.25">
      <c r="A6" s="75" t="s">
        <v>26</v>
      </c>
      <c r="B6" s="76">
        <f>SUM(Kenya!O51)</f>
        <v>1881</v>
      </c>
      <c r="C6" s="160">
        <f>SUM(Kenya!P51)</f>
        <v>676.35</v>
      </c>
    </row>
    <row r="7" spans="1:3" ht="15" hidden="1" x14ac:dyDescent="0.25">
      <c r="A7" s="75" t="s">
        <v>31</v>
      </c>
      <c r="B7" s="76">
        <f>SUM(Malawi!O12)</f>
        <v>0</v>
      </c>
      <c r="C7" s="160">
        <f>SUM(Malawi!P12)</f>
        <v>0</v>
      </c>
    </row>
    <row r="8" spans="1:3" ht="15" x14ac:dyDescent="0.25">
      <c r="A8" s="76" t="s">
        <v>27</v>
      </c>
      <c r="B8" s="159">
        <f>SUM(Mauritius!O36)</f>
        <v>2472</v>
      </c>
      <c r="C8" s="160">
        <f>SUM(Mauritius!P36)</f>
        <v>766.6</v>
      </c>
    </row>
    <row r="9" spans="1:3" ht="15" x14ac:dyDescent="0.25">
      <c r="A9" s="76" t="s">
        <v>46</v>
      </c>
      <c r="B9" s="159">
        <f>SUM(Nigeria!O76)</f>
        <v>31</v>
      </c>
      <c r="C9" s="160">
        <f>SUM(Nigeria!P76)</f>
        <v>12.25</v>
      </c>
    </row>
    <row r="10" spans="1:3" ht="15" x14ac:dyDescent="0.25">
      <c r="A10" s="76" t="s">
        <v>28</v>
      </c>
      <c r="B10" s="159">
        <f>SUM('South Africa'!O240)</f>
        <v>5044</v>
      </c>
      <c r="C10" s="160">
        <f>SUM('South Africa'!P240)</f>
        <v>891.3</v>
      </c>
    </row>
    <row r="11" spans="1:3" ht="15" x14ac:dyDescent="0.25">
      <c r="A11" s="76" t="s">
        <v>53</v>
      </c>
      <c r="B11" s="76">
        <f>SUM(Togo!O15)</f>
        <v>173</v>
      </c>
      <c r="C11" s="160">
        <f>SUM(Togo!P15)</f>
        <v>146.5</v>
      </c>
    </row>
    <row r="12" spans="1:3" ht="15" x14ac:dyDescent="0.25">
      <c r="A12" s="76" t="s">
        <v>137</v>
      </c>
      <c r="B12" s="76">
        <f>SUM(Zambia!O21)</f>
        <v>18</v>
      </c>
      <c r="C12" s="160">
        <f>SUM(Zambia!P21)</f>
        <v>8.5</v>
      </c>
    </row>
    <row r="13" spans="1:3" x14ac:dyDescent="0.2">
      <c r="A13" s="77"/>
      <c r="B13" s="77"/>
      <c r="C13" s="77"/>
    </row>
    <row r="14" spans="1:3" x14ac:dyDescent="0.2">
      <c r="A14" s="77" t="s">
        <v>29</v>
      </c>
      <c r="B14" s="77">
        <f>SUM(B4:B13)</f>
        <v>10986</v>
      </c>
      <c r="C14" s="161">
        <f>SUM(C4:C13)</f>
        <v>3431.25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DRC</vt:lpstr>
      <vt:lpstr>Ghana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2015-02-26T08:24:21Z</dcterms:modified>
</cp:coreProperties>
</file>